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S30045\Data viz\Report and Dataset\"/>
    </mc:Choice>
  </mc:AlternateContent>
  <xr:revisionPtr revIDLastSave="0" documentId="13_ncr:1_{F0F3735C-FD74-4257-81A8-8AEA4BF42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rc-hydro-power-plant-database " sheetId="1" r:id="rId1"/>
    <sheet name="Sum of Type In different Count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I30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1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2" i="3"/>
</calcChain>
</file>

<file path=xl/sharedStrings.xml><?xml version="1.0" encoding="utf-8"?>
<sst xmlns="http://schemas.openxmlformats.org/spreadsheetml/2006/main" count="40583" uniqueCount="8265">
  <si>
    <t>id</t>
  </si>
  <si>
    <t>name</t>
  </si>
  <si>
    <t>installed_capacity_MW</t>
  </si>
  <si>
    <t>pumping_MW</t>
  </si>
  <si>
    <t>type</t>
  </si>
  <si>
    <t>country_code</t>
  </si>
  <si>
    <t>lat</t>
  </si>
  <si>
    <t>lon</t>
  </si>
  <si>
    <t>dam_height_m</t>
  </si>
  <si>
    <t>volume_Mm3</t>
  </si>
  <si>
    <t>storage_capacity_MWh</t>
  </si>
  <si>
    <t>avg_annual_generation_GWh</t>
  </si>
  <si>
    <t>H1</t>
  </si>
  <si>
    <t>Grande Dixence - Cleuson-Dixence (chandolin-fionnay-nendaz-bieudron)</t>
  </si>
  <si>
    <t>HDAM</t>
  </si>
  <si>
    <t>CH</t>
  </si>
  <si>
    <t>H10</t>
  </si>
  <si>
    <t>Chiotas entracque</t>
  </si>
  <si>
    <t>HPHS</t>
  </si>
  <si>
    <t>IT</t>
  </si>
  <si>
    <t>H100</t>
  </si>
  <si>
    <t>S.massenza - Vezzano molveno UP_S MASS CL_1</t>
  </si>
  <si>
    <t>H1000</t>
  </si>
  <si>
    <t>Lugo di nazza</t>
  </si>
  <si>
    <t>FR</t>
  </si>
  <si>
    <t>H1001</t>
  </si>
  <si>
    <t>Pracomune</t>
  </si>
  <si>
    <t>H1002</t>
  </si>
  <si>
    <t>Lipovec</t>
  </si>
  <si>
    <t>HROR</t>
  </si>
  <si>
    <t>SK</t>
  </si>
  <si>
    <t>H1003</t>
  </si>
  <si>
    <t>Sučany Sucany Hydroelectric Power Plant</t>
  </si>
  <si>
    <t>H1004</t>
  </si>
  <si>
    <t>Feldkirchen</t>
  </si>
  <si>
    <t>DE</t>
  </si>
  <si>
    <t>H1005</t>
  </si>
  <si>
    <t>BARRIOS DE LUNA 1 (MORA LUNA)</t>
  </si>
  <si>
    <t>ES</t>
  </si>
  <si>
    <t>H1007</t>
  </si>
  <si>
    <t>Garsten st. ulrich</t>
  </si>
  <si>
    <t>AT</t>
  </si>
  <si>
    <t>H1008</t>
  </si>
  <si>
    <t>Mavcice HE Mavcice 1</t>
  </si>
  <si>
    <t>SI</t>
  </si>
  <si>
    <t>H1009</t>
  </si>
  <si>
    <t>Granfors</t>
  </si>
  <si>
    <t>SE</t>
  </si>
  <si>
    <t>H101</t>
  </si>
  <si>
    <t>Tajo encantada TJE1</t>
  </si>
  <si>
    <t>H1010</t>
  </si>
  <si>
    <t>Ala</t>
  </si>
  <si>
    <t>H1011</t>
  </si>
  <si>
    <t>Campo</t>
  </si>
  <si>
    <t>H1012</t>
  </si>
  <si>
    <t>Cividate</t>
  </si>
  <si>
    <t>H1013</t>
  </si>
  <si>
    <t>Marlengo</t>
  </si>
  <si>
    <t>H1014</t>
  </si>
  <si>
    <t>Regoledo</t>
  </si>
  <si>
    <t>H1015</t>
  </si>
  <si>
    <t>Deanie</t>
  </si>
  <si>
    <t>UK</t>
  </si>
  <si>
    <t>H1018</t>
  </si>
  <si>
    <t>PENADRADA 1</t>
  </si>
  <si>
    <t>H1019</t>
  </si>
  <si>
    <t>Kierikki</t>
  </si>
  <si>
    <t>FI</t>
  </si>
  <si>
    <t>H77</t>
  </si>
  <si>
    <t>Kremasta</t>
  </si>
  <si>
    <t>EL</t>
  </si>
  <si>
    <t>H1020</t>
  </si>
  <si>
    <t>Arcesti</t>
  </si>
  <si>
    <t>RO</t>
  </si>
  <si>
    <t>H1021</t>
  </si>
  <si>
    <t>Calimanesti</t>
  </si>
  <si>
    <t>H1022</t>
  </si>
  <si>
    <t>Ionesti</t>
  </si>
  <si>
    <t>H1023</t>
  </si>
  <si>
    <t>Zavideni</t>
  </si>
  <si>
    <t>H1024</t>
  </si>
  <si>
    <t>Wyhlen</t>
  </si>
  <si>
    <t>H1025</t>
  </si>
  <si>
    <t>Argentiere bessee Argentiere-La Bessee Hydroelectric Power Station</t>
  </si>
  <si>
    <t>H1026</t>
  </si>
  <si>
    <t>Grono</t>
  </si>
  <si>
    <t>H1027</t>
  </si>
  <si>
    <t>Qarrishta 1</t>
  </si>
  <si>
    <t>AL</t>
  </si>
  <si>
    <t>H1028</t>
  </si>
  <si>
    <t>Talarn</t>
  </si>
  <si>
    <t>H1029</t>
  </si>
  <si>
    <t>Manosque voix Manosque-Voix Hydroelectric Power Station</t>
  </si>
  <si>
    <t>H103</t>
  </si>
  <si>
    <t>PSHPP_BELMEKEN_1 - Belmeken</t>
  </si>
  <si>
    <t>BG</t>
  </si>
  <si>
    <t>H1031</t>
  </si>
  <si>
    <t>ENTREPENAS 1</t>
  </si>
  <si>
    <t>H1032</t>
  </si>
  <si>
    <t>Weyer</t>
  </si>
  <si>
    <t>H1033</t>
  </si>
  <si>
    <t>Sikfors</t>
  </si>
  <si>
    <t>H1034</t>
  </si>
  <si>
    <t>Skedvi</t>
  </si>
  <si>
    <t>H1035</t>
  </si>
  <si>
    <t>Babeni</t>
  </si>
  <si>
    <t>H1036</t>
  </si>
  <si>
    <t>Daesti</t>
  </si>
  <si>
    <t>H1037</t>
  </si>
  <si>
    <t>Egets</t>
  </si>
  <si>
    <t>H1038</t>
  </si>
  <si>
    <t>HE Rijeka</t>
  </si>
  <si>
    <t>HR</t>
  </si>
  <si>
    <t>H1039</t>
  </si>
  <si>
    <t>Rheinau</t>
  </si>
  <si>
    <t>H32</t>
  </si>
  <si>
    <t>Venda Nova III / Frades II</t>
  </si>
  <si>
    <t>PT</t>
  </si>
  <si>
    <t>H1040</t>
  </si>
  <si>
    <t>Nußdorf</t>
  </si>
  <si>
    <t>H1042</t>
  </si>
  <si>
    <t>Grangent</t>
  </si>
  <si>
    <t>H1044</t>
  </si>
  <si>
    <t>Sveta Peka</t>
  </si>
  <si>
    <t>MK</t>
  </si>
  <si>
    <t>H1045</t>
  </si>
  <si>
    <t>Campo moro</t>
  </si>
  <si>
    <t>H1047</t>
  </si>
  <si>
    <t>Hintermuhr</t>
  </si>
  <si>
    <t>H1048</t>
  </si>
  <si>
    <t>Lovons Krv</t>
  </si>
  <si>
    <t>H1049</t>
  </si>
  <si>
    <t>Grytfors</t>
  </si>
  <si>
    <t>H105</t>
  </si>
  <si>
    <t>Monteynard MONTEYNARD - Monteyard-Avigonnet Hydroelectric Power Station France</t>
  </si>
  <si>
    <t>H1050</t>
  </si>
  <si>
    <t>Caneva</t>
  </si>
  <si>
    <t>H1051</t>
  </si>
  <si>
    <t>Sampeyre</t>
  </si>
  <si>
    <t>H1052</t>
  </si>
  <si>
    <t>Uvac Hydroelectric Power Plant Serbia - Uvac Hydroelectric Power Plant Serbia</t>
  </si>
  <si>
    <t>RS</t>
  </si>
  <si>
    <t>H1053</t>
  </si>
  <si>
    <t>Moriston Cascade CEAN-1</t>
  </si>
  <si>
    <t>H1054</t>
  </si>
  <si>
    <t>St léonard St-Leonard</t>
  </si>
  <si>
    <t>H1055</t>
  </si>
  <si>
    <t>Porttipahta</t>
  </si>
  <si>
    <t>H1056</t>
  </si>
  <si>
    <t>Kreuzbergmaut</t>
  </si>
  <si>
    <t>H1057</t>
  </si>
  <si>
    <t>Letten</t>
  </si>
  <si>
    <t>H1058</t>
  </si>
  <si>
    <t>Rengard</t>
  </si>
  <si>
    <t>H1059</t>
  </si>
  <si>
    <t>Aletsch</t>
  </si>
  <si>
    <t>H106</t>
  </si>
  <si>
    <t>HE Bajina Basta G1 - Bajina Basta Hydroelectric Power Plant Serbia</t>
  </si>
  <si>
    <t>H1060</t>
  </si>
  <si>
    <t>Rosenheim</t>
  </si>
  <si>
    <t>H1063</t>
  </si>
  <si>
    <t>Sveg</t>
  </si>
  <si>
    <t>H1064</t>
  </si>
  <si>
    <t>Vargön</t>
  </si>
  <si>
    <t>H1065</t>
  </si>
  <si>
    <t>Tanzmühle</t>
  </si>
  <si>
    <t>H1066</t>
  </si>
  <si>
    <t>Brossasco</t>
  </si>
  <si>
    <t>H1068</t>
  </si>
  <si>
    <t>Augst</t>
  </si>
  <si>
    <t>H1069</t>
  </si>
  <si>
    <t>RIBADELAGO 2</t>
  </si>
  <si>
    <t>H107</t>
  </si>
  <si>
    <t>ORLIK - Orlik Hydroelectric Power Plant Czech Republic</t>
  </si>
  <si>
    <t>CZ</t>
  </si>
  <si>
    <t>H1070</t>
  </si>
  <si>
    <t>Enchanet</t>
  </si>
  <si>
    <t>H1071</t>
  </si>
  <si>
    <t>Ilanz stufe tavanasa</t>
  </si>
  <si>
    <t>H1072</t>
  </si>
  <si>
    <t>Linthal</t>
  </si>
  <si>
    <t>H1073</t>
  </si>
  <si>
    <t>Vrhovo HE Vrhovo 1 - Vrhovo Hydroelectric Power Plant Slovenia</t>
  </si>
  <si>
    <t>H1074</t>
  </si>
  <si>
    <t>Hafen</t>
  </si>
  <si>
    <t>H1076</t>
  </si>
  <si>
    <t>Rosenau</t>
  </si>
  <si>
    <t>H1077</t>
  </si>
  <si>
    <t>Arsie'</t>
  </si>
  <si>
    <t>H1078</t>
  </si>
  <si>
    <t>Luichart</t>
  </si>
  <si>
    <t>H1079</t>
  </si>
  <si>
    <t>Tummel Bridge TUMB-1</t>
  </si>
  <si>
    <t>H108</t>
  </si>
  <si>
    <t>Aguayo</t>
  </si>
  <si>
    <t>H1081</t>
  </si>
  <si>
    <t>QUERENO GR. 1</t>
  </si>
  <si>
    <t>H1082</t>
  </si>
  <si>
    <t>Obermatt</t>
  </si>
  <si>
    <t>H1083</t>
  </si>
  <si>
    <t>Bistrica I</t>
  </si>
  <si>
    <t>H1084</t>
  </si>
  <si>
    <t>Le furcil</t>
  </si>
  <si>
    <t>H1085</t>
  </si>
  <si>
    <t>Pallazuit</t>
  </si>
  <si>
    <t>H1086</t>
  </si>
  <si>
    <t>Göschenen andermatt</t>
  </si>
  <si>
    <t>H1087</t>
  </si>
  <si>
    <t>SAN JUAN 1</t>
  </si>
  <si>
    <t>H1088</t>
  </si>
  <si>
    <t>Arnstein-KW</t>
  </si>
  <si>
    <t>H109</t>
  </si>
  <si>
    <t>Aigle AIGLE 6 - L'Aigle Hydroelectric Generating Station France</t>
  </si>
  <si>
    <t>H1091</t>
  </si>
  <si>
    <t>Ernen ERNE UNIT 3</t>
  </si>
  <si>
    <t>H1092</t>
  </si>
  <si>
    <t>SANTA MARINA 1</t>
  </si>
  <si>
    <t>H1094</t>
  </si>
  <si>
    <t>Boštanj HE Bostanj 1 - Bostanj Hydroelectric Power Plant Slovenia</t>
  </si>
  <si>
    <t>H1095</t>
  </si>
  <si>
    <t>St. johann</t>
  </si>
  <si>
    <t>H1096</t>
  </si>
  <si>
    <t>Urreiting Urreiting Hydroelectric Power Plant Austria - Urreiting Hydroelectric Power Plant Austria</t>
  </si>
  <si>
    <t>H1097</t>
  </si>
  <si>
    <t>Peltokoski</t>
  </si>
  <si>
    <t>H1098</t>
  </si>
  <si>
    <t>Vinon Vinon Hydroelectric Power Station France - Vinon Hydroelectric Power Station France</t>
  </si>
  <si>
    <t>H11</t>
  </si>
  <si>
    <t>HE Derdap 1 G1 - Djerdap-1 (Iron Gate I) Hydroelectric Power Station Serbia</t>
  </si>
  <si>
    <t>H110</t>
  </si>
  <si>
    <t>Piva_G1 - Piva (Mratinje) Hydroelectric Power Plant Montenegro</t>
  </si>
  <si>
    <t>ME</t>
  </si>
  <si>
    <t>H1101</t>
  </si>
  <si>
    <t>Bischofshofen Bischofshofen Hydroelectric Power Plant Austria - Bischofshofen Hydroelectric Power Plant Austria</t>
  </si>
  <si>
    <t>H1102</t>
  </si>
  <si>
    <t>Werfen pfarrwerfen Werfen-Pfarrwerfen</t>
  </si>
  <si>
    <t>H1103</t>
  </si>
  <si>
    <t>Spjutmo</t>
  </si>
  <si>
    <t>H1104</t>
  </si>
  <si>
    <t>Montelungo</t>
  </si>
  <si>
    <t>H1105</t>
  </si>
  <si>
    <t>Pelos</t>
  </si>
  <si>
    <t>H1106</t>
  </si>
  <si>
    <t>Quero</t>
  </si>
  <si>
    <t>H1107</t>
  </si>
  <si>
    <t>Teglia</t>
  </si>
  <si>
    <t>H1108</t>
  </si>
  <si>
    <t>Kraftwerk Zirknitz</t>
  </si>
  <si>
    <t>H1109</t>
  </si>
  <si>
    <t>Langkampfen-M1</t>
  </si>
  <si>
    <t>H111</t>
  </si>
  <si>
    <t>Häusling Haeusling-KW - Haeusling Pumped Storage Power Plant Austria</t>
  </si>
  <si>
    <t>H1110</t>
  </si>
  <si>
    <t>Tabescan</t>
  </si>
  <si>
    <t>H1111</t>
  </si>
  <si>
    <t>Solkan HE Solkan 1 - Solkan Hydroelectric Poqwer Plant Slovenia</t>
  </si>
  <si>
    <t>H1113</t>
  </si>
  <si>
    <t>Allement Allement Hydroelectric Power Station France - Allement Hydroelectric Power Station France</t>
  </si>
  <si>
    <t>H1114</t>
  </si>
  <si>
    <t>Hričov Hricov Hydroelectric Power Plant Slovakia - Hricov Hydroelectric Power Plant Slovakia</t>
  </si>
  <si>
    <t>H1115</t>
  </si>
  <si>
    <t>Nassfeld</t>
  </si>
  <si>
    <t>H1116</t>
  </si>
  <si>
    <t>Laforsen</t>
  </si>
  <si>
    <t>H1117</t>
  </si>
  <si>
    <t>Upm schwedt</t>
  </si>
  <si>
    <t>H1118</t>
  </si>
  <si>
    <t>Beli Iskar + Mala Tsarkva + Simeonovo HPP</t>
  </si>
  <si>
    <t>H112</t>
  </si>
  <si>
    <t>Ffestiniog Ffestiniog Pumped Storage Power Station Wales UK - Ffestiniog Pumped Storage Power Station Wales UK</t>
  </si>
  <si>
    <t>H1122</t>
  </si>
  <si>
    <t>Karsefors</t>
  </si>
  <si>
    <t>H1123</t>
  </si>
  <si>
    <t>Vizzola t.</t>
  </si>
  <si>
    <t>H1124</t>
  </si>
  <si>
    <t>Montbovon</t>
  </si>
  <si>
    <t>H1125</t>
  </si>
  <si>
    <t>Remsach</t>
  </si>
  <si>
    <t>H1126</t>
  </si>
  <si>
    <t>Sault brenaz Sault Brenaz Hydroelectric Power Station France - Sault Brenaz Hydroelectric Power Station France</t>
  </si>
  <si>
    <t>H1127</t>
  </si>
  <si>
    <t>Oo Hydroelectric Power Station France - Oo Hydroelectric Power Station France</t>
  </si>
  <si>
    <t>H1131</t>
  </si>
  <si>
    <t>Krippau</t>
  </si>
  <si>
    <t>H1132</t>
  </si>
  <si>
    <t>Schönau</t>
  </si>
  <si>
    <t>H1133</t>
  </si>
  <si>
    <t>Sädvajaur sädva</t>
  </si>
  <si>
    <t>H1134</t>
  </si>
  <si>
    <t>Bolognano</t>
  </si>
  <si>
    <t>H1135</t>
  </si>
  <si>
    <t>Chavonne</t>
  </si>
  <si>
    <t>H1136</t>
  </si>
  <si>
    <t>Farneta</t>
  </si>
  <si>
    <t>H1137</t>
  </si>
  <si>
    <t>Ponte marm</t>
  </si>
  <si>
    <t>H1138</t>
  </si>
  <si>
    <t>Stazzona</t>
  </si>
  <si>
    <t>H1139</t>
  </si>
  <si>
    <t>Krippau-KW</t>
  </si>
  <si>
    <t>H114</t>
  </si>
  <si>
    <t>Villarodin VILLARODIN 1 - Villarodin Hydroelectric Power Station France</t>
  </si>
  <si>
    <t>H1140</t>
  </si>
  <si>
    <t>Pec Mlini Hydroelectric Power Plant Bosnia and Herzegovina - Pec Mlini Hydroelectric Power Plant Bosnia and Herzegovina</t>
  </si>
  <si>
    <t>BA</t>
  </si>
  <si>
    <t>H1141</t>
  </si>
  <si>
    <t>Jajce II Hidroelektrana Bosnia and Herzegovin - Jajce II Hidroelektrana Bosnia and Herzegovin</t>
  </si>
  <si>
    <t>H1142</t>
  </si>
  <si>
    <t>HE Doblar 1 - Doblar I Hydroelectric Poqwer Plant Slovenia</t>
  </si>
  <si>
    <t>H1146</t>
  </si>
  <si>
    <t>Chanrion</t>
  </si>
  <si>
    <t>H1147</t>
  </si>
  <si>
    <t>Les clées</t>
  </si>
  <si>
    <t>H1148</t>
  </si>
  <si>
    <t>Kuusankoski hydropower plant</t>
  </si>
  <si>
    <t>H1149</t>
  </si>
  <si>
    <t>Voikkaa hydropower plant</t>
  </si>
  <si>
    <t>H115</t>
  </si>
  <si>
    <t>Mayrhofen-KW - Mayrhofen Storage Power Plant Austria</t>
  </si>
  <si>
    <t>H1150</t>
  </si>
  <si>
    <t>Costeshti Stinka / Stanca</t>
  </si>
  <si>
    <t>H1152</t>
  </si>
  <si>
    <t>Beaumont</t>
  </si>
  <si>
    <t>H1153</t>
  </si>
  <si>
    <t>Saut mortier Saut Mortier Hydroelectric Power Station France - Saut Mortier Hydroelectric Power Station France</t>
  </si>
  <si>
    <t>H1154</t>
  </si>
  <si>
    <t>Marcillac - barrage la Valette</t>
  </si>
  <si>
    <t>H1155</t>
  </si>
  <si>
    <t>Val beynette</t>
  </si>
  <si>
    <t>H1158</t>
  </si>
  <si>
    <t>Chatillon</t>
  </si>
  <si>
    <t>H1159</t>
  </si>
  <si>
    <t>Chievo</t>
  </si>
  <si>
    <t>H116</t>
  </si>
  <si>
    <t>DONZERE MONDRAGON - Bollene Hydroelectric Power Station France</t>
  </si>
  <si>
    <t>H1160</t>
  </si>
  <si>
    <t>Hone</t>
  </si>
  <si>
    <t>H1161</t>
  </si>
  <si>
    <t>Stanga</t>
  </si>
  <si>
    <t>H1162</t>
  </si>
  <si>
    <t>SOBRON 1</t>
  </si>
  <si>
    <t>H1163</t>
  </si>
  <si>
    <t>Galbeni</t>
  </si>
  <si>
    <t>H1164</t>
  </si>
  <si>
    <t>Schaffhausen</t>
  </si>
  <si>
    <t>H1166</t>
  </si>
  <si>
    <t>Auzerette Auzerette Hydroelectric Power Station France - Auzerette Hydroelectric Power Station France</t>
  </si>
  <si>
    <t>H1167</t>
  </si>
  <si>
    <t>Obervermunt Hydroelectric Power Plant Austria - Obervermunt Hydroelectric Power Plant Austria</t>
  </si>
  <si>
    <t>H1168</t>
  </si>
  <si>
    <t>Bannwil</t>
  </si>
  <si>
    <t>H1169</t>
  </si>
  <si>
    <t>Albbruck dogern</t>
  </si>
  <si>
    <t>H1170</t>
  </si>
  <si>
    <t>Lot Lot Hydroelectric Power Station France - Lot Hydroelectric Power Station France</t>
  </si>
  <si>
    <t>H1171</t>
  </si>
  <si>
    <t>Wiestal</t>
  </si>
  <si>
    <t>H1172</t>
  </si>
  <si>
    <t>Niederenbach</t>
  </si>
  <si>
    <t>H1173</t>
  </si>
  <si>
    <t>Mokrice</t>
  </si>
  <si>
    <t>H1175</t>
  </si>
  <si>
    <t>Lavamünd Lavamuend-KW - Lavamuend Hydroelectric Power Plant Austria</t>
  </si>
  <si>
    <t>H1176</t>
  </si>
  <si>
    <t>Casteldelf</t>
  </si>
  <si>
    <t>H1177</t>
  </si>
  <si>
    <t>Vobarno</t>
  </si>
  <si>
    <t>H1178</t>
  </si>
  <si>
    <t>Kraftwerksgruppe pfreimd</t>
  </si>
  <si>
    <t>H1179</t>
  </si>
  <si>
    <t>Lavamuend-KW - Lavamuend Hydroelectric Power Plant Austria</t>
  </si>
  <si>
    <t>H1180</t>
  </si>
  <si>
    <t>Spanchevo HPP</t>
  </si>
  <si>
    <t>H1185</t>
  </si>
  <si>
    <t>Dernier</t>
  </si>
  <si>
    <t>H1186</t>
  </si>
  <si>
    <t>ZUJAR</t>
  </si>
  <si>
    <t>H1188</t>
  </si>
  <si>
    <t>Kiskore hungary Kiskore Hydroelectric Power Plant Hungary - Kiskore Hydroelectric Power Plant Hungary</t>
  </si>
  <si>
    <t>HU</t>
  </si>
  <si>
    <t>H1189</t>
  </si>
  <si>
    <t>Moux charmines Moux Charmines Hydroelectric Power Station France - Moux Charmines Hydroelectric Power Station France</t>
  </si>
  <si>
    <t>H119</t>
  </si>
  <si>
    <t>Turlough hill Turlough Hill Unit 1 - Turlough Hill (Tomaneena) Pumped Storage Hydroelectric Power Plant Ireland</t>
  </si>
  <si>
    <t>IE</t>
  </si>
  <si>
    <t>H1190</t>
  </si>
  <si>
    <t>Wettingen dotieranlage</t>
  </si>
  <si>
    <t>H1192</t>
  </si>
  <si>
    <t>Licq atherey Licq-Atherey Hydroelectric Power Station France - Licq-Atherey Hydroelectric Power Station France</t>
  </si>
  <si>
    <t>H1193</t>
  </si>
  <si>
    <t>Kamyk republic Kamyk Hydroelectric Power Plant Czech Republic - Kamyk Hydroelectric Power Plant Czech Republic</t>
  </si>
  <si>
    <t>H1194</t>
  </si>
  <si>
    <t>Funsingau-KW - Funsingau Hydroelectric Power Plant Austria</t>
  </si>
  <si>
    <t>H1197</t>
  </si>
  <si>
    <t>Bodendorf paal</t>
  </si>
  <si>
    <t>H1198</t>
  </si>
  <si>
    <t>Parteboda</t>
  </si>
  <si>
    <t>H1199</t>
  </si>
  <si>
    <t>Aufkirchen</t>
  </si>
  <si>
    <t>H12</t>
  </si>
  <si>
    <t>Goldisthal PSW Goldisthal PSS A - Goldisthal Pumped Storage Power Plant Germany</t>
  </si>
  <si>
    <t>H1200</t>
  </si>
  <si>
    <t>Klippen</t>
  </si>
  <si>
    <t>H1201</t>
  </si>
  <si>
    <t>Cencenighe</t>
  </si>
  <si>
    <t>H1202</t>
  </si>
  <si>
    <t>Suviana</t>
  </si>
  <si>
    <t>H1203</t>
  </si>
  <si>
    <t>Robbia</t>
  </si>
  <si>
    <t>H1204</t>
  </si>
  <si>
    <t>REGUEIRO (MAO) 1</t>
  </si>
  <si>
    <t>H1205</t>
  </si>
  <si>
    <t>Kaltimo</t>
  </si>
  <si>
    <t>H1206</t>
  </si>
  <si>
    <t>Kurkiaska</t>
  </si>
  <si>
    <t>H1207</t>
  </si>
  <si>
    <t>Siuronkoski</t>
  </si>
  <si>
    <t>H1208</t>
  </si>
  <si>
    <t>Neuägeri gmde menzingen</t>
  </si>
  <si>
    <t>H1209</t>
  </si>
  <si>
    <t>Orsières</t>
  </si>
  <si>
    <t>H121</t>
  </si>
  <si>
    <t>Bitsch</t>
  </si>
  <si>
    <t>H1210</t>
  </si>
  <si>
    <t>Beauvoir</t>
  </si>
  <si>
    <t>H1211</t>
  </si>
  <si>
    <t>Dobšiná I-II</t>
  </si>
  <si>
    <t>H1212</t>
  </si>
  <si>
    <t>Dravograd HE Dravograd 1 - Dravograd Hydroelectric Poqwer Plant Slovenia</t>
  </si>
  <si>
    <t>H1216</t>
  </si>
  <si>
    <t>Altenmarkt</t>
  </si>
  <si>
    <t>H1217</t>
  </si>
  <si>
    <t>Öjeforsen</t>
  </si>
  <si>
    <t>H1218</t>
  </si>
  <si>
    <t>Asele</t>
  </si>
  <si>
    <t>H1219</t>
  </si>
  <si>
    <t>Eitting</t>
  </si>
  <si>
    <t>H42</t>
  </si>
  <si>
    <t>Alto lindoso Alto Lindoso - G1 - Alto Lindoso Hydroelectric Power Plant Portugal</t>
  </si>
  <si>
    <t>H1220</t>
  </si>
  <si>
    <t>Ewz</t>
  </si>
  <si>
    <t>H1221</t>
  </si>
  <si>
    <t>Neubrigg</t>
  </si>
  <si>
    <t>H1222</t>
  </si>
  <si>
    <t>Rabiusa realta</t>
  </si>
  <si>
    <t>H1224</t>
  </si>
  <si>
    <t>Corenno</t>
  </si>
  <si>
    <t>H1225</t>
  </si>
  <si>
    <t>Predazzo</t>
  </si>
  <si>
    <t>H1226</t>
  </si>
  <si>
    <t>Neuötting</t>
  </si>
  <si>
    <t>H1227</t>
  </si>
  <si>
    <t>Pernegg-KW</t>
  </si>
  <si>
    <t>H123</t>
  </si>
  <si>
    <t>Raul Mare (Retezat) Hydroelectric Power Station Romania - Raul Mare (Retezat) Hydroelectric Power Station Romania</t>
  </si>
  <si>
    <t>H1232</t>
  </si>
  <si>
    <t>Tiefencastel west</t>
  </si>
  <si>
    <t>H1233</t>
  </si>
  <si>
    <t>Slatina</t>
  </si>
  <si>
    <t>H52</t>
  </si>
  <si>
    <t>Alqueva</t>
  </si>
  <si>
    <t>H1235</t>
  </si>
  <si>
    <t>Nové mesto Nove Mesto n.V. Hydroelectric Power Plant Slovakia - Nove Mesto n.V. Hydroelectric Power Plant Slovakia</t>
  </si>
  <si>
    <t>H1236</t>
  </si>
  <si>
    <t>Beznau</t>
  </si>
  <si>
    <t>H1237</t>
  </si>
  <si>
    <t>Koronowo Koronowo Hydroelectric Power Plant Poland - Koronowo Hydroelectric Power Plant Poland</t>
  </si>
  <si>
    <t>PL</t>
  </si>
  <si>
    <t>H1238</t>
  </si>
  <si>
    <t>Horná streda Horna Streda Hydroelectric Power Plant</t>
  </si>
  <si>
    <t>H1239</t>
  </si>
  <si>
    <t>Kostolná Kostolna Hydroelectric Power Plant Slovakia - Kostolna Hydroelectric Power Plant Slovakia</t>
  </si>
  <si>
    <t>H98</t>
  </si>
  <si>
    <t>Thisavros φράγμα θησαυρού</t>
  </si>
  <si>
    <t>H1240</t>
  </si>
  <si>
    <t>Dabbsjö</t>
  </si>
  <si>
    <t>H1241</t>
  </si>
  <si>
    <t>LA SERENA</t>
  </si>
  <si>
    <t>H1245</t>
  </si>
  <si>
    <t>Kellerberg Kellerberg-KW - Kellersberg Hydroelectric Power Plant Austria</t>
  </si>
  <si>
    <t>H1246</t>
  </si>
  <si>
    <t>Villach Villach-KW - Villach Hydroelectric Power Plant Austria</t>
  </si>
  <si>
    <t>H1247</t>
  </si>
  <si>
    <t>Landl</t>
  </si>
  <si>
    <t>H1248</t>
  </si>
  <si>
    <t>Mühlrading</t>
  </si>
  <si>
    <t>H1249</t>
  </si>
  <si>
    <t>Bösdornau Boesdornau-KW - Boesdornau Hydroelectric Power Plant Austria</t>
  </si>
  <si>
    <t>H125</t>
  </si>
  <si>
    <t>Juktan</t>
  </si>
  <si>
    <t>H1250</t>
  </si>
  <si>
    <t>Medvode HE Medvode 1 - Medvode Hydroelectric Poqwer Plant Slovenia</t>
  </si>
  <si>
    <t>H1251</t>
  </si>
  <si>
    <t>Gars</t>
  </si>
  <si>
    <t>H1252</t>
  </si>
  <si>
    <t>Geisling</t>
  </si>
  <si>
    <t>H1253</t>
  </si>
  <si>
    <t>Broc</t>
  </si>
  <si>
    <t>H1254</t>
  </si>
  <si>
    <t>Teufelsbruck</t>
  </si>
  <si>
    <t>H1255</t>
  </si>
  <si>
    <t>Uppenborn</t>
  </si>
  <si>
    <t>H1256</t>
  </si>
  <si>
    <t>Juktans Storjuktan- Dammen</t>
  </si>
  <si>
    <t>H1257</t>
  </si>
  <si>
    <t>Barcis</t>
  </si>
  <si>
    <t>H1258</t>
  </si>
  <si>
    <t>Gallicano</t>
  </si>
  <si>
    <t>H1259</t>
  </si>
  <si>
    <t>Lappago</t>
  </si>
  <si>
    <t>H126</t>
  </si>
  <si>
    <t>Trängslet Trangslet G1 - Trängslet Hydroelectric Power Plant Sweden</t>
  </si>
  <si>
    <t>H1260</t>
  </si>
  <si>
    <t>Penna</t>
  </si>
  <si>
    <t>H1261</t>
  </si>
  <si>
    <t>Prati vizze</t>
  </si>
  <si>
    <t>H1262</t>
  </si>
  <si>
    <t>Kellerberg-KW - Kellersberg Hydroelectric Power Plant Austria</t>
  </si>
  <si>
    <t>H1263</t>
  </si>
  <si>
    <t>Villach-KW - Villach Hydroelectric Power Plant Austria</t>
  </si>
  <si>
    <t>H1264</t>
  </si>
  <si>
    <t xml:space="preserve">Inverawe INAW-1 </t>
  </si>
  <si>
    <t>H1265</t>
  </si>
  <si>
    <t>Shkopet</t>
  </si>
  <si>
    <t>H1268</t>
  </si>
  <si>
    <t>Lostallo</t>
  </si>
  <si>
    <t>H1269</t>
  </si>
  <si>
    <t>KAVO Koivukoski III</t>
  </si>
  <si>
    <t>H127</t>
  </si>
  <si>
    <t>Vietas Vietas G1 - Vietas Hydroelectric Power Station Sweden</t>
  </si>
  <si>
    <t>H1270</t>
  </si>
  <si>
    <t>Kokkosniva</t>
  </si>
  <si>
    <t>H1271</t>
  </si>
  <si>
    <t>Mankala</t>
  </si>
  <si>
    <t>H76</t>
  </si>
  <si>
    <t>Picote I / Picote II</t>
  </si>
  <si>
    <t>H1273</t>
  </si>
  <si>
    <t>Russein</t>
  </si>
  <si>
    <t>H1274</t>
  </si>
  <si>
    <t>Krpeľany Kreplany Hydroelectric Power Plant Slovakia - Kreplany Hydroelectric Power Plant Slovakia</t>
  </si>
  <si>
    <t>H1275</t>
  </si>
  <si>
    <t>Eygliers Eygliers Hydroelectric Power Station France - Eygliers Hydroelectric Power Station France</t>
  </si>
  <si>
    <t>H1276</t>
  </si>
  <si>
    <t>Hautefage Hautefage Hydroelectric Power Station France - Hautefage Hydroelectric Power Station France</t>
  </si>
  <si>
    <t>H1277</t>
  </si>
  <si>
    <t>Cernaleve 1/2</t>
  </si>
  <si>
    <t>H1279</t>
  </si>
  <si>
    <t>Bele 1/2</t>
  </si>
  <si>
    <t>H1280</t>
  </si>
  <si>
    <t>Oresheke</t>
  </si>
  <si>
    <t>H1281</t>
  </si>
  <si>
    <t>Kalin + Kamenitsa + Pastra + Rila HPP</t>
  </si>
  <si>
    <t>H1282</t>
  </si>
  <si>
    <t>Wasserburg</t>
  </si>
  <si>
    <t>H1283</t>
  </si>
  <si>
    <t>Miljacka - Maljacka Hydroelectric Power Plant Croatia Croatia</t>
  </si>
  <si>
    <t>H1284</t>
  </si>
  <si>
    <t>Paternion Paternion-KW - Paternion Hydroelectric Power Plant Austria</t>
  </si>
  <si>
    <t>H1285</t>
  </si>
  <si>
    <t>Detzem</t>
  </si>
  <si>
    <t>H1286</t>
  </si>
  <si>
    <t>Dießbach</t>
  </si>
  <si>
    <t>H1287</t>
  </si>
  <si>
    <t>Vittjärv Vittjarv Hydroelectric Power Station Sweden - Vittjarv Hydroelectric Power Station Sweden</t>
  </si>
  <si>
    <t>H1288</t>
  </si>
  <si>
    <t>Agordo</t>
  </si>
  <si>
    <t>H1289</t>
  </si>
  <si>
    <t>Cavilla</t>
  </si>
  <si>
    <t>H129</t>
  </si>
  <si>
    <t>Altenwörth Altenwoerth-KW - Altenwoerth Hydroelectric Power Plant Austria</t>
  </si>
  <si>
    <t>H1290</t>
  </si>
  <si>
    <t>Triano</t>
  </si>
  <si>
    <t>H1291</t>
  </si>
  <si>
    <t>Paternion-KW - Paternion Hydroelectric Power Plant Austria</t>
  </si>
  <si>
    <t>H1292</t>
  </si>
  <si>
    <t>Cunovo Hydroelectric Power Plant Slovakia - Cunovo Hydroelectric Power Plant Slovakia</t>
  </si>
  <si>
    <t>H1293</t>
  </si>
  <si>
    <t>Grudie Bridge GRUB-1</t>
  </si>
  <si>
    <t>H1294</t>
  </si>
  <si>
    <t>Shin SHIN-1</t>
  </si>
  <si>
    <t>H1298</t>
  </si>
  <si>
    <t>Peuffeyre</t>
  </si>
  <si>
    <t>H79</t>
  </si>
  <si>
    <t>Bemposta</t>
  </si>
  <si>
    <t>H13</t>
  </si>
  <si>
    <t>Markersbach PSW Markersbach PSS A - Markersbach Pumped Storage Power Plant Germany</t>
  </si>
  <si>
    <t>H130</t>
  </si>
  <si>
    <t>Edison VENINA (UP_ALTOADDA_1)</t>
  </si>
  <si>
    <t>H1300</t>
  </si>
  <si>
    <t>Myllykosken vesivoimalaitos VVA2</t>
  </si>
  <si>
    <t>H1301</t>
  </si>
  <si>
    <t>Chaudanne</t>
  </si>
  <si>
    <t>H1302</t>
  </si>
  <si>
    <t>Turtmann</t>
  </si>
  <si>
    <t>H1303</t>
  </si>
  <si>
    <t>Hagneck</t>
  </si>
  <si>
    <t>H1304</t>
  </si>
  <si>
    <t>Bergheim</t>
  </si>
  <si>
    <t>H1305</t>
  </si>
  <si>
    <t>Wald</t>
  </si>
  <si>
    <t>H1307</t>
  </si>
  <si>
    <t>Flumenthal</t>
  </si>
  <si>
    <t>H1308</t>
  </si>
  <si>
    <t>Monthey vièze</t>
  </si>
  <si>
    <t>H104</t>
  </si>
  <si>
    <t>Miranda</t>
  </si>
  <si>
    <t>H131</t>
  </si>
  <si>
    <t>Ricobayo RICOBA II1 - Ricobayo Hydroelectric Power Plant Spain</t>
  </si>
  <si>
    <t>H1310</t>
  </si>
  <si>
    <t>Vohburg</t>
  </si>
  <si>
    <t>H1311</t>
  </si>
  <si>
    <t>Stammham</t>
  </si>
  <si>
    <t>H1313</t>
  </si>
  <si>
    <t>Bardonecchia</t>
  </si>
  <si>
    <t>H1314</t>
  </si>
  <si>
    <t>Calice</t>
  </si>
  <si>
    <t>H1315</t>
  </si>
  <si>
    <t>Pian della rocca</t>
  </si>
  <si>
    <t>H1316</t>
  </si>
  <si>
    <t>Salisano</t>
  </si>
  <si>
    <t>H1317</t>
  </si>
  <si>
    <t>Volturno</t>
  </si>
  <si>
    <t>H1318</t>
  </si>
  <si>
    <t>Zuino</t>
  </si>
  <si>
    <t>H1319</t>
  </si>
  <si>
    <t>Landl-KW</t>
  </si>
  <si>
    <t>H132</t>
  </si>
  <si>
    <t>MEQUINENZA</t>
  </si>
  <si>
    <t>H1321</t>
  </si>
  <si>
    <t>Ruppoldingen</t>
  </si>
  <si>
    <t>H1322</t>
  </si>
  <si>
    <t>Racova</t>
  </si>
  <si>
    <t>H1323</t>
  </si>
  <si>
    <t>Cize bolozon Cize Bolozon Hydroelectric Power Station France - Cize Bolozon Hydroelectric Power Station France</t>
  </si>
  <si>
    <t>H1325</t>
  </si>
  <si>
    <t>Stechovice-I Hydroelectric Power Plant Czech Republic - Stechovice-I Hydroelectric Power Plant Czech Republic</t>
  </si>
  <si>
    <t>H1326</t>
  </si>
  <si>
    <t>Sklope Sklope - Sklope Hydroelectric Power Plant Croatia Croatia</t>
  </si>
  <si>
    <t>H1327</t>
  </si>
  <si>
    <t>Kokalyane HPP</t>
  </si>
  <si>
    <t>H1328</t>
  </si>
  <si>
    <t>Stara Zagora HPP</t>
  </si>
  <si>
    <t>H1329</t>
  </si>
  <si>
    <t>Pfrombach</t>
  </si>
  <si>
    <t>H133</t>
  </si>
  <si>
    <t>Biasca</t>
  </si>
  <si>
    <t>H1331</t>
  </si>
  <si>
    <t>Triouzoune Hydroelectric Power Station France - Triouzoune Hydroelectric Power Station France</t>
  </si>
  <si>
    <t>H122</t>
  </si>
  <si>
    <t xml:space="preserve"> Aguieira - G1 - Aguieira Hydroelectric Power Plant Brazil</t>
  </si>
  <si>
    <t>H1335</t>
  </si>
  <si>
    <t>Fisching</t>
  </si>
  <si>
    <t>H1336</t>
  </si>
  <si>
    <t>Pernegg</t>
  </si>
  <si>
    <t>H1337</t>
  </si>
  <si>
    <t>Martigny bourg</t>
  </si>
  <si>
    <t>H1338</t>
  </si>
  <si>
    <t>Halvfari</t>
  </si>
  <si>
    <t>H1339</t>
  </si>
  <si>
    <t>Alanno</t>
  </si>
  <si>
    <t>H134</t>
  </si>
  <si>
    <t>Sainte Helene - La Coche</t>
  </si>
  <si>
    <t>H1340</t>
  </si>
  <si>
    <t xml:space="preserve">Muzzone Coghinas </t>
  </si>
  <si>
    <t>H1341</t>
  </si>
  <si>
    <t>Kokin Brod Hydroelectric Power Plant Serbia - Kokin Brod Hydroelectric Power Plant Serbia</t>
  </si>
  <si>
    <t>H1342</t>
  </si>
  <si>
    <t>Seekraftwerk zervreila</t>
  </si>
  <si>
    <t>H1343</t>
  </si>
  <si>
    <t>Lura 1/3</t>
  </si>
  <si>
    <t>H1344</t>
  </si>
  <si>
    <t>Orava Orava Hydroelectric Power Plant Slovakia - Orava Hydroelectric Power Plant Slovakia</t>
  </si>
  <si>
    <t>H1346</t>
  </si>
  <si>
    <t>Tuilieres Tuilieres Hydroelectric Power Station France - Tuilieres Hydroelectric Power Station France</t>
  </si>
  <si>
    <t>H1347</t>
  </si>
  <si>
    <t>Straubing</t>
  </si>
  <si>
    <t>H135</t>
  </si>
  <si>
    <t>PSW Hohenwarte II PSS A</t>
  </si>
  <si>
    <t>H1350</t>
  </si>
  <si>
    <t>Saint cassien Saint Cassien Hydroelectric Power Station France - Saint Cassien Hydroelectric Power Station France</t>
  </si>
  <si>
    <t>H1351</t>
  </si>
  <si>
    <t>Hällforsens</t>
  </si>
  <si>
    <t>H1352</t>
  </si>
  <si>
    <t>Pirin HPP</t>
  </si>
  <si>
    <t>H1355</t>
  </si>
  <si>
    <t>Näs Nas Hydroelectric Power Plant Sweden - Nas Hydroelectric Power Plant Sweden</t>
  </si>
  <si>
    <t>H1356</t>
  </si>
  <si>
    <t>Quincinetto</t>
  </si>
  <si>
    <t>H1357</t>
  </si>
  <si>
    <t>Rio pusteria</t>
  </si>
  <si>
    <t>H1358</t>
  </si>
  <si>
    <t>Fisching-KW</t>
  </si>
  <si>
    <t>H1359</t>
  </si>
  <si>
    <t>St Fillans SFIL-1</t>
  </si>
  <si>
    <t>H102</t>
  </si>
  <si>
    <t>Polyfyto POLYPHYTO</t>
  </si>
  <si>
    <t>H1361</t>
  </si>
  <si>
    <t>BELESII</t>
  </si>
  <si>
    <t>H1362</t>
  </si>
  <si>
    <t>HE Moste 1 - Moste Hydroelectric Power Plant Slovenia</t>
  </si>
  <si>
    <t>H1363</t>
  </si>
  <si>
    <t>Leppikoski</t>
  </si>
  <si>
    <t>H1364</t>
  </si>
  <si>
    <t>Vajukoski</t>
  </si>
  <si>
    <t>H1365</t>
  </si>
  <si>
    <t>Colibita</t>
  </si>
  <si>
    <t>H1366</t>
  </si>
  <si>
    <t>Spina isola</t>
  </si>
  <si>
    <t>H1367</t>
  </si>
  <si>
    <t>Bürglen unterschächen</t>
  </si>
  <si>
    <t>H1368</t>
  </si>
  <si>
    <t>Calancasca</t>
  </si>
  <si>
    <t>H1369</t>
  </si>
  <si>
    <t>Lanau</t>
  </si>
  <si>
    <t>H137</t>
  </si>
  <si>
    <t>Ritsem Ritsem G1 - Ritsem Hydro Power Station Sweden</t>
  </si>
  <si>
    <t>H1370</t>
  </si>
  <si>
    <t>Tresna Tresna Hydroelectric Power Plant Poland - Tresna Hydroelectric Power Plant Poland</t>
  </si>
  <si>
    <t>H1371</t>
  </si>
  <si>
    <t>Wernisberg</t>
  </si>
  <si>
    <t>H1372</t>
  </si>
  <si>
    <t>Haminan höyrykattilalaitos</t>
  </si>
  <si>
    <t>H3329</t>
  </si>
  <si>
    <t>Foz Tua</t>
  </si>
  <si>
    <t>H1374</t>
  </si>
  <si>
    <t>Brillanne &amp; Brillanne I &amp; II Hydroelectric Power Station France - Brillanne I &amp; II Hydroelectric Power Station France</t>
  </si>
  <si>
    <t>H1375</t>
  </si>
  <si>
    <t>Bittenbrunn</t>
  </si>
  <si>
    <t>H1376</t>
  </si>
  <si>
    <t>Wynau</t>
  </si>
  <si>
    <t>H1380</t>
  </si>
  <si>
    <t>Klaus</t>
  </si>
  <si>
    <t>H1381</t>
  </si>
  <si>
    <t>Lebring</t>
  </si>
  <si>
    <t>H1382</t>
  </si>
  <si>
    <t>Matfors</t>
  </si>
  <si>
    <t>H1383</t>
  </si>
  <si>
    <t>Volgsjöfors</t>
  </si>
  <si>
    <t>H1384</t>
  </si>
  <si>
    <t>Plave HE Plave - Plave II Hydroelectric Poqwer Plant Slovenia</t>
  </si>
  <si>
    <t>H1385</t>
  </si>
  <si>
    <t>Hemfurth</t>
  </si>
  <si>
    <t>H1386</t>
  </si>
  <si>
    <t>Lehmen</t>
  </si>
  <si>
    <t>H1387</t>
  </si>
  <si>
    <t>Bremgarten zufikon</t>
  </si>
  <si>
    <t>H1388</t>
  </si>
  <si>
    <t>Wintrich</t>
  </si>
  <si>
    <t>H1389</t>
  </si>
  <si>
    <t>Alfta</t>
  </si>
  <si>
    <t>H124</t>
  </si>
  <si>
    <t>Pournari</t>
  </si>
  <si>
    <t>H1390</t>
  </si>
  <si>
    <t>Battiggio</t>
  </si>
  <si>
    <t>H1391</t>
  </si>
  <si>
    <t>Chievolis</t>
  </si>
  <si>
    <t>H1392</t>
  </si>
  <si>
    <t>Farfa</t>
  </si>
  <si>
    <t>H1393</t>
  </si>
  <si>
    <t>Goglio devero</t>
  </si>
  <si>
    <t>H1394</t>
  </si>
  <si>
    <t>Malga ciapela</t>
  </si>
  <si>
    <t>H1395</t>
  </si>
  <si>
    <t>Nazzano</t>
  </si>
  <si>
    <t>H1396</t>
  </si>
  <si>
    <t>Sagittario nuovo</t>
  </si>
  <si>
    <t>H1397</t>
  </si>
  <si>
    <t>Sarentino</t>
  </si>
  <si>
    <t>H1398</t>
  </si>
  <si>
    <t>Tirso</t>
  </si>
  <si>
    <t>H1399</t>
  </si>
  <si>
    <t>Venamartello</t>
  </si>
  <si>
    <t>H14</t>
  </si>
  <si>
    <t>Presenzano UP_PRESENZAN_1 - Presenzano (Domenico Cimarosa) Pumped Storage Power Plant Italy</t>
  </si>
  <si>
    <t>H140</t>
  </si>
  <si>
    <t>VISEGRAD - Visegrad Hydroelectric Power Plant Bosnia and Herzegovina</t>
  </si>
  <si>
    <t>H1400</t>
  </si>
  <si>
    <t>Lebring-KW</t>
  </si>
  <si>
    <t>H1401</t>
  </si>
  <si>
    <t>Aigas</t>
  </si>
  <si>
    <t>H1402</t>
  </si>
  <si>
    <t>Ceannacroc</t>
  </si>
  <si>
    <t>H1403</t>
  </si>
  <si>
    <t>Invergarry</t>
  </si>
  <si>
    <t>H1404</t>
  </si>
  <si>
    <t>Kilmorack</t>
  </si>
  <si>
    <t>H1407</t>
  </si>
  <si>
    <t>Luzzone</t>
  </si>
  <si>
    <t>H1408</t>
  </si>
  <si>
    <t>DOMENO</t>
  </si>
  <si>
    <t>H1409</t>
  </si>
  <si>
    <t>LAS PICADAS 1</t>
  </si>
  <si>
    <t>H141</t>
  </si>
  <si>
    <t>Puente Bibey</t>
  </si>
  <si>
    <t>H1410</t>
  </si>
  <si>
    <t>Ingolstadt</t>
  </si>
  <si>
    <t>H1411</t>
  </si>
  <si>
    <t>Debe Debe Hydroelectric Power Plant Poland - Debe Hydroelectric Power Plant Poland</t>
  </si>
  <si>
    <t>H1413</t>
  </si>
  <si>
    <t>Perach</t>
  </si>
  <si>
    <t>H1415</t>
  </si>
  <si>
    <t>Prem</t>
  </si>
  <si>
    <t>H1416</t>
  </si>
  <si>
    <t>Raven Hydroelectric Power Plant Macedonia - Raven Hydroelectric Power Plant Macedonia</t>
  </si>
  <si>
    <t>H1417</t>
  </si>
  <si>
    <t>Cassarate franscinone</t>
  </si>
  <si>
    <t>H1418</t>
  </si>
  <si>
    <t>Culligran</t>
  </si>
  <si>
    <t>H1419</t>
  </si>
  <si>
    <t>Reichenau</t>
  </si>
  <si>
    <t>H1420</t>
  </si>
  <si>
    <t>Monceaux La Virolle Hydroelectric Power Station France - Monceaux La Virolle Hydroelectric Power Station France</t>
  </si>
  <si>
    <t>H1422</t>
  </si>
  <si>
    <t>Gössendorf</t>
  </si>
  <si>
    <t>H1423</t>
  </si>
  <si>
    <t>Kalsdorf</t>
  </si>
  <si>
    <t>H1424</t>
  </si>
  <si>
    <t>Acceglio</t>
  </si>
  <si>
    <t>H1425</t>
  </si>
  <si>
    <t>Moline</t>
  </si>
  <si>
    <t>H1426</t>
  </si>
  <si>
    <t>Pizzone</t>
  </si>
  <si>
    <t>H1427</t>
  </si>
  <si>
    <t>S.Silvestro</t>
  </si>
  <si>
    <t>H1428</t>
  </si>
  <si>
    <t>Storo</t>
  </si>
  <si>
    <t>H136</t>
  </si>
  <si>
    <t>Kastraki KASTRAKI - Kastraki Hydroelectric Power Plant Greece</t>
  </si>
  <si>
    <t>H143</t>
  </si>
  <si>
    <t>Perucica Hydroelectric Power Plant Montenegro - Perucica Hydroelectric Power Plant Montenegro</t>
  </si>
  <si>
    <t>H1430</t>
  </si>
  <si>
    <t>He Plave 1 - Plave I Hydroelectric Poqwer Plant Slovenia</t>
  </si>
  <si>
    <t>H1431</t>
  </si>
  <si>
    <t>Kandergrund</t>
  </si>
  <si>
    <t>H1432</t>
  </si>
  <si>
    <t>PEAREII</t>
  </si>
  <si>
    <t>H1433</t>
  </si>
  <si>
    <t>Bertoldsheim</t>
  </si>
  <si>
    <t>H1434</t>
  </si>
  <si>
    <t>Ladce</t>
  </si>
  <si>
    <t>H1435</t>
  </si>
  <si>
    <t>Trier</t>
  </si>
  <si>
    <t>H1436</t>
  </si>
  <si>
    <t>Parki</t>
  </si>
  <si>
    <t>H1437</t>
  </si>
  <si>
    <t>Spiez</t>
  </si>
  <si>
    <t>H1438</t>
  </si>
  <si>
    <t>Mossford</t>
  </si>
  <si>
    <t>H1439</t>
  </si>
  <si>
    <t>Enkirch</t>
  </si>
  <si>
    <t>H144</t>
  </si>
  <si>
    <t>Foyers falls Foyers FOYE-1 - Foyers Pumped Storage Power Station Scotland UK</t>
  </si>
  <si>
    <t>H1440</t>
  </si>
  <si>
    <t>Oelberg</t>
  </si>
  <si>
    <t>H1441</t>
  </si>
  <si>
    <t>Truel Truel Hydroelectric Power Station France - Truel Hydroelectric Power Station France</t>
  </si>
  <si>
    <t>H1442</t>
  </si>
  <si>
    <t>Wallnerau salzachstufe Wallnerau-Salzachstufe-KW - Wallnerau Salzach Hydroelectric Power Plant Austria</t>
  </si>
  <si>
    <t>H1443</t>
  </si>
  <si>
    <t>Laufnitzdorf</t>
  </si>
  <si>
    <t>H1444</t>
  </si>
  <si>
    <t>Erlenbach</t>
  </si>
  <si>
    <t>H1445</t>
  </si>
  <si>
    <t>Yngeredsfors</t>
  </si>
  <si>
    <t>H1446</t>
  </si>
  <si>
    <t>Rosone - Bardonetto</t>
  </si>
  <si>
    <t>H1447</t>
  </si>
  <si>
    <t>Braulio</t>
  </si>
  <si>
    <t>H1448</t>
  </si>
  <si>
    <t>S.leonardo</t>
  </si>
  <si>
    <t>H1449</t>
  </si>
  <si>
    <t>Levane</t>
  </si>
  <si>
    <t>H1450</t>
  </si>
  <si>
    <t>Orte</t>
  </si>
  <si>
    <t>H1451</t>
  </si>
  <si>
    <t>Perreres</t>
  </si>
  <si>
    <t>H1452</t>
  </si>
  <si>
    <t>Pontecorvo</t>
  </si>
  <si>
    <t>H1453</t>
  </si>
  <si>
    <t>Rio riva</t>
  </si>
  <si>
    <t>H1454</t>
  </si>
  <si>
    <t>Tanagro</t>
  </si>
  <si>
    <t>H1455</t>
  </si>
  <si>
    <t>Orrin</t>
  </si>
  <si>
    <t>H1456</t>
  </si>
  <si>
    <t>Quoich</t>
  </si>
  <si>
    <t>H1459</t>
  </si>
  <si>
    <t>Sanetsch</t>
  </si>
  <si>
    <t>H1460</t>
  </si>
  <si>
    <t>PORTO</t>
  </si>
  <si>
    <t>H1461</t>
  </si>
  <si>
    <t>Kuurna</t>
  </si>
  <si>
    <t>H1462</t>
  </si>
  <si>
    <t>Lugasu</t>
  </si>
  <si>
    <t>H1463</t>
  </si>
  <si>
    <t>Tileagd</t>
  </si>
  <si>
    <t>H1464</t>
  </si>
  <si>
    <t>Altheim</t>
  </si>
  <si>
    <t>H1466</t>
  </si>
  <si>
    <t>Dallenwil</t>
  </si>
  <si>
    <t>H1467</t>
  </si>
  <si>
    <t>Turinge</t>
  </si>
  <si>
    <t>H1473</t>
  </si>
  <si>
    <t>Castel giubileo</t>
  </si>
  <si>
    <t>H1474</t>
  </si>
  <si>
    <t>Castelletto</t>
  </si>
  <si>
    <t>H1475</t>
  </si>
  <si>
    <t>Fenestrelle</t>
  </si>
  <si>
    <t>H1476</t>
  </si>
  <si>
    <t>Kraftwerk Woella</t>
  </si>
  <si>
    <t>H1477</t>
  </si>
  <si>
    <t>Kraftwerk Freibach</t>
  </si>
  <si>
    <t>H1478</t>
  </si>
  <si>
    <t>Mellach und Kuehlwasserturbine-KW</t>
  </si>
  <si>
    <t>H1479</t>
  </si>
  <si>
    <t>Weinzoedl-KW</t>
  </si>
  <si>
    <t>H1480</t>
  </si>
  <si>
    <t>Keltti hydropower plant</t>
  </si>
  <si>
    <t>H1481</t>
  </si>
  <si>
    <t>Tyrvään vesivoimalaitos</t>
  </si>
  <si>
    <t>H1482</t>
  </si>
  <si>
    <t>Aarau stadt</t>
  </si>
  <si>
    <t>H1483</t>
  </si>
  <si>
    <t>Kaufering</t>
  </si>
  <si>
    <t>H1484</t>
  </si>
  <si>
    <t>Flasjön</t>
  </si>
  <si>
    <t>H1485</t>
  </si>
  <si>
    <t>Dornau</t>
  </si>
  <si>
    <t>H1487</t>
  </si>
  <si>
    <t>Dubnica Dubnica nad Vahom Hydroelectric Power Plant</t>
  </si>
  <si>
    <t>H1488</t>
  </si>
  <si>
    <t>Klosters</t>
  </si>
  <si>
    <t>H1489</t>
  </si>
  <si>
    <t>Finlarig FINL-1</t>
  </si>
  <si>
    <t>H149</t>
  </si>
  <si>
    <t>Malgovert</t>
  </si>
  <si>
    <t>H1490</t>
  </si>
  <si>
    <t>Klosters Hydroelectric Power Plant Switzerland - Klosters Hydroelectric Power Plant Switzerland</t>
  </si>
  <si>
    <t>H1491</t>
  </si>
  <si>
    <t>Fankel</t>
  </si>
  <si>
    <t>H1492</t>
  </si>
  <si>
    <t>Müden</t>
  </si>
  <si>
    <t>H1493</t>
  </si>
  <si>
    <t>Neef</t>
  </si>
  <si>
    <t>H1496</t>
  </si>
  <si>
    <t>Lazer le Lazer (Le) Hydroelectric Power Station France - Lazer (Le) Hydroelectric Power Station France</t>
  </si>
  <si>
    <t>H1497</t>
  </si>
  <si>
    <t>Niederaichbach</t>
  </si>
  <si>
    <t>H1498</t>
  </si>
  <si>
    <t>Trenčín Trencin Hydroelectric Power Plant Slovakia - Trencin Hydroelectric Power Plant Slovakia</t>
  </si>
  <si>
    <t>H1499</t>
  </si>
  <si>
    <t>Zwingen obermatt</t>
  </si>
  <si>
    <t>H15</t>
  </si>
  <si>
    <t>Roncovalgrande UP_RONCOVALG_1PS - Roncovalgrande Pumped Storage Power Plant Italy</t>
  </si>
  <si>
    <t>H150</t>
  </si>
  <si>
    <t>Montelimar MONTELIMAR - Chateauneuf Du Rhone Hydroelectric Power Station France</t>
  </si>
  <si>
    <t>H1502</t>
  </si>
  <si>
    <t>St. veit</t>
  </si>
  <si>
    <t>H1503</t>
  </si>
  <si>
    <t>Dionysen</t>
  </si>
  <si>
    <t>H1504</t>
  </si>
  <si>
    <t>Weinzödl</t>
  </si>
  <si>
    <t>H1505</t>
  </si>
  <si>
    <t>Graz puntigam</t>
  </si>
  <si>
    <t>H1506</t>
  </si>
  <si>
    <t>Heimbach</t>
  </si>
  <si>
    <t>H1507</t>
  </si>
  <si>
    <t>Koblenz</t>
  </si>
  <si>
    <t>H1508</t>
  </si>
  <si>
    <t>Ascoli porta romana</t>
  </si>
  <si>
    <t>H1509</t>
  </si>
  <si>
    <t>Mallero</t>
  </si>
  <si>
    <t>H151</t>
  </si>
  <si>
    <t>Chastang CHASTANG (LE) 1 - Chastang Hydroelectric Generating Station France</t>
  </si>
  <si>
    <t>H1510</t>
  </si>
  <si>
    <t>Zevio</t>
  </si>
  <si>
    <t>H1511</t>
  </si>
  <si>
    <t>Kirchbichl-M1</t>
  </si>
  <si>
    <t>H1512</t>
  </si>
  <si>
    <t>Laufnitzdorf-KW</t>
  </si>
  <si>
    <t>H1514</t>
  </si>
  <si>
    <t>Vranov</t>
  </si>
  <si>
    <t>H152</t>
  </si>
  <si>
    <t>Greifenstein Greifenstein-KW - Greifenstein Hydroelectric Power Plant Austria</t>
  </si>
  <si>
    <t>H1521</t>
  </si>
  <si>
    <t>Lieksankoski</t>
  </si>
  <si>
    <t>H1522</t>
  </si>
  <si>
    <t>Hateg</t>
  </si>
  <si>
    <t>H1523</t>
  </si>
  <si>
    <t>Alarcon Alarcon Hydroelectric Power Plant Spain - Alarcon Hydroelectric Power Plant Spain</t>
  </si>
  <si>
    <t>H1524</t>
  </si>
  <si>
    <t>Bisisthal</t>
  </si>
  <si>
    <t>H1525</t>
  </si>
  <si>
    <t>Sernf</t>
  </si>
  <si>
    <t>H1526</t>
  </si>
  <si>
    <t>Bullerforsen</t>
  </si>
  <si>
    <t>H1527</t>
  </si>
  <si>
    <t>Montcherand</t>
  </si>
  <si>
    <t>H1529</t>
  </si>
  <si>
    <t>Morobbia</t>
  </si>
  <si>
    <t>H153</t>
  </si>
  <si>
    <t>KUHTAI 1</t>
  </si>
  <si>
    <t>H1531</t>
  </si>
  <si>
    <t>Aarberg Aarberg Hydroelectric Power Plant Switzerland - Aarberg Hydroelectric Power Plant Switzerland</t>
  </si>
  <si>
    <t>H1532</t>
  </si>
  <si>
    <t>BEMBEZAR</t>
  </si>
  <si>
    <t>H1533</t>
  </si>
  <si>
    <t>GUADALMENA 1</t>
  </si>
  <si>
    <t>H1541</t>
  </si>
  <si>
    <t>Gralla</t>
  </si>
  <si>
    <t>H1542</t>
  </si>
  <si>
    <t>Ilava Ilava Hydroelectric Power Plant Slovakia - Ilava Hydroelectric Power Plant Slovakia</t>
  </si>
  <si>
    <t>H1543</t>
  </si>
  <si>
    <t>Bigge</t>
  </si>
  <si>
    <t>H1544</t>
  </si>
  <si>
    <t>Dingolfing</t>
  </si>
  <si>
    <t>H1545</t>
  </si>
  <si>
    <t>Fätschbach</t>
  </si>
  <si>
    <t>H1546</t>
  </si>
  <si>
    <t>Kubel</t>
  </si>
  <si>
    <t>H1547</t>
  </si>
  <si>
    <t>Strubklamm</t>
  </si>
  <si>
    <t>H1548</t>
  </si>
  <si>
    <t>Skymnäs</t>
  </si>
  <si>
    <t>H1549</t>
  </si>
  <si>
    <t>Balsorano</t>
  </si>
  <si>
    <t>H1550</t>
  </si>
  <si>
    <t>Corfino</t>
  </si>
  <si>
    <t>H1551</t>
  </si>
  <si>
    <t>Grosotto Boscaccia</t>
  </si>
  <si>
    <t>H1552</t>
  </si>
  <si>
    <t>Salsominore</t>
  </si>
  <si>
    <t>H1553</t>
  </si>
  <si>
    <t>Torrent</t>
  </si>
  <si>
    <t>H1555</t>
  </si>
  <si>
    <t>Livishie</t>
  </si>
  <si>
    <t>H1556</t>
  </si>
  <si>
    <t>Nant NANT-1</t>
  </si>
  <si>
    <t>H1557</t>
  </si>
  <si>
    <t>Pitlochry</t>
  </si>
  <si>
    <t>H1558</t>
  </si>
  <si>
    <t>Torr Achilty</t>
  </si>
  <si>
    <t>H156</t>
  </si>
  <si>
    <t>Aschach Aschach-KW - Aschach Hydroelectric Power Plant Austria</t>
  </si>
  <si>
    <t>H1561</t>
  </si>
  <si>
    <t>Niederried Niederried-Radelfingen Hydroelectric Power Plant Switzerland - Niederried-Radelfingen Hydroelectric Power Plant Switzerland</t>
  </si>
  <si>
    <t>H1562</t>
  </si>
  <si>
    <t>BEJO</t>
  </si>
  <si>
    <t>H1564</t>
  </si>
  <si>
    <t>Pankakoski</t>
  </si>
  <si>
    <t>H1565</t>
  </si>
  <si>
    <t>Valcele</t>
  </si>
  <si>
    <t>H1566</t>
  </si>
  <si>
    <t>Zigoneni</t>
  </si>
  <si>
    <t>H1567</t>
  </si>
  <si>
    <t>Gummering</t>
  </si>
  <si>
    <t>H1568</t>
  </si>
  <si>
    <t>Blybergs kraftverk</t>
  </si>
  <si>
    <t>H1569</t>
  </si>
  <si>
    <t>Unteraa melchaa</t>
  </si>
  <si>
    <t>H157</t>
  </si>
  <si>
    <t>CORTES II 1/2</t>
  </si>
  <si>
    <t>H1570</t>
  </si>
  <si>
    <t>Unteropfingen</t>
  </si>
  <si>
    <t>H1571</t>
  </si>
  <si>
    <t>Bannalp</t>
  </si>
  <si>
    <t>H1572</t>
  </si>
  <si>
    <t>Traryd</t>
  </si>
  <si>
    <t>H1576</t>
  </si>
  <si>
    <t>Gabersdorf</t>
  </si>
  <si>
    <t>H1577</t>
  </si>
  <si>
    <t>Rabenstein</t>
  </si>
  <si>
    <t>H1578</t>
  </si>
  <si>
    <t>Landafors</t>
  </si>
  <si>
    <t>H1579</t>
  </si>
  <si>
    <t>Schwammenauel</t>
  </si>
  <si>
    <t>H1580</t>
  </si>
  <si>
    <t>Melchsee frutt</t>
  </si>
  <si>
    <t>H1581</t>
  </si>
  <si>
    <t>Albano</t>
  </si>
  <si>
    <t>H1582</t>
  </si>
  <si>
    <t>Gerosa</t>
  </si>
  <si>
    <t>H1583</t>
  </si>
  <si>
    <t>Gordona</t>
  </si>
  <si>
    <t>H1584</t>
  </si>
  <si>
    <t>Gravedona</t>
  </si>
  <si>
    <t>H1585</t>
  </si>
  <si>
    <t>Grigno</t>
  </si>
  <si>
    <t>H1586</t>
  </si>
  <si>
    <t>Nembia</t>
  </si>
  <si>
    <t>H1587</t>
  </si>
  <si>
    <t>Sanfront</t>
  </si>
  <si>
    <t>H1588</t>
  </si>
  <si>
    <t>Sorio nuova</t>
  </si>
  <si>
    <t>H1589</t>
  </si>
  <si>
    <t>Stalvedro aet</t>
  </si>
  <si>
    <t>H159</t>
  </si>
  <si>
    <t>Bargi UP_BARGI_CEN_1</t>
  </si>
  <si>
    <t>H1590</t>
  </si>
  <si>
    <t>Kraftwerk Schuett</t>
  </si>
  <si>
    <t>H1591</t>
  </si>
  <si>
    <t>Friesach-KW</t>
  </si>
  <si>
    <t>H1592</t>
  </si>
  <si>
    <t>Gabersdorf-KW</t>
  </si>
  <si>
    <t>H1593</t>
  </si>
  <si>
    <t>Gralla-KW</t>
  </si>
  <si>
    <t>H1594</t>
  </si>
  <si>
    <t>Rabenstein-KW</t>
  </si>
  <si>
    <t>H1596</t>
  </si>
  <si>
    <t>Motala</t>
  </si>
  <si>
    <t>H1598</t>
  </si>
  <si>
    <t>Arpasu</t>
  </si>
  <si>
    <t>H1599</t>
  </si>
  <si>
    <t>Avrig</t>
  </si>
  <si>
    <t>H160</t>
  </si>
  <si>
    <t>Mapragg - Gigerwald G1</t>
  </si>
  <si>
    <t>H1600</t>
  </si>
  <si>
    <t>Scoreiu</t>
  </si>
  <si>
    <t>H1601</t>
  </si>
  <si>
    <t>Vistea</t>
  </si>
  <si>
    <t>H1602</t>
  </si>
  <si>
    <t>Voila</t>
  </si>
  <si>
    <t>H1603</t>
  </si>
  <si>
    <t>Rajan 1/2</t>
  </si>
  <si>
    <t>H1605</t>
  </si>
  <si>
    <t>Gideabacka</t>
  </si>
  <si>
    <t>H1606</t>
  </si>
  <si>
    <t>Zeltingen</t>
  </si>
  <si>
    <t>H1607</t>
  </si>
  <si>
    <t>Lixhe Lixhe Hydroelectric Power Plant Belgium - Lixhe Hydroelectric Power Plant Belgium</t>
  </si>
  <si>
    <t>BE</t>
  </si>
  <si>
    <t>H1609</t>
  </si>
  <si>
    <t>Claux Claux Hydroelectric Power Station France - Claux Hydroelectric Power Station France</t>
  </si>
  <si>
    <t>H161</t>
  </si>
  <si>
    <t>Hidroelektrana Velebit / Velebit pump</t>
  </si>
  <si>
    <t>H1610</t>
  </si>
  <si>
    <t>Monsin Monsin Hydroelectric Power Plant Belgium - Monsin Hydroelectric Power Plant Belgium</t>
  </si>
  <si>
    <t>H1611</t>
  </si>
  <si>
    <t>Klusi</t>
  </si>
  <si>
    <t>H185</t>
  </si>
  <si>
    <t>Valeira Valeira - G1 - Valeira Hydroelectric Power Plant Portugal</t>
  </si>
  <si>
    <t>H219</t>
  </si>
  <si>
    <t>Salamonde Salamonde II - G3 - Salamonde Hydroelectric Power Plant Portugal</t>
  </si>
  <si>
    <t>H1614</t>
  </si>
  <si>
    <t>Strekov republic Strekov Hydroelectric Power Plant Czech Republic - Strekov Hydroelectric Power Plant Czech Republic</t>
  </si>
  <si>
    <t>H1616</t>
  </si>
  <si>
    <t>Obervogau</t>
  </si>
  <si>
    <t>H1617</t>
  </si>
  <si>
    <t>Peggau</t>
  </si>
  <si>
    <t>H1618</t>
  </si>
  <si>
    <t>Arniberg</t>
  </si>
  <si>
    <t>H1619</t>
  </si>
  <si>
    <t>Spielfeld</t>
  </si>
  <si>
    <t>H162</t>
  </si>
  <si>
    <t>Kilforsen Kilforsen Hydroelectric Power Plant Sweden - Kilforsen Hydroelectric Power Plant Sweden</t>
  </si>
  <si>
    <t>H1620</t>
  </si>
  <si>
    <t>Curon</t>
  </si>
  <si>
    <t>H1621</t>
  </si>
  <si>
    <t>Fucine</t>
  </si>
  <si>
    <t>H1622</t>
  </si>
  <si>
    <t>Furlo</t>
  </si>
  <si>
    <t>H1623</t>
  </si>
  <si>
    <t>Pantano d'avio</t>
  </si>
  <si>
    <t>H1624</t>
  </si>
  <si>
    <t>Pietraporzio</t>
  </si>
  <si>
    <t>H1625</t>
  </si>
  <si>
    <t>Gardona</t>
  </si>
  <si>
    <t>H1626</t>
  </si>
  <si>
    <t>Saviner</t>
  </si>
  <si>
    <t>H1627</t>
  </si>
  <si>
    <t>Dala</t>
  </si>
  <si>
    <t>H1628</t>
  </si>
  <si>
    <t>Peggau-KW</t>
  </si>
  <si>
    <t>H1629</t>
  </si>
  <si>
    <t>Spielfeld-KW</t>
  </si>
  <si>
    <t>H1631</t>
  </si>
  <si>
    <t>VILLANUA</t>
  </si>
  <si>
    <t>H1632</t>
  </si>
  <si>
    <t>DUQUE</t>
  </si>
  <si>
    <t>H1633</t>
  </si>
  <si>
    <t>NUEVO CHORRO</t>
  </si>
  <si>
    <t>H1634</t>
  </si>
  <si>
    <t>PAMPANEIRA 1</t>
  </si>
  <si>
    <t>H1635</t>
  </si>
  <si>
    <t>Katerman vesivoimalaitos</t>
  </si>
  <si>
    <t>H1637</t>
  </si>
  <si>
    <t>Permantokoski</t>
  </si>
  <si>
    <t>H1638</t>
  </si>
  <si>
    <t>Obernach</t>
  </si>
  <si>
    <t>H1639</t>
  </si>
  <si>
    <t>Vrben Hydroelectric Power Plant Macedonia - Vrben Hydroelectric Power Plant Macedonia</t>
  </si>
  <si>
    <t>H1641</t>
  </si>
  <si>
    <t>Kalimantsi Hydroelectric Power Plant Macedonia - Kalimantsi Hydroelectric Power Plant Macedonia</t>
  </si>
  <si>
    <t>H1642</t>
  </si>
  <si>
    <t>Ettling</t>
  </si>
  <si>
    <t>H1643</t>
  </si>
  <si>
    <t>Landau</t>
  </si>
  <si>
    <t>H1644</t>
  </si>
  <si>
    <t>Pielweichs</t>
  </si>
  <si>
    <t>H1646</t>
  </si>
  <si>
    <t>Lottefors</t>
  </si>
  <si>
    <t>H1647</t>
  </si>
  <si>
    <t>Brigels tavanasa</t>
  </si>
  <si>
    <t>H1649</t>
  </si>
  <si>
    <t>Porabka Porabka Hydroelectric Power Plant Poland - Porabka Hydroelectric Power Plant Poland</t>
  </si>
  <si>
    <t>H165</t>
  </si>
  <si>
    <t>MONTELIMAR - Chateauneuf Du Rhone Hydroelectric Power Station France</t>
  </si>
  <si>
    <t>H1650</t>
  </si>
  <si>
    <t>Unterbergen</t>
  </si>
  <si>
    <t>H1651</t>
  </si>
  <si>
    <t>Tannheim</t>
  </si>
  <si>
    <t>H1653</t>
  </si>
  <si>
    <t>Scheuring</t>
  </si>
  <si>
    <t>H1654</t>
  </si>
  <si>
    <t>Burentobel</t>
  </si>
  <si>
    <t>H1655</t>
  </si>
  <si>
    <t>Prittriching</t>
  </si>
  <si>
    <t>H1656</t>
  </si>
  <si>
    <t>Serrig</t>
  </si>
  <si>
    <t>H166</t>
  </si>
  <si>
    <t>Central Hidroelectrica de Conso</t>
  </si>
  <si>
    <t>H1663</t>
  </si>
  <si>
    <t>Friesach</t>
  </si>
  <si>
    <t>H1664</t>
  </si>
  <si>
    <t>Stübing</t>
  </si>
  <si>
    <t>H1665</t>
  </si>
  <si>
    <t>Skogaby</t>
  </si>
  <si>
    <t>H1666</t>
  </si>
  <si>
    <t>Isenthal bolzbach</t>
  </si>
  <si>
    <t>H1667</t>
  </si>
  <si>
    <t>Merching</t>
  </si>
  <si>
    <t>H1668</t>
  </si>
  <si>
    <t>Schwabstadl</t>
  </si>
  <si>
    <t>H1669</t>
  </si>
  <si>
    <t>Sils</t>
  </si>
  <si>
    <t>H167</t>
  </si>
  <si>
    <t>Vouglans VOUGLANS - Vouglans Hydroelectric Power Station France</t>
  </si>
  <si>
    <t>H1670</t>
  </si>
  <si>
    <t>Mockfjärd</t>
  </si>
  <si>
    <t>H1671</t>
  </si>
  <si>
    <t>Gressoney</t>
  </si>
  <si>
    <t>H1672</t>
  </si>
  <si>
    <t>Isola palanzano</t>
  </si>
  <si>
    <t>H1673</t>
  </si>
  <si>
    <t>Paterno' c.le</t>
  </si>
  <si>
    <t>H1674</t>
  </si>
  <si>
    <t>Pedesina</t>
  </si>
  <si>
    <t>H1675</t>
  </si>
  <si>
    <t>Resio</t>
  </si>
  <si>
    <t>H1676</t>
  </si>
  <si>
    <t>Verres</t>
  </si>
  <si>
    <t>H1677</t>
  </si>
  <si>
    <t>Refrain</t>
  </si>
  <si>
    <t>H1678</t>
  </si>
  <si>
    <t>Gmuend-Speicher</t>
  </si>
  <si>
    <t>H1679</t>
  </si>
  <si>
    <t>Triebenbach-KW</t>
  </si>
  <si>
    <t>H1680</t>
  </si>
  <si>
    <t>Vir I</t>
  </si>
  <si>
    <t>H1684</t>
  </si>
  <si>
    <t>Vadeni</t>
  </si>
  <si>
    <t>H1685</t>
  </si>
  <si>
    <t>Felsenau Felsenau Hydroelectric Power Plant Switzerland - Felsenau Hydroelectric Power Plant Switzerland</t>
  </si>
  <si>
    <t>H1686</t>
  </si>
  <si>
    <t>Oberpeiching</t>
  </si>
  <si>
    <t>H1687</t>
  </si>
  <si>
    <t>Champcella Champcella Hydroelectric Power Station France - Champcella Hydroelectric Power Station France</t>
  </si>
  <si>
    <t>H1688</t>
  </si>
  <si>
    <t>Rhue Rhue (La) Hydroelectric Power Station France - Rhue (La) Hydroelectric Power Station France</t>
  </si>
  <si>
    <t>H1689</t>
  </si>
  <si>
    <t>Langarica 1/2/3</t>
  </si>
  <si>
    <t>H169</t>
  </si>
  <si>
    <t>Tierfehd limmern Tierfehd - Limmern GPSW - Linth–Limmern (Tierfehd) Hydroelectric Power Stations Switzerland</t>
  </si>
  <si>
    <t>H1690</t>
  </si>
  <si>
    <t>Bärenwerk</t>
  </si>
  <si>
    <t>H1691</t>
  </si>
  <si>
    <t>Taschinas Hydroelectric Power Plant Switzerland - Taschinas Hydroelectric Power Plant Switzerland</t>
  </si>
  <si>
    <t>H1693</t>
  </si>
  <si>
    <t>Gabi Gabi Hydroelectric Power Plant Switzerland - Gabi Hydroelectric Power Plant Switzerland</t>
  </si>
  <si>
    <t>H1694</t>
  </si>
  <si>
    <t>Taschinas</t>
  </si>
  <si>
    <t>H1696</t>
  </si>
  <si>
    <t>Meitingen</t>
  </si>
  <si>
    <t>H1697</t>
  </si>
  <si>
    <t>Mutt</t>
  </si>
  <si>
    <t>H1699</t>
  </si>
  <si>
    <t>Hermansboda</t>
  </si>
  <si>
    <t>H17</t>
  </si>
  <si>
    <t>Edolo UP_EDOLO_1 - Edolo Pumped Storage Hydroelectric Power Plant Italy</t>
  </si>
  <si>
    <t>H170</t>
  </si>
  <si>
    <t>Handeck Handeck 2 Hydroelectric Power Plant Switzerland - Handeck 2 Hydroelectric Power Plant Switzerland</t>
  </si>
  <si>
    <t>H1700</t>
  </si>
  <si>
    <t>Mühltal</t>
  </si>
  <si>
    <t>H1705</t>
  </si>
  <si>
    <t>Gratkorn</t>
  </si>
  <si>
    <t>H1706</t>
  </si>
  <si>
    <t>Dettingen</t>
  </si>
  <si>
    <t>H1707</t>
  </si>
  <si>
    <t>Alrance Alrance Hydroelectric Power Station France - Alrance Hydroelectric Power Station France</t>
  </si>
  <si>
    <t>H1708</t>
  </si>
  <si>
    <t>Canterno</t>
  </si>
  <si>
    <t>H1709</t>
  </si>
  <si>
    <t>Ligonchio ozola</t>
  </si>
  <si>
    <t>H171</t>
  </si>
  <si>
    <t>Zadeje Vau Dejes Vau i Deja - VADEJG1</t>
  </si>
  <si>
    <t>H1710</t>
  </si>
  <si>
    <t>Morino</t>
  </si>
  <si>
    <t>H1711</t>
  </si>
  <si>
    <t>Sembrancher</t>
  </si>
  <si>
    <t>H1712</t>
  </si>
  <si>
    <t>Dionysen-KW</t>
  </si>
  <si>
    <t>H139</t>
  </si>
  <si>
    <t>Sfikia SFIKIA</t>
  </si>
  <si>
    <t>H1714</t>
  </si>
  <si>
    <t>Nechranice</t>
  </si>
  <si>
    <t>H1715</t>
  </si>
  <si>
    <t>Cashlie</t>
  </si>
  <si>
    <t>H1716</t>
  </si>
  <si>
    <t>Nansa Falls (Peña de Bejo hdam - Rozadio ror - Celis ror - Herrerías ror)</t>
  </si>
  <si>
    <t>H1717</t>
  </si>
  <si>
    <t>Matarakoski</t>
  </si>
  <si>
    <t>H1718</t>
  </si>
  <si>
    <t>Budeasa</t>
  </si>
  <si>
    <t>H1719</t>
  </si>
  <si>
    <t>Piatra Neamt</t>
  </si>
  <si>
    <t>H1720</t>
  </si>
  <si>
    <t>Pont tine coussy loudze</t>
  </si>
  <si>
    <t>H1721</t>
  </si>
  <si>
    <t>Rain</t>
  </si>
  <si>
    <t>H1722</t>
  </si>
  <si>
    <t>Im roos</t>
  </si>
  <si>
    <t>H1724</t>
  </si>
  <si>
    <t>Plan dessous</t>
  </si>
  <si>
    <t>H1725</t>
  </si>
  <si>
    <t>Sublin</t>
  </si>
  <si>
    <t>H1728</t>
  </si>
  <si>
    <t>Upm schongau</t>
  </si>
  <si>
    <t>H1729</t>
  </si>
  <si>
    <t>Rüchlig dotierzentrale</t>
  </si>
  <si>
    <t>H1730</t>
  </si>
  <si>
    <t>Dessau</t>
  </si>
  <si>
    <t>H195</t>
  </si>
  <si>
    <t>PIGHAI AOOS - Aoos (Piges Aoos)</t>
  </si>
  <si>
    <t>H1732</t>
  </si>
  <si>
    <t>Alexander Stambolyski Hydro Power Site</t>
  </si>
  <si>
    <t>H1733</t>
  </si>
  <si>
    <t>Faimingen</t>
  </si>
  <si>
    <t>H1734</t>
  </si>
  <si>
    <t>Urspring</t>
  </si>
  <si>
    <t>H1739</t>
  </si>
  <si>
    <t>Leoben</t>
  </si>
  <si>
    <t>H174</t>
  </si>
  <si>
    <t>Ybbs persenbeug Ybbs-Persenbeug-KW - Ybbs-Persenburg Hydroelectric Power Plant Austria</t>
  </si>
  <si>
    <t>H1740</t>
  </si>
  <si>
    <t>St. martin</t>
  </si>
  <si>
    <t>H1741</t>
  </si>
  <si>
    <t>Nissaström</t>
  </si>
  <si>
    <t>H1742</t>
  </si>
  <si>
    <t>Höchstädt</t>
  </si>
  <si>
    <t>H1743</t>
  </si>
  <si>
    <t>Tremorgio</t>
  </si>
  <si>
    <t>H1744</t>
  </si>
  <si>
    <t>Noppikoski</t>
  </si>
  <si>
    <t>H1745</t>
  </si>
  <si>
    <t>Boffetto</t>
  </si>
  <si>
    <t>H1746</t>
  </si>
  <si>
    <t>Ceprano</t>
  </si>
  <si>
    <t>H1747</t>
  </si>
  <si>
    <t>Coscile</t>
  </si>
  <si>
    <t>H1748</t>
  </si>
  <si>
    <t>Fedio</t>
  </si>
  <si>
    <t>H1749</t>
  </si>
  <si>
    <t>Forno zoldo</t>
  </si>
  <si>
    <t>H175</t>
  </si>
  <si>
    <t>Porsi Porsi G3 - Porsi Hydroelectric Power Plant Sweden</t>
  </si>
  <si>
    <t>H1750</t>
  </si>
  <si>
    <t>Giacomo</t>
  </si>
  <si>
    <t>H1751</t>
  </si>
  <si>
    <t>Lazzaro</t>
  </si>
  <si>
    <t>H1752</t>
  </si>
  <si>
    <t>Mazzunno</t>
  </si>
  <si>
    <t>H1753</t>
  </si>
  <si>
    <t>Meduno</t>
  </si>
  <si>
    <t>H1755</t>
  </si>
  <si>
    <t>Pescara</t>
  </si>
  <si>
    <t>H1756</t>
  </si>
  <si>
    <t>Le piane</t>
  </si>
  <si>
    <t>H1757</t>
  </si>
  <si>
    <t>Poschiavino</t>
  </si>
  <si>
    <t>H1758</t>
  </si>
  <si>
    <t>Sendren</t>
  </si>
  <si>
    <t>H1759</t>
  </si>
  <si>
    <t>Villa rinaldi</t>
  </si>
  <si>
    <t>H176</t>
  </si>
  <si>
    <t>Valdecanas</t>
  </si>
  <si>
    <t>H1760</t>
  </si>
  <si>
    <t>Kraftwerk Kamering</t>
  </si>
  <si>
    <t>H1761</t>
  </si>
  <si>
    <t>Kalserbach-M1</t>
  </si>
  <si>
    <t>H1762</t>
  </si>
  <si>
    <t>Schwarzach-KW</t>
  </si>
  <si>
    <t>H1763</t>
  </si>
  <si>
    <t>Leoben-KW</t>
  </si>
  <si>
    <t>H1764</t>
  </si>
  <si>
    <t>Wallnerau-Salzachstufe-KW - Wallnerau Salzach</t>
  </si>
  <si>
    <t>H1765</t>
  </si>
  <si>
    <t>Ivoz-Ramet - Ivoz-Ramet</t>
  </si>
  <si>
    <t>H1766</t>
  </si>
  <si>
    <t>Cassley CASS-1</t>
  </si>
  <si>
    <t>H1769</t>
  </si>
  <si>
    <t>PORTODEMOUROS</t>
  </si>
  <si>
    <t>H177</t>
  </si>
  <si>
    <t>Rellswerk</t>
  </si>
  <si>
    <t>H1771</t>
  </si>
  <si>
    <t>Maneciu</t>
  </si>
  <si>
    <t>H1772</t>
  </si>
  <si>
    <t>Paltinu</t>
  </si>
  <si>
    <t>H1773</t>
  </si>
  <si>
    <t>Weserkraftwerk bremen</t>
  </si>
  <si>
    <t>H1774</t>
  </si>
  <si>
    <t>Zederhaus</t>
  </si>
  <si>
    <t>H1775</t>
  </si>
  <si>
    <t>Ellgau</t>
  </si>
  <si>
    <t>H1776</t>
  </si>
  <si>
    <t>Schattenhalb</t>
  </si>
  <si>
    <t>H1777</t>
  </si>
  <si>
    <t>Cambeyrac Cambeyrac Hydroelectric Power Station France - Cambeyrac Hydroelectric Power Station France</t>
  </si>
  <si>
    <t>H1778</t>
  </si>
  <si>
    <t>Aegina</t>
  </si>
  <si>
    <t>H1779</t>
  </si>
  <si>
    <t>Gental Fuhren Hydroelectric Power Plant Switzerland - Fuhren Hydroelectric Power Plant Switzerland</t>
  </si>
  <si>
    <t>H178</t>
  </si>
  <si>
    <t>Kopswerk I - Kops I Hydroelectric Power Plant Austria</t>
  </si>
  <si>
    <t>H1780</t>
  </si>
  <si>
    <t>Matka Hydroelectric Power Plant Macedonia - Matka Hydroelectric Power Plant Macedonia</t>
  </si>
  <si>
    <t>H1781</t>
  </si>
  <si>
    <t>Hnevkovice</t>
  </si>
  <si>
    <t>H1782</t>
  </si>
  <si>
    <t>Palü</t>
  </si>
  <si>
    <t>H1783</t>
  </si>
  <si>
    <t>Plessurwerk</t>
  </si>
  <si>
    <t>H1784</t>
  </si>
  <si>
    <t>Vrane republic Vrane Hydroelectric Power Plant Czech Republic - Vrane Hydroelectric Power Plant Czech Republic</t>
  </si>
  <si>
    <t>H1785</t>
  </si>
  <si>
    <t>Glattalp</t>
  </si>
  <si>
    <t>H1786</t>
  </si>
  <si>
    <t>Sllabinje</t>
  </si>
  <si>
    <t>H1787</t>
  </si>
  <si>
    <t>Aarewerk thun</t>
  </si>
  <si>
    <t>H1788</t>
  </si>
  <si>
    <t>Beverce robertville Beverce (Robertville) Hydroelectric Power Project Belgium - Beverce (Robertville) Hydroelectric Power Project Belgium</t>
  </si>
  <si>
    <t>H179</t>
  </si>
  <si>
    <t>Bolarque 1/2/3</t>
  </si>
  <si>
    <t>H1797</t>
  </si>
  <si>
    <t>Gries</t>
  </si>
  <si>
    <t>H1798</t>
  </si>
  <si>
    <t>Viforsens</t>
  </si>
  <si>
    <t>H1799</t>
  </si>
  <si>
    <t>Fornowerk löbbia</t>
  </si>
  <si>
    <t>H18</t>
  </si>
  <si>
    <t>JM ORIOL 1 - Jose Maria de Oriol (Alcantara) Hydroelectric Power Plant Spain</t>
  </si>
  <si>
    <t>H1800</t>
  </si>
  <si>
    <t>Simmenfluh</t>
  </si>
  <si>
    <t>H1801</t>
  </si>
  <si>
    <t>Calore</t>
  </si>
  <si>
    <t>H1802</t>
  </si>
  <si>
    <t>Darfo</t>
  </si>
  <si>
    <t>H1803</t>
  </si>
  <si>
    <t>Fondovalle</t>
  </si>
  <si>
    <t>H1805</t>
  </si>
  <si>
    <t>Mantelera</t>
  </si>
  <si>
    <t>H1806</t>
  </si>
  <si>
    <t>Tusciano</t>
  </si>
  <si>
    <t>H1807</t>
  </si>
  <si>
    <t>Dorferbach-KW</t>
  </si>
  <si>
    <t>H1808</t>
  </si>
  <si>
    <t>Heinfels-M1</t>
  </si>
  <si>
    <t>H181</t>
  </si>
  <si>
    <t>Kegums hpp Kegums HPP - Kegums Hydroelectric Power Plant Latvia</t>
  </si>
  <si>
    <t>LV</t>
  </si>
  <si>
    <t>H1812</t>
  </si>
  <si>
    <t>Alange</t>
  </si>
  <si>
    <t>H1817</t>
  </si>
  <si>
    <t>Giumaglio</t>
  </si>
  <si>
    <t>H1818</t>
  </si>
  <si>
    <t>Muota</t>
  </si>
  <si>
    <t>H240</t>
  </si>
  <si>
    <t>Carrapatelo Carrapatelo - G1 - Carrapatelo Hydroelectric Power Plant Portugal</t>
  </si>
  <si>
    <t>H182</t>
  </si>
  <si>
    <t>Kaprun hauptstufe Kaprun-Hauptstufe-KW Limberg</t>
  </si>
  <si>
    <t>H1820</t>
  </si>
  <si>
    <t>Pumade</t>
  </si>
  <si>
    <t>H1821</t>
  </si>
  <si>
    <t>Bocki</t>
  </si>
  <si>
    <t>H1822</t>
  </si>
  <si>
    <t>Champsec</t>
  </si>
  <si>
    <t>H1823</t>
  </si>
  <si>
    <t>Seujet Seujet Hydroelectric Power Plant Switzerland - Seujet Hydroelectric Power Plant Switzerland</t>
  </si>
  <si>
    <t>H1824</t>
  </si>
  <si>
    <t>Leringsforsen</t>
  </si>
  <si>
    <t>H1825</t>
  </si>
  <si>
    <t>Gamp</t>
  </si>
  <si>
    <t>H1826</t>
  </si>
  <si>
    <t>Buoholzbach wolfenschiessen</t>
  </si>
  <si>
    <t>H1827</t>
  </si>
  <si>
    <t>Lessoc</t>
  </si>
  <si>
    <t>H183</t>
  </si>
  <si>
    <t>Taloro (Gusana - Cucchinadorza - Benzone) UP_TALORO1_1 - Tumuele Baddu Ozzana</t>
  </si>
  <si>
    <t>H1832</t>
  </si>
  <si>
    <t>Kallnach</t>
  </si>
  <si>
    <t>H1833</t>
  </si>
  <si>
    <t>Illsee</t>
  </si>
  <si>
    <t>H1834</t>
  </si>
  <si>
    <t>Largue Largue Hydroelectric Power Station France - Largue Hydroelectric Power Station France</t>
  </si>
  <si>
    <t>H1835</t>
  </si>
  <si>
    <t>Myczkowce Myczkowce Hydroelectric Power Plant Poland - Myczkowce Hydroelectric Power Plant Poland</t>
  </si>
  <si>
    <t>H1836</t>
  </si>
  <si>
    <t>Trebinje II Hydroelectric Power Plant Bosnia and Herzegovina - Trebinje II Hydroelectric Power Plant Bosnia and Herzegovina</t>
  </si>
  <si>
    <t>H184</t>
  </si>
  <si>
    <t>Rance tidal RANCE - Rance Tidal Hydroelectric Power Station France</t>
  </si>
  <si>
    <t>H1840</t>
  </si>
  <si>
    <t>Vässinkoski</t>
  </si>
  <si>
    <t>H1841</t>
  </si>
  <si>
    <t>Salza</t>
  </si>
  <si>
    <t>H1842</t>
  </si>
  <si>
    <t>Aventino</t>
  </si>
  <si>
    <t>H1843</t>
  </si>
  <si>
    <t>Barca cle</t>
  </si>
  <si>
    <t>H1844</t>
  </si>
  <si>
    <t>Campliccioli</t>
  </si>
  <si>
    <t>H1845</t>
  </si>
  <si>
    <t>Castel madama</t>
  </si>
  <si>
    <t>H1846</t>
  </si>
  <si>
    <t>Casuzze</t>
  </si>
  <si>
    <t>H1847</t>
  </si>
  <si>
    <t>Comunanza</t>
  </si>
  <si>
    <t>H1848</t>
  </si>
  <si>
    <t>Comunacqua</t>
  </si>
  <si>
    <t>H1849</t>
  </si>
  <si>
    <t>Muschioso</t>
  </si>
  <si>
    <t>H250</t>
  </si>
  <si>
    <t>Frades I</t>
  </si>
  <si>
    <t>H1850</t>
  </si>
  <si>
    <t>Ponte annibale</t>
  </si>
  <si>
    <t>H1851</t>
  </si>
  <si>
    <t>Ponte malon</t>
  </si>
  <si>
    <t>H1852</t>
  </si>
  <si>
    <t>Premesa</t>
  </si>
  <si>
    <t>H1853</t>
  </si>
  <si>
    <t>Sperando</t>
  </si>
  <si>
    <t>H1854</t>
  </si>
  <si>
    <t>Vouvry</t>
  </si>
  <si>
    <t>H1855</t>
  </si>
  <si>
    <t>Salza-KW</t>
  </si>
  <si>
    <t>H300</t>
  </si>
  <si>
    <t>Mesochora Hydroelectric Power Plant Greece - Mesochora Hydroelectric Power Plant Greece</t>
  </si>
  <si>
    <t>H1857</t>
  </si>
  <si>
    <t>Striven STVE-1</t>
  </si>
  <si>
    <t>H1858</t>
  </si>
  <si>
    <t>Barzia HPP</t>
  </si>
  <si>
    <t>H186</t>
  </si>
  <si>
    <t>HPP_SESTRIMO - Sestrimo Hydroelectric Power Plant Bulgaria</t>
  </si>
  <si>
    <t>H1862</t>
  </si>
  <si>
    <t>Bassalt</t>
  </si>
  <si>
    <t>H1864</t>
  </si>
  <si>
    <t>Zur Zur Hydroelectric Power Plant Poland - Zur Hydroelectric Power Plant Poland</t>
  </si>
  <si>
    <t>H1865</t>
  </si>
  <si>
    <t>Petrohan HPP</t>
  </si>
  <si>
    <t>H1869</t>
  </si>
  <si>
    <t>Sorpesee</t>
  </si>
  <si>
    <t>H187</t>
  </si>
  <si>
    <t>Bort BORT 1 - Bort Les Orgues Hydroelectric Power Station France</t>
  </si>
  <si>
    <t>H1870</t>
  </si>
  <si>
    <t>Golubic Golubic - Golubic Hydroelectric Power Plant Croatia Croatia</t>
  </si>
  <si>
    <t>H1871</t>
  </si>
  <si>
    <t>Pilchowice Hydroelectric</t>
  </si>
  <si>
    <t>H1873</t>
  </si>
  <si>
    <t>Storavan bergnäs krv</t>
  </si>
  <si>
    <t>H1874</t>
  </si>
  <si>
    <t>Solis</t>
  </si>
  <si>
    <t>H1876</t>
  </si>
  <si>
    <t>Massaboden</t>
  </si>
  <si>
    <t>H1877</t>
  </si>
  <si>
    <t>Molinis lüen</t>
  </si>
  <si>
    <t>H1878</t>
  </si>
  <si>
    <t>Bielkowo Bielkowo Hydroelectric Power Plant Poland - Bielkowo Hydroelectric Power Plant Poland</t>
  </si>
  <si>
    <t>H1879</t>
  </si>
  <si>
    <t>Urdiceto</t>
  </si>
  <si>
    <t>H188</t>
  </si>
  <si>
    <t>Lünerseewerk Luenersee Pumped Storage Power Plant Austria - Luenersee Pumped Storage Power Plant Austria</t>
  </si>
  <si>
    <t>H322</t>
  </si>
  <si>
    <t>Ilarionas ILARION</t>
  </si>
  <si>
    <t>H1888</t>
  </si>
  <si>
    <t>Bodendorf mur</t>
  </si>
  <si>
    <t>H1889</t>
  </si>
  <si>
    <t>Cavaglia</t>
  </si>
  <si>
    <t>H189</t>
  </si>
  <si>
    <t>Orlovac Orlovac - Orlovac Hydroelectric Power Plant Croatia</t>
  </si>
  <si>
    <t>H1890</t>
  </si>
  <si>
    <t>Kappelerhof</t>
  </si>
  <si>
    <t>H1891</t>
  </si>
  <si>
    <t>Rifawerk Rifa Pumped Storage Power Plant Austria - Rifa Pumped Storage Power Plant Austria</t>
  </si>
  <si>
    <t>H1892</t>
  </si>
  <si>
    <t>Masino</t>
  </si>
  <si>
    <t>H1893</t>
  </si>
  <si>
    <t>Paisco</t>
  </si>
  <si>
    <t>H1894</t>
  </si>
  <si>
    <t>Piedimulera</t>
  </si>
  <si>
    <t>H1895</t>
  </si>
  <si>
    <t>Suio</t>
  </si>
  <si>
    <t>H1896</t>
  </si>
  <si>
    <t>Tornavento</t>
  </si>
  <si>
    <t>H1897</t>
  </si>
  <si>
    <t>Medjuvrsje Hydroelectric Power Plant Serbia - Medjuvrsje Hydroelectric Power Plant Serbia</t>
  </si>
  <si>
    <t>H1898</t>
  </si>
  <si>
    <t>Gaur GAUR-1</t>
  </si>
  <si>
    <t>H1899</t>
  </si>
  <si>
    <t>Koprinka HPP (Kaplan)</t>
  </si>
  <si>
    <t>H1905</t>
  </si>
  <si>
    <t>Puntarikoski</t>
  </si>
  <si>
    <t>H1906</t>
  </si>
  <si>
    <t>Bondo</t>
  </si>
  <si>
    <t>H1908</t>
  </si>
  <si>
    <t>Ampsin neuville Ampsin Neuville Hydroelectric Power Plant Belgium - Ampsin Neuville Hydroelectric Power Plant Belgium</t>
  </si>
  <si>
    <t>H1909</t>
  </si>
  <si>
    <t>Brzeg dolny waly slaskie Brzeg Dolny (Waly Slaskie) Hydroelectric Power Plant Poland - Brzeg Dolny (Waly Slaskie) Hydroelectric Power Plant Poland</t>
  </si>
  <si>
    <t>H1910</t>
  </si>
  <si>
    <t>Rumblar</t>
  </si>
  <si>
    <t>H1911</t>
  </si>
  <si>
    <t>Lizun</t>
  </si>
  <si>
    <t>H1912</t>
  </si>
  <si>
    <t>Tasnan</t>
  </si>
  <si>
    <t>H1914</t>
  </si>
  <si>
    <t>Murg plätz</t>
  </si>
  <si>
    <t>H1915</t>
  </si>
  <si>
    <t>Pintrun</t>
  </si>
  <si>
    <t>H1918</t>
  </si>
  <si>
    <t>Teich Teich Hydroelectric Power Station France - Teich Hydroelectric Power Station France</t>
  </si>
  <si>
    <t>H192</t>
  </si>
  <si>
    <t>Portas Las</t>
  </si>
  <si>
    <t>H1920</t>
  </si>
  <si>
    <t>Ganterbach saltina</t>
  </si>
  <si>
    <t>H1921</t>
  </si>
  <si>
    <t>Schlappin</t>
  </si>
  <si>
    <t>H1922</t>
  </si>
  <si>
    <t>Andenne seilles Andenne-Seilles Hydroelectric Power Plant Belgium - Andenne-Seilles Hydroelectric Power Plant Belgium</t>
  </si>
  <si>
    <t>H1923</t>
  </si>
  <si>
    <t>Latschau Latschau Hydroelectric Power Plant Austria - Latschau Hydroelectric Power Plant Austria</t>
  </si>
  <si>
    <t>H1924</t>
  </si>
  <si>
    <t>Barco</t>
  </si>
  <si>
    <t>H1925</t>
  </si>
  <si>
    <t>Ebro</t>
  </si>
  <si>
    <t>H1932</t>
  </si>
  <si>
    <t>St. georgen</t>
  </si>
  <si>
    <t>H1933</t>
  </si>
  <si>
    <t>Mandling</t>
  </si>
  <si>
    <t>H1934</t>
  </si>
  <si>
    <t>Brennerwerk-M1</t>
  </si>
  <si>
    <t>H1935</t>
  </si>
  <si>
    <t>Hierzman-Speicher</t>
  </si>
  <si>
    <t>H1936</t>
  </si>
  <si>
    <t>St. Martin-KW</t>
  </si>
  <si>
    <t>H1937</t>
  </si>
  <si>
    <t>Ovcar Banja Hydroelectric Power Plant Serbia - Ovcar Banja Hydroelectric Power Plant Serbia</t>
  </si>
  <si>
    <t>H1938</t>
  </si>
  <si>
    <t>Allt-na-Lairige</t>
  </si>
  <si>
    <t>H1939</t>
  </si>
  <si>
    <t>Loch Gair LOCG-1</t>
  </si>
  <si>
    <t>H194</t>
  </si>
  <si>
    <t>Roßhag Rosshag-KW - Rosshag Pumped Storage Power Plant Austria</t>
  </si>
  <si>
    <t>H1947</t>
  </si>
  <si>
    <t>Bishnica 1/2</t>
  </si>
  <si>
    <t>H1948</t>
  </si>
  <si>
    <t>Nylstar</t>
  </si>
  <si>
    <t>H1949</t>
  </si>
  <si>
    <t>Susasca</t>
  </si>
  <si>
    <t>H331</t>
  </si>
  <si>
    <t>Stratos I</t>
  </si>
  <si>
    <t>H1951</t>
  </si>
  <si>
    <t>Reserv. péteille vétroz</t>
  </si>
  <si>
    <t>H1952</t>
  </si>
  <si>
    <t>Flums pravizin äuli</t>
  </si>
  <si>
    <t>H1953</t>
  </si>
  <si>
    <t>Farmhispania - Kozmálovce</t>
  </si>
  <si>
    <t>H1954</t>
  </si>
  <si>
    <t>Aue dotierzentrale</t>
  </si>
  <si>
    <t>H1956</t>
  </si>
  <si>
    <t>Fužine</t>
  </si>
  <si>
    <t>H1959</t>
  </si>
  <si>
    <t>Goule</t>
  </si>
  <si>
    <t>H196</t>
  </si>
  <si>
    <t>Venaus UP_VENAUS_1 (Venasco)</t>
  </si>
  <si>
    <t>H1960</t>
  </si>
  <si>
    <t>Neuhausen</t>
  </si>
  <si>
    <t>H1965</t>
  </si>
  <si>
    <t>Ozalj</t>
  </si>
  <si>
    <t>H1966</t>
  </si>
  <si>
    <t>Heid goreux Heid-de-Goreux Hydroelectric Power Plant Belgium - Heid-de-Goreux Hydroelectric Power Plant Belgium</t>
  </si>
  <si>
    <t>H1967</t>
  </si>
  <si>
    <t>Balforsens krv</t>
  </si>
  <si>
    <t>H1968</t>
  </si>
  <si>
    <t>Czchow Czchow Hydroelectric Power Plant Poland - Czchow Hydroelectric Power Plant Poland</t>
  </si>
  <si>
    <t>H197</t>
  </si>
  <si>
    <t>SILS KHR</t>
  </si>
  <si>
    <t>H1970</t>
  </si>
  <si>
    <t>Diablerets</t>
  </si>
  <si>
    <t>H1971</t>
  </si>
  <si>
    <t>Hopflauenen leimboden</t>
  </si>
  <si>
    <t>H1973</t>
  </si>
  <si>
    <t>HE Glava Zete</t>
  </si>
  <si>
    <t>H1975</t>
  </si>
  <si>
    <t>Charmey perré</t>
  </si>
  <si>
    <t>H1978</t>
  </si>
  <si>
    <t>Brügg</t>
  </si>
  <si>
    <t>H1979</t>
  </si>
  <si>
    <t>Tannuwald</t>
  </si>
  <si>
    <t>H198</t>
  </si>
  <si>
    <t>Cimego UP_CIMEGO_1</t>
  </si>
  <si>
    <t>H1981</t>
  </si>
  <si>
    <t>Ladral</t>
  </si>
  <si>
    <t>H1982</t>
  </si>
  <si>
    <t>Sauterot hérémence lysa</t>
  </si>
  <si>
    <t>H1983</t>
  </si>
  <si>
    <t>Bortel mittelstufe</t>
  </si>
  <si>
    <t>H1998</t>
  </si>
  <si>
    <t>Arosa litzirüti</t>
  </si>
  <si>
    <t>H1999</t>
  </si>
  <si>
    <t>Engeweiher</t>
  </si>
  <si>
    <t>H2</t>
  </si>
  <si>
    <t>Dinorwig</t>
  </si>
  <si>
    <t>H20</t>
  </si>
  <si>
    <t>Montezic MONTEZIC 1 - Montezic Pump Storage Hydroelectric Power Station France</t>
  </si>
  <si>
    <t>H2000</t>
  </si>
  <si>
    <t>H2001</t>
  </si>
  <si>
    <t>Rott</t>
  </si>
  <si>
    <t>H2002</t>
  </si>
  <si>
    <t>Mandela</t>
  </si>
  <si>
    <t>H2003</t>
  </si>
  <si>
    <t>Ozieri Monte Lerno</t>
  </si>
  <si>
    <t>H2004</t>
  </si>
  <si>
    <t>Jettenbach 1 and 2</t>
  </si>
  <si>
    <t>H2005</t>
  </si>
  <si>
    <t>Nußdorf bei wien</t>
  </si>
  <si>
    <t>H2007</t>
  </si>
  <si>
    <t>Debant_1-M1</t>
  </si>
  <si>
    <t>H2008</t>
  </si>
  <si>
    <t>Sidan-KW</t>
  </si>
  <si>
    <t>H2009</t>
  </si>
  <si>
    <t>Sron Mor SROM-1</t>
  </si>
  <si>
    <t>H201</t>
  </si>
  <si>
    <t>BELESAR 1</t>
  </si>
  <si>
    <t>H2013</t>
  </si>
  <si>
    <t>Chanza</t>
  </si>
  <si>
    <t>H2019</t>
  </si>
  <si>
    <t>Rotgülden</t>
  </si>
  <si>
    <t>H202</t>
  </si>
  <si>
    <t>Krångede Krangede Hydroelectric Power Plant Sweden - Krangede Hydroelectric Power Plant Sweden</t>
  </si>
  <si>
    <t>H2020</t>
  </si>
  <si>
    <t>Jaruga Jaruga Hydroelectric Power Plant Croatia Croatia - Jaruga Hydroelectric Power Plant Croatia Croatia</t>
  </si>
  <si>
    <t>H2021</t>
  </si>
  <si>
    <t>Combe garot</t>
  </si>
  <si>
    <t>H2023</t>
  </si>
  <si>
    <t>Romero alvarez temporal</t>
  </si>
  <si>
    <t>H391</t>
  </si>
  <si>
    <t>Plastiras PLASTIRAS</t>
  </si>
  <si>
    <t>H2025</t>
  </si>
  <si>
    <t>Hüribach</t>
  </si>
  <si>
    <t>H2026</t>
  </si>
  <si>
    <t>Holta</t>
  </si>
  <si>
    <t>H2027</t>
  </si>
  <si>
    <t>Langed</t>
  </si>
  <si>
    <t>H203</t>
  </si>
  <si>
    <t>Saint pierre cognet</t>
  </si>
  <si>
    <t>H2031</t>
  </si>
  <si>
    <t>Svartafors</t>
  </si>
  <si>
    <t>H2032</t>
  </si>
  <si>
    <t>Thusis</t>
  </si>
  <si>
    <t>H2034</t>
  </si>
  <si>
    <t>Plons</t>
  </si>
  <si>
    <t>H2035</t>
  </si>
  <si>
    <t>Risi</t>
  </si>
  <si>
    <t>H2037</t>
  </si>
  <si>
    <t>Islas</t>
  </si>
  <si>
    <t>H2038</t>
  </si>
  <si>
    <t>Muttsee</t>
  </si>
  <si>
    <t>H2039</t>
  </si>
  <si>
    <t>Usine du chanet</t>
  </si>
  <si>
    <t>H204</t>
  </si>
  <si>
    <t xml:space="preserve">Hpp mariselu / Mărișelu </t>
  </si>
  <si>
    <t>H2040</t>
  </si>
  <si>
    <t>Muranzina</t>
  </si>
  <si>
    <t>H2042</t>
  </si>
  <si>
    <t>Stechelberg</t>
  </si>
  <si>
    <t>H2043</t>
  </si>
  <si>
    <t>Verzasca tenero</t>
  </si>
  <si>
    <t>H2044</t>
  </si>
  <si>
    <t>Ferrera</t>
  </si>
  <si>
    <t>H2045</t>
  </si>
  <si>
    <t>Spina valbella</t>
  </si>
  <si>
    <t>H2048</t>
  </si>
  <si>
    <t>ORELLANA</t>
  </si>
  <si>
    <t>H205</t>
  </si>
  <si>
    <t>MORALETS GR 1 GENERAC</t>
  </si>
  <si>
    <t>H206</t>
  </si>
  <si>
    <t>Bärenburg</t>
  </si>
  <si>
    <t>H2068</t>
  </si>
  <si>
    <t>Gunggl</t>
  </si>
  <si>
    <t>H2070</t>
  </si>
  <si>
    <t>Dalchonzie</t>
  </si>
  <si>
    <t>H2071</t>
  </si>
  <si>
    <t>Lubreoch</t>
  </si>
  <si>
    <t>H2072</t>
  </si>
  <si>
    <t>Anjalankoski</t>
  </si>
  <si>
    <t>H2077</t>
  </si>
  <si>
    <t>Brummbach linthal</t>
  </si>
  <si>
    <t>H2078</t>
  </si>
  <si>
    <t>St.sulpice</t>
  </si>
  <si>
    <t>H208</t>
  </si>
  <si>
    <t>Erzhausen PSW Erzhausen Block 1 - Erzhausen Pumped Storage Power Plant Germany</t>
  </si>
  <si>
    <t>H2080</t>
  </si>
  <si>
    <t>Engi</t>
  </si>
  <si>
    <t>H2082</t>
  </si>
  <si>
    <t>Schiffmühle</t>
  </si>
  <si>
    <t>H2083</t>
  </si>
  <si>
    <t>Walibach</t>
  </si>
  <si>
    <t>H2084</t>
  </si>
  <si>
    <t>Stravaj 2</t>
  </si>
  <si>
    <t>H2085</t>
  </si>
  <si>
    <t>Calcaccia</t>
  </si>
  <si>
    <t>H2086</t>
  </si>
  <si>
    <t>Buchs altendorf</t>
  </si>
  <si>
    <t>H2087</t>
  </si>
  <si>
    <t>Luchsingen</t>
  </si>
  <si>
    <t>H2088</t>
  </si>
  <si>
    <t>Lairg</t>
  </si>
  <si>
    <t>H2089</t>
  </si>
  <si>
    <t>Klisoura HPP</t>
  </si>
  <si>
    <t>H209</t>
  </si>
  <si>
    <t>Witznau Schluchsee</t>
  </si>
  <si>
    <t>H2091</t>
  </si>
  <si>
    <t>Wiesti</t>
  </si>
  <si>
    <t>H2092</t>
  </si>
  <si>
    <t>Grand malades Grand-Malades Hydroelectric Power Plant Belgium - Grand-Malades Hydroelectric Power Plant Belgium</t>
  </si>
  <si>
    <t>H2093</t>
  </si>
  <si>
    <t>Wallnerau unterwasser Wallnerau-Unterwasser Power Plant Austria - Wallnerau-Unterwasser Power Plant Austria</t>
  </si>
  <si>
    <t>H2094</t>
  </si>
  <si>
    <t>Gobantes</t>
  </si>
  <si>
    <t>H2095</t>
  </si>
  <si>
    <t>Petite vaux</t>
  </si>
  <si>
    <t>H2097</t>
  </si>
  <si>
    <t>Aboyeu</t>
  </si>
  <si>
    <t>H2098</t>
  </si>
  <si>
    <t>H2099</t>
  </si>
  <si>
    <t>Mels stoffel</t>
  </si>
  <si>
    <t>H21</t>
  </si>
  <si>
    <t>Wehr Kraftwerk Wehr - Wehr Pumped Storage Hydroelectric Power Plant Germany</t>
  </si>
  <si>
    <t>H210</t>
  </si>
  <si>
    <t>Somplago UP_TAGLIAMENTO_1</t>
  </si>
  <si>
    <t>H2100</t>
  </si>
  <si>
    <t>Tvrdošín</t>
  </si>
  <si>
    <t>H2101</t>
  </si>
  <si>
    <t>Bözingen</t>
  </si>
  <si>
    <t>H2102</t>
  </si>
  <si>
    <t>Kandersteg dorf</t>
  </si>
  <si>
    <t>H2103</t>
  </si>
  <si>
    <t>Abelvattnet</t>
  </si>
  <si>
    <t>H2104</t>
  </si>
  <si>
    <t>Ponte brolla</t>
  </si>
  <si>
    <t>H2105</t>
  </si>
  <si>
    <t>Ouvra electrica lavinuoz lavin</t>
  </si>
  <si>
    <t>H2120</t>
  </si>
  <si>
    <t>Tuxbach</t>
  </si>
  <si>
    <t>H2121</t>
  </si>
  <si>
    <t>Kinna</t>
  </si>
  <si>
    <t>H2122</t>
  </si>
  <si>
    <t>Rondchâtel</t>
  </si>
  <si>
    <t>H2123</t>
  </si>
  <si>
    <t>Leiersbach-KW</t>
  </si>
  <si>
    <t>H2125</t>
  </si>
  <si>
    <t>Slezska Harta</t>
  </si>
  <si>
    <t>H2126</t>
  </si>
  <si>
    <t>Achanalt</t>
  </si>
  <si>
    <t>H2127</t>
  </si>
  <si>
    <t>Lednock</t>
  </si>
  <si>
    <t>H213</t>
  </si>
  <si>
    <t>Hpp vidraru CORB12 - Vidraru Hydroelectric Power Station Romania</t>
  </si>
  <si>
    <t>H2137</t>
  </si>
  <si>
    <t>Ftere 1</t>
  </si>
  <si>
    <t>H2138</t>
  </si>
  <si>
    <t>Kesznyeten hernadviz hungary Kesznyeten (Hernadviz) Hydroelectric Power Plant Hungary - Kesznyeten (Hernadviz) Hydroelectric Power Plant Hungary</t>
  </si>
  <si>
    <t>H2139</t>
  </si>
  <si>
    <t>HE Pljevlja</t>
  </si>
  <si>
    <t>H2140</t>
  </si>
  <si>
    <t>Dietikon</t>
  </si>
  <si>
    <t>H2141</t>
  </si>
  <si>
    <t>Sainte anne</t>
  </si>
  <si>
    <t>H2142</t>
  </si>
  <si>
    <t>Ticinetto</t>
  </si>
  <si>
    <t>H2143</t>
  </si>
  <si>
    <t>Montlingen</t>
  </si>
  <si>
    <t>H2144</t>
  </si>
  <si>
    <t>Am. dotation du kembs</t>
  </si>
  <si>
    <t>H2147</t>
  </si>
  <si>
    <t>Murg gödis</t>
  </si>
  <si>
    <t>H2148</t>
  </si>
  <si>
    <t>Rançonnière</t>
  </si>
  <si>
    <t>H2149</t>
  </si>
  <si>
    <t>Waldhalde</t>
  </si>
  <si>
    <t>H215</t>
  </si>
  <si>
    <t>Senj - Senj Hydroelectric Power System Croatia Croatia</t>
  </si>
  <si>
    <t>H2151</t>
  </si>
  <si>
    <t>Factoria guarena</t>
  </si>
  <si>
    <t>H2152</t>
  </si>
  <si>
    <t>Schild</t>
  </si>
  <si>
    <t>H2153</t>
  </si>
  <si>
    <t>Meiringen</t>
  </si>
  <si>
    <t>H2154</t>
  </si>
  <si>
    <t>Punt gronda segnas</t>
  </si>
  <si>
    <t>H2155</t>
  </si>
  <si>
    <t>Le chalet</t>
  </si>
  <si>
    <t>H2156</t>
  </si>
  <si>
    <t>Servicios vega</t>
  </si>
  <si>
    <t>H2157</t>
  </si>
  <si>
    <t>Seealp wasserauen</t>
  </si>
  <si>
    <t>H2158</t>
  </si>
  <si>
    <t>Cuaich</t>
  </si>
  <si>
    <t>H2159</t>
  </si>
  <si>
    <t>Moosweid</t>
  </si>
  <si>
    <t>H216</t>
  </si>
  <si>
    <t>PDF212 - Iron Gate II Hydroelectric Power Station Romania</t>
  </si>
  <si>
    <t>H2160</t>
  </si>
  <si>
    <t>Matte</t>
  </si>
  <si>
    <t>H2163</t>
  </si>
  <si>
    <t>Eichi</t>
  </si>
  <si>
    <t>H2164</t>
  </si>
  <si>
    <t>V. kozmálovce</t>
  </si>
  <si>
    <t>H2165</t>
  </si>
  <si>
    <t>Lussa</t>
  </si>
  <si>
    <t>H2166</t>
  </si>
  <si>
    <t>Mullardoch</t>
  </si>
  <si>
    <t>H2167</t>
  </si>
  <si>
    <t>Grodek Grodek Hydroelectric Power Plant Poland - Grodek Hydroelectric Power Plant Poland</t>
  </si>
  <si>
    <t>H2168</t>
  </si>
  <si>
    <t>Bortel oberstufe</t>
  </si>
  <si>
    <t>H2169</t>
  </si>
  <si>
    <t>Ulrichen</t>
  </si>
  <si>
    <t>H217</t>
  </si>
  <si>
    <t>Dubrovnik - Dubrovnik Hydroelectric Power Plant Bosnia and Herzegovina</t>
  </si>
  <si>
    <t>H2170</t>
  </si>
  <si>
    <t>Murg säge</t>
  </si>
  <si>
    <t>H2171</t>
  </si>
  <si>
    <t>Au schönenberg</t>
  </si>
  <si>
    <t>H2172</t>
  </si>
  <si>
    <t>Niederurnen</t>
  </si>
  <si>
    <t>H2173</t>
  </si>
  <si>
    <t>Loch Ericht</t>
  </si>
  <si>
    <t>H2174</t>
  </si>
  <si>
    <t>Empächli</t>
  </si>
  <si>
    <t>H2175</t>
  </si>
  <si>
    <t>Lorzentobel</t>
  </si>
  <si>
    <t>H2176</t>
  </si>
  <si>
    <t>Lenie</t>
  </si>
  <si>
    <t>H2177</t>
  </si>
  <si>
    <t>Perlen wta hf</t>
  </si>
  <si>
    <t>H2178</t>
  </si>
  <si>
    <t>Blinne</t>
  </si>
  <si>
    <t>H218</t>
  </si>
  <si>
    <t>Villalcampo VILLALC 21 - Villalcampo Hydroelectric Power Plant Spain</t>
  </si>
  <si>
    <t>H2180</t>
  </si>
  <si>
    <t>Rathausen</t>
  </si>
  <si>
    <t>H2181</t>
  </si>
  <si>
    <t>Morteratsch</t>
  </si>
  <si>
    <t>H286</t>
  </si>
  <si>
    <t>Baixo Sabor Montante - G1</t>
  </si>
  <si>
    <t>H2193</t>
  </si>
  <si>
    <t>Niklai</t>
  </si>
  <si>
    <t>H2194</t>
  </si>
  <si>
    <t>Pichlern</t>
  </si>
  <si>
    <t>H2195</t>
  </si>
  <si>
    <t>Pöls</t>
  </si>
  <si>
    <t>H2196</t>
  </si>
  <si>
    <t>Hospental</t>
  </si>
  <si>
    <t>H2197</t>
  </si>
  <si>
    <t>Hieflau-Speicher</t>
  </si>
  <si>
    <t>H2198</t>
  </si>
  <si>
    <t>Kilmelfort</t>
  </si>
  <si>
    <t>H22</t>
  </si>
  <si>
    <t>Kruonis &amp; extension Kruonio KHAE-----HA1 - Kruonis Pumped Storage Hydroelectric Power Plant Lithuania</t>
  </si>
  <si>
    <t>LT</t>
  </si>
  <si>
    <t>H220</t>
  </si>
  <si>
    <t>Laufenburg</t>
  </si>
  <si>
    <t>H221</t>
  </si>
  <si>
    <t>Sisteron SISTERON 1 - Sisteron Hydroelectric Power Station France</t>
  </si>
  <si>
    <t>H2215</t>
  </si>
  <si>
    <t>Radove</t>
  </si>
  <si>
    <t>H2216</t>
  </si>
  <si>
    <t>Sella</t>
  </si>
  <si>
    <t>H2217</t>
  </si>
  <si>
    <t>Bevieux</t>
  </si>
  <si>
    <t>H2218</t>
  </si>
  <si>
    <t>Chamarin</t>
  </si>
  <si>
    <t>H2219</t>
  </si>
  <si>
    <t>Clemgia</t>
  </si>
  <si>
    <t>H222</t>
  </si>
  <si>
    <t>Seitevare Seitevare G1 - Seitevare Hydroelectric Power Station Sweden</t>
  </si>
  <si>
    <t>H2220</t>
  </si>
  <si>
    <t>Giessen</t>
  </si>
  <si>
    <t>H2221</t>
  </si>
  <si>
    <t>H2222</t>
  </si>
  <si>
    <t>Ujanik 2</t>
  </si>
  <si>
    <t>H2223</t>
  </si>
  <si>
    <t>Flor</t>
  </si>
  <si>
    <t>H2224</t>
  </si>
  <si>
    <t>Hydro vierre Hydro de la Vierre - Hydro de la Vierre</t>
  </si>
  <si>
    <t>H2225</t>
  </si>
  <si>
    <t>Schwanden gemeinde</t>
  </si>
  <si>
    <t>H2226</t>
  </si>
  <si>
    <t>Trempel</t>
  </si>
  <si>
    <t>H2227</t>
  </si>
  <si>
    <t>Butgenbach Butgenbach Hydroelectric Power plant Belgium - Butgenbach Hydroelectric Power plant Belgium</t>
  </si>
  <si>
    <t>H2228</t>
  </si>
  <si>
    <t>Stenna flims flembach</t>
  </si>
  <si>
    <t>H2230</t>
  </si>
  <si>
    <t>Er palier isérables c. arcay</t>
  </si>
  <si>
    <t>H2231</t>
  </si>
  <si>
    <t>Thurfeld</t>
  </si>
  <si>
    <t>H2232</t>
  </si>
  <si>
    <t>Grido</t>
  </si>
  <si>
    <t>H2233</t>
  </si>
  <si>
    <t>H2234</t>
  </si>
  <si>
    <t>Sonzier</t>
  </si>
  <si>
    <t>H2235</t>
  </si>
  <si>
    <t>Täschbach</t>
  </si>
  <si>
    <t>H2236</t>
  </si>
  <si>
    <t>Sustli</t>
  </si>
  <si>
    <t>H2237</t>
  </si>
  <si>
    <t>Göschenen unterdorf</t>
  </si>
  <si>
    <t>H2238</t>
  </si>
  <si>
    <t>Linthwerk</t>
  </si>
  <si>
    <t>H2239</t>
  </si>
  <si>
    <t>Nandrò</t>
  </si>
  <si>
    <t>H224</t>
  </si>
  <si>
    <t>Soverzene UP_SOVERZENE_1</t>
  </si>
  <si>
    <t>H2240</t>
  </si>
  <si>
    <t>Riddes l'eau potable</t>
  </si>
  <si>
    <t>H2241</t>
  </si>
  <si>
    <t>Madulain</t>
  </si>
  <si>
    <t>H2242</t>
  </si>
  <si>
    <t>Dornachbrugg</t>
  </si>
  <si>
    <t>H2243</t>
  </si>
  <si>
    <t>Bürglen loreto</t>
  </si>
  <si>
    <t>H2244</t>
  </si>
  <si>
    <t>Raimat</t>
  </si>
  <si>
    <t>H2245</t>
  </si>
  <si>
    <t>Val giuf</t>
  </si>
  <si>
    <t>H2246</t>
  </si>
  <si>
    <t>Pack Steiermark</t>
  </si>
  <si>
    <t>H2247</t>
  </si>
  <si>
    <t>Kleintal isenthal</t>
  </si>
  <si>
    <t>H2248</t>
  </si>
  <si>
    <t>Paraya</t>
  </si>
  <si>
    <t>H2249</t>
  </si>
  <si>
    <t>Hospitalet</t>
  </si>
  <si>
    <t>H225</t>
  </si>
  <si>
    <t>Wallsee mitterkirchen Wallsee-Mitterkirchen-KW - Wallsee- Mitterkirchen Hydroelectric Power Plant Austria</t>
  </si>
  <si>
    <t>H2250</t>
  </si>
  <si>
    <t>Silvaplana</t>
  </si>
  <si>
    <t>H2251</t>
  </si>
  <si>
    <t>Sihl höfe</t>
  </si>
  <si>
    <t>H2252</t>
  </si>
  <si>
    <t>Gipuzkoako urak</t>
  </si>
  <si>
    <t>H2253</t>
  </si>
  <si>
    <t>Wässerwasserkraftwerk mund</t>
  </si>
  <si>
    <t>H2254</t>
  </si>
  <si>
    <t>H2255</t>
  </si>
  <si>
    <t>Grabs löchli</t>
  </si>
  <si>
    <t>H2256</t>
  </si>
  <si>
    <t>Linthkraft netstal</t>
  </si>
  <si>
    <t>H2257</t>
  </si>
  <si>
    <t>Höngg</t>
  </si>
  <si>
    <t>H2258</t>
  </si>
  <si>
    <t>Tucep / Tuçep</t>
  </si>
  <si>
    <t>H2259</t>
  </si>
  <si>
    <t>Morgental abwasser</t>
  </si>
  <si>
    <t>H226</t>
  </si>
  <si>
    <t>Fadalto UP_FADALTO_1</t>
  </si>
  <si>
    <t>H2260</t>
  </si>
  <si>
    <t>Berner green gmbh</t>
  </si>
  <si>
    <t>H2261</t>
  </si>
  <si>
    <t>Mülau</t>
  </si>
  <si>
    <t>H2262</t>
  </si>
  <si>
    <t>Murkart</t>
  </si>
  <si>
    <t>H2263</t>
  </si>
  <si>
    <t>Bassecourt</t>
  </si>
  <si>
    <t>H2264</t>
  </si>
  <si>
    <t>Ossasco</t>
  </si>
  <si>
    <t>H2265</t>
  </si>
  <si>
    <t>Tagenstal</t>
  </si>
  <si>
    <t>H2266</t>
  </si>
  <si>
    <t>Trigemer sa</t>
  </si>
  <si>
    <t>H2267</t>
  </si>
  <si>
    <t>Nesslau ijentalerbach</t>
  </si>
  <si>
    <t>H2268</t>
  </si>
  <si>
    <t>Saflisch</t>
  </si>
  <si>
    <t>H2269</t>
  </si>
  <si>
    <t>Sennwald</t>
  </si>
  <si>
    <t>H227</t>
  </si>
  <si>
    <t>Gallejaur Gallejaur G1 - Gallejour Hydroelectric Power Plant Seweden</t>
  </si>
  <si>
    <t>H2270</t>
  </si>
  <si>
    <t>Niollet</t>
  </si>
  <si>
    <t>H2271</t>
  </si>
  <si>
    <t>Taulan</t>
  </si>
  <si>
    <t>H2272</t>
  </si>
  <si>
    <t>Valeis</t>
  </si>
  <si>
    <t>H2273</t>
  </si>
  <si>
    <t>Flums neues sägengüetli</t>
  </si>
  <si>
    <t>H2274</t>
  </si>
  <si>
    <t>Knežke ravne</t>
  </si>
  <si>
    <t>H2275</t>
  </si>
  <si>
    <t>Ziegelbrücke</t>
  </si>
  <si>
    <t>H2276</t>
  </si>
  <si>
    <t>Oberterzen</t>
  </si>
  <si>
    <t>H2277</t>
  </si>
  <si>
    <t>Melje Melje Hydroelectric Poqwer Plant Slovenia - Melje Hydroelectric Poqwer Plant Slovenia</t>
  </si>
  <si>
    <t>H2278</t>
  </si>
  <si>
    <t>Engi hinterdorf sernf</t>
  </si>
  <si>
    <t>H2279</t>
  </si>
  <si>
    <t>Kandersteg zilfuri</t>
  </si>
  <si>
    <t>H228</t>
  </si>
  <si>
    <t>Vallabregues VALLABREGUES - Beaucaire Hydroelectric Power Station France</t>
  </si>
  <si>
    <t>H2280</t>
  </si>
  <si>
    <t>Chasseras</t>
  </si>
  <si>
    <t>H2281</t>
  </si>
  <si>
    <t>Neuewelt</t>
  </si>
  <si>
    <t>H2282</t>
  </si>
  <si>
    <t>Turtig</t>
  </si>
  <si>
    <t>H2283</t>
  </si>
  <si>
    <t>Hefti</t>
  </si>
  <si>
    <t>H2284</t>
  </si>
  <si>
    <t>Bischofszell</t>
  </si>
  <si>
    <t>H2286</t>
  </si>
  <si>
    <t>Klammsee</t>
  </si>
  <si>
    <t>H2287</t>
  </si>
  <si>
    <t>Erzbach</t>
  </si>
  <si>
    <t>H2288</t>
  </si>
  <si>
    <t>Kolbnitz trinkwasser</t>
  </si>
  <si>
    <t>H2289</t>
  </si>
  <si>
    <t>Mühldorf</t>
  </si>
  <si>
    <t>H229</t>
  </si>
  <si>
    <t>SALAKOVAC - Salakovac Hydroelectric Power Plant Bosnia and Herzegovina</t>
  </si>
  <si>
    <t>H2290</t>
  </si>
  <si>
    <t>Ramsaubach</t>
  </si>
  <si>
    <t>H2291</t>
  </si>
  <si>
    <t>Retznei</t>
  </si>
  <si>
    <t>H2292</t>
  </si>
  <si>
    <t>Steinfeld</t>
  </si>
  <si>
    <t>H2293</t>
  </si>
  <si>
    <t>Talbach</t>
  </si>
  <si>
    <t>H2294</t>
  </si>
  <si>
    <t>Teigitschmühle</t>
  </si>
  <si>
    <t>H2295</t>
  </si>
  <si>
    <t>Vordernberg</t>
  </si>
  <si>
    <t>H2296</t>
  </si>
  <si>
    <t>Weissenegg</t>
  </si>
  <si>
    <t>H2297</t>
  </si>
  <si>
    <t>Am. dotation du châtelot</t>
  </si>
  <si>
    <t>H2299</t>
  </si>
  <si>
    <t>Leuggelbach</t>
  </si>
  <si>
    <t>H23</t>
  </si>
  <si>
    <t>Nant drance</t>
  </si>
  <si>
    <t>H230</t>
  </si>
  <si>
    <t>Hpp stejaru STEJ1 - Bicaz-Stejaru Hydroelectric Power Station Romania</t>
  </si>
  <si>
    <t>H2300</t>
  </si>
  <si>
    <t>Piumogna dalpe</t>
  </si>
  <si>
    <t>H2301</t>
  </si>
  <si>
    <t>Turgi</t>
  </si>
  <si>
    <t>H2302</t>
  </si>
  <si>
    <t>Pack-Speicher</t>
  </si>
  <si>
    <t>H231</t>
  </si>
  <si>
    <t>HE DJERDAP II</t>
  </si>
  <si>
    <t>H2328</t>
  </si>
  <si>
    <t>Parteen Weir</t>
  </si>
  <si>
    <t>H2329</t>
  </si>
  <si>
    <t>Bag turgi</t>
  </si>
  <si>
    <t>H233</t>
  </si>
  <si>
    <t>Guillena GUILLENA GR 1 GENERAC</t>
  </si>
  <si>
    <t>H2330</t>
  </si>
  <si>
    <t>Kwkw dornbach</t>
  </si>
  <si>
    <t>H2331</t>
  </si>
  <si>
    <t>Mels tobel</t>
  </si>
  <si>
    <t>H2332</t>
  </si>
  <si>
    <t>Buchs vorderberg</t>
  </si>
  <si>
    <t>H2333</t>
  </si>
  <si>
    <t>Dietfurt</t>
  </si>
  <si>
    <t>H2334</t>
  </si>
  <si>
    <t>Kwkw bachtoli</t>
  </si>
  <si>
    <t>H2335</t>
  </si>
  <si>
    <t>Moos</t>
  </si>
  <si>
    <t>H2336</t>
  </si>
  <si>
    <t>Soor</t>
  </si>
  <si>
    <t>H2337</t>
  </si>
  <si>
    <t>Champéry etrivouez</t>
  </si>
  <si>
    <t>H2338</t>
  </si>
  <si>
    <t>Schergenbach</t>
  </si>
  <si>
    <t>H2339</t>
  </si>
  <si>
    <t>Valmara</t>
  </si>
  <si>
    <t>H234</t>
  </si>
  <si>
    <t>Harrsele</t>
  </si>
  <si>
    <t>H2340</t>
  </si>
  <si>
    <t>Lunschania</t>
  </si>
  <si>
    <t>H2341</t>
  </si>
  <si>
    <t>Brummbach braunwald</t>
  </si>
  <si>
    <t>H2342</t>
  </si>
  <si>
    <t>Diesbach linth</t>
  </si>
  <si>
    <t>H2343</t>
  </si>
  <si>
    <t>Mühlenplatz</t>
  </si>
  <si>
    <t>H2344</t>
  </si>
  <si>
    <t>Pont neuf</t>
  </si>
  <si>
    <t>H2345</t>
  </si>
  <si>
    <t>Haslen</t>
  </si>
  <si>
    <t>H2346</t>
  </si>
  <si>
    <t>Moutier</t>
  </si>
  <si>
    <t>H2347</t>
  </si>
  <si>
    <t>Tarasp ischla</t>
  </si>
  <si>
    <t>H2348</t>
  </si>
  <si>
    <t>Torrent soi</t>
  </si>
  <si>
    <t>H2349</t>
  </si>
  <si>
    <t>Giessbach</t>
  </si>
  <si>
    <t>H2350</t>
  </si>
  <si>
    <t>Lauenen louibach</t>
  </si>
  <si>
    <t>H2351</t>
  </si>
  <si>
    <t>Preda bergün</t>
  </si>
  <si>
    <t>H2352</t>
  </si>
  <si>
    <t>Realp</t>
  </si>
  <si>
    <t>H2353</t>
  </si>
  <si>
    <t>Schwanden f.blumer</t>
  </si>
  <si>
    <t>H2354</t>
  </si>
  <si>
    <t>Rütiberg obersee</t>
  </si>
  <si>
    <t>H2355</t>
  </si>
  <si>
    <t>Flims felsbach karstwasser</t>
  </si>
  <si>
    <t>H2356</t>
  </si>
  <si>
    <t>Malters ettisbühl</t>
  </si>
  <si>
    <t>H2357</t>
  </si>
  <si>
    <t>Charmey tzintre</t>
  </si>
  <si>
    <t>H2358</t>
  </si>
  <si>
    <t>Rütiberg brändbach</t>
  </si>
  <si>
    <t>H2359</t>
  </si>
  <si>
    <t>Herrentöbeli</t>
  </si>
  <si>
    <t>H2360</t>
  </si>
  <si>
    <t>Sigirino monteceneri</t>
  </si>
  <si>
    <t>H2361</t>
  </si>
  <si>
    <t>Widen</t>
  </si>
  <si>
    <t>H2362</t>
  </si>
  <si>
    <t>Interlaken</t>
  </si>
  <si>
    <t>H2363</t>
  </si>
  <si>
    <t>Mühlefuhr</t>
  </si>
  <si>
    <t>H2364</t>
  </si>
  <si>
    <t>Saxettal kammri</t>
  </si>
  <si>
    <t>H2365</t>
  </si>
  <si>
    <t>Stroppel untersiggenthal</t>
  </si>
  <si>
    <t>H2366</t>
  </si>
  <si>
    <t>Thorenberg</t>
  </si>
  <si>
    <t>H2367</t>
  </si>
  <si>
    <t>Markovci</t>
  </si>
  <si>
    <t>H2368</t>
  </si>
  <si>
    <t>Moulinets sur l'orbe</t>
  </si>
  <si>
    <t>H2369</t>
  </si>
  <si>
    <t>Oberems borterbach</t>
  </si>
  <si>
    <t>H237</t>
  </si>
  <si>
    <t>KWO Produktion_2 - Innertkirchen 1 Hydroelectric Power Plant Switzerland</t>
  </si>
  <si>
    <t>H2370</t>
  </si>
  <si>
    <t>H2371</t>
  </si>
  <si>
    <t>Walzmühle</t>
  </si>
  <si>
    <t>H2372</t>
  </si>
  <si>
    <t>Rivaz le forestay</t>
  </si>
  <si>
    <t>H2373</t>
  </si>
  <si>
    <t>Beulet</t>
  </si>
  <si>
    <t>H2374</t>
  </si>
  <si>
    <t>Gsteig</t>
  </si>
  <si>
    <t>H2375</t>
  </si>
  <si>
    <t>Laufen wasserfall</t>
  </si>
  <si>
    <t>H2376</t>
  </si>
  <si>
    <t>Rasse</t>
  </si>
  <si>
    <t>H2377</t>
  </si>
  <si>
    <t>Igiser mülbach landquart</t>
  </si>
  <si>
    <t>H2378</t>
  </si>
  <si>
    <t>Rabiusawerk</t>
  </si>
  <si>
    <t>H2379</t>
  </si>
  <si>
    <t>Stollen</t>
  </si>
  <si>
    <t>H2380</t>
  </si>
  <si>
    <t>Frauenkirch</t>
  </si>
  <si>
    <t>H2381</t>
  </si>
  <si>
    <t>Thur</t>
  </si>
  <si>
    <t>H2382</t>
  </si>
  <si>
    <t>Jenins</t>
  </si>
  <si>
    <t>H2383</t>
  </si>
  <si>
    <t>Buchs tobeläckerli</t>
  </si>
  <si>
    <t>H2384</t>
  </si>
  <si>
    <t>Krauchbachwerk</t>
  </si>
  <si>
    <t>H2385</t>
  </si>
  <si>
    <t>Manegg</t>
  </si>
  <si>
    <t>H2386</t>
  </si>
  <si>
    <t>Lochmühle</t>
  </si>
  <si>
    <t>H2388</t>
  </si>
  <si>
    <t>Freienstein</t>
  </si>
  <si>
    <t>H2389</t>
  </si>
  <si>
    <t>Ingenbohl</t>
  </si>
  <si>
    <t>H2390</t>
  </si>
  <si>
    <t>Sauterôt hérémence fmdb</t>
  </si>
  <si>
    <t>H2391</t>
  </si>
  <si>
    <t>Töbeli</t>
  </si>
  <si>
    <t>H2392</t>
  </si>
  <si>
    <t>Arbaz comba energies</t>
  </si>
  <si>
    <t>H2393</t>
  </si>
  <si>
    <t>C. h. ahedillo</t>
  </si>
  <si>
    <t>H2394</t>
  </si>
  <si>
    <t>Riedji</t>
  </si>
  <si>
    <t>H2395</t>
  </si>
  <si>
    <t>Am.de dotation d'oelberg</t>
  </si>
  <si>
    <t>H2396</t>
  </si>
  <si>
    <t>Arbaz sionne energie</t>
  </si>
  <si>
    <t>H2397</t>
  </si>
  <si>
    <t>Hard wülflingen</t>
  </si>
  <si>
    <t>H2398</t>
  </si>
  <si>
    <t>Niedergesteln</t>
  </si>
  <si>
    <t>H2399</t>
  </si>
  <si>
    <t>Pilgersteg</t>
  </si>
  <si>
    <t>H24</t>
  </si>
  <si>
    <t>Bissorte Hydroelectric 1/2/3</t>
  </si>
  <si>
    <t>H263</t>
  </si>
  <si>
    <t>Pocinho Pocinho - G1 - Pocinho Hydroelectric Power Plant Portugal</t>
  </si>
  <si>
    <t>H2400</t>
  </si>
  <si>
    <t>Büttenen</t>
  </si>
  <si>
    <t>H2401</t>
  </si>
  <si>
    <t>Chriz</t>
  </si>
  <si>
    <t>H2402</t>
  </si>
  <si>
    <t>Mels halde</t>
  </si>
  <si>
    <t>H2403</t>
  </si>
  <si>
    <t>Twkw nessel u. mittubäch</t>
  </si>
  <si>
    <t>H2404</t>
  </si>
  <si>
    <t>Floriffoux</t>
  </si>
  <si>
    <t>H2405</t>
  </si>
  <si>
    <t>Bruggmühle</t>
  </si>
  <si>
    <t>H2406</t>
  </si>
  <si>
    <t>Äsch</t>
  </si>
  <si>
    <t>H2408</t>
  </si>
  <si>
    <t>Fabrica vella</t>
  </si>
  <si>
    <t>H2409</t>
  </si>
  <si>
    <t>Uznaberg uznach</t>
  </si>
  <si>
    <t>H241</t>
  </si>
  <si>
    <t>Solina Solina - Solina Pumped Storage Hydroelectric Power Plant Poland</t>
  </si>
  <si>
    <t>H2410</t>
  </si>
  <si>
    <t>Biberist</t>
  </si>
  <si>
    <t>H2411</t>
  </si>
  <si>
    <t>Boudry les essert</t>
  </si>
  <si>
    <t>H2412</t>
  </si>
  <si>
    <t>Engstlige</t>
  </si>
  <si>
    <t>H2413</t>
  </si>
  <si>
    <t>Gerlafingen</t>
  </si>
  <si>
    <t>H2414</t>
  </si>
  <si>
    <t>Linthkraft stiftung</t>
  </si>
  <si>
    <t>H2415</t>
  </si>
  <si>
    <t>Plancanin</t>
  </si>
  <si>
    <t>H2416</t>
  </si>
  <si>
    <t>Schwanden sne</t>
  </si>
  <si>
    <t>H2417</t>
  </si>
  <si>
    <t>Trinafour</t>
  </si>
  <si>
    <t>H2418</t>
  </si>
  <si>
    <t>Balavaud</t>
  </si>
  <si>
    <t>H2419</t>
  </si>
  <si>
    <t>Erlenholz</t>
  </si>
  <si>
    <t>H242</t>
  </si>
  <si>
    <t>Gerlos I-II</t>
  </si>
  <si>
    <t>H2420</t>
  </si>
  <si>
    <t>Saxettal geissbrunnen</t>
  </si>
  <si>
    <t>H2421</t>
  </si>
  <si>
    <t>Sennhof</t>
  </si>
  <si>
    <t>H2422</t>
  </si>
  <si>
    <t>Turbinage jora afforêts</t>
  </si>
  <si>
    <t>H2423</t>
  </si>
  <si>
    <t>Turbinage salvan et vernayaz</t>
  </si>
  <si>
    <t>H2424</t>
  </si>
  <si>
    <t>Zour</t>
  </si>
  <si>
    <t>H2425</t>
  </si>
  <si>
    <t>Blatten</t>
  </si>
  <si>
    <t>H2426</t>
  </si>
  <si>
    <t>Gérignoz pontia</t>
  </si>
  <si>
    <t>H2427</t>
  </si>
  <si>
    <t>Innere spinnerei</t>
  </si>
  <si>
    <t>H2428</t>
  </si>
  <si>
    <t>Les pontets com. riddes</t>
  </si>
  <si>
    <t>H2429</t>
  </si>
  <si>
    <t>Rosswald gärsterna</t>
  </si>
  <si>
    <t>H2430</t>
  </si>
  <si>
    <t>Bürglen säge</t>
  </si>
  <si>
    <t>H2431</t>
  </si>
  <si>
    <t>Grabs bannwald</t>
  </si>
  <si>
    <t>H2432</t>
  </si>
  <si>
    <t>Thun eidg.</t>
  </si>
  <si>
    <t>H2433</t>
  </si>
  <si>
    <t>Aarburg</t>
  </si>
  <si>
    <t>H2434</t>
  </si>
  <si>
    <t>Murg merlen</t>
  </si>
  <si>
    <t>H2435</t>
  </si>
  <si>
    <t>Bätterkinden</t>
  </si>
  <si>
    <t>H2436</t>
  </si>
  <si>
    <t>Dardin casut</t>
  </si>
  <si>
    <t>H2437</t>
  </si>
  <si>
    <t>Niederlenz</t>
  </si>
  <si>
    <t>H2438</t>
  </si>
  <si>
    <t>Step vallée bagnes</t>
  </si>
  <si>
    <t>H2439</t>
  </si>
  <si>
    <t>Weinfelden model</t>
  </si>
  <si>
    <t>H2440</t>
  </si>
  <si>
    <t>Blatten sak</t>
  </si>
  <si>
    <t>H2441</t>
  </si>
  <si>
    <t>Jaun</t>
  </si>
  <si>
    <t>H2442</t>
  </si>
  <si>
    <t>Lienz</t>
  </si>
  <si>
    <t>H2443</t>
  </si>
  <si>
    <t>Rossfall</t>
  </si>
  <si>
    <t>H2444</t>
  </si>
  <si>
    <t>Seedorf trinkw. chuchibachq.</t>
  </si>
  <si>
    <t>H2445</t>
  </si>
  <si>
    <t>Utzenstorf</t>
  </si>
  <si>
    <t>H2446</t>
  </si>
  <si>
    <t>Dünnern olten</t>
  </si>
  <si>
    <t>H2447</t>
  </si>
  <si>
    <t>Champagna</t>
  </si>
  <si>
    <t>H2448</t>
  </si>
  <si>
    <t>Ew zürchersmühle</t>
  </si>
  <si>
    <t>H2449</t>
  </si>
  <si>
    <t>Croseau saint gingolph</t>
  </si>
  <si>
    <t>H245</t>
  </si>
  <si>
    <t>Beauchastel BEAUCHASTEL - Beauchastel Hydroelectric Power Station France</t>
  </si>
  <si>
    <t>H2450</t>
  </si>
  <si>
    <t>Frinvillier</t>
  </si>
  <si>
    <t>H2451</t>
  </si>
  <si>
    <t>Guarda ara</t>
  </si>
  <si>
    <t>H2452</t>
  </si>
  <si>
    <t>Juramill</t>
  </si>
  <si>
    <t>H2453</t>
  </si>
  <si>
    <t>Niederglatt gossau</t>
  </si>
  <si>
    <t>H2454</t>
  </si>
  <si>
    <t>Pfungen</t>
  </si>
  <si>
    <t>H2455</t>
  </si>
  <si>
    <t>Nenzlingen</t>
  </si>
  <si>
    <t>H2456</t>
  </si>
  <si>
    <t>Micro centrale fontanney</t>
  </si>
  <si>
    <t>H2457</t>
  </si>
  <si>
    <t>Luterbach</t>
  </si>
  <si>
    <t>H2458</t>
  </si>
  <si>
    <t>Baltschieder</t>
  </si>
  <si>
    <t>H2459</t>
  </si>
  <si>
    <t>H246</t>
  </si>
  <si>
    <t>Itoiz</t>
  </si>
  <si>
    <t>H2460</t>
  </si>
  <si>
    <t>Rochers</t>
  </si>
  <si>
    <t>H2461</t>
  </si>
  <si>
    <t>Blanches fontaines undervelier</t>
  </si>
  <si>
    <t>H2462</t>
  </si>
  <si>
    <t>H2463</t>
  </si>
  <si>
    <t>Taubenloch</t>
  </si>
  <si>
    <t>H2464</t>
  </si>
  <si>
    <t>Vessy</t>
  </si>
  <si>
    <t>H2465</t>
  </si>
  <si>
    <t>Ri di foch prato leventina</t>
  </si>
  <si>
    <t>H2466</t>
  </si>
  <si>
    <t>Roseg samedan</t>
  </si>
  <si>
    <t>H2467</t>
  </si>
  <si>
    <t>Schlossmühle frauenfeld</t>
  </si>
  <si>
    <t>H2468</t>
  </si>
  <si>
    <t>Stäubenwald</t>
  </si>
  <si>
    <t>H2469</t>
  </si>
  <si>
    <t>Bäch</t>
  </si>
  <si>
    <t>H247</t>
  </si>
  <si>
    <t>Jochenstein Jochenstein Hydroelectric Power Plant Austria - Jochenstein Hydroelectric Power Plant Austria</t>
  </si>
  <si>
    <t>H2470</t>
  </si>
  <si>
    <t>Bannwald</t>
  </si>
  <si>
    <t>H2471</t>
  </si>
  <si>
    <t>Chasura</t>
  </si>
  <si>
    <t>H2472</t>
  </si>
  <si>
    <t>H2473</t>
  </si>
  <si>
    <t>Nufenen</t>
  </si>
  <si>
    <t>H2474</t>
  </si>
  <si>
    <t>Punt gronda tarschlims</t>
  </si>
  <si>
    <t>H2475</t>
  </si>
  <si>
    <t>Rotzloch</t>
  </si>
  <si>
    <t>H2476</t>
  </si>
  <si>
    <t>Tecnicama</t>
  </si>
  <si>
    <t>H2477</t>
  </si>
  <si>
    <t>Flims felsbach bergwasser</t>
  </si>
  <si>
    <t>H2478</t>
  </si>
  <si>
    <t>Pasarel Hydro Power Station</t>
  </si>
  <si>
    <t>H2479</t>
  </si>
  <si>
    <t>Centrale di Faubourg</t>
  </si>
  <si>
    <t>H248</t>
  </si>
  <si>
    <t>Liptovská mara Liptovska MaraPS - Liptovska Mara Pumped Storage Hydroelectric Power Plant Slovakia</t>
  </si>
  <si>
    <t>H2480</t>
  </si>
  <si>
    <t>Centrale di Aymavilles</t>
  </si>
  <si>
    <t>H2481</t>
  </si>
  <si>
    <t>Centrale di Bard</t>
  </si>
  <si>
    <t>H2482</t>
  </si>
  <si>
    <t>Centrale di Covalou</t>
  </si>
  <si>
    <t>H2483</t>
  </si>
  <si>
    <t>Centrale di Isollaz</t>
  </si>
  <si>
    <t>H2484</t>
  </si>
  <si>
    <t>Maën Cignana</t>
  </si>
  <si>
    <t>H2485</t>
  </si>
  <si>
    <t>Nus</t>
  </si>
  <si>
    <t>H2486</t>
  </si>
  <si>
    <t>Maën Perreres</t>
  </si>
  <si>
    <t>H2487</t>
  </si>
  <si>
    <t>Saint-Clair</t>
  </si>
  <si>
    <t>H2489</t>
  </si>
  <si>
    <t>Prästforsens krv</t>
  </si>
  <si>
    <t>H2490</t>
  </si>
  <si>
    <t>Långå</t>
  </si>
  <si>
    <t>H2491</t>
  </si>
  <si>
    <t>Jochenstein</t>
  </si>
  <si>
    <t>H2492</t>
  </si>
  <si>
    <t>Säckingen run-of-river</t>
  </si>
  <si>
    <t>H2493</t>
  </si>
  <si>
    <t>Forb/ Murgwerk</t>
  </si>
  <si>
    <t>H2494</t>
  </si>
  <si>
    <t>Reckingen</t>
  </si>
  <si>
    <t>H2495</t>
  </si>
  <si>
    <t>WKW III</t>
  </si>
  <si>
    <t>H2496</t>
  </si>
  <si>
    <t>Wassermühle Oetmannshausen</t>
  </si>
  <si>
    <t>H2497</t>
  </si>
  <si>
    <t>WKW II</t>
  </si>
  <si>
    <t>H2498</t>
  </si>
  <si>
    <t>Weserkraftwerk Bremen Turbine 1</t>
  </si>
  <si>
    <t>H25</t>
  </si>
  <si>
    <t>Plavinas hpp Plavinas HPP - Plavinas Hydroelectric Power Plant Latvia</t>
  </si>
  <si>
    <t>H271</t>
  </si>
  <si>
    <t>Regua REgua - G1 - Regua Hydroelectric Power Plant Portugal</t>
  </si>
  <si>
    <t>H2500</t>
  </si>
  <si>
    <t>Weserkraftwerk Bremen Turbine 2</t>
  </si>
  <si>
    <t>H2502</t>
  </si>
  <si>
    <t>Wasserkraftanlage Odertalsperre</t>
  </si>
  <si>
    <t>H2503</t>
  </si>
  <si>
    <t>Biggekraftwerk Generator 1</t>
  </si>
  <si>
    <t>H2504</t>
  </si>
  <si>
    <t>H2505</t>
  </si>
  <si>
    <t>H2506</t>
  </si>
  <si>
    <t>H2507</t>
  </si>
  <si>
    <t>Biggekraftwerk Generator 2</t>
  </si>
  <si>
    <t>H2508</t>
  </si>
  <si>
    <t>H2509</t>
  </si>
  <si>
    <t>H251</t>
  </si>
  <si>
    <t>Imatra Imatra - Imatra Hydroelectric Power Plant Finland</t>
  </si>
  <si>
    <t>H2510</t>
  </si>
  <si>
    <t>H2511</t>
  </si>
  <si>
    <t>Biggekraftwerk Generator 3</t>
  </si>
  <si>
    <t>H2512</t>
  </si>
  <si>
    <t>H2513</t>
  </si>
  <si>
    <t>H2514</t>
  </si>
  <si>
    <t>H2515</t>
  </si>
  <si>
    <t>Kraftwerk Rothenfels</t>
  </si>
  <si>
    <t>H2516</t>
  </si>
  <si>
    <t>Wasserkraftanlage Okertalsperre</t>
  </si>
  <si>
    <t>H2517</t>
  </si>
  <si>
    <t>WKW Großarmschlag Hauptkraftwerk</t>
  </si>
  <si>
    <t>H2518</t>
  </si>
  <si>
    <t>KW Gundelsheim</t>
  </si>
  <si>
    <t>H2519</t>
  </si>
  <si>
    <t>Altusried M1</t>
  </si>
  <si>
    <t>H2520</t>
  </si>
  <si>
    <t>Altusried M2</t>
  </si>
  <si>
    <t>H2521</t>
  </si>
  <si>
    <t>Schwabmünchen M1</t>
  </si>
  <si>
    <t>H2522</t>
  </si>
  <si>
    <t>Bobingen M1</t>
  </si>
  <si>
    <t>H2523</t>
  </si>
  <si>
    <t>Inningen M1</t>
  </si>
  <si>
    <t>H2524</t>
  </si>
  <si>
    <t>Mittelstetten M1</t>
  </si>
  <si>
    <t>H2525</t>
  </si>
  <si>
    <t>Großaitingen M1</t>
  </si>
  <si>
    <t>H2526</t>
  </si>
  <si>
    <t>WKW I</t>
  </si>
  <si>
    <t>H2527</t>
  </si>
  <si>
    <t>Kraftwerke Angermühle</t>
  </si>
  <si>
    <t>H2528</t>
  </si>
  <si>
    <t>3126407 - Wasserkraftanlage 1</t>
  </si>
  <si>
    <t>H2529</t>
  </si>
  <si>
    <t>Wasserkraftwerk Kalkofen</t>
  </si>
  <si>
    <t>H2530</t>
  </si>
  <si>
    <t>Wasserkraftwerk Lahnstein</t>
  </si>
  <si>
    <t>H2531</t>
  </si>
  <si>
    <t>WKW Kittlmühle 3 Erlau</t>
  </si>
  <si>
    <t>H2532</t>
  </si>
  <si>
    <t>WKA Rochsburg Altanlage</t>
  </si>
  <si>
    <t>H2533</t>
  </si>
  <si>
    <t>Kraftwerk Nachrodt</t>
  </si>
  <si>
    <t>H2534</t>
  </si>
  <si>
    <t>Olef</t>
  </si>
  <si>
    <t>H2535</t>
  </si>
  <si>
    <t>Wasserkraftanlage Papierfabrik Bernburg</t>
  </si>
  <si>
    <t>H2536</t>
  </si>
  <si>
    <t>Wasserkraftanlage Saalemühle Bernburg</t>
  </si>
  <si>
    <t>H2537</t>
  </si>
  <si>
    <t>Wasserkraftwerk Kammerl</t>
  </si>
  <si>
    <t>H2538</t>
  </si>
  <si>
    <t>Kraftwerk Weng. Emmer und Reitter GbR</t>
  </si>
  <si>
    <t>H2539</t>
  </si>
  <si>
    <t>WKW ATEX</t>
  </si>
  <si>
    <t>H2540</t>
  </si>
  <si>
    <t>Laufwasserkraftwerk Hengstey</t>
  </si>
  <si>
    <t>H2541</t>
  </si>
  <si>
    <t>Wasserkraftanlage Golzern an der Mulde</t>
  </si>
  <si>
    <t>H2542</t>
  </si>
  <si>
    <t>Sperrenkraftwerk Wehr</t>
  </si>
  <si>
    <t>H2543</t>
  </si>
  <si>
    <t>Wasserkraftwerk Mittweida envia THERM</t>
  </si>
  <si>
    <t>H2544</t>
  </si>
  <si>
    <t>Kraftwerk Regen</t>
  </si>
  <si>
    <t>H2545</t>
  </si>
  <si>
    <t>Wasserkraftanlage Planena</t>
  </si>
  <si>
    <t>H2546</t>
  </si>
  <si>
    <t>Legau M1</t>
  </si>
  <si>
    <t>H2547</t>
  </si>
  <si>
    <t>Kraftwerk Mambach</t>
  </si>
  <si>
    <t>H2548</t>
  </si>
  <si>
    <t>Fluhmühle M1</t>
  </si>
  <si>
    <t>H2549</t>
  </si>
  <si>
    <t>H2550</t>
  </si>
  <si>
    <t>Oberegg M1</t>
  </si>
  <si>
    <t>H2551</t>
  </si>
  <si>
    <t>Fluhmühle M2</t>
  </si>
  <si>
    <t>H2552</t>
  </si>
  <si>
    <t>H2553</t>
  </si>
  <si>
    <t>Wasserkraftanlage Bochum-Stiepel</t>
  </si>
  <si>
    <t>H2554</t>
  </si>
  <si>
    <t>Wasserkraftanlage Kettwig</t>
  </si>
  <si>
    <t>H2555</t>
  </si>
  <si>
    <t>WKA Villigst</t>
  </si>
  <si>
    <t>H2556</t>
  </si>
  <si>
    <t>Wasserkraftwerk Papierfabrik Limmritz</t>
  </si>
  <si>
    <t>H2557</t>
  </si>
  <si>
    <t>KW Öpfingen</t>
  </si>
  <si>
    <t>H2558</t>
  </si>
  <si>
    <t>KW Steinen</t>
  </si>
  <si>
    <t>H2559</t>
  </si>
  <si>
    <t>Wasserkraftanlage Öblitz</t>
  </si>
  <si>
    <t>H2560</t>
  </si>
  <si>
    <t>WKA Neurod</t>
  </si>
  <si>
    <t>H2561</t>
  </si>
  <si>
    <t>Wasserkraftanlage Felsberg-Altenburg</t>
  </si>
  <si>
    <t>H2562</t>
  </si>
  <si>
    <t>H2563</t>
  </si>
  <si>
    <t>Illerkraftwerk Au</t>
  </si>
  <si>
    <t>H2564</t>
  </si>
  <si>
    <t>Maschine 2</t>
  </si>
  <si>
    <t>H2566</t>
  </si>
  <si>
    <t>Wasserkraftwerk Borstendorf envia THERM</t>
  </si>
  <si>
    <t>H2567</t>
  </si>
  <si>
    <t>WKW Mihla</t>
  </si>
  <si>
    <t>H2568</t>
  </si>
  <si>
    <t>WKA  am Rotbach / Posthalde</t>
  </si>
  <si>
    <t>H2569</t>
  </si>
  <si>
    <t>Wasserkraftanlage Hohenstein</t>
  </si>
  <si>
    <t>H257</t>
  </si>
  <si>
    <t>Pragneres Hydroelectric Power Station France</t>
  </si>
  <si>
    <t>H2570</t>
  </si>
  <si>
    <t>Wasserkraftanlage Oberried Unteres Werk</t>
  </si>
  <si>
    <t>H2571</t>
  </si>
  <si>
    <t>Wasserkraftanlage Diez</t>
  </si>
  <si>
    <t>H2572</t>
  </si>
  <si>
    <t>Wasserkraftwerk Saußbachmühle</t>
  </si>
  <si>
    <t>H2573</t>
  </si>
  <si>
    <t>Wasserkraftwerk Auerhammer I</t>
  </si>
  <si>
    <t>H2574</t>
  </si>
  <si>
    <t>Wasserkraftanlage Sachsenburg an der Zschopau</t>
  </si>
  <si>
    <t>H2575</t>
  </si>
  <si>
    <t>Wasserkraftwerk Eule Colditz</t>
  </si>
  <si>
    <t>H2576</t>
  </si>
  <si>
    <t>Wasserkraftwerk Innerstetalsperre Betriebs GmbH</t>
  </si>
  <si>
    <t>H2577</t>
  </si>
  <si>
    <t>Wasserkraftwerk Lunzenau Papierfabrik</t>
  </si>
  <si>
    <t>H2578</t>
  </si>
  <si>
    <t>Ellzee M1</t>
  </si>
  <si>
    <t>H2579</t>
  </si>
  <si>
    <t>Kraftwertk Marienthal</t>
  </si>
  <si>
    <t>H258</t>
  </si>
  <si>
    <t>Lanzada UP_LANZADA_1</t>
  </si>
  <si>
    <t>H2580</t>
  </si>
  <si>
    <t>Wasserkraftanlage Harnrode</t>
  </si>
  <si>
    <t>H2581</t>
  </si>
  <si>
    <t>Kraftwerk Rugenmühle</t>
  </si>
  <si>
    <t>H2582</t>
  </si>
  <si>
    <t>Wasserkraftwerk Werker</t>
  </si>
  <si>
    <t>H2583</t>
  </si>
  <si>
    <t>WKA Penig</t>
  </si>
  <si>
    <t>H2584</t>
  </si>
  <si>
    <t>VA-Tech / RRT 1950</t>
  </si>
  <si>
    <t>H2585</t>
  </si>
  <si>
    <t>LWKW Bockeloh M1</t>
  </si>
  <si>
    <t>H2586</t>
  </si>
  <si>
    <t>H2587</t>
  </si>
  <si>
    <t>H2588</t>
  </si>
  <si>
    <t>LWKW Bockeloh M2</t>
  </si>
  <si>
    <t>H2589</t>
  </si>
  <si>
    <t>H2590</t>
  </si>
  <si>
    <t>H2591</t>
  </si>
  <si>
    <t>LWKW Bockeloh M3</t>
  </si>
  <si>
    <t>H2592</t>
  </si>
  <si>
    <t>H2593</t>
  </si>
  <si>
    <t>H2594</t>
  </si>
  <si>
    <t>WKA Amerika</t>
  </si>
  <si>
    <t>H2595</t>
  </si>
  <si>
    <t>WKA Biebermühle</t>
  </si>
  <si>
    <t>H2596</t>
  </si>
  <si>
    <t>Waldmühle II</t>
  </si>
  <si>
    <t>H2597</t>
  </si>
  <si>
    <t>Kraftwerk Eibele</t>
  </si>
  <si>
    <t>H2598</t>
  </si>
  <si>
    <t>KW Atzenbach</t>
  </si>
  <si>
    <t>H2599</t>
  </si>
  <si>
    <t>Wasserkraftwerk Schmerold an der Mangfall</t>
  </si>
  <si>
    <t>H26</t>
  </si>
  <si>
    <t>PSHPP_CHAIRA_GP1 - Chaira Pumped Storage Hydroelectric Power Plant Bulgaria</t>
  </si>
  <si>
    <t>H260</t>
  </si>
  <si>
    <t>Oraison ORAISON - Oraison Hydroelectric Power Station France</t>
  </si>
  <si>
    <t>H2600</t>
  </si>
  <si>
    <t>Flusskraftwerk Wöllsdorf</t>
  </si>
  <si>
    <t>H2601</t>
  </si>
  <si>
    <t>Hummel-Mühle Unterensingen</t>
  </si>
  <si>
    <t>H2602</t>
  </si>
  <si>
    <t>Wasserkraft Bamenohl</t>
  </si>
  <si>
    <t>H2603</t>
  </si>
  <si>
    <t>Wasserkraftanlage Antonsthal</t>
  </si>
  <si>
    <t>H2604</t>
  </si>
  <si>
    <t>WKW Porstendorf</t>
  </si>
  <si>
    <t>H2605</t>
  </si>
  <si>
    <t>Wasserkraftanlage der Spinnerei Unterboihingen (T 12)</t>
  </si>
  <si>
    <t>H2606</t>
  </si>
  <si>
    <t>WKW Fährbrücke</t>
  </si>
  <si>
    <t>H2607</t>
  </si>
  <si>
    <t>Biggekraftwerk Generator 4</t>
  </si>
  <si>
    <t>H2608</t>
  </si>
  <si>
    <t>H2609</t>
  </si>
  <si>
    <t>H261</t>
  </si>
  <si>
    <t>Melk Melk-KW - Melk Hydroelectric Power Plant Austria</t>
  </si>
  <si>
    <t>H2610</t>
  </si>
  <si>
    <t>H2611</t>
  </si>
  <si>
    <t>LWKW Siesel M1</t>
  </si>
  <si>
    <t>H2612</t>
  </si>
  <si>
    <t>H2613</t>
  </si>
  <si>
    <t>H2614</t>
  </si>
  <si>
    <t>LWKW Siesel M2</t>
  </si>
  <si>
    <t>H2615</t>
  </si>
  <si>
    <t>H2616</t>
  </si>
  <si>
    <t>H2617</t>
  </si>
  <si>
    <t>LWKW Siesel M3</t>
  </si>
  <si>
    <t>H2618</t>
  </si>
  <si>
    <t>H2619</t>
  </si>
  <si>
    <t>H262</t>
  </si>
  <si>
    <t>Vermuntwerk Vermunt Hydroelectric Power Plant Austria</t>
  </si>
  <si>
    <t>H2620</t>
  </si>
  <si>
    <t>LWKW Wilhelmsthal M1</t>
  </si>
  <si>
    <t>H2621</t>
  </si>
  <si>
    <t>H2622</t>
  </si>
  <si>
    <t>H2623</t>
  </si>
  <si>
    <t>H2624</t>
  </si>
  <si>
    <t>WKW Niederschlema</t>
  </si>
  <si>
    <t>H2625</t>
  </si>
  <si>
    <t>WKA Werk Weisenbach</t>
  </si>
  <si>
    <t>H2626</t>
  </si>
  <si>
    <t>Wasserkraftanlage Poppenwald</t>
  </si>
  <si>
    <t>H2627</t>
  </si>
  <si>
    <t>WKW V</t>
  </si>
  <si>
    <t>H2628</t>
  </si>
  <si>
    <t>WKA Mittweida</t>
  </si>
  <si>
    <t>H2629</t>
  </si>
  <si>
    <t>WKA OT Klosterbuch</t>
  </si>
  <si>
    <t>H310</t>
  </si>
  <si>
    <t>Castelo bode Castelo Bode - G1 - Castelo do Bode Hydroelectric Power Plant Portugal</t>
  </si>
  <si>
    <t>H2630</t>
  </si>
  <si>
    <t>Höselhurst M1</t>
  </si>
  <si>
    <t>H2631</t>
  </si>
  <si>
    <t>Wattenweiler M1</t>
  </si>
  <si>
    <t>H2632</t>
  </si>
  <si>
    <t>Wasserkraft Braunsdorf GmbH</t>
  </si>
  <si>
    <t>H2633</t>
  </si>
  <si>
    <t>Wasserkraftwerk Brethmühle</t>
  </si>
  <si>
    <t>H2634</t>
  </si>
  <si>
    <t>Wasserkraftwerk Oberbiel</t>
  </si>
  <si>
    <t>H2635</t>
  </si>
  <si>
    <t>F-7505 Papierfabrik. Wolkenburg</t>
  </si>
  <si>
    <t>H2636</t>
  </si>
  <si>
    <t>Generator 1 Villigst</t>
  </si>
  <si>
    <t>H2637</t>
  </si>
  <si>
    <t>Wasserkraftanlage Petze</t>
  </si>
  <si>
    <t>H2638</t>
  </si>
  <si>
    <t>FKW Auerbrücke</t>
  </si>
  <si>
    <t>H2639</t>
  </si>
  <si>
    <t>WKW Rasenmühle</t>
  </si>
  <si>
    <t>H264</t>
  </si>
  <si>
    <t>Avče CHE Avce - Avce Pumped Storage Hydroelectric Power Plant Slovenia</t>
  </si>
  <si>
    <t>H2640</t>
  </si>
  <si>
    <t>WKA Rothenburg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</si>
  <si>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</si>
  <si>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</si>
  <si>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</si>
  <si>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</si>
  <si>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</si>
  <si>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</si>
  <si>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</si>
  <si>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</si>
  <si>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</si>
  <si>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Wasserkraftwerk Hiltensweiler</t>
  </si>
  <si>
    <t>H265</t>
  </si>
  <si>
    <t>FERRERA KHR</t>
  </si>
  <si>
    <t>H2650</t>
  </si>
  <si>
    <t>Erzeugung Hiltensweiler</t>
  </si>
  <si>
    <t>H2651</t>
  </si>
  <si>
    <t>Wasserkraftanlage Vaihingen (Untermühle)</t>
  </si>
  <si>
    <t>H2652</t>
  </si>
  <si>
    <t>Wasserkraftanlage Wiesentwerk</t>
  </si>
  <si>
    <t>H2653</t>
  </si>
  <si>
    <t>Wasserkraftwerk Laucherthal</t>
  </si>
  <si>
    <t>H2654</t>
  </si>
  <si>
    <t>Wasserkraftanlage Werdohl (Im Ohl)</t>
  </si>
  <si>
    <t>H2655</t>
  </si>
  <si>
    <t>WKA Wutöschingen</t>
  </si>
  <si>
    <t>H2656</t>
  </si>
  <si>
    <t>WKA-WUT</t>
  </si>
  <si>
    <t>H2657</t>
  </si>
  <si>
    <t>Brennet</t>
  </si>
  <si>
    <t>H2658</t>
  </si>
  <si>
    <t>Wasserkraftwerk Elmores / Kabelmetall</t>
  </si>
  <si>
    <t>H2659</t>
  </si>
  <si>
    <t>Künzelsau</t>
  </si>
  <si>
    <t>H266</t>
  </si>
  <si>
    <t>Stalden STALDEN - Stalden Hydroelectric Power Plant Switzerland</t>
  </si>
  <si>
    <t>H2660</t>
  </si>
  <si>
    <t>Wasserkraftanlage Lastauer Mühle</t>
  </si>
  <si>
    <t>H2661</t>
  </si>
  <si>
    <t>Maschine 1</t>
  </si>
  <si>
    <t>H2662</t>
  </si>
  <si>
    <t>H2663</t>
  </si>
  <si>
    <t>Wasserkraftwerk Oferdingen</t>
  </si>
  <si>
    <t>H2664</t>
  </si>
  <si>
    <t>Wasserkraftanlage Marbach an der Flöha</t>
  </si>
  <si>
    <t>H2665</t>
  </si>
  <si>
    <t>Wasserkraftwerk Neue Hütte Pöhla</t>
  </si>
  <si>
    <t>H2666</t>
  </si>
  <si>
    <t>Kraftwerk Hottingen</t>
  </si>
  <si>
    <t>H2667</t>
  </si>
  <si>
    <t>Erzeugung Hermaringen</t>
  </si>
  <si>
    <t>H2668</t>
  </si>
  <si>
    <t>Großmühle Grimma</t>
  </si>
  <si>
    <t>H2669</t>
  </si>
  <si>
    <t>Wasserkraftanlage Leisnig-Tragnitz</t>
  </si>
  <si>
    <t>H267</t>
  </si>
  <si>
    <t>Sarrans SARRANS - Sarrans Hydroelectric Power Station France</t>
  </si>
  <si>
    <t>H2670</t>
  </si>
  <si>
    <t>Wasserkraftwerk Bautzen ( Talsperre)</t>
  </si>
  <si>
    <t>H2671</t>
  </si>
  <si>
    <t>Wasserkraftwerk Grüner Hirsch St. Andreasberg</t>
  </si>
  <si>
    <t>H2672</t>
  </si>
  <si>
    <t>Reuschenberger Mühle</t>
  </si>
  <si>
    <t>H2673</t>
  </si>
  <si>
    <t>WKA OT Tragnitz</t>
  </si>
  <si>
    <t>H2674</t>
  </si>
  <si>
    <t>WKW Innerstetalsperre 2</t>
  </si>
  <si>
    <t>H2675</t>
  </si>
  <si>
    <t>Papierfabrik</t>
  </si>
  <si>
    <t>H2676</t>
  </si>
  <si>
    <t>Vogt.sche Mühle.\Weserstraße 4-6 in Kassel</t>
  </si>
  <si>
    <t>H2677</t>
  </si>
  <si>
    <t>Wasserkraftanlage Eckertalsperre</t>
  </si>
  <si>
    <t>H2678</t>
  </si>
  <si>
    <t>Wasserkraftanlage Bitburg</t>
  </si>
  <si>
    <t>H2679</t>
  </si>
  <si>
    <t>Kammgarnspinnerei</t>
  </si>
  <si>
    <t>H2680</t>
  </si>
  <si>
    <t>Wasserkraftanlage Gera-Debschwitz/ Weiße Elster</t>
  </si>
  <si>
    <t>H2681</t>
  </si>
  <si>
    <t>WKW IV</t>
  </si>
  <si>
    <t>H2682</t>
  </si>
  <si>
    <t>Wasserkraftanlage Talsperre Pirk</t>
  </si>
  <si>
    <t>H2683</t>
  </si>
  <si>
    <t>Wasserkraftwerk Senden Weberei</t>
  </si>
  <si>
    <t>H2684</t>
  </si>
  <si>
    <t>Kraftwerk Wiehlmünden</t>
  </si>
  <si>
    <t>H2685</t>
  </si>
  <si>
    <t>Bühler Schneider Buchelt</t>
  </si>
  <si>
    <t>H2686</t>
  </si>
  <si>
    <t>Wasserkraftwerk Hauptwerk</t>
  </si>
  <si>
    <t>H2687</t>
  </si>
  <si>
    <t>Wasserkraftanlage Mühle Wetterzeube</t>
  </si>
  <si>
    <t>H2688</t>
  </si>
  <si>
    <t>WKA am Neumagen/Staufen</t>
  </si>
  <si>
    <t>H2689</t>
  </si>
  <si>
    <t>WKA-Töpelmühle</t>
  </si>
  <si>
    <t>H269</t>
  </si>
  <si>
    <t>JABLANICA - Jablanica Hydroelectric Power Plant Bosnia and Herzegovina</t>
  </si>
  <si>
    <t>H2690</t>
  </si>
  <si>
    <t>WKA Dorndorf</t>
  </si>
  <si>
    <t>H2691</t>
  </si>
  <si>
    <t>H2692</t>
  </si>
  <si>
    <t>H2693</t>
  </si>
  <si>
    <t>H2694</t>
  </si>
  <si>
    <t>F-4804 Wollreißerei Stein</t>
  </si>
  <si>
    <t>H2695</t>
  </si>
  <si>
    <t>Wasserkraftwerk Baierbrunn</t>
  </si>
  <si>
    <t>H2696</t>
  </si>
  <si>
    <t>Wasserkraftwerk Scheer an der Donau</t>
  </si>
  <si>
    <t>H2697</t>
  </si>
  <si>
    <t>Wasserkraft EGO</t>
  </si>
  <si>
    <t>H2698</t>
  </si>
  <si>
    <t>Wasserkraftwerk Mindelaltheim</t>
  </si>
  <si>
    <t>H2699</t>
  </si>
  <si>
    <t>Generator1</t>
  </si>
  <si>
    <t>H27</t>
  </si>
  <si>
    <t>Harsprånget Harspranget G1 - Harspranget Hydroelectric Power Station Sweden</t>
  </si>
  <si>
    <t>H2701</t>
  </si>
  <si>
    <t>Johann Rösner Elektrizitätswerk</t>
  </si>
  <si>
    <t>H2702</t>
  </si>
  <si>
    <t>Eulschirbener Mühle</t>
  </si>
  <si>
    <t>H2703</t>
  </si>
  <si>
    <t>Wasserkraftanlage Greiz-Dölau</t>
  </si>
  <si>
    <t>H2704</t>
  </si>
  <si>
    <t>Wasserkraftanlage Schuhmacherwehr</t>
  </si>
  <si>
    <t>H2705</t>
  </si>
  <si>
    <t>Vogelmühle</t>
  </si>
  <si>
    <t>H2706</t>
  </si>
  <si>
    <t>Heinrich und Marianne Holzner GbR</t>
  </si>
  <si>
    <t>H2707</t>
  </si>
  <si>
    <t>Hedrichwerk</t>
  </si>
  <si>
    <t>H2708</t>
  </si>
  <si>
    <t>Riedmühle Mindelaltheim</t>
  </si>
  <si>
    <t>H2709</t>
  </si>
  <si>
    <t>H358</t>
  </si>
  <si>
    <t>Torrão Torrao - G1 - Torrao Hydroelectric Power Plant Portugal</t>
  </si>
  <si>
    <t>H2710</t>
  </si>
  <si>
    <t>Baiersdorfermühle</t>
  </si>
  <si>
    <t>H2711</t>
  </si>
  <si>
    <t>Wasserkraftwerk</t>
  </si>
  <si>
    <t>H2712</t>
  </si>
  <si>
    <t>Wiemeringhausen</t>
  </si>
  <si>
    <t>H2713</t>
  </si>
  <si>
    <t>Eichmühle</t>
  </si>
  <si>
    <t>H2714</t>
  </si>
  <si>
    <t>KW Grimmer - alte Papierfabrik in Mü.-Pasing</t>
  </si>
  <si>
    <t>H2715</t>
  </si>
  <si>
    <t>Wasserkraft Rieger</t>
  </si>
  <si>
    <t>H2716</t>
  </si>
  <si>
    <t>Holzschleife</t>
  </si>
  <si>
    <t>H2717</t>
  </si>
  <si>
    <t>Wasserkraftwerk T 29 an der Enz</t>
  </si>
  <si>
    <t>H2718</t>
  </si>
  <si>
    <t>WKA Bad Schlema</t>
  </si>
  <si>
    <t>H2719</t>
  </si>
  <si>
    <t>Isenkraftwerk-Generator 1</t>
  </si>
  <si>
    <t>H272</t>
  </si>
  <si>
    <t>AZUTAN</t>
  </si>
  <si>
    <t>H2720</t>
  </si>
  <si>
    <t>H2721</t>
  </si>
  <si>
    <t>H2722</t>
  </si>
  <si>
    <t>Isenkraftwerk-Generator 2</t>
  </si>
  <si>
    <t>H2723</t>
  </si>
  <si>
    <t>H2724</t>
  </si>
  <si>
    <t>H2725</t>
  </si>
  <si>
    <t>Isenkraftwerk-Generator 3</t>
  </si>
  <si>
    <t>H2726</t>
  </si>
  <si>
    <t>H2727</t>
  </si>
  <si>
    <t>H2728</t>
  </si>
  <si>
    <t>Waldstetten M1</t>
  </si>
  <si>
    <t>H2729</t>
  </si>
  <si>
    <t>Wachtelberg 1</t>
  </si>
  <si>
    <t>H273</t>
  </si>
  <si>
    <t>S. floriano UP_SFLORIANO_2</t>
  </si>
  <si>
    <t>H2730</t>
  </si>
  <si>
    <t>Wasserkraftwerk Freyburg /Unstrut</t>
  </si>
  <si>
    <t>H2731</t>
  </si>
  <si>
    <t>KW Schappe</t>
  </si>
  <si>
    <t>H2732</t>
  </si>
  <si>
    <t>Wasserkraft Cronenberg/Sophienhammer</t>
  </si>
  <si>
    <t>H2733</t>
  </si>
  <si>
    <t>Wasserkraftwerk Rechtenstein</t>
  </si>
  <si>
    <t>H2734</t>
  </si>
  <si>
    <t>Salach</t>
  </si>
  <si>
    <t>H2735</t>
  </si>
  <si>
    <t>Sax-Seisenberger GBR</t>
  </si>
  <si>
    <t>H2736</t>
  </si>
  <si>
    <t>WKA Steinerne Renne in Wernigerode</t>
  </si>
  <si>
    <t>H2737</t>
  </si>
  <si>
    <t>WKA Silberstraße</t>
  </si>
  <si>
    <t>H2738</t>
  </si>
  <si>
    <t>Elektrizitätswerk Laufenmühle</t>
  </si>
  <si>
    <t>H2739</t>
  </si>
  <si>
    <t>Wasserkraftanlage T7</t>
  </si>
  <si>
    <t>H274</t>
  </si>
  <si>
    <t>Bourg les valence BOURG les VALENCE - Bourg Les Valence Hydroelectric Power Station France</t>
  </si>
  <si>
    <t>H2740</t>
  </si>
  <si>
    <t>Lahnlagerhaus-Löhnberg</t>
  </si>
  <si>
    <t>H2741</t>
  </si>
  <si>
    <t>Hausen I</t>
  </si>
  <si>
    <t>H2742</t>
  </si>
  <si>
    <t>Große Dhünn - Talsperre</t>
  </si>
  <si>
    <t>H2743</t>
  </si>
  <si>
    <t>Wasserkraftanlage Reschwitz an der Saale</t>
  </si>
  <si>
    <t>H2744</t>
  </si>
  <si>
    <t>WKW Hauzenberg</t>
  </si>
  <si>
    <t>H2745</t>
  </si>
  <si>
    <t>Wasserkraftwerk Triftbach Bad Aibling</t>
  </si>
  <si>
    <t>H2746</t>
  </si>
  <si>
    <t>WKA Dorndorf an der Werra</t>
  </si>
  <si>
    <t>H2747</t>
  </si>
  <si>
    <t>Wasserkraftwerk Krebs OHG</t>
  </si>
  <si>
    <t>H2748</t>
  </si>
  <si>
    <t>WKW Wieblingen/ Helmreich</t>
  </si>
  <si>
    <t>H2749</t>
  </si>
  <si>
    <t>WKA Gräfendorf</t>
  </si>
  <si>
    <t>H275</t>
  </si>
  <si>
    <t>Laxede Laxede Hydroelectric Power Station Sweden - Laxede Hydroelectric Power Station Sweden</t>
  </si>
  <si>
    <t>H2750</t>
  </si>
  <si>
    <t>H2751</t>
  </si>
  <si>
    <t>WKW Innerstetalsperre 1</t>
  </si>
  <si>
    <t>H2752</t>
  </si>
  <si>
    <t>WKW Oker</t>
  </si>
  <si>
    <t>H2753</t>
  </si>
  <si>
    <t>LWKW Wilhelmsthal M2</t>
  </si>
  <si>
    <t>H2754</t>
  </si>
  <si>
    <t>H2755</t>
  </si>
  <si>
    <t>H2756</t>
  </si>
  <si>
    <t>H2757</t>
  </si>
  <si>
    <t>LWKW Wilhelmsthal M3</t>
  </si>
  <si>
    <t>H2758</t>
  </si>
  <si>
    <t>H2759</t>
  </si>
  <si>
    <t>H276</t>
  </si>
  <si>
    <t>Tavanasa kvr</t>
  </si>
  <si>
    <t>H2760</t>
  </si>
  <si>
    <t>H2761</t>
  </si>
  <si>
    <t>WKW Göhren</t>
  </si>
  <si>
    <t>H2762</t>
  </si>
  <si>
    <t>H2763</t>
  </si>
  <si>
    <t>H2764</t>
  </si>
  <si>
    <t>H2765</t>
  </si>
  <si>
    <t>H2766</t>
  </si>
  <si>
    <t>H2767</t>
  </si>
  <si>
    <t>Hammermühle Schwarzenfeld</t>
  </si>
  <si>
    <t>H2768</t>
  </si>
  <si>
    <t>Wasserkraftwerk Greiz-Dölau</t>
  </si>
  <si>
    <t>H2769</t>
  </si>
  <si>
    <t>Kraftwerk Stefling</t>
  </si>
  <si>
    <t>H277</t>
  </si>
  <si>
    <t>TREBINJE - Trebinje I Hydroelectric Power Plant Bosnia and Herzegovina</t>
  </si>
  <si>
    <t>H2770</t>
  </si>
  <si>
    <t>Wasserkraftanlage Mühle Oldisleben</t>
  </si>
  <si>
    <t>H2771</t>
  </si>
  <si>
    <t>Wasserkraftwerk Nossen an der Freiberger Mulde</t>
  </si>
  <si>
    <t>H2772</t>
  </si>
  <si>
    <t>Burgkunstädter Mühle</t>
  </si>
  <si>
    <t>H2773</t>
  </si>
  <si>
    <t>Okertal 16/17 (Lumme II bzw. Werk IV)</t>
  </si>
  <si>
    <t>H2774</t>
  </si>
  <si>
    <t>Wasserkraftanlage Remse</t>
  </si>
  <si>
    <t>H2775</t>
  </si>
  <si>
    <t>Wasserkraftwerk Burgau</t>
  </si>
  <si>
    <t>H2776</t>
  </si>
  <si>
    <t>Wasserkraftwerk Gündenhausen</t>
  </si>
  <si>
    <t>H2777</t>
  </si>
  <si>
    <t>Wasserkraftanlage Technitz</t>
  </si>
  <si>
    <t>H2778</t>
  </si>
  <si>
    <t>Saßbachmühle 4</t>
  </si>
  <si>
    <t>H2779</t>
  </si>
  <si>
    <t>Breitenthal M1</t>
  </si>
  <si>
    <t>H278</t>
  </si>
  <si>
    <t>Ottensheim wilhering Ottensheim-Wilhering-KW - Ottenheim-Wilhering Hydroelectric Power Plant Austria</t>
  </si>
  <si>
    <t>H2780</t>
  </si>
  <si>
    <t>H2781</t>
  </si>
  <si>
    <t>Breitenthal M2</t>
  </si>
  <si>
    <t>H2782</t>
  </si>
  <si>
    <t>H2783</t>
  </si>
  <si>
    <t>Hochbehälter 08</t>
  </si>
  <si>
    <t>H2784</t>
  </si>
  <si>
    <t>WKA Erlautal</t>
  </si>
  <si>
    <t>H2785</t>
  </si>
  <si>
    <t>Stadtmühle Forst</t>
  </si>
  <si>
    <t>H2786</t>
  </si>
  <si>
    <t>Pflegelberg T238 (T4)</t>
  </si>
  <si>
    <t>H2787</t>
  </si>
  <si>
    <t>H2788</t>
  </si>
  <si>
    <t>H2789</t>
  </si>
  <si>
    <t>H279</t>
  </si>
  <si>
    <t>Rothenbrunnen</t>
  </si>
  <si>
    <t>H2790</t>
  </si>
  <si>
    <t>H2791</t>
  </si>
  <si>
    <t>WKW Kaufbeurer Straße</t>
  </si>
  <si>
    <t>H2792</t>
  </si>
  <si>
    <t>Wasserkraftwerk Schwarzach</t>
  </si>
  <si>
    <t>H2793</t>
  </si>
  <si>
    <t>Kraftwerk Knoedlsed</t>
  </si>
  <si>
    <t>H2794</t>
  </si>
  <si>
    <t>KW Schaibing</t>
  </si>
  <si>
    <t>H2795</t>
  </si>
  <si>
    <t>Wasserkraftwerk Niederstriegis</t>
  </si>
  <si>
    <t>H2796</t>
  </si>
  <si>
    <t>WKW Lehnamühle</t>
  </si>
  <si>
    <t>H2797</t>
  </si>
  <si>
    <t>T 113 Wasserschlössle</t>
  </si>
  <si>
    <t>H2798</t>
  </si>
  <si>
    <t>Wasserkraft Lollar</t>
  </si>
  <si>
    <t>H2799</t>
  </si>
  <si>
    <t>Wasserkraftwerk Freitagmühle</t>
  </si>
  <si>
    <t>H28</t>
  </si>
  <si>
    <t>Villarino VLLRINO 1G - Almendra (Villarino) Hydroelectric Power Plant Spain</t>
  </si>
  <si>
    <t>H280</t>
  </si>
  <si>
    <t>S.EST IIG1</t>
  </si>
  <si>
    <t>H2800</t>
  </si>
  <si>
    <t>Wasserkraftanlage am Unteren Wehr</t>
  </si>
  <si>
    <t>H2801</t>
  </si>
  <si>
    <t>WKA Laucha/Unstrut</t>
  </si>
  <si>
    <t>H2802</t>
  </si>
  <si>
    <t>Eberkraft. Zinserwehr</t>
  </si>
  <si>
    <t>H2803</t>
  </si>
  <si>
    <t>H2804</t>
  </si>
  <si>
    <t>Generator2</t>
  </si>
  <si>
    <t>H2805</t>
  </si>
  <si>
    <t>Wasserkraftanlage Schwallungen / Werra</t>
  </si>
  <si>
    <t>H2806</t>
  </si>
  <si>
    <t>Wasserkraftanlage Dahlerau</t>
  </si>
  <si>
    <t>H2807</t>
  </si>
  <si>
    <t>Kraftwerk T84 Senkelbach</t>
  </si>
  <si>
    <t>H2808</t>
  </si>
  <si>
    <t>Wasserkraftanlage Ecksteinmühle Neustadt</t>
  </si>
  <si>
    <t>H2809</t>
  </si>
  <si>
    <t>Wasserkraftwerk Hartmut Lang</t>
  </si>
  <si>
    <t>H281</t>
  </si>
  <si>
    <t>Hjälta</t>
  </si>
  <si>
    <t>H2810</t>
  </si>
  <si>
    <t>WKW Kamerun</t>
  </si>
  <si>
    <t>H2811</t>
  </si>
  <si>
    <t>Wasserkraftanlage Hohenfichte</t>
  </si>
  <si>
    <t>H2812</t>
  </si>
  <si>
    <t>Gingen T39</t>
  </si>
  <si>
    <t>H2813</t>
  </si>
  <si>
    <t>WKW Werramühle</t>
  </si>
  <si>
    <t>H2814</t>
  </si>
  <si>
    <t>Kraftwerk Marienthal</t>
  </si>
  <si>
    <t>H2815</t>
  </si>
  <si>
    <t>Rottaler E-Werk</t>
  </si>
  <si>
    <t>H2816</t>
  </si>
  <si>
    <t>Wasserkraftwerk Untermaubach</t>
  </si>
  <si>
    <t>H2817</t>
  </si>
  <si>
    <t>Wasserkraftanlage Herrenmühle</t>
  </si>
  <si>
    <t>H2818</t>
  </si>
  <si>
    <t>Ruhland gbr</t>
  </si>
  <si>
    <t>H2819</t>
  </si>
  <si>
    <t>WKA Eckold in St. Andreasberg</t>
  </si>
  <si>
    <t>H282</t>
  </si>
  <si>
    <t>Naturno UP_CNTRLNTRNO_11</t>
  </si>
  <si>
    <t>H2820</t>
  </si>
  <si>
    <t>Wasserkraftanlage Klosterstraße Pfullingen</t>
  </si>
  <si>
    <t>H2821</t>
  </si>
  <si>
    <t>Wasserkraftwerk Hartenstein Neuanlage</t>
  </si>
  <si>
    <t>H2822</t>
  </si>
  <si>
    <t>Wasserkraftanlage Münsinger Straße Bad Urach</t>
  </si>
  <si>
    <t>H2823</t>
  </si>
  <si>
    <t>WKW Auerhammer II</t>
  </si>
  <si>
    <t>H2824</t>
  </si>
  <si>
    <t>Kugelbergle T14</t>
  </si>
  <si>
    <t>H2825</t>
  </si>
  <si>
    <t>Wasserkraftanlage Bode</t>
  </si>
  <si>
    <t>H2826</t>
  </si>
  <si>
    <t>Wasserkraft Bode</t>
  </si>
  <si>
    <t>H2828</t>
  </si>
  <si>
    <t>Märkisch-Buchholz</t>
  </si>
  <si>
    <t>H2829</t>
  </si>
  <si>
    <t>Wasserkraftwerk Birkenfeld</t>
  </si>
  <si>
    <t>H283</t>
  </si>
  <si>
    <t>Fessenheim FESSENHEIM - Fessenheim Hydroelectric Power Station France</t>
  </si>
  <si>
    <t>H2830</t>
  </si>
  <si>
    <t>Wasserkraftwerk / Krautheim</t>
  </si>
  <si>
    <t>H2831</t>
  </si>
  <si>
    <t>Wasserkraftanlage Spreemühle</t>
  </si>
  <si>
    <t>H2832</t>
  </si>
  <si>
    <t>Wasserkraftanlage Endresswehr</t>
  </si>
  <si>
    <t>H2833</t>
  </si>
  <si>
    <t>Wasserkraftwerk Aura</t>
  </si>
  <si>
    <t>H2834</t>
  </si>
  <si>
    <t>Wasserkraftwerk Taussig (Willinger Straße) Bad Aibling</t>
  </si>
  <si>
    <t>H2835</t>
  </si>
  <si>
    <t>Wasserkraftwerk Roth</t>
  </si>
  <si>
    <t>H2836</t>
  </si>
  <si>
    <t>Wasserkraftwerk Gutach an der Wilden Gutach</t>
  </si>
  <si>
    <t>H2837</t>
  </si>
  <si>
    <t>Wasserkraftwerk Sieberstollen St. Andreasberg</t>
  </si>
  <si>
    <t>H2838</t>
  </si>
  <si>
    <t>WKA Unterreichenbach</t>
  </si>
  <si>
    <t>H2839</t>
  </si>
  <si>
    <t>WKW Riedmühle Tafertshofen</t>
  </si>
  <si>
    <t>H284</t>
  </si>
  <si>
    <t>Wien freudenau Freudenau-KW - Freudenau Hydroelectric Power Plant Austria</t>
  </si>
  <si>
    <t>H2840</t>
  </si>
  <si>
    <t>KW Eixendorf II</t>
  </si>
  <si>
    <t>H2841</t>
  </si>
  <si>
    <t>WKA Günzburg/Wasserburg</t>
  </si>
  <si>
    <t>H2842</t>
  </si>
  <si>
    <t>Wasserwerk am Neckar T152</t>
  </si>
  <si>
    <t>H2843</t>
  </si>
  <si>
    <t>Eixendorf II</t>
  </si>
  <si>
    <t>H2844</t>
  </si>
  <si>
    <t>Marienmühle</t>
  </si>
  <si>
    <t>H2845</t>
  </si>
  <si>
    <t>Wasserkraftwerk Häfele Hohebach</t>
  </si>
  <si>
    <t>H2846</t>
  </si>
  <si>
    <t>Holzschleiferei T17</t>
  </si>
  <si>
    <t>H2847</t>
  </si>
  <si>
    <t>EW 4</t>
  </si>
  <si>
    <t>H2848</t>
  </si>
  <si>
    <t>Wasserkraftwerk Wöllershof</t>
  </si>
  <si>
    <t>H2849</t>
  </si>
  <si>
    <t>Langenbach Kraftwerk GdbR</t>
  </si>
  <si>
    <t>H285</t>
  </si>
  <si>
    <t>Ligga G3 - Ligga Hydroelectric Power Station Sweden</t>
  </si>
  <si>
    <t>H2850</t>
  </si>
  <si>
    <t>WKA Erlenmühle</t>
  </si>
  <si>
    <t>H2851</t>
  </si>
  <si>
    <t>Günz-Elektrizitätswerk (Oberes Werk Markt Rettenbach)</t>
  </si>
  <si>
    <t>H2852</t>
  </si>
  <si>
    <t>WKW Schönheiderhammer</t>
  </si>
  <si>
    <t>H2853</t>
  </si>
  <si>
    <t>Weißachwerk</t>
  </si>
  <si>
    <t>H2854</t>
  </si>
  <si>
    <t>EW4</t>
  </si>
  <si>
    <t>H2855</t>
  </si>
  <si>
    <t>H2856</t>
  </si>
  <si>
    <t>H2857</t>
  </si>
  <si>
    <t>H2858</t>
  </si>
  <si>
    <t>Schliffgesmühle</t>
  </si>
  <si>
    <t>H2859</t>
  </si>
  <si>
    <t>Triebwerksanlage Schiettinger</t>
  </si>
  <si>
    <t>H386</t>
  </si>
  <si>
    <t>Fratel Fratel - G1 - Fratel Hydroelectric Power Plant Portugal</t>
  </si>
  <si>
    <t>H2860</t>
  </si>
  <si>
    <t>WKW Bobzin</t>
  </si>
  <si>
    <t>H2861</t>
  </si>
  <si>
    <t>WKW Kylltal</t>
  </si>
  <si>
    <t>H2862</t>
  </si>
  <si>
    <t>WKA Augsburg</t>
  </si>
  <si>
    <t>H2863</t>
  </si>
  <si>
    <t>H2864</t>
  </si>
  <si>
    <t>Niederschmiedeberg ehem. Lederpappenfabrik</t>
  </si>
  <si>
    <t>H2865</t>
  </si>
  <si>
    <t>Wasserkraftwerk Blutmühle</t>
  </si>
  <si>
    <t>H2866</t>
  </si>
  <si>
    <t>Wasserkraftanlage Mühle Stahmeln</t>
  </si>
  <si>
    <t>H2867</t>
  </si>
  <si>
    <t>E-Werk Wacht</t>
  </si>
  <si>
    <t>H2868</t>
  </si>
  <si>
    <t>Wasserkraftanlage Möhnebogen an der Möhne</t>
  </si>
  <si>
    <t>H2869</t>
  </si>
  <si>
    <t>Wöhrleinsmühle</t>
  </si>
  <si>
    <t>H2870</t>
  </si>
  <si>
    <t>Wasserkraftanlage Naujoks Neu Kaliß</t>
  </si>
  <si>
    <t>H2871</t>
  </si>
  <si>
    <t>WKA Staudachmühle</t>
  </si>
  <si>
    <t>H2872</t>
  </si>
  <si>
    <t>E-Werk Zellerbach</t>
  </si>
  <si>
    <t>H2873</t>
  </si>
  <si>
    <t>WKA- Borken</t>
  </si>
  <si>
    <t>H2874</t>
  </si>
  <si>
    <t>E-Werk Sigiswang</t>
  </si>
  <si>
    <t>H2875</t>
  </si>
  <si>
    <t>KE 45 WKW</t>
  </si>
  <si>
    <t>H2876</t>
  </si>
  <si>
    <t>PAT RS</t>
  </si>
  <si>
    <t>H2878</t>
  </si>
  <si>
    <t>Turbine 1</t>
  </si>
  <si>
    <t>H2879</t>
  </si>
  <si>
    <t>H2880</t>
  </si>
  <si>
    <t>Generator 2</t>
  </si>
  <si>
    <t>H2881</t>
  </si>
  <si>
    <t>H2882</t>
  </si>
  <si>
    <t>Wasserkraftwerk Franzmühle Elsterberg</t>
  </si>
  <si>
    <t>H2883</t>
  </si>
  <si>
    <t>T27 / 408 426 927 / Trafostation Zimmermann</t>
  </si>
  <si>
    <t>H2884</t>
  </si>
  <si>
    <t>Lahnmühle Nau</t>
  </si>
  <si>
    <t>H2885</t>
  </si>
  <si>
    <t>Kraftwerk Förmitz</t>
  </si>
  <si>
    <t>H2886</t>
  </si>
  <si>
    <t>WKW Münchshofen</t>
  </si>
  <si>
    <t>H2887</t>
  </si>
  <si>
    <t>Wasserkraftanlage Mühle Zeddenbach</t>
  </si>
  <si>
    <t>H2888</t>
  </si>
  <si>
    <t>Wasserkraftwerk Jagsthausen</t>
  </si>
  <si>
    <t>H2889</t>
  </si>
  <si>
    <t>Wasserkraftwerk Union an der Elz</t>
  </si>
  <si>
    <t>H289</t>
  </si>
  <si>
    <t>Petajaskoski / Petäjäskoski</t>
  </si>
  <si>
    <t>H2890</t>
  </si>
  <si>
    <t>Kraftwerk Müngstener Brücke in Solingen - Schaltkotten</t>
  </si>
  <si>
    <t>H2891</t>
  </si>
  <si>
    <t>Niedermühle Wasserkraftanlage</t>
  </si>
  <si>
    <t>H2892</t>
  </si>
  <si>
    <t>Wasserkraftwerk Grundstraße St. Andreasberg</t>
  </si>
  <si>
    <t>H2893</t>
  </si>
  <si>
    <t>Wasserturbine A</t>
  </si>
  <si>
    <t>H2894</t>
  </si>
  <si>
    <t>H2895</t>
  </si>
  <si>
    <t>Wasserturbine B</t>
  </si>
  <si>
    <t>H2896</t>
  </si>
  <si>
    <t>H2897</t>
  </si>
  <si>
    <t>WKA 1</t>
  </si>
  <si>
    <t>H2898</t>
  </si>
  <si>
    <t>Unterwerk I</t>
  </si>
  <si>
    <t>H2899</t>
  </si>
  <si>
    <t>Wasserkraftwerk Urbach</t>
  </si>
  <si>
    <t>H29</t>
  </si>
  <si>
    <t>Revin REVIN 1 - Revin Pump Storage Hydroelectric Power Station France</t>
  </si>
  <si>
    <t>H290</t>
  </si>
  <si>
    <t>Abwinden asten Abwinden-Asten-KW - Abwinden-Asten Hydroelectric Power Plant Austria</t>
  </si>
  <si>
    <t>H2900</t>
  </si>
  <si>
    <t>WKW Neumurnthal</t>
  </si>
  <si>
    <t>H2901</t>
  </si>
  <si>
    <t>Elektrizitätswerk Ottensoos</t>
  </si>
  <si>
    <t>H2902</t>
  </si>
  <si>
    <t>Mühle Findenwirunshier</t>
  </si>
  <si>
    <t>H2903</t>
  </si>
  <si>
    <t>Wasserkraftwerk Furt</t>
  </si>
  <si>
    <t>H2904</t>
  </si>
  <si>
    <t>T3a am Lochbach</t>
  </si>
  <si>
    <t>H2905</t>
  </si>
  <si>
    <t>Kraftwerk Humprechtsmühle</t>
  </si>
  <si>
    <t>H2906</t>
  </si>
  <si>
    <t>Vilswörth</t>
  </si>
  <si>
    <t>H2907</t>
  </si>
  <si>
    <t>Kirchhofsmühle</t>
  </si>
  <si>
    <t>H2908</t>
  </si>
  <si>
    <t>Wasserkraftschnecke Fritzlar</t>
  </si>
  <si>
    <t>H2909</t>
  </si>
  <si>
    <t>Wasserkraftanlage T 207</t>
  </si>
  <si>
    <t>H291</t>
  </si>
  <si>
    <t>Koepchenwerk Koepchenwerk - Koepchenwerk II (Herdecke) Pumped Storage Power Plant Germany</t>
  </si>
  <si>
    <t>H2910</t>
  </si>
  <si>
    <t>Wasserkraftwerk Grafenmühle</t>
  </si>
  <si>
    <t>H2911</t>
  </si>
  <si>
    <t>H2912</t>
  </si>
  <si>
    <t>Heinzenmühle</t>
  </si>
  <si>
    <t>H2913</t>
  </si>
  <si>
    <t>Gutleuthaus T 17</t>
  </si>
  <si>
    <t>H2914</t>
  </si>
  <si>
    <t>Kraftwerk Sterzermühle</t>
  </si>
  <si>
    <t>H2915</t>
  </si>
  <si>
    <t>Schermühle</t>
  </si>
  <si>
    <t>H2916</t>
  </si>
  <si>
    <t>Wasserkraftanlage Liebenstein</t>
  </si>
  <si>
    <t>H2917</t>
  </si>
  <si>
    <t>Wasserkraftwerk Schönthal</t>
  </si>
  <si>
    <t>H2918</t>
  </si>
  <si>
    <t>Wasserkraftanlage Riedlingen</t>
  </si>
  <si>
    <t>H2919</t>
  </si>
  <si>
    <t>WKA Meschede-Wehrstapel</t>
  </si>
  <si>
    <t>H292</t>
  </si>
  <si>
    <t>Kraftwerk Saeckingen</t>
  </si>
  <si>
    <t>H2920</t>
  </si>
  <si>
    <t>Turbine 2</t>
  </si>
  <si>
    <t>H2921</t>
  </si>
  <si>
    <t>H2922</t>
  </si>
  <si>
    <t>Dotierkraftwerk Wyhlen am Beckenpass</t>
  </si>
  <si>
    <t>H2923</t>
  </si>
  <si>
    <t>Mühlenbetrieb Rhene - Graupenmühle</t>
  </si>
  <si>
    <t>H2924</t>
  </si>
  <si>
    <t>Kentheim T11</t>
  </si>
  <si>
    <t>H2925</t>
  </si>
  <si>
    <t>Wasserkraftanlage Elpershofen</t>
  </si>
  <si>
    <t>H2926</t>
  </si>
  <si>
    <t>Wasserkraftanlage am Mühlbach</t>
  </si>
  <si>
    <t>H2927</t>
  </si>
  <si>
    <t>EW3</t>
  </si>
  <si>
    <t>H2928</t>
  </si>
  <si>
    <t>WKA</t>
  </si>
  <si>
    <t>H2929</t>
  </si>
  <si>
    <t>WKA Regendorf</t>
  </si>
  <si>
    <t>H293</t>
  </si>
  <si>
    <t>Göschenen göscheneralp</t>
  </si>
  <si>
    <t>H2930</t>
  </si>
  <si>
    <t>Wasserkraftwerk Schermühle</t>
  </si>
  <si>
    <t>H2931</t>
  </si>
  <si>
    <t>WKW Hammerschmiede</t>
  </si>
  <si>
    <t>H2932</t>
  </si>
  <si>
    <t>WKW Rummenohl 1</t>
  </si>
  <si>
    <t>H2933</t>
  </si>
  <si>
    <t>H2934</t>
  </si>
  <si>
    <t>WKW Rummenohl 2</t>
  </si>
  <si>
    <t>H2935</t>
  </si>
  <si>
    <t>H2936</t>
  </si>
  <si>
    <t>Wilhelm Rubin</t>
  </si>
  <si>
    <t>H2937</t>
  </si>
  <si>
    <t>Wasserkraftwerk Hospitalmühle</t>
  </si>
  <si>
    <t>H2938</t>
  </si>
  <si>
    <t>Achatmühle</t>
  </si>
  <si>
    <t>H2939</t>
  </si>
  <si>
    <t>WKW Plecher Consult</t>
  </si>
  <si>
    <t>H294</t>
  </si>
  <si>
    <t>Mese UP_MESE_1</t>
  </si>
  <si>
    <t>H2940</t>
  </si>
  <si>
    <t>WKW Algishofen</t>
  </si>
  <si>
    <t>H2941</t>
  </si>
  <si>
    <t>Wasserkraftwerk Lochbach (Martinistraße Augsburg)</t>
  </si>
  <si>
    <t>H2942</t>
  </si>
  <si>
    <t>Wasserkraftanlage Liegel</t>
  </si>
  <si>
    <t>H2943</t>
  </si>
  <si>
    <t>Neumühle Lahnau</t>
  </si>
  <si>
    <t>H2944</t>
  </si>
  <si>
    <t>WKW Kinzigmühle</t>
  </si>
  <si>
    <t>H2945</t>
  </si>
  <si>
    <t>Wässerung</t>
  </si>
  <si>
    <t>H2946</t>
  </si>
  <si>
    <t>Wasserkraftwerk Kettenfabrik in Sundern-Hachen</t>
  </si>
  <si>
    <t>H2947</t>
  </si>
  <si>
    <t>WKA Huber</t>
  </si>
  <si>
    <t>H2948</t>
  </si>
  <si>
    <t>Gleislmühle</t>
  </si>
  <si>
    <t>H2949</t>
  </si>
  <si>
    <t>Wasserkraftanlage Fuhlsbüttler Schleuse</t>
  </si>
  <si>
    <t>H295</t>
  </si>
  <si>
    <t>Psw langenprozelten</t>
  </si>
  <si>
    <t>H2950</t>
  </si>
  <si>
    <t>WKA Schlayer</t>
  </si>
  <si>
    <t>H2951</t>
  </si>
  <si>
    <t>Wasserkraftwerk Olnhausen</t>
  </si>
  <si>
    <t>H2952</t>
  </si>
  <si>
    <t>Wasserkraftwerk Priorei</t>
  </si>
  <si>
    <t>H2953</t>
  </si>
  <si>
    <t>Mümlingkraftwerk</t>
  </si>
  <si>
    <t>H2954</t>
  </si>
  <si>
    <t>Wasserkraftwerk Dermbach</t>
  </si>
  <si>
    <t>H2955</t>
  </si>
  <si>
    <t>Wasserkraftwerk Pratzschwitz in Pirna</t>
  </si>
  <si>
    <t>H2956</t>
  </si>
  <si>
    <t>WKW Pfullingen T15 M1</t>
  </si>
  <si>
    <t>H2957</t>
  </si>
  <si>
    <t>H2958</t>
  </si>
  <si>
    <t>H2959</t>
  </si>
  <si>
    <t>Wasserkraft Georgenthal 1</t>
  </si>
  <si>
    <t>H296</t>
  </si>
  <si>
    <t>Centrale di Bavona</t>
  </si>
  <si>
    <t>H2960</t>
  </si>
  <si>
    <t>Wasserkraft Georgenthal 2</t>
  </si>
  <si>
    <t>H2961</t>
  </si>
  <si>
    <t>Wasserkraftwerk Mühlthal</t>
  </si>
  <si>
    <t>H2962</t>
  </si>
  <si>
    <t>Wasserkraft</t>
  </si>
  <si>
    <t>H2963</t>
  </si>
  <si>
    <t>Wasserkraftwerk Dietldorf</t>
  </si>
  <si>
    <t>H2964</t>
  </si>
  <si>
    <t>Wasserkraftwerk Silberhütte</t>
  </si>
  <si>
    <t>H2965</t>
  </si>
  <si>
    <t>Wasserkraftwerk Meckesheim</t>
  </si>
  <si>
    <t>H2966</t>
  </si>
  <si>
    <t>WKW Eisenhammer</t>
  </si>
  <si>
    <t>H2967</t>
  </si>
  <si>
    <t>Generator 1</t>
  </si>
  <si>
    <t>H2968</t>
  </si>
  <si>
    <t>H2969</t>
  </si>
  <si>
    <t>Ehrenzipfel; Flst 898/1</t>
  </si>
  <si>
    <t>H297</t>
  </si>
  <si>
    <t>Centrale di RobieiPS</t>
  </si>
  <si>
    <t>H2970</t>
  </si>
  <si>
    <t>Wasserkraftwerk Regenhütte</t>
  </si>
  <si>
    <t>H2971</t>
  </si>
  <si>
    <t>Ellermühle</t>
  </si>
  <si>
    <t>H2972</t>
  </si>
  <si>
    <t>Asbergmühle</t>
  </si>
  <si>
    <t>H2973</t>
  </si>
  <si>
    <t>Wasserkraftwerk Mittermurnthal</t>
  </si>
  <si>
    <t>H2974</t>
  </si>
  <si>
    <t>Wasser KW Gassen</t>
  </si>
  <si>
    <t>H2975</t>
  </si>
  <si>
    <t>KW Mühlthal</t>
  </si>
  <si>
    <t>H2976</t>
  </si>
  <si>
    <t>Frauenmühle</t>
  </si>
  <si>
    <t>H2977</t>
  </si>
  <si>
    <t>WKA Leinemühle</t>
  </si>
  <si>
    <t>H2978</t>
  </si>
  <si>
    <t>Tauberbischofsheim-Dittigheim</t>
  </si>
  <si>
    <t>H2979</t>
  </si>
  <si>
    <t>Wasserkraftwerk Teichtal St. Andreasberg</t>
  </si>
  <si>
    <t>H2980</t>
  </si>
  <si>
    <t>Wasserkraftwerk Kuhn</t>
  </si>
  <si>
    <t>H2981</t>
  </si>
  <si>
    <t>Wasserkraft Gen1</t>
  </si>
  <si>
    <t>H2982</t>
  </si>
  <si>
    <t>H2983</t>
  </si>
  <si>
    <t>Wasserkraftwerk Steinenbach</t>
  </si>
  <si>
    <t>H2984</t>
  </si>
  <si>
    <t>Wasserkraftanlage Riedmühle Reichensachsen</t>
  </si>
  <si>
    <t>H2985</t>
  </si>
  <si>
    <t>WKW Paulusmühle</t>
  </si>
  <si>
    <t>H2986</t>
  </si>
  <si>
    <t>WKW-Provino T65</t>
  </si>
  <si>
    <t>H2987</t>
  </si>
  <si>
    <t>WKW Osu</t>
  </si>
  <si>
    <t>H2988</t>
  </si>
  <si>
    <t>Wolfstein</t>
  </si>
  <si>
    <t>H2989</t>
  </si>
  <si>
    <t>WKA Neumühle</t>
  </si>
  <si>
    <t>H299</t>
  </si>
  <si>
    <t>Kembs</t>
  </si>
  <si>
    <t>H2990</t>
  </si>
  <si>
    <t>Wasserkraft Elisenfels GbR</t>
  </si>
  <si>
    <t>H2991</t>
  </si>
  <si>
    <t>Wasserkraftanlage Wilischthal-Beiwerk (Amtsberg)</t>
  </si>
  <si>
    <t>H2992</t>
  </si>
  <si>
    <t>Wasserkraftwerk Zwiefaltendorf</t>
  </si>
  <si>
    <t>H2993</t>
  </si>
  <si>
    <t>Waagmühle Ziegen</t>
  </si>
  <si>
    <t>H2994</t>
  </si>
  <si>
    <t>Wasserkraftanlage Stecher Schleuse</t>
  </si>
  <si>
    <t>H2995</t>
  </si>
  <si>
    <t>Wasserkraftanlage Plaue</t>
  </si>
  <si>
    <t>H2996</t>
  </si>
  <si>
    <t>WKA Hettenbach Augsburg</t>
  </si>
  <si>
    <t>H2997</t>
  </si>
  <si>
    <t>Waagmühle</t>
  </si>
  <si>
    <t>H2998</t>
  </si>
  <si>
    <t>Wasserkraftwerk Pulvermühle</t>
  </si>
  <si>
    <t>H2999</t>
  </si>
  <si>
    <t>Großmühle</t>
  </si>
  <si>
    <t>H3</t>
  </si>
  <si>
    <t>Grand maison GRAND MAISON 1 - Grand Maison Pumped Storage Hydroelectric Power Station France</t>
  </si>
  <si>
    <t>H30</t>
  </si>
  <si>
    <t>Kopswerk 2 M1 - Kops II Pumped Storage Power Plant Austria</t>
  </si>
  <si>
    <t>H441</t>
  </si>
  <si>
    <t>Platanovrysi PLATANOVRYSI</t>
  </si>
  <si>
    <t>H3000</t>
  </si>
  <si>
    <t>UlsterMühle Tann</t>
  </si>
  <si>
    <t>H3001</t>
  </si>
  <si>
    <t>Wasserkraftschnecke Fink</t>
  </si>
  <si>
    <t>H3002</t>
  </si>
  <si>
    <t>WKW-Sperlhammer</t>
  </si>
  <si>
    <t>H3003</t>
  </si>
  <si>
    <t>WKA Kollmussäge</t>
  </si>
  <si>
    <t>H3004</t>
  </si>
  <si>
    <t>Hammermühle Bad Kötzting</t>
  </si>
  <si>
    <t>H3005</t>
  </si>
  <si>
    <t>Wasserkraftanlage Bruchhausen</t>
  </si>
  <si>
    <t>H3006</t>
  </si>
  <si>
    <t>WKA-Alte Sägemühle</t>
  </si>
  <si>
    <t>H3007</t>
  </si>
  <si>
    <t>WKA Schlossmühle</t>
  </si>
  <si>
    <t>H3008</t>
  </si>
  <si>
    <t>H3009</t>
  </si>
  <si>
    <t>H301</t>
  </si>
  <si>
    <t>Włocławek Wloclawek - Wloclawek Hydroelectric Power Plant Poland</t>
  </si>
  <si>
    <t>H3010</t>
  </si>
  <si>
    <t>Wasserkraftanlage Nr. 91 am Kocher</t>
  </si>
  <si>
    <t>H3011</t>
  </si>
  <si>
    <t>Wasserkraftwerk Nr. T 37</t>
  </si>
  <si>
    <t>H3012</t>
  </si>
  <si>
    <t>WKA Neunbronn</t>
  </si>
  <si>
    <t>H3013</t>
  </si>
  <si>
    <t>E-Werk Zeisering</t>
  </si>
  <si>
    <t>H3014</t>
  </si>
  <si>
    <t>Kunstmühle Auhausen</t>
  </si>
  <si>
    <t>H3015</t>
  </si>
  <si>
    <t>Stadtmuehle Geisingen</t>
  </si>
  <si>
    <t>H3016</t>
  </si>
  <si>
    <t>Paulusmühle 1</t>
  </si>
  <si>
    <t>H3017</t>
  </si>
  <si>
    <t>Okertal 15 (Lumme I)</t>
  </si>
  <si>
    <t>H3018</t>
  </si>
  <si>
    <t>Schliersee Wasserkraft</t>
  </si>
  <si>
    <t>H3019</t>
  </si>
  <si>
    <t>WKW Pfullingen T15 M2</t>
  </si>
  <si>
    <t>H302</t>
  </si>
  <si>
    <t>VRUTOK G1 -  Mavrovo Vrutok Hydroelectric Power Plant Macedonia</t>
  </si>
  <si>
    <t>H3020</t>
  </si>
  <si>
    <t>H3021</t>
  </si>
  <si>
    <t>EWBruckmühl</t>
  </si>
  <si>
    <t>H3022</t>
  </si>
  <si>
    <t>EWEisplatz</t>
  </si>
  <si>
    <t>H3023</t>
  </si>
  <si>
    <t>EW2</t>
  </si>
  <si>
    <t>H3024</t>
  </si>
  <si>
    <t>Wasserkraftwerk Staudenmühle Hof</t>
  </si>
  <si>
    <t>H3025</t>
  </si>
  <si>
    <t>Wasserkraftwerk Rosenhof</t>
  </si>
  <si>
    <t>H3026</t>
  </si>
  <si>
    <t>WolfKraft</t>
  </si>
  <si>
    <t>H3027</t>
  </si>
  <si>
    <t>Gleußener Mühle</t>
  </si>
  <si>
    <t>H3028</t>
  </si>
  <si>
    <t>Wasserkraftwerk Niedernjesa</t>
  </si>
  <si>
    <t>H3029</t>
  </si>
  <si>
    <t>Wasserkraftwerk Heinrich Hartmann (Dorfmühle)</t>
  </si>
  <si>
    <t>H303</t>
  </si>
  <si>
    <t>RAMA - Rama Hydroelectric Power Plant Bosnia and Herzegovina</t>
  </si>
  <si>
    <t>H3030</t>
  </si>
  <si>
    <t>T 136 CR</t>
  </si>
  <si>
    <t>H3031</t>
  </si>
  <si>
    <t>H3032</t>
  </si>
  <si>
    <t>Wasserkraftanlage im Wasserbehälter WB01 Steinberg</t>
  </si>
  <si>
    <t>H3033</t>
  </si>
  <si>
    <t>Kraftwerk Weitenbühl</t>
  </si>
  <si>
    <t>H3034</t>
  </si>
  <si>
    <t>WKA Stegmühle</t>
  </si>
  <si>
    <t>H3035</t>
  </si>
  <si>
    <t>Dotierkraftwerk Wyhlen am Fischlift</t>
  </si>
  <si>
    <t>H3036</t>
  </si>
  <si>
    <t>Wasserkraft Pilgerspfad</t>
  </si>
  <si>
    <t>H3037</t>
  </si>
  <si>
    <t>Wasserkraftwerk Mauersberger</t>
  </si>
  <si>
    <t>H3038</t>
  </si>
  <si>
    <t>Elektrizitätswerk Martin</t>
  </si>
  <si>
    <t>H3039</t>
  </si>
  <si>
    <t>Wasserkraftwerk Fronberg/Schwandorf</t>
  </si>
  <si>
    <t>H304</t>
  </si>
  <si>
    <t>Taio S.Giustina Mezzocorona UP_NOCE_1</t>
  </si>
  <si>
    <t>H3040</t>
  </si>
  <si>
    <t>Wasserkraftanlage Mutterer - Neumagen</t>
  </si>
  <si>
    <t>H3041</t>
  </si>
  <si>
    <t>Gefäll</t>
  </si>
  <si>
    <t>H3042</t>
  </si>
  <si>
    <t>Wasserkraftwerk Hürden</t>
  </si>
  <si>
    <t>H3043</t>
  </si>
  <si>
    <t>3126423 Wasserkraftanlage 1</t>
  </si>
  <si>
    <t>H3044</t>
  </si>
  <si>
    <t>Wasserkraftwerk Mühlbichl</t>
  </si>
  <si>
    <t>H3045</t>
  </si>
  <si>
    <t>KW Schauhbauer</t>
  </si>
  <si>
    <t>H3046</t>
  </si>
  <si>
    <t>Energiewerk Braun GbR</t>
  </si>
  <si>
    <t>H3047</t>
  </si>
  <si>
    <t>Wasserkraftanlage Rentschler T 154</t>
  </si>
  <si>
    <t>H3048</t>
  </si>
  <si>
    <t>Mühlgrabenturbine</t>
  </si>
  <si>
    <t>H3049</t>
  </si>
  <si>
    <t>H305</t>
  </si>
  <si>
    <t>Hojum Hojum Hydroelectric Power Plant Sweden - Hojum Hydroelectric Power Plant Sweden</t>
  </si>
  <si>
    <t>H3050</t>
  </si>
  <si>
    <t>WK-Anlage WST</t>
  </si>
  <si>
    <t>H3051</t>
  </si>
  <si>
    <t>AEM80</t>
  </si>
  <si>
    <t>H3052</t>
  </si>
  <si>
    <t>E-Werk</t>
  </si>
  <si>
    <t>H3053</t>
  </si>
  <si>
    <t>H3054</t>
  </si>
  <si>
    <t>H3055</t>
  </si>
  <si>
    <t>Ramie 2</t>
  </si>
  <si>
    <t>H3056</t>
  </si>
  <si>
    <t>WKW-Stein</t>
  </si>
  <si>
    <t>H3057</t>
  </si>
  <si>
    <t>WKA Walkmühle</t>
  </si>
  <si>
    <t>H3058</t>
  </si>
  <si>
    <t>Kraftwerk Mohrenstein</t>
  </si>
  <si>
    <t>H3059</t>
  </si>
  <si>
    <t>WKA-Dasselpark GbR</t>
  </si>
  <si>
    <t>H306</t>
  </si>
  <si>
    <t>Happurg</t>
  </si>
  <si>
    <t>H3060</t>
  </si>
  <si>
    <t>WKA Biegert</t>
  </si>
  <si>
    <t>H3061</t>
  </si>
  <si>
    <t>WKA Melchiorwehr</t>
  </si>
  <si>
    <t>H3062</t>
  </si>
  <si>
    <t>Wasserkraftanlage HB 02 Espenfeld</t>
  </si>
  <si>
    <t>H3063</t>
  </si>
  <si>
    <t>WKA Riedermühle</t>
  </si>
  <si>
    <t>H3064</t>
  </si>
  <si>
    <t>WKA Triebwerk Nützel</t>
  </si>
  <si>
    <t>H3065</t>
  </si>
  <si>
    <t>Elektrizitätswerk  Bergen</t>
  </si>
  <si>
    <t>H3066</t>
  </si>
  <si>
    <t>Laufwasserkraftwerk Selbitztalstraße</t>
  </si>
  <si>
    <t>H3067</t>
  </si>
  <si>
    <t>Kraftwerk Beilhack</t>
  </si>
  <si>
    <t>H3068</t>
  </si>
  <si>
    <t>Wasserkraftanlage HB 09 Bienstädt</t>
  </si>
  <si>
    <t>H3069</t>
  </si>
  <si>
    <t>WKA am Bärenpark</t>
  </si>
  <si>
    <t>H307</t>
  </si>
  <si>
    <t>Bergeforsen Bergeforsen Hydroelectric Power Station Sweden - Bergeforsen Hydroelectric Power Station Sweden</t>
  </si>
  <si>
    <t>H3070</t>
  </si>
  <si>
    <t>Wasserkraftanlage Ottenheimer Mühle</t>
  </si>
  <si>
    <t>H3071</t>
  </si>
  <si>
    <t>Wasserkraftanlage Meißenheimer Mühle</t>
  </si>
  <si>
    <t>H3072</t>
  </si>
  <si>
    <t>Triebwerk T 66. Anlagen-Nr. 408 125 670</t>
  </si>
  <si>
    <t>H3073</t>
  </si>
  <si>
    <t>WKW B T22</t>
  </si>
  <si>
    <t>H3074</t>
  </si>
  <si>
    <t>E-Werk Thannhausen</t>
  </si>
  <si>
    <t>H3075</t>
  </si>
  <si>
    <t>Ehekirchmühle</t>
  </si>
  <si>
    <t>H3076</t>
  </si>
  <si>
    <t>Wasserkraftwerk Kölbl</t>
  </si>
  <si>
    <t>H3077</t>
  </si>
  <si>
    <t>WKA Obergurig/Arndt (ehemalige Papierfabrik)</t>
  </si>
  <si>
    <t>H3078</t>
  </si>
  <si>
    <t>WKA Gänsegarten</t>
  </si>
  <si>
    <t>H3079</t>
  </si>
  <si>
    <t>WKA Winkelhof</t>
  </si>
  <si>
    <t>H3080</t>
  </si>
  <si>
    <t>Wasserkraftanlage T 184 (Eyachmühle)</t>
  </si>
  <si>
    <t>H3081</t>
  </si>
  <si>
    <t>Wasserkraftwerk Firma Berger</t>
  </si>
  <si>
    <t>H3082</t>
  </si>
  <si>
    <t>H3083</t>
  </si>
  <si>
    <t>KKW</t>
  </si>
  <si>
    <t>H3084</t>
  </si>
  <si>
    <t>H3085</t>
  </si>
  <si>
    <t>Hausturbine</t>
  </si>
  <si>
    <t>H3086</t>
  </si>
  <si>
    <t>H3087</t>
  </si>
  <si>
    <t>Wasserkraftanlage Am Wehr</t>
  </si>
  <si>
    <t>H3088</t>
  </si>
  <si>
    <t>Neumühle</t>
  </si>
  <si>
    <t>H3089</t>
  </si>
  <si>
    <t>WKW Kuhmühle</t>
  </si>
  <si>
    <t>H309</t>
  </si>
  <si>
    <t>Los Peares</t>
  </si>
  <si>
    <t>H3090</t>
  </si>
  <si>
    <t>Rissinsel 1</t>
  </si>
  <si>
    <t>H3091</t>
  </si>
  <si>
    <t>EnergieWerk</t>
  </si>
  <si>
    <t>H3092</t>
  </si>
  <si>
    <t>Wasserkraftwerk Wörthmühle</t>
  </si>
  <si>
    <t>H3093</t>
  </si>
  <si>
    <t>WKW Rosshof</t>
  </si>
  <si>
    <t>H3094</t>
  </si>
  <si>
    <t>Tanneneck T12</t>
  </si>
  <si>
    <t>H3095</t>
  </si>
  <si>
    <t>WKW Schleifenhan</t>
  </si>
  <si>
    <t>H3096</t>
  </si>
  <si>
    <t>Hefelemühle</t>
  </si>
  <si>
    <t>H3097</t>
  </si>
  <si>
    <t>WKW Pfeiffer Schlöglmühle</t>
  </si>
  <si>
    <t>H3098</t>
  </si>
  <si>
    <t>WKA Warnthal</t>
  </si>
  <si>
    <t>H3099</t>
  </si>
  <si>
    <t>Wasserkraftwerk Wifling</t>
  </si>
  <si>
    <t>H410</t>
  </si>
  <si>
    <t>Vilarinho furnas Vilarinho Furnas - G1 - Vilarinho das Furnas Hydroelectric Power Plant Portugal</t>
  </si>
  <si>
    <t>H3100</t>
  </si>
  <si>
    <t>Steinenhausen</t>
  </si>
  <si>
    <t>H3101</t>
  </si>
  <si>
    <t>Obermühle Herbsleben</t>
  </si>
  <si>
    <t>H3102</t>
  </si>
  <si>
    <t>Wasserkraftwerk Mürsbach</t>
  </si>
  <si>
    <t>H3103</t>
  </si>
  <si>
    <t>Wasserkraftanlage Liepe</t>
  </si>
  <si>
    <t>H3104</t>
  </si>
  <si>
    <t>Wasserkraftanlage Stadtwerke Bad Herrenalb GmbH</t>
  </si>
  <si>
    <t>H3105</t>
  </si>
  <si>
    <t>Wasserkraftwerk Artur Mutter</t>
  </si>
  <si>
    <t>H3106</t>
  </si>
  <si>
    <t>WKA 2</t>
  </si>
  <si>
    <t>H3108</t>
  </si>
  <si>
    <t>H3109</t>
  </si>
  <si>
    <t>Ausleitungskraftwerk Wiester</t>
  </si>
  <si>
    <t>H311</t>
  </si>
  <si>
    <t>Saint chamas SAINT CHAMAS - Saint Chamas Hydroelectric Power Station France</t>
  </si>
  <si>
    <t>H3110</t>
  </si>
  <si>
    <t>Kraftwerk Schönnen</t>
  </si>
  <si>
    <t>H3111</t>
  </si>
  <si>
    <t>EW II</t>
  </si>
  <si>
    <t>H3112</t>
  </si>
  <si>
    <t>Hölzleinsmühle</t>
  </si>
  <si>
    <t>H3113</t>
  </si>
  <si>
    <t>Pertensteiner Mühle</t>
  </si>
  <si>
    <t>H3114</t>
  </si>
  <si>
    <t>Haberstumpfmühle</t>
  </si>
  <si>
    <t>H3115</t>
  </si>
  <si>
    <t>Hammermühle</t>
  </si>
  <si>
    <t>H3116</t>
  </si>
  <si>
    <t>WKA Knecht-Mühle</t>
  </si>
  <si>
    <t>H3117</t>
  </si>
  <si>
    <t>Wasserkraft Woebbel</t>
  </si>
  <si>
    <t>H3118</t>
  </si>
  <si>
    <t>Wasserkraftwerk Wiesenmühle Mobendorf</t>
  </si>
  <si>
    <t>H3119</t>
  </si>
  <si>
    <t>Häckermühle</t>
  </si>
  <si>
    <t>H3120</t>
  </si>
  <si>
    <t>WKA Sägewerk Schele</t>
  </si>
  <si>
    <t>H3121</t>
  </si>
  <si>
    <t>Wasserkraftwerk Lücköge</t>
  </si>
  <si>
    <t>H3122</t>
  </si>
  <si>
    <t>Wasserkraftwerk Walzenmühle Trier-Ehrang</t>
  </si>
  <si>
    <t>H3123</t>
  </si>
  <si>
    <t>Schnellinger Mühle</t>
  </si>
  <si>
    <t>H3124</t>
  </si>
  <si>
    <t>WKA Obermühle Schreinersäge</t>
  </si>
  <si>
    <t>H3125</t>
  </si>
  <si>
    <t>EW1</t>
  </si>
  <si>
    <t>H3126</t>
  </si>
  <si>
    <t>EWBruck</t>
  </si>
  <si>
    <t>H3127</t>
  </si>
  <si>
    <t>Wasserkraftwerk Auerhammer 3</t>
  </si>
  <si>
    <t>H3128</t>
  </si>
  <si>
    <t>WKW Dammer Mühle</t>
  </si>
  <si>
    <t>H3129</t>
  </si>
  <si>
    <t>Wasserkraft Alling</t>
  </si>
  <si>
    <t>H313</t>
  </si>
  <si>
    <t>Orphey Orfeus bulgeria HPP_ORFEUS_PUMP - Orfeus Pumped Storage Hydroelectric Power Plant Bulgeria</t>
  </si>
  <si>
    <t>H3130</t>
  </si>
  <si>
    <t>Wasserkraftanlage Unterdietfurt</t>
  </si>
  <si>
    <t>H3131</t>
  </si>
  <si>
    <t>E-Werk Mackenschleif</t>
  </si>
  <si>
    <t>H3132</t>
  </si>
  <si>
    <t>WKA Obermühle (Schreinersäge)</t>
  </si>
  <si>
    <t>H3133</t>
  </si>
  <si>
    <t>Wasserkraftwerk am Jenbach</t>
  </si>
  <si>
    <t>H3134</t>
  </si>
  <si>
    <t>E-Werk Jochenstein</t>
  </si>
  <si>
    <t>H3135</t>
  </si>
  <si>
    <t>WKW-Dießfurt</t>
  </si>
  <si>
    <t>H3136</t>
  </si>
  <si>
    <t>Wasserkraftwerk Moosmühle</t>
  </si>
  <si>
    <t>H3137</t>
  </si>
  <si>
    <t>Stegen</t>
  </si>
  <si>
    <t>H3138</t>
  </si>
  <si>
    <t>Turbine im Hochbehälter Klieve</t>
  </si>
  <si>
    <t>H3139</t>
  </si>
  <si>
    <t>Gutenbiegen Waischenfeld</t>
  </si>
  <si>
    <t>H3140</t>
  </si>
  <si>
    <t>Wasserkraftwerk Wiesentmühle</t>
  </si>
  <si>
    <t>H3141</t>
  </si>
  <si>
    <t>Wasserkraftwerk Tränkmühle</t>
  </si>
  <si>
    <t>H3142</t>
  </si>
  <si>
    <t>WKA Bermersbach</t>
  </si>
  <si>
    <t>H3143</t>
  </si>
  <si>
    <t>WKW Rohrdorf</t>
  </si>
  <si>
    <t>H3144</t>
  </si>
  <si>
    <t>Untere Mühle</t>
  </si>
  <si>
    <t>H3145</t>
  </si>
  <si>
    <t>Grubmühle</t>
  </si>
  <si>
    <t>H3146</t>
  </si>
  <si>
    <t>Silbermühle</t>
  </si>
  <si>
    <t>H3147</t>
  </si>
  <si>
    <t>KW Lochmühle</t>
  </si>
  <si>
    <t>H3148</t>
  </si>
  <si>
    <t>Hilpischmühle</t>
  </si>
  <si>
    <t>H3149</t>
  </si>
  <si>
    <t>Dreyse-Mühle Sömmerda</t>
  </si>
  <si>
    <t>H315</t>
  </si>
  <si>
    <t>Żydowo ZydowoPS - Zydowo Pumped Storage Hydroelectric Power Plant Poland</t>
  </si>
  <si>
    <t>H3150</t>
  </si>
  <si>
    <t>WKA Deggingen Alleenweg</t>
  </si>
  <si>
    <t>H3151</t>
  </si>
  <si>
    <t>WKA Greitschütz</t>
  </si>
  <si>
    <t>H3152</t>
  </si>
  <si>
    <t>WKA Heibo</t>
  </si>
  <si>
    <t>H3153</t>
  </si>
  <si>
    <t>Wasserkraft Werk I</t>
  </si>
  <si>
    <t>H3154</t>
  </si>
  <si>
    <t>Burggrub</t>
  </si>
  <si>
    <t>H3155</t>
  </si>
  <si>
    <t>Kronau 1</t>
  </si>
  <si>
    <t>H3156</t>
  </si>
  <si>
    <t>Kleinwasserkraftanlage</t>
  </si>
  <si>
    <t>H3157</t>
  </si>
  <si>
    <t>WKA Fuchs</t>
  </si>
  <si>
    <t>H3158</t>
  </si>
  <si>
    <t>Wasserkraftwerk Grub</t>
  </si>
  <si>
    <t>H3159</t>
  </si>
  <si>
    <t>H316</t>
  </si>
  <si>
    <t>Marckolsheim MARCKOLSHEIM - Marckolsheim Hydroelectric Power Station France</t>
  </si>
  <si>
    <t>H3160</t>
  </si>
  <si>
    <t>Wasserkraftwerk Wiesmühle in Glonn</t>
  </si>
  <si>
    <t>H3161</t>
  </si>
  <si>
    <t>Herschfelder Mühle</t>
  </si>
  <si>
    <t>H3162</t>
  </si>
  <si>
    <t>Rabenecker Mühle</t>
  </si>
  <si>
    <t>H3163</t>
  </si>
  <si>
    <t>Wasserkraftwerk Dreis</t>
  </si>
  <si>
    <t>H3164</t>
  </si>
  <si>
    <t>WKA Rieger</t>
  </si>
  <si>
    <t>H3165</t>
  </si>
  <si>
    <t>Wasserkraftwerk Obereinbuch</t>
  </si>
  <si>
    <t>H3166</t>
  </si>
  <si>
    <t>Wasserkraft Burggrub 28</t>
  </si>
  <si>
    <t>H3167</t>
  </si>
  <si>
    <t>H3168</t>
  </si>
  <si>
    <t>Wasserkraftanlage Katharinenthal</t>
  </si>
  <si>
    <t>H3169</t>
  </si>
  <si>
    <t>Beckmühle Aichach</t>
  </si>
  <si>
    <t>H317</t>
  </si>
  <si>
    <t>Caderousse CADEROUSSE - Caderousse Hydroelectric Power Station France</t>
  </si>
  <si>
    <t>H3170</t>
  </si>
  <si>
    <t>Wasserkraftwerk Mühle Münsa</t>
  </si>
  <si>
    <t>H3171</t>
  </si>
  <si>
    <t>Wasserkraftanlage Kocherstetten</t>
  </si>
  <si>
    <t>H3172</t>
  </si>
  <si>
    <t>Bruckmühle Wasserkraftanlage</t>
  </si>
  <si>
    <t>H3173</t>
  </si>
  <si>
    <t>Kraftwerk Eichenkofen</t>
  </si>
  <si>
    <t>H3174</t>
  </si>
  <si>
    <t>EW-Rosenau</t>
  </si>
  <si>
    <t>H3175</t>
  </si>
  <si>
    <t>Wasserkraft Gen2</t>
  </si>
  <si>
    <t>H3176</t>
  </si>
  <si>
    <t>H3177</t>
  </si>
  <si>
    <t>G1</t>
  </si>
  <si>
    <t>H3178</t>
  </si>
  <si>
    <t>WKA Am Kurpark</t>
  </si>
  <si>
    <t>H3179</t>
  </si>
  <si>
    <t>Beck WKA. Mühlwand an der Göltzsch</t>
  </si>
  <si>
    <t>H318</t>
  </si>
  <si>
    <t>Ottmarsheim OTTMARSHEIM - Ottmarsheim Hydroelectric Power Station France</t>
  </si>
  <si>
    <t>H3180</t>
  </si>
  <si>
    <t>Wasserkraftwerk Engenthal</t>
  </si>
  <si>
    <t>H3181</t>
  </si>
  <si>
    <t>Neuwerk</t>
  </si>
  <si>
    <t>H3182</t>
  </si>
  <si>
    <t>Loitersdorfer Mühle</t>
  </si>
  <si>
    <t>H3183</t>
  </si>
  <si>
    <t>Allingwerk</t>
  </si>
  <si>
    <t>H3184</t>
  </si>
  <si>
    <t>Wallauer Mühle</t>
  </si>
  <si>
    <t>H3185</t>
  </si>
  <si>
    <t>Wassermühlenwerk Sterner</t>
  </si>
  <si>
    <t>H3186</t>
  </si>
  <si>
    <t>WKA Mochenwangen. T3 an der Schussen</t>
  </si>
  <si>
    <t>H3187</t>
  </si>
  <si>
    <t>Wasserfall</t>
  </si>
  <si>
    <t>H3188</t>
  </si>
  <si>
    <t>WKA am Hochfallbach von Marianne Müller</t>
  </si>
  <si>
    <t>H319</t>
  </si>
  <si>
    <t>Sällsjö</t>
  </si>
  <si>
    <t>H3190</t>
  </si>
  <si>
    <t>WKA Mooshütte</t>
  </si>
  <si>
    <t>H3191</t>
  </si>
  <si>
    <t>Stauwerksanlage und Triebwerk an der Pegnitz in Enzendorf</t>
  </si>
  <si>
    <t>H3192</t>
  </si>
  <si>
    <t>Maschinenfabrik Schlenker</t>
  </si>
  <si>
    <t>H3193</t>
  </si>
  <si>
    <t>Schutter</t>
  </si>
  <si>
    <t>H3194</t>
  </si>
  <si>
    <t>Lumpenmühle</t>
  </si>
  <si>
    <t>H3195</t>
  </si>
  <si>
    <t>Wasserkraftwerk Straub</t>
  </si>
  <si>
    <t>H3196</t>
  </si>
  <si>
    <t>Trinkwasserturbine HB Burgbreite</t>
  </si>
  <si>
    <t>H3197</t>
  </si>
  <si>
    <t>Papiermühle</t>
  </si>
  <si>
    <t>H3198</t>
  </si>
  <si>
    <t>Wasserrad Chamerau</t>
  </si>
  <si>
    <t>H3199</t>
  </si>
  <si>
    <t>WKA Talsperre Rauschenbach</t>
  </si>
  <si>
    <t>H437</t>
  </si>
  <si>
    <t>Crestuma Crestuma - G1 - Crestuma-Lever Hydroelectric Power Plant Portugal</t>
  </si>
  <si>
    <t>H320</t>
  </si>
  <si>
    <t>Midskog Vermunt Hydroelectric Power Plant Austria - Midskog Hydroelectric Power Plant Sweden</t>
  </si>
  <si>
    <t>H3200</t>
  </si>
  <si>
    <t>WKA Elstertrebnitz</t>
  </si>
  <si>
    <t>H3201</t>
  </si>
  <si>
    <t>H3202</t>
  </si>
  <si>
    <t>H3203</t>
  </si>
  <si>
    <t>H3204</t>
  </si>
  <si>
    <t>Kreuztal</t>
  </si>
  <si>
    <t>H3205</t>
  </si>
  <si>
    <t>Wasserkraftanlage Wasserwiese</t>
  </si>
  <si>
    <t>H3206</t>
  </si>
  <si>
    <t>Generator</t>
  </si>
  <si>
    <t>H3207</t>
  </si>
  <si>
    <t>Gen 1</t>
  </si>
  <si>
    <t>H3208</t>
  </si>
  <si>
    <t>WKW</t>
  </si>
  <si>
    <t>H3209</t>
  </si>
  <si>
    <t>Kronau 5</t>
  </si>
  <si>
    <t>H321</t>
  </si>
  <si>
    <t>H3210</t>
  </si>
  <si>
    <t>EW2 Bammental</t>
  </si>
  <si>
    <t>H3211</t>
  </si>
  <si>
    <t>Wasser</t>
  </si>
  <si>
    <t>H3212</t>
  </si>
  <si>
    <t>H3213</t>
  </si>
  <si>
    <t>H3214</t>
  </si>
  <si>
    <t>H3215</t>
  </si>
  <si>
    <t>Wasserkraftanlage Schwarzachmühle</t>
  </si>
  <si>
    <t>H3216</t>
  </si>
  <si>
    <t>H3217</t>
  </si>
  <si>
    <t>Juliushammer</t>
  </si>
  <si>
    <t>H3218</t>
  </si>
  <si>
    <t>E-Werk Schmid</t>
  </si>
  <si>
    <t>H3219</t>
  </si>
  <si>
    <t>Stauweiher / Wasserkraft Fichtner</t>
  </si>
  <si>
    <t>H476</t>
  </si>
  <si>
    <t>Asomata ASSOMATA</t>
  </si>
  <si>
    <t>H3220</t>
  </si>
  <si>
    <t>Wasserkraftwerk Spörermühle Wang (Eching)</t>
  </si>
  <si>
    <t>H3221</t>
  </si>
  <si>
    <t>Wasserkraftwerk Hofmühle Bad Aibling</t>
  </si>
  <si>
    <t>H3222</t>
  </si>
  <si>
    <t>WKA Graßlsäge</t>
  </si>
  <si>
    <t>H3223</t>
  </si>
  <si>
    <t>Wasserkraftanlage Zastler</t>
  </si>
  <si>
    <t>H3224</t>
  </si>
  <si>
    <t>Schloßmühle Haigerloch</t>
  </si>
  <si>
    <t>H3225</t>
  </si>
  <si>
    <t>Marktmühle Plank</t>
  </si>
  <si>
    <t>H3226</t>
  </si>
  <si>
    <t>Stoibersäge</t>
  </si>
  <si>
    <t>H3227</t>
  </si>
  <si>
    <t>H3228</t>
  </si>
  <si>
    <t>WKW-Lenkenhütte</t>
  </si>
  <si>
    <t>H3229</t>
  </si>
  <si>
    <t>Kraftwerk Krummennaab</t>
  </si>
  <si>
    <t>H323</t>
  </si>
  <si>
    <t>Kembs KEMBS - Kembs Hydroelectric Power Station France</t>
  </si>
  <si>
    <t>H3230</t>
  </si>
  <si>
    <t>Wasserkraftanlage Hausermühle</t>
  </si>
  <si>
    <t>H3231</t>
  </si>
  <si>
    <t>WKW S2</t>
  </si>
  <si>
    <t>H3232</t>
  </si>
  <si>
    <t>Wasserkraftwerk OB</t>
  </si>
  <si>
    <t>H3233</t>
  </si>
  <si>
    <t>Wimmermühle</t>
  </si>
  <si>
    <t>H3234</t>
  </si>
  <si>
    <t>Wasserkraftanlage Obere Hopfau</t>
  </si>
  <si>
    <t>H3235</t>
  </si>
  <si>
    <t>Wasserkraftanlage Äppelmannsmühle</t>
  </si>
  <si>
    <t>H3236</t>
  </si>
  <si>
    <t>Wasserkraft Teufelsmühle</t>
  </si>
  <si>
    <t>H3237</t>
  </si>
  <si>
    <t>Aquawatt</t>
  </si>
  <si>
    <t>H3238</t>
  </si>
  <si>
    <t>Frischenmühle</t>
  </si>
  <si>
    <t>H3239</t>
  </si>
  <si>
    <t>WKW Müller</t>
  </si>
  <si>
    <t>H324</t>
  </si>
  <si>
    <t>Sloy SLOY SLOY-1 - Loch Sloy Hydroelectric Power Plant UK</t>
  </si>
  <si>
    <t>H3240</t>
  </si>
  <si>
    <t>WKA Münstertal</t>
  </si>
  <si>
    <t>H3241</t>
  </si>
  <si>
    <t>Kraftwerk Köngetried</t>
  </si>
  <si>
    <t>H3242</t>
  </si>
  <si>
    <t>Wasserkraftanlage Gipsmühle</t>
  </si>
  <si>
    <t>H3243</t>
  </si>
  <si>
    <t>Wasserkraftanlage Am Gewerbekanal 5</t>
  </si>
  <si>
    <t>H3244</t>
  </si>
  <si>
    <t>E-Werk Möckmühl</t>
  </si>
  <si>
    <t>H3245</t>
  </si>
  <si>
    <t>WkW-Turbine</t>
  </si>
  <si>
    <t>H3246</t>
  </si>
  <si>
    <t>Wasserkraft Singold</t>
  </si>
  <si>
    <t>H3247</t>
  </si>
  <si>
    <t>Haufenmühlbach</t>
  </si>
  <si>
    <t>H3248</t>
  </si>
  <si>
    <t>H3249</t>
  </si>
  <si>
    <t>Wasserkraftwerk I</t>
  </si>
  <si>
    <t>H325</t>
  </si>
  <si>
    <t>Rhinau RHINAU - Rhinau Hydroelectric Power Station France</t>
  </si>
  <si>
    <t>H3250</t>
  </si>
  <si>
    <t>Generator Reschbachtal</t>
  </si>
  <si>
    <t>H3251</t>
  </si>
  <si>
    <t>Roland Wilhelm</t>
  </si>
  <si>
    <t>H3252</t>
  </si>
  <si>
    <t>Wirsberg</t>
  </si>
  <si>
    <t>H3253</t>
  </si>
  <si>
    <t>Kraftwerk Ebersberg</t>
  </si>
  <si>
    <t>H3254</t>
  </si>
  <si>
    <t>Wasserkraftwerk Oberau</t>
  </si>
  <si>
    <t>H3255</t>
  </si>
  <si>
    <t>WKA Unterlind</t>
  </si>
  <si>
    <t>H3256</t>
  </si>
  <si>
    <t>Wasserkraft am Rönischbächle</t>
  </si>
  <si>
    <t>H3257</t>
  </si>
  <si>
    <t>WKA Moeve</t>
  </si>
  <si>
    <t>H3258</t>
  </si>
  <si>
    <t>Blessinghof-Säge</t>
  </si>
  <si>
    <t>H3259</t>
  </si>
  <si>
    <t>Peter Höfelmayr Bernhard Höflmayr</t>
  </si>
  <si>
    <t>H326</t>
  </si>
  <si>
    <t>Forsmo Forsmo Hydroelectric Power Plant Sweden - Forsmo Hydroelectric Power Plant Sweden</t>
  </si>
  <si>
    <t>H3260</t>
  </si>
  <si>
    <t>Kraftwerk Eßmühle</t>
  </si>
  <si>
    <t>H3261</t>
  </si>
  <si>
    <t>WKA Oberpremrain</t>
  </si>
  <si>
    <t>H3262</t>
  </si>
  <si>
    <t>WKW Weiden</t>
  </si>
  <si>
    <t>H3263</t>
  </si>
  <si>
    <t>Essmühle</t>
  </si>
  <si>
    <t>H3264</t>
  </si>
  <si>
    <t>H3265</t>
  </si>
  <si>
    <t>H3266</t>
  </si>
  <si>
    <t>H3267</t>
  </si>
  <si>
    <t>Wasserkraftwerk Schuhmühle</t>
  </si>
  <si>
    <t>H3268</t>
  </si>
  <si>
    <t>Wasserkraftwerk Pretzabruck</t>
  </si>
  <si>
    <t>H3269</t>
  </si>
  <si>
    <t>Stadtmühle</t>
  </si>
  <si>
    <t>H327</t>
  </si>
  <si>
    <t>SEDRUN</t>
  </si>
  <si>
    <t>H3270</t>
  </si>
  <si>
    <t>WKW Asamhof Kissing</t>
  </si>
  <si>
    <t>H3271</t>
  </si>
  <si>
    <t>Wasserkraftwerk in Wannbach</t>
  </si>
  <si>
    <t>H3272</t>
  </si>
  <si>
    <t>Wasserkraftwerk Asamhof</t>
  </si>
  <si>
    <t>H3273</t>
  </si>
  <si>
    <t>34KW Wasserkraft</t>
  </si>
  <si>
    <t>H3274</t>
  </si>
  <si>
    <t>WKA Keilmühle</t>
  </si>
  <si>
    <t>H3275</t>
  </si>
  <si>
    <t>WKA Neumaier</t>
  </si>
  <si>
    <t>H3276</t>
  </si>
  <si>
    <t>Wasserkraftanlage Markt Dachsbach</t>
  </si>
  <si>
    <t>H3277</t>
  </si>
  <si>
    <t>Grünstein</t>
  </si>
  <si>
    <t>H3278</t>
  </si>
  <si>
    <t>Wasserkraftwerk Pommelsbrunn. am Högenbach</t>
  </si>
  <si>
    <t>H3279</t>
  </si>
  <si>
    <t>T5 Bühlsägemühle an der Kleinen Kinzig</t>
  </si>
  <si>
    <t>H328</t>
  </si>
  <si>
    <t>Mareges MAREGES - Mareges Hydroelectric Power Station France</t>
  </si>
  <si>
    <t>H3280</t>
  </si>
  <si>
    <t>Hartlmühle</t>
  </si>
  <si>
    <t>H3281</t>
  </si>
  <si>
    <t>Wasserkraftwerk Achsenschmiede Rübeland - Neuwerk. Im Kreuztal</t>
  </si>
  <si>
    <t>H3282</t>
  </si>
  <si>
    <t>Passau-Ingling</t>
  </si>
  <si>
    <t>H3283</t>
  </si>
  <si>
    <t>Moglicë</t>
  </si>
  <si>
    <t>H3286</t>
  </si>
  <si>
    <t>Fangu</t>
  </si>
  <si>
    <t>H3287</t>
  </si>
  <si>
    <t>Faxälven</t>
  </si>
  <si>
    <t>H3288</t>
  </si>
  <si>
    <t>Riddes</t>
  </si>
  <si>
    <t>H329</t>
  </si>
  <si>
    <t>SUGAG1 - Sugag (Tau) Hydroelectric Power Station Romania</t>
  </si>
  <si>
    <t>H3290</t>
  </si>
  <si>
    <t>Prelle</t>
  </si>
  <si>
    <t>H3293</t>
  </si>
  <si>
    <t>Vlushe</t>
  </si>
  <si>
    <t>H3296</t>
  </si>
  <si>
    <t>Shkalle</t>
  </si>
  <si>
    <t>H3297</t>
  </si>
  <si>
    <t>Pobreg</t>
  </si>
  <si>
    <t>H3298</t>
  </si>
  <si>
    <t>Erne Scheme</t>
  </si>
  <si>
    <t>H3299</t>
  </si>
  <si>
    <t>Châtelard - Barberine</t>
  </si>
  <si>
    <t>H33</t>
  </si>
  <si>
    <t>Čierny váh Cierny Vah TG1 - Cierny Vah Pumped Storage Hydroelectric Power Plant Slovakia</t>
  </si>
  <si>
    <t>H330</t>
  </si>
  <si>
    <t>Waldshut Schluchsee</t>
  </si>
  <si>
    <t>H3300</t>
  </si>
  <si>
    <t>Liffey Scheme / Poulaphouca</t>
  </si>
  <si>
    <t>H3301</t>
  </si>
  <si>
    <t>Centrale Uvini Monte Su Rei</t>
  </si>
  <si>
    <t>H3302</t>
  </si>
  <si>
    <t>Caroso Borzonasca</t>
  </si>
  <si>
    <t>H3303</t>
  </si>
  <si>
    <t>San Michele Caroso Borzonasca</t>
  </si>
  <si>
    <t>H3304</t>
  </si>
  <si>
    <t>Centrale di Airole</t>
  </si>
  <si>
    <t>H3305</t>
  </si>
  <si>
    <t>Centrale di Bevera</t>
  </si>
  <si>
    <t>H3306</t>
  </si>
  <si>
    <t>Cairo Montenotte</t>
  </si>
  <si>
    <t>H3307</t>
  </si>
  <si>
    <t>Spigno Monferrato</t>
  </si>
  <si>
    <t>H3308</t>
  </si>
  <si>
    <t>Molare</t>
  </si>
  <si>
    <t>H3309</t>
  </si>
  <si>
    <t>Ponte Vizzà</t>
  </si>
  <si>
    <t>H664</t>
  </si>
  <si>
    <t>Ladonas LADON</t>
  </si>
  <si>
    <t>H3310</t>
  </si>
  <si>
    <t>Radicone Troina</t>
  </si>
  <si>
    <t>H3311</t>
  </si>
  <si>
    <t>Centrale di Contrasto Adrano</t>
  </si>
  <si>
    <t>H3312</t>
  </si>
  <si>
    <t xml:space="preserve"> Valsoera - Telessio</t>
  </si>
  <si>
    <t>H3313</t>
  </si>
  <si>
    <t>Bardonetto - Pont</t>
  </si>
  <si>
    <t>H3314</t>
  </si>
  <si>
    <t>Telessio - Eugio - Rosone</t>
  </si>
  <si>
    <t>H3315</t>
  </si>
  <si>
    <t>San Lorenzo - Rosone</t>
  </si>
  <si>
    <t>H3316</t>
  </si>
  <si>
    <t>Salbertrand - Chiomonte</t>
  </si>
  <si>
    <t>H3317</t>
  </si>
  <si>
    <t>Centrale Rusca</t>
  </si>
  <si>
    <t>H3318</t>
  </si>
  <si>
    <t>Vaprio D'Adda</t>
  </si>
  <si>
    <t>H3319</t>
  </si>
  <si>
    <t>San Giovanni Bianco</t>
  </si>
  <si>
    <t>H3320</t>
  </si>
  <si>
    <t>Dezzo di Scalve (derivazione Dezzo)</t>
  </si>
  <si>
    <t>H3321</t>
  </si>
  <si>
    <t>Palazzolo sull'Oglio</t>
  </si>
  <si>
    <t>H3322</t>
  </si>
  <si>
    <t xml:space="preserve">Mazzunno </t>
  </si>
  <si>
    <t>H3323</t>
  </si>
  <si>
    <t>Edison Carlo Esterle Cornate D'Adda</t>
  </si>
  <si>
    <t>H3324</t>
  </si>
  <si>
    <t>Edison Angelo Bertini Paderno</t>
  </si>
  <si>
    <t>H3325</t>
  </si>
  <si>
    <t>Farigliano</t>
  </si>
  <si>
    <t>H3326</t>
  </si>
  <si>
    <t>Istrago</t>
  </si>
  <si>
    <t>H3327</t>
  </si>
  <si>
    <t>Centrale di Canistro</t>
  </si>
  <si>
    <t>H3328</t>
  </si>
  <si>
    <t>Centrale di Rezzalasco</t>
  </si>
  <si>
    <t>H475</t>
  </si>
  <si>
    <t>Cabril Cabril - G1 - Cabril Hydroelectric Power Plant Portugal</t>
  </si>
  <si>
    <t>H333</t>
  </si>
  <si>
    <t>Pont ventoux</t>
  </si>
  <si>
    <t>H558</t>
  </si>
  <si>
    <t>Venda Nova</t>
  </si>
  <si>
    <t>H3331</t>
  </si>
  <si>
    <t>Centrale Santu Miali</t>
  </si>
  <si>
    <t>H3332</t>
  </si>
  <si>
    <t>Centrale di Casteldoria</t>
  </si>
  <si>
    <t>H3333</t>
  </si>
  <si>
    <t>Popina Laka</t>
  </si>
  <si>
    <t>H3334</t>
  </si>
  <si>
    <t>Lilyanovo</t>
  </si>
  <si>
    <t>H3335</t>
  </si>
  <si>
    <t>Sandanski I</t>
  </si>
  <si>
    <t>H3336</t>
  </si>
  <si>
    <t>Cumpanita</t>
  </si>
  <si>
    <t>H3337</t>
  </si>
  <si>
    <t>Valsan</t>
  </si>
  <si>
    <t>H3338</t>
  </si>
  <si>
    <t>Oiesti</t>
  </si>
  <si>
    <t>H3339</t>
  </si>
  <si>
    <t>ALBESTI</t>
  </si>
  <si>
    <t>H334</t>
  </si>
  <si>
    <t>Hackren</t>
  </si>
  <si>
    <t>H3340</t>
  </si>
  <si>
    <t>CERBURENI</t>
  </si>
  <si>
    <t>H3341</t>
  </si>
  <si>
    <t>VALEA IASULUI</t>
  </si>
  <si>
    <t>H3342</t>
  </si>
  <si>
    <t>CURTEA DE ARGES</t>
  </si>
  <si>
    <t>H3343</t>
  </si>
  <si>
    <t>NOAPTES</t>
  </si>
  <si>
    <t>H3344</t>
  </si>
  <si>
    <t>BAICULESTI</t>
  </si>
  <si>
    <t>H3345</t>
  </si>
  <si>
    <t>MANICESTI</t>
  </si>
  <si>
    <t>H3346</t>
  </si>
  <si>
    <t>MERISANI</t>
  </si>
  <si>
    <t>H3347</t>
  </si>
  <si>
    <t>BASCOV</t>
  </si>
  <si>
    <t>H3348</t>
  </si>
  <si>
    <t>PITESTI</t>
  </si>
  <si>
    <t>H3349</t>
  </si>
  <si>
    <t>GOLESTI (Calinesti)</t>
  </si>
  <si>
    <t>H3350</t>
  </si>
  <si>
    <t>MIHAILESTI</t>
  </si>
  <si>
    <t>H3351</t>
  </si>
  <si>
    <t>LERESTI</t>
  </si>
  <si>
    <t>H3352</t>
  </si>
  <si>
    <t>VOINESTI</t>
  </si>
  <si>
    <t>H3353</t>
  </si>
  <si>
    <t>PANGARATI</t>
  </si>
  <si>
    <t>H3354</t>
  </si>
  <si>
    <t>VADURI</t>
  </si>
  <si>
    <t>H3355</t>
  </si>
  <si>
    <t>VANATORI</t>
  </si>
  <si>
    <t>H3356</t>
  </si>
  <si>
    <t>ROZNOV</t>
  </si>
  <si>
    <t>H3357</t>
  </si>
  <si>
    <t>ZANESTI</t>
  </si>
  <si>
    <t>H3358</t>
  </si>
  <si>
    <t>COSTISA</t>
  </si>
  <si>
    <t>H3359</t>
  </si>
  <si>
    <t>BUHUSI</t>
  </si>
  <si>
    <t>H336</t>
  </si>
  <si>
    <t>Ramsele</t>
  </si>
  <si>
    <t>H3360</t>
  </si>
  <si>
    <t>GARLENI</t>
  </si>
  <si>
    <t>H3361</t>
  </si>
  <si>
    <t>LILIECI</t>
  </si>
  <si>
    <t>H3362</t>
  </si>
  <si>
    <t>BACAU</t>
  </si>
  <si>
    <t>H3363</t>
  </si>
  <si>
    <t>MOVILENI</t>
  </si>
  <si>
    <t>H3364</t>
  </si>
  <si>
    <t>CINDESTI</t>
  </si>
  <si>
    <t>H3365</t>
  </si>
  <si>
    <t>VERNESTI</t>
  </si>
  <si>
    <t>H3366</t>
  </si>
  <si>
    <t>SIMILEASCA</t>
  </si>
  <si>
    <t>H3367</t>
  </si>
  <si>
    <t>SACADAT</t>
  </si>
  <si>
    <t>H3368</t>
  </si>
  <si>
    <t>FUGHIU</t>
  </si>
  <si>
    <t>H3369</t>
  </si>
  <si>
    <t>CLABUCET</t>
  </si>
  <si>
    <t>H337</t>
  </si>
  <si>
    <t>Hpp galceag GALC1</t>
  </si>
  <si>
    <t>H3370</t>
  </si>
  <si>
    <t>RUCAR</t>
  </si>
  <si>
    <t>H3371</t>
  </si>
  <si>
    <t>DRAGOSLAVELE</t>
  </si>
  <si>
    <t>H3372</t>
  </si>
  <si>
    <t>VACARESTI</t>
  </si>
  <si>
    <t>H3373</t>
  </si>
  <si>
    <t>SCROPOASA</t>
  </si>
  <si>
    <t>H3374</t>
  </si>
  <si>
    <t>DOBRESTI</t>
  </si>
  <si>
    <t>H3375</t>
  </si>
  <si>
    <t>MOROIENI</t>
  </si>
  <si>
    <t>H3376</t>
  </si>
  <si>
    <t>TG.JIU</t>
  </si>
  <si>
    <t>H3377</t>
  </si>
  <si>
    <t>GURA LOTRULUI</t>
  </si>
  <si>
    <t>H3378</t>
  </si>
  <si>
    <t>TURNU</t>
  </si>
  <si>
    <t>H3379</t>
  </si>
  <si>
    <t>CALIMANESTI (Olt)</t>
  </si>
  <si>
    <t>H3380</t>
  </si>
  <si>
    <t>RAURENI</t>
  </si>
  <si>
    <t>H3381</t>
  </si>
  <si>
    <t>CLOPOTIVA</t>
  </si>
  <si>
    <t>H3382</t>
  </si>
  <si>
    <t>OSTROVU MIC</t>
  </si>
  <si>
    <t>H3383</t>
  </si>
  <si>
    <t>OSTROVU MARE</t>
  </si>
  <si>
    <t>H3384</t>
  </si>
  <si>
    <t>CARNESTI  I</t>
  </si>
  <si>
    <t>H3385</t>
  </si>
  <si>
    <t>CARNESTI  II</t>
  </si>
  <si>
    <t>H3386</t>
  </si>
  <si>
    <t>PACLISA</t>
  </si>
  <si>
    <t>H3387</t>
  </si>
  <si>
    <t>TOTESTI  I</t>
  </si>
  <si>
    <t>H3388</t>
  </si>
  <si>
    <t>TOTESTI  II</t>
  </si>
  <si>
    <t>H3389</t>
  </si>
  <si>
    <t>ORLEA</t>
  </si>
  <si>
    <t>H339</t>
  </si>
  <si>
    <t>Strasbourg STRASBOURG - Strasbourg Hydroelectric Power Station France</t>
  </si>
  <si>
    <t>H3390</t>
  </si>
  <si>
    <t>SUBCETATE</t>
  </si>
  <si>
    <t>H3391</t>
  </si>
  <si>
    <t>PLOPI</t>
  </si>
  <si>
    <t>H3392</t>
  </si>
  <si>
    <t>BRETEA</t>
  </si>
  <si>
    <t>H3393</t>
  </si>
  <si>
    <t>SASCIORI</t>
  </si>
  <si>
    <t>H3394</t>
  </si>
  <si>
    <t>PETRESTI</t>
  </si>
  <si>
    <t>H3395</t>
  </si>
  <si>
    <t>SOMES CALD</t>
  </si>
  <si>
    <t>H3396</t>
  </si>
  <si>
    <t>GILAU (I and II)</t>
  </si>
  <si>
    <t>H3397</t>
  </si>
  <si>
    <t>FLORESTI (I and II)</t>
  </si>
  <si>
    <t>H3398</t>
  </si>
  <si>
    <t>IZVOARELE</t>
  </si>
  <si>
    <t>H3399</t>
  </si>
  <si>
    <t>VALENII DE MUNTE</t>
  </si>
  <si>
    <t>H34</t>
  </si>
  <si>
    <t>Malta hauptstufe Malta-Hauptstufe-KW - Malta Haupstufe (Rottau)  Pumped Storage Power Plant Austria</t>
  </si>
  <si>
    <t>H340</t>
  </si>
  <si>
    <t>Rheinkraftwerk iffezheim Rheinkraftwerk Iffezheim</t>
  </si>
  <si>
    <t>H3400</t>
  </si>
  <si>
    <t>CHE MALAIA</t>
  </si>
  <si>
    <t>H3401</t>
  </si>
  <si>
    <t>CHE MOTRU</t>
  </si>
  <si>
    <t>H3402</t>
  </si>
  <si>
    <t>CHE RAUL ALB</t>
  </si>
  <si>
    <t>H3403</t>
  </si>
  <si>
    <t>HE Tiszalok</t>
  </si>
  <si>
    <t>H3404</t>
  </si>
  <si>
    <t>HE Ikervar</t>
  </si>
  <si>
    <t>H3405</t>
  </si>
  <si>
    <t>Orelle</t>
  </si>
  <si>
    <t>H3406</t>
  </si>
  <si>
    <t>Calypso</t>
  </si>
  <si>
    <t>H3407</t>
  </si>
  <si>
    <t>Arvan</t>
  </si>
  <si>
    <t>H3408</t>
  </si>
  <si>
    <t>Laparan</t>
  </si>
  <si>
    <t>H3409</t>
  </si>
  <si>
    <t xml:space="preserve">SEIRA HYDROELECTRIC PLANT </t>
  </si>
  <si>
    <t>H341</t>
  </si>
  <si>
    <t>Saussaz SAUSSAZ</t>
  </si>
  <si>
    <t>H3410</t>
  </si>
  <si>
    <t>Obervermuntwerk II</t>
  </si>
  <si>
    <t>H3411</t>
  </si>
  <si>
    <t>Centrale di Premadio - S. Giacomo</t>
  </si>
  <si>
    <t>H3412</t>
  </si>
  <si>
    <t>Centrale di Ampezzo</t>
  </si>
  <si>
    <t>H3413</t>
  </si>
  <si>
    <t>Centrale di San Bernardo</t>
  </si>
  <si>
    <t>H3414</t>
  </si>
  <si>
    <t>Centrale di Prestone</t>
  </si>
  <si>
    <t>H3415</t>
  </si>
  <si>
    <t>Isolato Madesimo</t>
  </si>
  <si>
    <t>H3416</t>
  </si>
  <si>
    <t>Kraftwerk Alberschwende</t>
  </si>
  <si>
    <t>H3417</t>
  </si>
  <si>
    <t>Centrale Hydroélectrique de Tucoy</t>
  </si>
  <si>
    <t>H3418</t>
  </si>
  <si>
    <t xml:space="preserve"> Centrale Hydroéléctrique d'Arrens</t>
  </si>
  <si>
    <t>H3419</t>
  </si>
  <si>
    <t>Centrale Hydroélectrique de Nouaux</t>
  </si>
  <si>
    <t>H342</t>
  </si>
  <si>
    <t>Dragan remeti Dragan (Remeti) Hydroelectric Power Station Romania - Dragan (Remeti) Hydroelectric Power Station Romania</t>
  </si>
  <si>
    <t>H3420</t>
  </si>
  <si>
    <t>Centrale Hydroélectrique de Lau-Balagnas</t>
  </si>
  <si>
    <t>H3421</t>
  </si>
  <si>
    <t>Centrale Hydro-Électrique Luz I &amp; 2</t>
  </si>
  <si>
    <t>H3422</t>
  </si>
  <si>
    <t>Edison ARMISA (UP_ALTOADDA_1)</t>
  </si>
  <si>
    <t>H3423</t>
  </si>
  <si>
    <t>Edison Publino (UP_ALTOADDA_1)</t>
  </si>
  <si>
    <t>H3424</t>
  </si>
  <si>
    <t>Edison ZAPPELLO (UP_ALTOADDA_1)</t>
  </si>
  <si>
    <t>H3425</t>
  </si>
  <si>
    <t>Edison VEDELLO (UP_ALTOADDA_1)</t>
  </si>
  <si>
    <t>H3426</t>
  </si>
  <si>
    <t>Edison Belviso</t>
  </si>
  <si>
    <t>H3427</t>
  </si>
  <si>
    <t>Edison Ganda</t>
  </si>
  <si>
    <t>H3428</t>
  </si>
  <si>
    <t>Edison Sonico</t>
  </si>
  <si>
    <t>H3429</t>
  </si>
  <si>
    <t>maentwrog</t>
  </si>
  <si>
    <t>H343</t>
  </si>
  <si>
    <t>Sondrio UP_SONDRIO_1</t>
  </si>
  <si>
    <t>H3430</t>
  </si>
  <si>
    <t>Glenlee</t>
  </si>
  <si>
    <t>H3431</t>
  </si>
  <si>
    <t>Kendoon</t>
  </si>
  <si>
    <t>H3432</t>
  </si>
  <si>
    <t>Rheidol</t>
  </si>
  <si>
    <t>H3433</t>
  </si>
  <si>
    <t>Lochaber</t>
  </si>
  <si>
    <t>H3434</t>
  </si>
  <si>
    <t>Peshqesh</t>
  </si>
  <si>
    <t>H3435</t>
  </si>
  <si>
    <t>Molí del Foix</t>
  </si>
  <si>
    <t>H3436</t>
  </si>
  <si>
    <t>Can Sastre Nova</t>
  </si>
  <si>
    <t>H3437</t>
  </si>
  <si>
    <t>La Gafa</t>
  </si>
  <si>
    <t>H3438</t>
  </si>
  <si>
    <t>La Puda</t>
  </si>
  <si>
    <t>H3439</t>
  </si>
  <si>
    <t>Molí del Monegal (Guixers)</t>
  </si>
  <si>
    <t>H344</t>
  </si>
  <si>
    <t>Schärding neuhaus</t>
  </si>
  <si>
    <t>H3440</t>
  </si>
  <si>
    <t>Fàbrica del Monegal</t>
  </si>
  <si>
    <t>H3441</t>
  </si>
  <si>
    <t>Central de l'embassament de Sant Ponç</t>
  </si>
  <si>
    <t>H3442</t>
  </si>
  <si>
    <t>Salt Canet i La Rabassa</t>
  </si>
  <si>
    <t>H3443</t>
  </si>
  <si>
    <t>CH Barat</t>
  </si>
  <si>
    <t>H3444</t>
  </si>
  <si>
    <t>La Llum</t>
  </si>
  <si>
    <t>H3445</t>
  </si>
  <si>
    <t>Salt El Calvet</t>
  </si>
  <si>
    <t>H3446</t>
  </si>
  <si>
    <t>Molí de Guixers RA</t>
  </si>
  <si>
    <t>H3447</t>
  </si>
  <si>
    <t>La Costa</t>
  </si>
  <si>
    <t>H3448</t>
  </si>
  <si>
    <t>Molí de la Corriu</t>
  </si>
  <si>
    <t>H3449</t>
  </si>
  <si>
    <t>Can Bota - La Cubia</t>
  </si>
  <si>
    <t>H3450</t>
  </si>
  <si>
    <t>Salt Ca l'Alerd</t>
  </si>
  <si>
    <t>H3451</t>
  </si>
  <si>
    <t>Ca l'Afou</t>
  </si>
  <si>
    <t>H3452</t>
  </si>
  <si>
    <t>Molí Güell</t>
  </si>
  <si>
    <t>H3453</t>
  </si>
  <si>
    <t>Malagarrida</t>
  </si>
  <si>
    <t>H3454</t>
  </si>
  <si>
    <t>Colònia Valls</t>
  </si>
  <si>
    <t>H3455</t>
  </si>
  <si>
    <t>Valls La Ribera</t>
  </si>
  <si>
    <t>H3456</t>
  </si>
  <si>
    <t>Cal Jover</t>
  </si>
  <si>
    <t>H3457</t>
  </si>
  <si>
    <t>Fàbrica Vella</t>
  </si>
  <si>
    <t>H3458</t>
  </si>
  <si>
    <t>Suriatex</t>
  </si>
  <si>
    <t>H3459</t>
  </si>
  <si>
    <t>Fàbrica Antius</t>
  </si>
  <si>
    <t>H346</t>
  </si>
  <si>
    <t>Seitakorva</t>
  </si>
  <si>
    <t>H3460</t>
  </si>
  <si>
    <t>Finca Cortès</t>
  </si>
  <si>
    <t>H3461</t>
  </si>
  <si>
    <t>Cal Cavaller</t>
  </si>
  <si>
    <t>H3462</t>
  </si>
  <si>
    <t>Fàbrica Nova</t>
  </si>
  <si>
    <t>H3463</t>
  </si>
  <si>
    <t>Can Canals</t>
  </si>
  <si>
    <t>H3464</t>
  </si>
  <si>
    <t>Can Gallifa</t>
  </si>
  <si>
    <t>H3465</t>
  </si>
  <si>
    <t>Fàbrica del Mig</t>
  </si>
  <si>
    <t>H3466</t>
  </si>
  <si>
    <t>Can Borràs</t>
  </si>
  <si>
    <t>H3467</t>
  </si>
  <si>
    <t>Molí de la Coromina</t>
  </si>
  <si>
    <t>H3468</t>
  </si>
  <si>
    <t>Els Torrents</t>
  </si>
  <si>
    <t>H3469</t>
  </si>
  <si>
    <t>Captació simats</t>
  </si>
  <si>
    <t>H347</t>
  </si>
  <si>
    <t>Plate taille PLATE TAILLE T - Plate Taille Hydroelectric Pumped Storage Project Belgeium</t>
  </si>
  <si>
    <t>H3470</t>
  </si>
  <si>
    <t>Els Condals</t>
  </si>
  <si>
    <t>H3471</t>
  </si>
  <si>
    <t>Puig i Font</t>
  </si>
  <si>
    <t>H3472</t>
  </si>
  <si>
    <t>Cal Carné</t>
  </si>
  <si>
    <t>H3473</t>
  </si>
  <si>
    <t>Salt Can Comas</t>
  </si>
  <si>
    <t>H3474</t>
  </si>
  <si>
    <t>Salt de Can Gomis</t>
  </si>
  <si>
    <t>H3475</t>
  </si>
  <si>
    <t>Colònia Burès</t>
  </si>
  <si>
    <t>H3476</t>
  </si>
  <si>
    <t>Salt de Pendis</t>
  </si>
  <si>
    <t>H3477</t>
  </si>
  <si>
    <t>Salt de Bagà</t>
  </si>
  <si>
    <t>H3478</t>
  </si>
  <si>
    <t>El Borràs</t>
  </si>
  <si>
    <t>H3479</t>
  </si>
  <si>
    <t>Can Soler</t>
  </si>
  <si>
    <t>H3480</t>
  </si>
  <si>
    <t>Font del Riu</t>
  </si>
  <si>
    <t>H3481</t>
  </si>
  <si>
    <t>Can Parareda</t>
  </si>
  <si>
    <t>H3482</t>
  </si>
  <si>
    <t>Berga-1 (Can Turó)</t>
  </si>
  <si>
    <t>H3483</t>
  </si>
  <si>
    <t>Berga II</t>
  </si>
  <si>
    <t>H3484</t>
  </si>
  <si>
    <t>Els Carburos</t>
  </si>
  <si>
    <t>H3485</t>
  </si>
  <si>
    <t>Maurici Roset (riu Greixer)</t>
  </si>
  <si>
    <t>H3486</t>
  </si>
  <si>
    <t>El Cairat</t>
  </si>
  <si>
    <t>H3487</t>
  </si>
  <si>
    <t>Can Balet i Vendrell (sala 1)</t>
  </si>
  <si>
    <t>H3488</t>
  </si>
  <si>
    <t>Les Boades</t>
  </si>
  <si>
    <t>H3489</t>
  </si>
  <si>
    <t>La Bauma</t>
  </si>
  <si>
    <t>H349</t>
  </si>
  <si>
    <t>Slapy republic Slapy Hydroelectric Power Plant Czech Republic - Slapy Hydroelectric Power Plant Czech Republic</t>
  </si>
  <si>
    <t>H3490</t>
  </si>
  <si>
    <t>Salt de les Les Hortes</t>
  </si>
  <si>
    <t>H3491</t>
  </si>
  <si>
    <t>Marcetas</t>
  </si>
  <si>
    <t>H3492</t>
  </si>
  <si>
    <t>Pont de Vilomara</t>
  </si>
  <si>
    <t>H3493</t>
  </si>
  <si>
    <t>Can Sedó</t>
  </si>
  <si>
    <t>H3494</t>
  </si>
  <si>
    <t>Teixits Gonfaus</t>
  </si>
  <si>
    <t>H3495</t>
  </si>
  <si>
    <t>El Collet de Vallcebre</t>
  </si>
  <si>
    <t>H3496</t>
  </si>
  <si>
    <t>Hidrolèlectrica el Molí</t>
  </si>
  <si>
    <t>H3497</t>
  </si>
  <si>
    <t>Ciments Collet</t>
  </si>
  <si>
    <t>H3498</t>
  </si>
  <si>
    <t>Colònia Rosal (Berga-Olvan)</t>
  </si>
  <si>
    <t>H3499</t>
  </si>
  <si>
    <t>La Plana</t>
  </si>
  <si>
    <t>H35</t>
  </si>
  <si>
    <t>Gabčíkovo Gabcikovo - Gabcikovo Hydroelectric Power Plant Slovakia</t>
  </si>
  <si>
    <t>H3500</t>
  </si>
  <si>
    <t>Salt de Guardiola</t>
  </si>
  <si>
    <t>H3501</t>
  </si>
  <si>
    <t>Colònia Monegal</t>
  </si>
  <si>
    <t>H3502</t>
  </si>
  <si>
    <t>Molí del Casso</t>
  </si>
  <si>
    <t>H3503</t>
  </si>
  <si>
    <t>Vilafruns</t>
  </si>
  <si>
    <t>H3504</t>
  </si>
  <si>
    <t>Colònia Cal Vidal</t>
  </si>
  <si>
    <t>H3505</t>
  </si>
  <si>
    <t>Berga 3 (Benjac) - Canal industrial de Berga</t>
  </si>
  <si>
    <t>H3506</t>
  </si>
  <si>
    <t>Tèxtil Moisa</t>
  </si>
  <si>
    <t>H3507</t>
  </si>
  <si>
    <t>Cal Riera</t>
  </si>
  <si>
    <t>H3508</t>
  </si>
  <si>
    <t>Ametlla de Merola</t>
  </si>
  <si>
    <t>H3509</t>
  </si>
  <si>
    <t>Colònia Marçal</t>
  </si>
  <si>
    <t>H351</t>
  </si>
  <si>
    <t>Saint esteve SAINT ESTEVE - Saint Esteve-Janson Hydroelectric Power Station France</t>
  </si>
  <si>
    <t>H3510</t>
  </si>
  <si>
    <t>Central de l'embassament de La Baells</t>
  </si>
  <si>
    <t>H3511</t>
  </si>
  <si>
    <t>Puig-Reig</t>
  </si>
  <si>
    <t>H3512</t>
  </si>
  <si>
    <t>Cal Metre</t>
  </si>
  <si>
    <t>H3513</t>
  </si>
  <si>
    <t>Càtex Molí</t>
  </si>
  <si>
    <t>H3514</t>
  </si>
  <si>
    <t>Colònia Cal Pons</t>
  </si>
  <si>
    <t>H3515</t>
  </si>
  <si>
    <t>Filatures Forcada</t>
  </si>
  <si>
    <t>H3516</t>
  </si>
  <si>
    <t>Colonia Soldevila</t>
  </si>
  <si>
    <t>H3517</t>
  </si>
  <si>
    <t>Colònia Viladomiu Vell</t>
  </si>
  <si>
    <t>H3518</t>
  </si>
  <si>
    <t>La Rabeia</t>
  </si>
  <si>
    <t>H3519</t>
  </si>
  <si>
    <t>Cal Prat</t>
  </si>
  <si>
    <t>H352</t>
  </si>
  <si>
    <t>Nuova biaschina</t>
  </si>
  <si>
    <t>H3520</t>
  </si>
  <si>
    <t>Cal Bassacs</t>
  </si>
  <si>
    <t>H3521</t>
  </si>
  <si>
    <t>Guixaró</t>
  </si>
  <si>
    <t>H3522</t>
  </si>
  <si>
    <t>Viladomiu Nou</t>
  </si>
  <si>
    <t>H3523</t>
  </si>
  <si>
    <t>El Pont Vell</t>
  </si>
  <si>
    <t>H3524</t>
  </si>
  <si>
    <t>Serrassans</t>
  </si>
  <si>
    <t>H3525</t>
  </si>
  <si>
    <t>Casa Torres Amat</t>
  </si>
  <si>
    <t>H3526</t>
  </si>
  <si>
    <t>Nova Xibèria</t>
  </si>
  <si>
    <t>H3527</t>
  </si>
  <si>
    <t>Fàbrica del Riu</t>
  </si>
  <si>
    <t>H3528</t>
  </si>
  <si>
    <t>Sant Benet</t>
  </si>
  <si>
    <t>H3529</t>
  </si>
  <si>
    <t>Pont de Cabrianes</t>
  </si>
  <si>
    <t>H353</t>
  </si>
  <si>
    <t>Gerstheim GERSTHEIM - Gerstheim Hydroelectric Power Station France</t>
  </si>
  <si>
    <t>H3530</t>
  </si>
  <si>
    <t>Cabrianes</t>
  </si>
  <si>
    <t>H3531</t>
  </si>
  <si>
    <t>Galobart</t>
  </si>
  <si>
    <t>H3532</t>
  </si>
  <si>
    <t>La Corbatera</t>
  </si>
  <si>
    <t>H3533</t>
  </si>
  <si>
    <t>Can Bros</t>
  </si>
  <si>
    <t>H3534</t>
  </si>
  <si>
    <t>Colònia Jorba</t>
  </si>
  <si>
    <t>H3535</t>
  </si>
  <si>
    <t>Fàbrica d'Electricitat Jorba</t>
  </si>
  <si>
    <t>H3536</t>
  </si>
  <si>
    <t>La Cortada</t>
  </si>
  <si>
    <t>H3537</t>
  </si>
  <si>
    <t>Ca l'Artigas / CH Carburs (171450-003)</t>
  </si>
  <si>
    <t>H3538</t>
  </si>
  <si>
    <t>Granja Escrigàs</t>
  </si>
  <si>
    <t>H3539</t>
  </si>
  <si>
    <t>Clot del Moro</t>
  </si>
  <si>
    <t>H354</t>
  </si>
  <si>
    <t>Vogelgrun VOGELGRUN - Vogelgrun Hydroelectric Power Station France</t>
  </si>
  <si>
    <t>H3540</t>
  </si>
  <si>
    <t>El molí de les fonts del Llobregat</t>
  </si>
  <si>
    <t>H3541</t>
  </si>
  <si>
    <t>Molí Serradell (Merdàs)</t>
  </si>
  <si>
    <t>H3542</t>
  </si>
  <si>
    <t>Parramon</t>
  </si>
  <si>
    <t>H3543</t>
  </si>
  <si>
    <t>Montagut (AEG)</t>
  </si>
  <si>
    <t>H3544</t>
  </si>
  <si>
    <t>Colònia Fàbregas</t>
  </si>
  <si>
    <t>H3545</t>
  </si>
  <si>
    <t>Colònia Herand</t>
  </si>
  <si>
    <t>H3546</t>
  </si>
  <si>
    <t>Molí d'en Sart</t>
  </si>
  <si>
    <t>H3547</t>
  </si>
  <si>
    <t>Pont de la Cabreta</t>
  </si>
  <si>
    <t>H3548</t>
  </si>
  <si>
    <t>Colònia Pernau</t>
  </si>
  <si>
    <t>H3549</t>
  </si>
  <si>
    <t>Prat Rumí</t>
  </si>
  <si>
    <t>H3550</t>
  </si>
  <si>
    <t>El Molí de Queralbs</t>
  </si>
  <si>
    <t>H3551</t>
  </si>
  <si>
    <t>Colònia Molinou</t>
  </si>
  <si>
    <t>H3552</t>
  </si>
  <si>
    <t>Can Noguera 1</t>
  </si>
  <si>
    <t>H3553</t>
  </si>
  <si>
    <t>Can Noguera 2</t>
  </si>
  <si>
    <t>H3554</t>
  </si>
  <si>
    <t>Fàbrica de Pastes</t>
  </si>
  <si>
    <t>H3555</t>
  </si>
  <si>
    <t>El Martinet</t>
  </si>
  <si>
    <t>H3556</t>
  </si>
  <si>
    <t>Plaça del Mercat</t>
  </si>
  <si>
    <t>H3557</t>
  </si>
  <si>
    <t>Hilados</t>
  </si>
  <si>
    <t>H3558</t>
  </si>
  <si>
    <t>Carburos</t>
  </si>
  <si>
    <t>H3559</t>
  </si>
  <si>
    <t>La Farba</t>
  </si>
  <si>
    <t>H356</t>
  </si>
  <si>
    <t>Baix logis neuf BAIX LOGIS NEUF - Logis Neuf Hydroelectric Power Station France</t>
  </si>
  <si>
    <t>H3560</t>
  </si>
  <si>
    <t>Rialb</t>
  </si>
  <si>
    <t>H3561</t>
  </si>
  <si>
    <t>Salt de Freser</t>
  </si>
  <si>
    <t>H3562</t>
  </si>
  <si>
    <t>Sorribes</t>
  </si>
  <si>
    <t>H3563</t>
  </si>
  <si>
    <t>Pardines</t>
  </si>
  <si>
    <t>H3564</t>
  </si>
  <si>
    <t>Serra Balet</t>
  </si>
  <si>
    <t>H3565</t>
  </si>
  <si>
    <t>Sant Quintí</t>
  </si>
  <si>
    <t>H3566</t>
  </si>
  <si>
    <t>Greens Power</t>
  </si>
  <si>
    <t>H3567</t>
  </si>
  <si>
    <t>Salt Agafallops</t>
  </si>
  <si>
    <t>H3568</t>
  </si>
  <si>
    <t>El Roig</t>
  </si>
  <si>
    <t>H3569</t>
  </si>
  <si>
    <t>l'Aliguer</t>
  </si>
  <si>
    <t>H357</t>
  </si>
  <si>
    <t>Waldeck I Pumped Storage Power Plant Germany - Waldeck I Pumped Storage Power Plant Germany</t>
  </si>
  <si>
    <t>H3570</t>
  </si>
  <si>
    <t>Salt La Corba</t>
  </si>
  <si>
    <t>H3571</t>
  </si>
  <si>
    <t>El Carbur de Dalt</t>
  </si>
  <si>
    <t>H3572</t>
  </si>
  <si>
    <t>La Farga de Bebié</t>
  </si>
  <si>
    <t>H3573</t>
  </si>
  <si>
    <t>La Cúbia</t>
  </si>
  <si>
    <t>H3574</t>
  </si>
  <si>
    <t>Carburos Montesquiu</t>
  </si>
  <si>
    <t>H3575</t>
  </si>
  <si>
    <t>l'Escala d'en Botei</t>
  </si>
  <si>
    <t>H3576</t>
  </si>
  <si>
    <t>La Verneda</t>
  </si>
  <si>
    <t>H3577</t>
  </si>
  <si>
    <t>Colònia Can Guixà</t>
  </si>
  <si>
    <t>H3578</t>
  </si>
  <si>
    <t>La Caseta</t>
  </si>
  <si>
    <t>H3579</t>
  </si>
  <si>
    <t>L'Illa</t>
  </si>
  <si>
    <t>H3330</t>
  </si>
  <si>
    <t>Ribeiradio Ermida</t>
  </si>
  <si>
    <t>H3580</t>
  </si>
  <si>
    <t>El Molí de l'Espona</t>
  </si>
  <si>
    <t>H3581</t>
  </si>
  <si>
    <t>Salt de la Coromina</t>
  </si>
  <si>
    <t>H3582</t>
  </si>
  <si>
    <t>La Farga Lacambra</t>
  </si>
  <si>
    <t>H3583</t>
  </si>
  <si>
    <t>La Mambla d'Orís</t>
  </si>
  <si>
    <t>H3584</t>
  </si>
  <si>
    <t>Serradal</t>
  </si>
  <si>
    <t>H3585</t>
  </si>
  <si>
    <t>Borgonyà</t>
  </si>
  <si>
    <t>H3586</t>
  </si>
  <si>
    <t>Colònia Ymbern</t>
  </si>
  <si>
    <t>H3587</t>
  </si>
  <si>
    <t>Cal Escolà</t>
  </si>
  <si>
    <t>H3588</t>
  </si>
  <si>
    <t>La Gleva</t>
  </si>
  <si>
    <t>H3589</t>
  </si>
  <si>
    <t>CH Gallifa - Filatures Marquet - Grup 2</t>
  </si>
  <si>
    <t>H359</t>
  </si>
  <si>
    <t>Akkats Akkats Hydroelectric Power Station Sweden - Akkats Hydroelectric Power Station Sweden</t>
  </si>
  <si>
    <t>H3590</t>
  </si>
  <si>
    <t>Can Tarrés</t>
  </si>
  <si>
    <t>H3591</t>
  </si>
  <si>
    <t>Colònia Vilaseca</t>
  </si>
  <si>
    <t>H3592</t>
  </si>
  <si>
    <t>Filats Rusiñol</t>
  </si>
  <si>
    <t>H3593</t>
  </si>
  <si>
    <t>Can Blanc</t>
  </si>
  <si>
    <t>H3594</t>
  </si>
  <si>
    <t>Cal Gat</t>
  </si>
  <si>
    <t>H3595</t>
  </si>
  <si>
    <t>Dolcet</t>
  </si>
  <si>
    <t>H3596</t>
  </si>
  <si>
    <t>Comamala</t>
  </si>
  <si>
    <t>H3597</t>
  </si>
  <si>
    <t>Can Benet</t>
  </si>
  <si>
    <t>H3598</t>
  </si>
  <si>
    <t>Cal Espona</t>
  </si>
  <si>
    <t>H3599</t>
  </si>
  <si>
    <t>Malars</t>
  </si>
  <si>
    <t>H36</t>
  </si>
  <si>
    <t>Żarnowiec Zarnowiec H1 - Zarnowiec Pumped Storage Hydroelectric Power Plant Poland</t>
  </si>
  <si>
    <t>H360</t>
  </si>
  <si>
    <t>Hölleforsen</t>
  </si>
  <si>
    <t>H3600</t>
  </si>
  <si>
    <t>La Grevolosa</t>
  </si>
  <si>
    <t>H3601</t>
  </si>
  <si>
    <t>Can Llanes</t>
  </si>
  <si>
    <t>H3602</t>
  </si>
  <si>
    <t>Tregurà</t>
  </si>
  <si>
    <t>H3603</t>
  </si>
  <si>
    <t>Portabella</t>
  </si>
  <si>
    <t>H3604</t>
  </si>
  <si>
    <t>Brutau-II</t>
  </si>
  <si>
    <t>H3605</t>
  </si>
  <si>
    <t>Folcrà</t>
  </si>
  <si>
    <t>H3606</t>
  </si>
  <si>
    <t>Llanars</t>
  </si>
  <si>
    <t>H3607</t>
  </si>
  <si>
    <t>Feitús</t>
  </si>
  <si>
    <t>H3608</t>
  </si>
  <si>
    <t>Brutau-I</t>
  </si>
  <si>
    <t>H3609</t>
  </si>
  <si>
    <t>Brandia</t>
  </si>
  <si>
    <t>H361</t>
  </si>
  <si>
    <t>Lasele</t>
  </si>
  <si>
    <t>H3610</t>
  </si>
  <si>
    <t>Les Rocasses-1</t>
  </si>
  <si>
    <t>H3611</t>
  </si>
  <si>
    <t>Les Rocasses-2</t>
  </si>
  <si>
    <t>H3612</t>
  </si>
  <si>
    <t>Matabosch</t>
  </si>
  <si>
    <t>H3613</t>
  </si>
  <si>
    <t>Iglesies</t>
  </si>
  <si>
    <t>H3614</t>
  </si>
  <si>
    <t>Mariner</t>
  </si>
  <si>
    <t>H3615</t>
  </si>
  <si>
    <t>Cruanyes</t>
  </si>
  <si>
    <t>H3616</t>
  </si>
  <si>
    <t>Can Riera Moliner</t>
  </si>
  <si>
    <t>H3617</t>
  </si>
  <si>
    <t>El Molí d'Espinavell</t>
  </si>
  <si>
    <t>H3618</t>
  </si>
  <si>
    <t>Central de l'embassament de Sau</t>
  </si>
  <si>
    <t>H3619</t>
  </si>
  <si>
    <t>Salt Gualba II</t>
  </si>
  <si>
    <t>H362</t>
  </si>
  <si>
    <t>Feldsee Kraftwerk Feldsee - Feldsee Pumped Storage Power Plant Austria</t>
  </si>
  <si>
    <t>H3620</t>
  </si>
  <si>
    <t>Beget</t>
  </si>
  <si>
    <t>H3621</t>
  </si>
  <si>
    <t>Salt Gualba III</t>
  </si>
  <si>
    <t>H3622</t>
  </si>
  <si>
    <t>vila Junvinya Finca registral número 815</t>
  </si>
  <si>
    <t>H3623</t>
  </si>
  <si>
    <t>Molí Fondo</t>
  </si>
  <si>
    <t>H3624</t>
  </si>
  <si>
    <t>La Sebastiana</t>
  </si>
  <si>
    <t>H3625</t>
  </si>
  <si>
    <t>La Sebastianeta</t>
  </si>
  <si>
    <t>H3626</t>
  </si>
  <si>
    <t>Dusol 1</t>
  </si>
  <si>
    <t>H3627</t>
  </si>
  <si>
    <t>Can Gridó</t>
  </si>
  <si>
    <t>H3628</t>
  </si>
  <si>
    <t>El Molí de Vilamala</t>
  </si>
  <si>
    <t>H3629</t>
  </si>
  <si>
    <t>Monter</t>
  </si>
  <si>
    <t>H3630</t>
  </si>
  <si>
    <t>Mulleras</t>
  </si>
  <si>
    <t>H3631</t>
  </si>
  <si>
    <t>Can Xaudiera</t>
  </si>
  <si>
    <t>H3632</t>
  </si>
  <si>
    <t>Central de l'embassament de Susqueda</t>
  </si>
  <si>
    <t>H3633</t>
  </si>
  <si>
    <t>Can Sorribes</t>
  </si>
  <si>
    <t>H3634</t>
  </si>
  <si>
    <t>Aigües del Brugent</t>
  </si>
  <si>
    <t>H3635</t>
  </si>
  <si>
    <t>Les Mines d'Osor</t>
  </si>
  <si>
    <t>H3636</t>
  </si>
  <si>
    <t>Central de l'embassament de Pasteral I</t>
  </si>
  <si>
    <t>H3637</t>
  </si>
  <si>
    <t>Sant Jaume</t>
  </si>
  <si>
    <t>H3638</t>
  </si>
  <si>
    <t>Osor</t>
  </si>
  <si>
    <t>H3639</t>
  </si>
  <si>
    <t>CH Pasteral II</t>
  </si>
  <si>
    <t>H364</t>
  </si>
  <si>
    <t>VOGELGRUN - Vogelgrun Hydroelectric Power Station France</t>
  </si>
  <si>
    <t>H3640</t>
  </si>
  <si>
    <t>Salt d'Anglès</t>
  </si>
  <si>
    <t>H3641</t>
  </si>
  <si>
    <t>Can Carlot</t>
  </si>
  <si>
    <t>H3642</t>
  </si>
  <si>
    <t>Molí Nou (A) (El Molinot)</t>
  </si>
  <si>
    <t>H3643</t>
  </si>
  <si>
    <t>Bonmatí</t>
  </si>
  <si>
    <t>H3644</t>
  </si>
  <si>
    <t>Vilanna</t>
  </si>
  <si>
    <t>H3645</t>
  </si>
  <si>
    <t>Bescanó</t>
  </si>
  <si>
    <t>H3646</t>
  </si>
  <si>
    <t>Grober</t>
  </si>
  <si>
    <t>H3647</t>
  </si>
  <si>
    <t>Serinyà</t>
  </si>
  <si>
    <t>H3648</t>
  </si>
  <si>
    <t>Montfullà</t>
  </si>
  <si>
    <t>H3649</t>
  </si>
  <si>
    <t>Martís</t>
  </si>
  <si>
    <t>H3650</t>
  </si>
  <si>
    <t>Salt-1</t>
  </si>
  <si>
    <t>H3651</t>
  </si>
  <si>
    <t>Salt-2</t>
  </si>
  <si>
    <t>H3652</t>
  </si>
  <si>
    <t>Esponellà-B</t>
  </si>
  <si>
    <t>H3653</t>
  </si>
  <si>
    <t>El molí de Girona</t>
  </si>
  <si>
    <t>H3654</t>
  </si>
  <si>
    <t>Mitjans</t>
  </si>
  <si>
    <t>H3655</t>
  </si>
  <si>
    <t>Molí dels Sords</t>
  </si>
  <si>
    <t>H3656</t>
  </si>
  <si>
    <t>Aurora II</t>
  </si>
  <si>
    <t>H3657</t>
  </si>
  <si>
    <t>Campdorà</t>
  </si>
  <si>
    <t>H3658</t>
  </si>
  <si>
    <t>Travy-Vilert</t>
  </si>
  <si>
    <t>H3659</t>
  </si>
  <si>
    <t>Central de l'embassament de Darnius Boadella</t>
  </si>
  <si>
    <t>H3660</t>
  </si>
  <si>
    <t>Orfes</t>
  </si>
  <si>
    <t>H3661</t>
  </si>
  <si>
    <t>Arenys d'Empordà</t>
  </si>
  <si>
    <t>H3662</t>
  </si>
  <si>
    <t>Molí d'en Vinyals</t>
  </si>
  <si>
    <t>H3663</t>
  </si>
  <si>
    <t>Sentmenat</t>
  </si>
  <si>
    <t>H3664</t>
  </si>
  <si>
    <t>Ribarroja Riba-Roja</t>
  </si>
  <si>
    <t>H3665</t>
  </si>
  <si>
    <t>Kinlochleven Hydro Power Plant KNLCV-1</t>
  </si>
  <si>
    <t>H3666</t>
  </si>
  <si>
    <t>MAEN MARMORE</t>
  </si>
  <si>
    <t>H3667</t>
  </si>
  <si>
    <t>Bergkristall Stieber</t>
  </si>
  <si>
    <t>H3668</t>
  </si>
  <si>
    <t>Pumpspeicherwerk Rönkhausen PSW-ROENK-KW</t>
  </si>
  <si>
    <t>H3669</t>
  </si>
  <si>
    <t>Lee Scheme</t>
  </si>
  <si>
    <t>H3670</t>
  </si>
  <si>
    <t>Ujmani</t>
  </si>
  <si>
    <t>XK</t>
  </si>
  <si>
    <t>H3671</t>
  </si>
  <si>
    <t>HC LUMBARDHI 1 2 Belaja DECANI</t>
  </si>
  <si>
    <t>H3672</t>
  </si>
  <si>
    <t>Centrale hydraulique EDF de Golfech - Sud-Ouest</t>
  </si>
  <si>
    <t>H3673</t>
  </si>
  <si>
    <t>Romanche-Gavet</t>
  </si>
  <si>
    <t>H368</t>
  </si>
  <si>
    <t>Fionnay mauvoisin</t>
  </si>
  <si>
    <t>H369</t>
  </si>
  <si>
    <t>Tierfehd umwälzwerk</t>
  </si>
  <si>
    <t>H370</t>
  </si>
  <si>
    <t>Curbans CURBANS - Curbans Hydroelectric Power Station France</t>
  </si>
  <si>
    <t>H371</t>
  </si>
  <si>
    <t>Provvidenza UP_PROVVIDEN_1</t>
  </si>
  <si>
    <t>H372</t>
  </si>
  <si>
    <t>Pumpspeicherwerk rönkhausen Rönkhausen Pumped Storage Power Plant Germany - Rönkhausen Pumped Storage Power Plant Germany</t>
  </si>
  <si>
    <t>H373</t>
  </si>
  <si>
    <t>Hpp ruieni RUIE1 - Ruieni Hydroelectric Power Station Romania</t>
  </si>
  <si>
    <t>H374</t>
  </si>
  <si>
    <t>Hourat Hourat Hydroelectric Power Station France - Hourat Hydroelectric Power Station France</t>
  </si>
  <si>
    <t>H375</t>
  </si>
  <si>
    <t>Gargnano UP_GARGNANO_1</t>
  </si>
  <si>
    <t>H377</t>
  </si>
  <si>
    <t>Ceresole - Rosone (Locana)</t>
  </si>
  <si>
    <t>H378</t>
  </si>
  <si>
    <t>Kvistforsen</t>
  </si>
  <si>
    <t>H379</t>
  </si>
  <si>
    <t>Etzelwerk Altendorf</t>
  </si>
  <si>
    <t>H38</t>
  </si>
  <si>
    <t>Grimsel KWO ProduktionPS - Grimsel 3 Pumped Storage Power Plant Switzerland</t>
  </si>
  <si>
    <t>H380</t>
  </si>
  <si>
    <t>Morasco</t>
  </si>
  <si>
    <t>H381</t>
  </si>
  <si>
    <t>TANES GR. GENERAC.</t>
  </si>
  <si>
    <t>H382</t>
  </si>
  <si>
    <t>Taivalkoski</t>
  </si>
  <si>
    <t>H383</t>
  </si>
  <si>
    <t>Verzasca gordola</t>
  </si>
  <si>
    <t>H384</t>
  </si>
  <si>
    <t>Sainte croix</t>
  </si>
  <si>
    <t>H385</t>
  </si>
  <si>
    <t>Moforsen Hydroelectric Power Station Sweden - Moforsen Hydroelectric Power Station Sweden</t>
  </si>
  <si>
    <t>H611</t>
  </si>
  <si>
    <t>Belver</t>
  </si>
  <si>
    <t>H387</t>
  </si>
  <si>
    <t>Montpezat MONTPEZAT</t>
  </si>
  <si>
    <t>H388</t>
  </si>
  <si>
    <t>Stadsforsen</t>
  </si>
  <si>
    <t>H389</t>
  </si>
  <si>
    <t>Torrejon</t>
  </si>
  <si>
    <t>H39</t>
  </si>
  <si>
    <t>Centrale di Grosio - Lovero - Stazzona</t>
  </si>
  <si>
    <t>H390</t>
  </si>
  <si>
    <t>Laval cere &amp; Laval de Cere  1 &amp; 2 Hydroelectric Power Station France - Laval de Cere  1 &amp; 2 Hydroelectric Power Station France</t>
  </si>
  <si>
    <t>H842</t>
  </si>
  <si>
    <t>Agras AGRAS</t>
  </si>
  <si>
    <t>H392</t>
  </si>
  <si>
    <t>Vargfors Vargfors Hydroelectric Power Station Sweden - Vargfors Hydroelectric Power Station Sweden</t>
  </si>
  <si>
    <t>H393</t>
  </si>
  <si>
    <t>Edison Cedegolo</t>
  </si>
  <si>
    <t>H394</t>
  </si>
  <si>
    <t>Valpelline UP_VALPELLIN_1</t>
  </si>
  <si>
    <t>H395</t>
  </si>
  <si>
    <t>Korsselbränna</t>
  </si>
  <si>
    <t>H398</t>
  </si>
  <si>
    <t>FRIEIRA</t>
  </si>
  <si>
    <t>H399</t>
  </si>
  <si>
    <t>Passau ingling</t>
  </si>
  <si>
    <t>H4</t>
  </si>
  <si>
    <t>Muela</t>
  </si>
  <si>
    <t>H40</t>
  </si>
  <si>
    <t>EDST_G1____ - Dlouhe Strane Pumped Storage Hydroelectric Power Plant Czech Republic</t>
  </si>
  <si>
    <t>H400</t>
  </si>
  <si>
    <t>Pyhäkoski</t>
  </si>
  <si>
    <t>H401</t>
  </si>
  <si>
    <t>HE Vrla 1-4</t>
  </si>
  <si>
    <t>H402</t>
  </si>
  <si>
    <t>Stalon Stalon G1 - Stalon Hydroelectric Power Station Sweden</t>
  </si>
  <si>
    <t>H404</t>
  </si>
  <si>
    <t>Soutelo</t>
  </si>
  <si>
    <t>H405</t>
  </si>
  <si>
    <t>Avise UP_AVISE_1</t>
  </si>
  <si>
    <t>H406</t>
  </si>
  <si>
    <t>Peshtera HPP_PESHTERA - Peshtera Hydroelectric Power Plant Bulgaria</t>
  </si>
  <si>
    <t>H407</t>
  </si>
  <si>
    <t>Avignon AVIGNON VILLENEUVE - Avignon  Hydroelectric Power Station France</t>
  </si>
  <si>
    <t>H408</t>
  </si>
  <si>
    <t>Entracque rovina UP_ETQ_ROVINA_1 - Entracque Chiotas-Piastra Pumped Storage Power Plant Italy</t>
  </si>
  <si>
    <t>H409</t>
  </si>
  <si>
    <t>Höljes Holjes Hydroelectric Power Station Sweden - Holjes Hydroelectric Power Station Sweden</t>
  </si>
  <si>
    <t>H675</t>
  </si>
  <si>
    <t>Alto rabagão Rabagao - Alto Rabagao Hydroelectric Power Plant Portugal</t>
  </si>
  <si>
    <t>H412</t>
  </si>
  <si>
    <t>Egglfing</t>
  </si>
  <si>
    <t>H413</t>
  </si>
  <si>
    <t>Randens RANDENS</t>
  </si>
  <si>
    <t>H415</t>
  </si>
  <si>
    <t>Walchensee</t>
  </si>
  <si>
    <t>H416</t>
  </si>
  <si>
    <t>HPP_MOMINA_KLISU - Momina Klisura Hydroelectric Power Station Bulgaria</t>
  </si>
  <si>
    <t>H418</t>
  </si>
  <si>
    <t>COFRENTES HYDRO</t>
  </si>
  <si>
    <t>H419</t>
  </si>
  <si>
    <t>Combe d'avrieux COMBE DAVRIEUX 1 - Aussois + Combe d'Avrieux Hydroelectric Power Station France</t>
  </si>
  <si>
    <t>H714</t>
  </si>
  <si>
    <t>Canicada Canicada - Canicada Hydroelectric Power Plant Portugal</t>
  </si>
  <si>
    <t>H420</t>
  </si>
  <si>
    <t>Amsteg</t>
  </si>
  <si>
    <t>H421</t>
  </si>
  <si>
    <t>Lötschen</t>
  </si>
  <si>
    <t>H422</t>
  </si>
  <si>
    <t>CORNATEL 1</t>
  </si>
  <si>
    <t>H423</t>
  </si>
  <si>
    <t>Cardano UP_CARDANO_1</t>
  </si>
  <si>
    <t>H424</t>
  </si>
  <si>
    <t>Ryburg schwörstadt</t>
  </si>
  <si>
    <t>H425</t>
  </si>
  <si>
    <t>Malta oberstufe Malta-Oberstufe-KW - Malta Oberstufe Pumped Storage Power Plant Austria</t>
  </si>
  <si>
    <t>H427</t>
  </si>
  <si>
    <t>Schwarzach Kaprun-Schwarzach-KW Limberg</t>
  </si>
  <si>
    <t>H428</t>
  </si>
  <si>
    <t>Lana UP_LANA_1</t>
  </si>
  <si>
    <t>H429</t>
  </si>
  <si>
    <t>Isola serafini</t>
  </si>
  <si>
    <t>H430</t>
  </si>
  <si>
    <t>Haeusern Schluchsee</t>
  </si>
  <si>
    <t>H431</t>
  </si>
  <si>
    <t>Tabescan_2</t>
  </si>
  <si>
    <t>H432</t>
  </si>
  <si>
    <t>Geesthacht</t>
  </si>
  <si>
    <t>H433</t>
  </si>
  <si>
    <t>Couesque COUESQUE - Couesque Hydroelectric Power Station France</t>
  </si>
  <si>
    <t>H434</t>
  </si>
  <si>
    <t>Lipno republic Lipno Hydroelectric Power Plant Czech Republic - Lipno Hydroelectric Power Plant Czech Republic</t>
  </si>
  <si>
    <t>H435</t>
  </si>
  <si>
    <t>Isolato spluga ISOLATO SPLUGA</t>
  </si>
  <si>
    <t>H436</t>
  </si>
  <si>
    <t>Riva garda nuovo</t>
  </si>
  <si>
    <t>H756</t>
  </si>
  <si>
    <t>Vilar tabuaco Vilar-Tabuaco Hydroelectric Power Plant Portugal - Vilar-Tabuaco Hydroelectric Power Plant Portugal</t>
  </si>
  <si>
    <t>H439</t>
  </si>
  <si>
    <t>TIKVES G1 - Tikves Hydroelectric Power Plant Macedonia</t>
  </si>
  <si>
    <t>H44</t>
  </si>
  <si>
    <t>RHE Bajina Basta G1 - Bajina Basta Pumped Storage Hydroelectric Power Plant Serbia</t>
  </si>
  <si>
    <t>H440</t>
  </si>
  <si>
    <t>Saint guillerme SAINT GUILLERME - St. Guillerme Hydroelectric Power Station France</t>
  </si>
  <si>
    <t>H1429</t>
  </si>
  <si>
    <t>EDESSAIOS</t>
  </si>
  <si>
    <t>H442</t>
  </si>
  <si>
    <t>Formin HE Formin 1 - Formin Hydroelectric Poqwer Plant Slovenia</t>
  </si>
  <si>
    <t>H443</t>
  </si>
  <si>
    <t>Hermillon HERMILLON</t>
  </si>
  <si>
    <t>H446</t>
  </si>
  <si>
    <t>Hpp bradisoru BRAD - Bradisor Hydroelectric Power Station Romania</t>
  </si>
  <si>
    <t>H448</t>
  </si>
  <si>
    <t>Zlatoličje Zlatolicje Hydroelectric Poqwer Plant Slovenia - Zlatolicje Hydroelectric Poqwer Plant Slovenia</t>
  </si>
  <si>
    <t>H45</t>
  </si>
  <si>
    <t>Komani - KOMANG1</t>
  </si>
  <si>
    <t>H450</t>
  </si>
  <si>
    <t>Älvkarleby Alvkarleby Hydroelectric Power Plant Sweden - Alvkarleby Hydroelectric Power Plant Sweden</t>
  </si>
  <si>
    <t>H451</t>
  </si>
  <si>
    <t>GRABOVICA - Grabovica Hydroelectric Power Plant Bosnia and Herzegovina</t>
  </si>
  <si>
    <t>H453</t>
  </si>
  <si>
    <t>Windisch</t>
  </si>
  <si>
    <t>H454</t>
  </si>
  <si>
    <t>KWO Produktion - Handeck 1 Hydroelectric Power Plant Switzerland</t>
  </si>
  <si>
    <t>H455</t>
  </si>
  <si>
    <t>Capriati UP_CAPRIATI_1</t>
  </si>
  <si>
    <t>H456</t>
  </si>
  <si>
    <t>Olden</t>
  </si>
  <si>
    <t>H460</t>
  </si>
  <si>
    <t>Gabriel galan</t>
  </si>
  <si>
    <t>H461</t>
  </si>
  <si>
    <t>CASTRO II - Castro Hydroelectric Power Plant Spain</t>
  </si>
  <si>
    <t>H462</t>
  </si>
  <si>
    <t>BOCAC - Bocac Hydroelectric Power Plant Bosnia and Herzegovina</t>
  </si>
  <si>
    <t>H463</t>
  </si>
  <si>
    <t>Montorio UP_MONTORIO_1</t>
  </si>
  <si>
    <t>H464</t>
  </si>
  <si>
    <t>Torbole UP_TORBOLE_1</t>
  </si>
  <si>
    <t>H465</t>
  </si>
  <si>
    <t>Järpströmmen</t>
  </si>
  <si>
    <t>H469</t>
  </si>
  <si>
    <t>LSV Harjavallan vesivoimalaitos</t>
  </si>
  <si>
    <t>H47</t>
  </si>
  <si>
    <t>La Bathie - Roseland</t>
  </si>
  <si>
    <t>H470</t>
  </si>
  <si>
    <t>Pirttikoski</t>
  </si>
  <si>
    <t>H471</t>
  </si>
  <si>
    <t>Pied borne PIED DE BORNE - Pied-de-Borne Hydroelectric Power Station France</t>
  </si>
  <si>
    <t>H473</t>
  </si>
  <si>
    <t>Ering</t>
  </si>
  <si>
    <t>H474</t>
  </si>
  <si>
    <t>Sablons PEAGE DE ROUSSILLON - Sablons Hydroelectric Power Station France</t>
  </si>
  <si>
    <t>H800</t>
  </si>
  <si>
    <t>Paradela Paradela - Paradela Hydroelectric Power Plant Portugal</t>
  </si>
  <si>
    <t>H1713</t>
  </si>
  <si>
    <t>MAKROHORI-I</t>
  </si>
  <si>
    <t>H477</t>
  </si>
  <si>
    <t>CANELLES</t>
  </si>
  <si>
    <t>H478</t>
  </si>
  <si>
    <t>Oschenik innerfragant Innerfragant Pumped Storage Power Plant Austria - Innerfragant Pumped Storage Power Plant Austria</t>
  </si>
  <si>
    <t>H48</t>
  </si>
  <si>
    <t>Stornorrfors Stornorrfors G1 - Stornorrfors Hydroelectric Power Station Sweden</t>
  </si>
  <si>
    <t>H482</t>
  </si>
  <si>
    <t>Krokströmmen Krokstrommen Hydroelectric Power Plant Sweden - Krokstrommen Hydroelectric Power Plant Sweden</t>
  </si>
  <si>
    <t>H486</t>
  </si>
  <si>
    <t>Hpp_kardzhali</t>
  </si>
  <si>
    <t>H487</t>
  </si>
  <si>
    <t>KW Laufenburg</t>
  </si>
  <si>
    <t>H488</t>
  </si>
  <si>
    <t>Isohaara</t>
  </si>
  <si>
    <t>H489</t>
  </si>
  <si>
    <t>Nämforsen Namforsen Hydroelectric Power Station Sweden - Namforsen Hydroelectric Power Station Sweden</t>
  </si>
  <si>
    <t>H49</t>
  </si>
  <si>
    <t>S.fiorano</t>
  </si>
  <si>
    <t>H493</t>
  </si>
  <si>
    <t>Hpp tismana TISM - Tismana (Motru) Hydroelectric Power Station Romania</t>
  </si>
  <si>
    <t>H494</t>
  </si>
  <si>
    <t>Bistrica Hydroelectric Power Plant Serbia - Bistrica Hydroelectric Power Plant Serbia</t>
  </si>
  <si>
    <t>H495</t>
  </si>
  <si>
    <t>Aston ASTON - Aston Hydroelectric Power Station France</t>
  </si>
  <si>
    <t>H496</t>
  </si>
  <si>
    <t>HPP_IVAILOVGRAD 1/2/3 - Ivaylovgrad Hydroelectric Power Plant Bulgaria</t>
  </si>
  <si>
    <t>H497</t>
  </si>
  <si>
    <t>Torpshammar</t>
  </si>
  <si>
    <t>H498</t>
  </si>
  <si>
    <t>Passy PASSY</t>
  </si>
  <si>
    <t>H5</t>
  </si>
  <si>
    <t>Psw vianden Vianden 1 - Vianden Pumped Storage Power Plant Luxembourg</t>
  </si>
  <si>
    <t>H50</t>
  </si>
  <si>
    <t>Porąbka żar Porabka Zar H1 - Porabka-Zar Pumped Storage Power Plant Poland</t>
  </si>
  <si>
    <t>H500</t>
  </si>
  <si>
    <t>Centrale di Cavergno</t>
  </si>
  <si>
    <t>H501</t>
  </si>
  <si>
    <t>St etienne cantales ST ETIENNE CANTALES - Saint Etienne Cantales Hydroelectric Power Station France</t>
  </si>
  <si>
    <t>H502</t>
  </si>
  <si>
    <t>Tuggen</t>
  </si>
  <si>
    <t>H505</t>
  </si>
  <si>
    <t>Verbois Verbois Hydroelectric Power Plant Switzerland - Verbois Hydroelectric Power Plant Switzerland</t>
  </si>
  <si>
    <t>H506</t>
  </si>
  <si>
    <t>CIJARA 1</t>
  </si>
  <si>
    <t>H509</t>
  </si>
  <si>
    <t>Olivone</t>
  </si>
  <si>
    <t>H51</t>
  </si>
  <si>
    <t>Saucelle SAUCE II 1 - Saucelle Hydroelectric Power Plant Spain</t>
  </si>
  <si>
    <t>H510</t>
  </si>
  <si>
    <t>Rheinfelden</t>
  </si>
  <si>
    <t>H511</t>
  </si>
  <si>
    <t>Seled glorenza SELED GLORENZA</t>
  </si>
  <si>
    <t>H512</t>
  </si>
  <si>
    <t>Mucone</t>
  </si>
  <si>
    <t>H513</t>
  </si>
  <si>
    <t>Kaunohe Kauno KHE------HA1 - Kaunas Hydroelectric Power Plant Lithuania</t>
  </si>
  <si>
    <t>H515</t>
  </si>
  <si>
    <t>Valajaskoski</t>
  </si>
  <si>
    <t>H517</t>
  </si>
  <si>
    <t>Olidan Olidan Hydroelectric Power Plant Sweden - Olidan Hydroelectric Power Plant Sweden</t>
  </si>
  <si>
    <t>H518</t>
  </si>
  <si>
    <t>Braunau simbach</t>
  </si>
  <si>
    <t>H519</t>
  </si>
  <si>
    <t>Umluspen</t>
  </si>
  <si>
    <t>H915</t>
  </si>
  <si>
    <t>Lindoso</t>
  </si>
  <si>
    <t>H520</t>
  </si>
  <si>
    <t>Järnvägsforsen</t>
  </si>
  <si>
    <t>H521</t>
  </si>
  <si>
    <t>Kraftwerk außerfragant Kraftwerk Ausserfragant</t>
  </si>
  <si>
    <t>H522</t>
  </si>
  <si>
    <t>Birsfelden</t>
  </si>
  <si>
    <t>H523</t>
  </si>
  <si>
    <t>Glendoe Hydro GLNDO-1</t>
  </si>
  <si>
    <t>H528</t>
  </si>
  <si>
    <t>Castasegna</t>
  </si>
  <si>
    <t>H529</t>
  </si>
  <si>
    <t>Centrale di Verbano</t>
  </si>
  <si>
    <t>H53</t>
  </si>
  <si>
    <t>CheLotru_LOTR1_CA - Lotru-Ciunget Hydroelectric Power Plant Romania</t>
  </si>
  <si>
    <t>H530</t>
  </si>
  <si>
    <t>Grundfors</t>
  </si>
  <si>
    <t>H531</t>
  </si>
  <si>
    <t>Bastusel Bastusel G1 - Bastusel Hydroelectric Power Plant Sweden</t>
  </si>
  <si>
    <t>H532</t>
  </si>
  <si>
    <t>H533</t>
  </si>
  <si>
    <t>Langbjörn Langbjorn Hydroelectric Power Plant Sweden - Langbjorn Hydroelectric Power Plant Sweden</t>
  </si>
  <si>
    <t>H534</t>
  </si>
  <si>
    <t>Cogolo</t>
  </si>
  <si>
    <t>H535</t>
  </si>
  <si>
    <t>Montahut Montahut Hydroelectric Power Station France - Montahut Hydroelectric Power Station France</t>
  </si>
  <si>
    <t>H537</t>
  </si>
  <si>
    <t>Zvornik Hydroelectric Power Plant Serbia - Zvornik Hydroelectric Power Plant Serbia</t>
  </si>
  <si>
    <t>H538</t>
  </si>
  <si>
    <t>Nentilla Nentilla Hydroelectric Power Station France - Nentilla Hydroelectric Power Station France</t>
  </si>
  <si>
    <t>H54</t>
  </si>
  <si>
    <t>Silz SILZ 1</t>
  </si>
  <si>
    <t>H540</t>
  </si>
  <si>
    <t>Boazzo</t>
  </si>
  <si>
    <t>H543</t>
  </si>
  <si>
    <t>Varazdin Varazdin - Varazdin Hydroelectric Power Plant Croatia Croatia</t>
  </si>
  <si>
    <t>H544</t>
  </si>
  <si>
    <t>Portillon le Portillon (Le) Hydroelectric Power Station France - Portillon (Le) Hydroelectric Power Station France</t>
  </si>
  <si>
    <t>H545</t>
  </si>
  <si>
    <t>Mikšová Miskova Hydroelectric Power Plant Slovakia - Miskova Hydroelectric Power Plant Slovakia</t>
  </si>
  <si>
    <t>H546</t>
  </si>
  <si>
    <t>Ackersand</t>
  </si>
  <si>
    <t>H549</t>
  </si>
  <si>
    <t>Ossauskoski</t>
  </si>
  <si>
    <t>H55</t>
  </si>
  <si>
    <t>Anapo c.le UP_ANAPO_C.L_1 - Anapo Pumped Storage Power Plant Italy</t>
  </si>
  <si>
    <t>H550</t>
  </si>
  <si>
    <t>Montamara</t>
  </si>
  <si>
    <t>H551</t>
  </si>
  <si>
    <t>Hospitalet l' Hospitalet (L') Hydroelectric Power Station France - Hospitalet (L') Hydroelectric Power Station France</t>
  </si>
  <si>
    <t>H552</t>
  </si>
  <si>
    <t>Leitzach</t>
  </si>
  <si>
    <t>H554</t>
  </si>
  <si>
    <t>Vernayaz cff</t>
  </si>
  <si>
    <t>H556</t>
  </si>
  <si>
    <t>Brens-Virigin Hydroelectric Power Station France - Brens-Virigin Hydroelectric Power Station France</t>
  </si>
  <si>
    <t>H557</t>
  </si>
  <si>
    <t>Pumpspeicherkraftwerk glems</t>
  </si>
  <si>
    <t>H916</t>
  </si>
  <si>
    <t>Bouca Bouca - Bouca Hydroelectric Power Plant Portugal</t>
  </si>
  <si>
    <t>H559</t>
  </si>
  <si>
    <t>Annabrücke Annabruecke Hydroelectric Power Plant Austria - Annabruecke Hydroelectric Power Plant Austria</t>
  </si>
  <si>
    <t>H56</t>
  </si>
  <si>
    <t>Limmern+Hintersand+Tierfehd</t>
  </si>
  <si>
    <t>H560</t>
  </si>
  <si>
    <t>Oberaudorf ebbs</t>
  </si>
  <si>
    <t>H561</t>
  </si>
  <si>
    <t>Lavey</t>
  </si>
  <si>
    <t>H565</t>
  </si>
  <si>
    <t>Safien platz</t>
  </si>
  <si>
    <t>H566</t>
  </si>
  <si>
    <t>Vinodol system Vinodol - Vinodol Hydroelectric Power System Croatia Croatia</t>
  </si>
  <si>
    <t>H567</t>
  </si>
  <si>
    <t>Sarelli</t>
  </si>
  <si>
    <t>H568</t>
  </si>
  <si>
    <t>Am löntsch</t>
  </si>
  <si>
    <t>H57</t>
  </si>
  <si>
    <t>Fierze - FIERZAG1</t>
  </si>
  <si>
    <t>H570</t>
  </si>
  <si>
    <t>Gemeinschaftskraftwerk inn</t>
  </si>
  <si>
    <t>H571</t>
  </si>
  <si>
    <t>Imst</t>
  </si>
  <si>
    <t>H572</t>
  </si>
  <si>
    <t>Bressanone</t>
  </si>
  <si>
    <t>H574</t>
  </si>
  <si>
    <t>Artouste Hydroelectric Power Station France - Artouste Hydroelectric Power Station France</t>
  </si>
  <si>
    <t>H575</t>
  </si>
  <si>
    <t>Feistritz ludmannsdorf Feistritz-Ludmannsdorf-KW - Feistritz-Ludmannsdorf Hydroelectric Power Plant Austria</t>
  </si>
  <si>
    <t>H576</t>
  </si>
  <si>
    <t>Stora Stensjon</t>
  </si>
  <si>
    <t>H577</t>
  </si>
  <si>
    <t>Järkvissle</t>
  </si>
  <si>
    <t>H578</t>
  </si>
  <si>
    <t>Grundsjoarna</t>
  </si>
  <si>
    <t>H580</t>
  </si>
  <si>
    <t>Orlu Orlu Hydroelectric Power Station France - Orlu Hydroelectric Power Station France</t>
  </si>
  <si>
    <t>H581</t>
  </si>
  <si>
    <t>Edling Edling-KW - Edling Hydroelectric Power Plant Austria</t>
  </si>
  <si>
    <t>H582</t>
  </si>
  <si>
    <t>Castelbello</t>
  </si>
  <si>
    <t>H584</t>
  </si>
  <si>
    <t>Mittan</t>
  </si>
  <si>
    <t>H585</t>
  </si>
  <si>
    <t>Ardnacrucha production unit Ardnacrusha Unit 1 - Ardnacrusha Hydroelectric Power Plant Ireland</t>
  </si>
  <si>
    <t>H586</t>
  </si>
  <si>
    <t>Walgauwerk Walgau Hydroelectric Power Plant Austria</t>
  </si>
  <si>
    <t>H587</t>
  </si>
  <si>
    <t>Albignawerk löbbia</t>
  </si>
  <si>
    <t>H588</t>
  </si>
  <si>
    <t>Töging</t>
  </si>
  <si>
    <t>H590</t>
  </si>
  <si>
    <t>Randi</t>
  </si>
  <si>
    <t>H591</t>
  </si>
  <si>
    <t>Dychów Dychow - Dychow Pumped Storage Hydroelectric Power Plant Poland</t>
  </si>
  <si>
    <t>H592</t>
  </si>
  <si>
    <t>Nuojua</t>
  </si>
  <si>
    <t>H593</t>
  </si>
  <si>
    <t>Spilje Hydroelectric Power Plant Macedonia - Spilje Hydroelectric Power Plant Macedonia</t>
  </si>
  <si>
    <t>H594</t>
  </si>
  <si>
    <t>Hammarforsens</t>
  </si>
  <si>
    <t>H595</t>
  </si>
  <si>
    <t>Ibon de Ip</t>
  </si>
  <si>
    <t>H596</t>
  </si>
  <si>
    <t>Castrocucco</t>
  </si>
  <si>
    <t>H599</t>
  </si>
  <si>
    <t>Soazza</t>
  </si>
  <si>
    <t>H60</t>
  </si>
  <si>
    <t>Rodundwerk Rodund 1 2 - Rodund II Pumped Storage Power Plant Austria</t>
  </si>
  <si>
    <t>H600</t>
  </si>
  <si>
    <t>BARAZAR 1</t>
  </si>
  <si>
    <t>H601</t>
  </si>
  <si>
    <t>REMOLINA 1</t>
  </si>
  <si>
    <t>H602</t>
  </si>
  <si>
    <t>Vanttauskoski</t>
  </si>
  <si>
    <t>H603</t>
  </si>
  <si>
    <t>Niedzica Niedzica Pumped Storage Power Plant Poland - Niedzica Pumped Storage Power Plant Poland</t>
  </si>
  <si>
    <t>H604</t>
  </si>
  <si>
    <t>HPP Tsankov kamak</t>
  </si>
  <si>
    <t>H605</t>
  </si>
  <si>
    <t>Hopflauenen trift Hopflauenen Hydroelectric Power Plant Switzerland - Hopflauenen Hydroelectric Power Plant Switzerland</t>
  </si>
  <si>
    <t>H606</t>
  </si>
  <si>
    <t>Silvon SILVON 1 - Silvon Hydroelectric Power Plant Spain</t>
  </si>
  <si>
    <t>H607</t>
  </si>
  <si>
    <t>Gervans Gervans Hydroelectric Power Station France - Gervans Hydroelectric Power Station France</t>
  </si>
  <si>
    <t>H608</t>
  </si>
  <si>
    <t>Kraftwerk Oschenik</t>
  </si>
  <si>
    <t>H609</t>
  </si>
  <si>
    <t>LAS ONDINAS 1</t>
  </si>
  <si>
    <t>H61</t>
  </si>
  <si>
    <t>UP_SGIACOMO_3</t>
  </si>
  <si>
    <t>H610</t>
  </si>
  <si>
    <t>Studen kladenets Studen Kladenets Hydroelectric Power Plant Bulgaria - Studen Kladenets Hydroelectric Power Plant Bulgaria</t>
  </si>
  <si>
    <t>H936</t>
  </si>
  <si>
    <t>Salamonde</t>
  </si>
  <si>
    <t>H612</t>
  </si>
  <si>
    <t>Radag</t>
  </si>
  <si>
    <t>H613</t>
  </si>
  <si>
    <t>Kozjak Hydroelectric Power Plant Macedonia - Kozjak Hydroelectric Power Plant Macedonia</t>
  </si>
  <si>
    <t>H614</t>
  </si>
  <si>
    <t>SILVON 1 - Silvon Hydroelectric Power Plant Spain</t>
  </si>
  <si>
    <t>H615</t>
  </si>
  <si>
    <t>Devin Devin Hydroelectric Power Plant Bulgaria - Devin Hydroelectric Power Plant Bulgaria</t>
  </si>
  <si>
    <t>H616</t>
  </si>
  <si>
    <t>Rosegg st. jakob Rosegg-St. Jakob</t>
  </si>
  <si>
    <t>H617</t>
  </si>
  <si>
    <t>Hällby</t>
  </si>
  <si>
    <t>H618</t>
  </si>
  <si>
    <t>Gaudalami - Piana degli Albanesi</t>
  </si>
  <si>
    <t>H619</t>
  </si>
  <si>
    <t>Baschi</t>
  </si>
  <si>
    <t>H62</t>
  </si>
  <si>
    <t>Zakucac</t>
  </si>
  <si>
    <t>H620</t>
  </si>
  <si>
    <t>Pirot Hydroelectric Power Plant Serbia - Pirot Hydroelectric Power Plant Serbia</t>
  </si>
  <si>
    <t>H621</t>
  </si>
  <si>
    <t>ERISTE 1</t>
  </si>
  <si>
    <t>H622</t>
  </si>
  <si>
    <t>Bleiloch</t>
  </si>
  <si>
    <t>H623</t>
  </si>
  <si>
    <t>Wendefurth Wendefurth Pumped Storage Power Plant Germany - Wendefurth Pumped Storage Power Plant Germany</t>
  </si>
  <si>
    <t>H624</t>
  </si>
  <si>
    <t>Schwabeck Schwabeck-KW - Schwabeck Hydroelectric Power Plant Austria</t>
  </si>
  <si>
    <t>H625</t>
  </si>
  <si>
    <t>Jenbach</t>
  </si>
  <si>
    <t>H626</t>
  </si>
  <si>
    <t>Schwabeck-KW - Schwabeck Hydroelectric Power Plant Austria</t>
  </si>
  <si>
    <t>H627</t>
  </si>
  <si>
    <t>Krichim + Vacha I + Vacha II Hydro Power Plant</t>
  </si>
  <si>
    <t>H628</t>
  </si>
  <si>
    <t>Svarthalsforsens</t>
  </si>
  <si>
    <t>H629</t>
  </si>
  <si>
    <t>Bjurfors nedre krv</t>
  </si>
  <si>
    <t>H63</t>
  </si>
  <si>
    <t>Cheylas CHEYLAS 1 - Cheylas (Le) Hydroelectric Power Station France</t>
  </si>
  <si>
    <t>H631</t>
  </si>
  <si>
    <t>IZNAJAR 1</t>
  </si>
  <si>
    <t>H632</t>
  </si>
  <si>
    <t>CASTREJON 1</t>
  </si>
  <si>
    <t>H633</t>
  </si>
  <si>
    <t>PORTODEMOUROS 1</t>
  </si>
  <si>
    <t>H634</t>
  </si>
  <si>
    <t>Cakovec cakovec - Cakovec Hydroelectric Power Plant Croatia Croatia</t>
  </si>
  <si>
    <t>H635</t>
  </si>
  <si>
    <t>Dubrava Dubrava - Dubrava Hydroelectric Power Plant Croatia Croatia</t>
  </si>
  <si>
    <t>H636</t>
  </si>
  <si>
    <t>Sautet le Sautet (Le) Hydroelectric Power Station France - Sautet (Le) Hydroelectric Power Station France</t>
  </si>
  <si>
    <t>H637</t>
  </si>
  <si>
    <t>Mostar Hydroelectric Power Plant Bosnia and Herzegovina - Mostar Hydroelectric Power Plant Bosnia and Herzegovina</t>
  </si>
  <si>
    <t>H638</t>
  </si>
  <si>
    <t>Contreras</t>
  </si>
  <si>
    <t>H64</t>
  </si>
  <si>
    <t>EDAL_G1____ - Dalesice Pumped Storage Hydroelectric Power Plant Czech Republic</t>
  </si>
  <si>
    <t>H640</t>
  </si>
  <si>
    <t>Ferlach-Maria Rain-KW</t>
  </si>
  <si>
    <t>H641</t>
  </si>
  <si>
    <t>Gammelänge</t>
  </si>
  <si>
    <t>H642</t>
  </si>
  <si>
    <t>Albi Magisano</t>
  </si>
  <si>
    <t>H643</t>
  </si>
  <si>
    <t>Errochty ERRO-1</t>
  </si>
  <si>
    <t>H645</t>
  </si>
  <si>
    <t>Fasnakyle FASN-1</t>
  </si>
  <si>
    <t>H646</t>
  </si>
  <si>
    <t>Zermeiggern ZERMEIGGERN - Zermeiggern Hydroelectric Power Plant Switzerland</t>
  </si>
  <si>
    <t>H647</t>
  </si>
  <si>
    <t>Rheinkraftwerk säckingen</t>
  </si>
  <si>
    <t>H648</t>
  </si>
  <si>
    <t>Ožbalt HE Ozbalt 1 - Ozbalt Hydroelectric Poqwer Plant Slovenia</t>
  </si>
  <si>
    <t>H649</t>
  </si>
  <si>
    <t>Grandval Grandval Hydroelectric Power Plant France - Grandval Hydroelectric Power Plant France</t>
  </si>
  <si>
    <t>H65</t>
  </si>
  <si>
    <t>Kaprun-Oberstufe Limberg</t>
  </si>
  <si>
    <t>H650</t>
  </si>
  <si>
    <t>Gambsheim Gambsheim Hydroelectric Power Station France - Gambsheim Hydroelectric Power Station France</t>
  </si>
  <si>
    <t>H651</t>
  </si>
  <si>
    <t>Ajaure</t>
  </si>
  <si>
    <t>H653</t>
  </si>
  <si>
    <t>Piottino</t>
  </si>
  <si>
    <t>H654</t>
  </si>
  <si>
    <t>Trangfors</t>
  </si>
  <si>
    <t>H655</t>
  </si>
  <si>
    <t>Vuhred HE Vuhred 1 - Vuhred Hydroelectric Poqwer Plant Slovenia</t>
  </si>
  <si>
    <t>H656</t>
  </si>
  <si>
    <t>Großraming</t>
  </si>
  <si>
    <t>H657</t>
  </si>
  <si>
    <t>Žilina</t>
  </si>
  <si>
    <t>H659</t>
  </si>
  <si>
    <t>Banja / Banjë</t>
  </si>
  <si>
    <t>H66</t>
  </si>
  <si>
    <t>CEDILLO 1</t>
  </si>
  <si>
    <t>H661</t>
  </si>
  <si>
    <t>Eguzon Eguzon Hydroelectric Power Station France - Eguzon Hydroelectric Power Station France</t>
  </si>
  <si>
    <t>H662</t>
  </si>
  <si>
    <t>Mottec</t>
  </si>
  <si>
    <t>H663</t>
  </si>
  <si>
    <t>Schiffenen</t>
  </si>
  <si>
    <t>H1731</t>
  </si>
  <si>
    <t>LOUROS</t>
  </si>
  <si>
    <t>H667</t>
  </si>
  <si>
    <t>Doblar HE Doblar 4 - Doblar II Hydroelectric Poqwer Plant Slovenia</t>
  </si>
  <si>
    <t>H668</t>
  </si>
  <si>
    <t>Salanfe</t>
  </si>
  <si>
    <t>H67</t>
  </si>
  <si>
    <t>Galleto Nera-Tevere</t>
  </si>
  <si>
    <t>H670</t>
  </si>
  <si>
    <t>Tinizong</t>
  </si>
  <si>
    <t>H672</t>
  </si>
  <si>
    <t>Mallemort Mallemort Hydroelectric Power Station France - Mallemort Hydroelectric Power Station France</t>
  </si>
  <si>
    <t>H673</t>
  </si>
  <si>
    <t>Salon Salon Hydroelectric Power Station France - Salon Hydroelectric Power Station France</t>
  </si>
  <si>
    <t>H674</t>
  </si>
  <si>
    <t>Valparaiso</t>
  </si>
  <si>
    <t>H955</t>
  </si>
  <si>
    <t>Pracana Pracana - Pracana Hydroelectric Power Plant Portugal</t>
  </si>
  <si>
    <t>H676</t>
  </si>
  <si>
    <t>Storfinfors Storfinnforsen Hydroelectric Power Station Sweden - Storfinnforsen Hydroelectric Power Station Sweden</t>
  </si>
  <si>
    <t>H677</t>
  </si>
  <si>
    <t>Cadarese</t>
  </si>
  <si>
    <t>H678</t>
  </si>
  <si>
    <t>Kreuzeck-Tagesspeicher-KW</t>
  </si>
  <si>
    <t>H679</t>
  </si>
  <si>
    <t>Reißeck-Tagesspeicher-KW</t>
  </si>
  <si>
    <t>H68</t>
  </si>
  <si>
    <t>Porjus Porjus G11 - Porjus Hydroelectric Power Station Sweden</t>
  </si>
  <si>
    <t>H680</t>
  </si>
  <si>
    <t>Melo</t>
  </si>
  <si>
    <t>H681</t>
  </si>
  <si>
    <t>Nosice Nosice Hydroelectric Power Plant Slovakia - Nosice Hydroelectric Power Plant Slovakia</t>
  </si>
  <si>
    <t>H682</t>
  </si>
  <si>
    <t>Castillon Castillon Hydroelectric Power Station France - Castillon Hydroelectric Power Station France</t>
  </si>
  <si>
    <t>H683</t>
  </si>
  <si>
    <t>Fieschertal</t>
  </si>
  <si>
    <t>H684</t>
  </si>
  <si>
    <t>Torrite</t>
  </si>
  <si>
    <t>H685</t>
  </si>
  <si>
    <t>Pinet Hydroelectric Power Station France - Pinet Hydroelectric Power Station France</t>
  </si>
  <si>
    <t>H686</t>
  </si>
  <si>
    <t>Wägital rempen</t>
  </si>
  <si>
    <t>H687</t>
  </si>
  <si>
    <t>PRADA 1</t>
  </si>
  <si>
    <t>H688</t>
  </si>
  <si>
    <t>MEDIANO 1</t>
  </si>
  <si>
    <t>H689</t>
  </si>
  <si>
    <t>Aleko Aleko Hydroelectric Power Plant Bulgaria - Aleko Hydroelectric Power Plant Bulgaria</t>
  </si>
  <si>
    <t>H69</t>
  </si>
  <si>
    <t>Estany gento sallente</t>
  </si>
  <si>
    <t>H690</t>
  </si>
  <si>
    <t>Kraftwerk Wurten</t>
  </si>
  <si>
    <t>H691</t>
  </si>
  <si>
    <t>Ulza - Uleza</t>
  </si>
  <si>
    <t>H694</t>
  </si>
  <si>
    <t>Croix Croix Hydroelectric Power Plant Switzerland - Croix Hydroelectric Power Plant Switzerland</t>
  </si>
  <si>
    <t>H695</t>
  </si>
  <si>
    <t>Grimsel oberaarsee Grimsel I Hydroelectric Power Plant Switzerland - Grimsel I Hydroelectric Power Plant Switzerland</t>
  </si>
  <si>
    <t>H696</t>
  </si>
  <si>
    <t>Sainte tulle i&amp;ii Sainte Tulle I&amp;II Hydroelectric Power Station France - Sainte Tulle I&amp;II Hydroelectric Power Station France</t>
  </si>
  <si>
    <t>H697</t>
  </si>
  <si>
    <t>Hallby Gulsele</t>
  </si>
  <si>
    <t>H698</t>
  </si>
  <si>
    <t>Nove</t>
  </si>
  <si>
    <t>H699</t>
  </si>
  <si>
    <t>Rudolf fettweis werk</t>
  </si>
  <si>
    <t>H7</t>
  </si>
  <si>
    <t>Aldeadavila</t>
  </si>
  <si>
    <t>H702</t>
  </si>
  <si>
    <t>MIRANDA 1 (HC)</t>
  </si>
  <si>
    <t>H703</t>
  </si>
  <si>
    <t>SAN AGUSTIN 1</t>
  </si>
  <si>
    <t>H704</t>
  </si>
  <si>
    <t>Filisur</t>
  </si>
  <si>
    <t>H705</t>
  </si>
  <si>
    <t>Hieflau erzbach</t>
  </si>
  <si>
    <t>H706</t>
  </si>
  <si>
    <t>Boden Boden Hydroelectric Power Station Sweden - Boden Hydroelectric Power Station Sweden</t>
  </si>
  <si>
    <t>H707</t>
  </si>
  <si>
    <t>Näverede</t>
  </si>
  <si>
    <t>H708</t>
  </si>
  <si>
    <t>Lasa</t>
  </si>
  <si>
    <t>H71</t>
  </si>
  <si>
    <t>Messaure Messaure G1 - Messaure Hydroelectric Power Station Sweden</t>
  </si>
  <si>
    <t>H710</t>
  </si>
  <si>
    <t>Raasakka</t>
  </si>
  <si>
    <t>H711</t>
  </si>
  <si>
    <t>SALIME 1 - Salime Hydroelectric Power Plant Spain</t>
  </si>
  <si>
    <t>H712</t>
  </si>
  <si>
    <t>SALIME 3 - Salime Hydroelectric Power Plant Spain</t>
  </si>
  <si>
    <t>H968</t>
  </si>
  <si>
    <t>Caldeirao Caldeirao - Caldeirao Hydroelectric Power Plant Portugal</t>
  </si>
  <si>
    <t>H715</t>
  </si>
  <si>
    <t>Rebnisjaure rebnis krv</t>
  </si>
  <si>
    <t>H716</t>
  </si>
  <si>
    <t>Solleftea</t>
  </si>
  <si>
    <t>H717</t>
  </si>
  <si>
    <t>Ponte gardena</t>
  </si>
  <si>
    <t>H719</t>
  </si>
  <si>
    <t>BIESCAS 21</t>
  </si>
  <si>
    <t>H72</t>
  </si>
  <si>
    <t>Innertkirchen 1/2/3</t>
  </si>
  <si>
    <t>H720</t>
  </si>
  <si>
    <t>Tainionkoski Tainionkoski Hydroelectric Power Plant Finland - Tainionkoski Hydroelectric Power Plant Finland</t>
  </si>
  <si>
    <t>H721</t>
  </si>
  <si>
    <t>Doiras DOIRAS 1 - Doiras Hydroelectric Power Plant Spain</t>
  </si>
  <si>
    <t>H722</t>
  </si>
  <si>
    <t>Ružín Ruzin Pumped Storage Hydroelectric Power plant Slovakia - Ruzin Pumped Storage Hydroelectric Power plant Slovakia</t>
  </si>
  <si>
    <t>H724</t>
  </si>
  <si>
    <t>Lossen</t>
  </si>
  <si>
    <t>H725</t>
  </si>
  <si>
    <t>Clunie Cascade CLUN-1</t>
  </si>
  <si>
    <t>H727</t>
  </si>
  <si>
    <t>Chautagne Chautagne Hydroelectric Power Station France - Chautagne Hydroelectric Power Station France</t>
  </si>
  <si>
    <t>H73</t>
  </si>
  <si>
    <t>Pouget POUGET 4 - Pouget (Le) Hydroelectric Power Station France</t>
  </si>
  <si>
    <t>H733</t>
  </si>
  <si>
    <t>Selsfors</t>
  </si>
  <si>
    <t>H734</t>
  </si>
  <si>
    <t>Mariborski otok HE Mariborski otok 1 - Mariborski Otok Hydroelectric Poqwer Plant Slovenia</t>
  </si>
  <si>
    <t>H735</t>
  </si>
  <si>
    <t>Amlach</t>
  </si>
  <si>
    <t>H736</t>
  </si>
  <si>
    <t>Gardiken gardikfors</t>
  </si>
  <si>
    <t>H737</t>
  </si>
  <si>
    <t>Edsele</t>
  </si>
  <si>
    <t>H738</t>
  </si>
  <si>
    <t>Bussento</t>
  </si>
  <si>
    <t>H739</t>
  </si>
  <si>
    <t>Chiavenna</t>
  </si>
  <si>
    <t>H74</t>
  </si>
  <si>
    <t>Waldeck bringhausen Waldeck II M5 - Waldeck II Pumped Storage Power Plant Germany</t>
  </si>
  <si>
    <t>H740</t>
  </si>
  <si>
    <t>Vinadio</t>
  </si>
  <si>
    <t>H741</t>
  </si>
  <si>
    <t>Hauterive</t>
  </si>
  <si>
    <t>H742</t>
  </si>
  <si>
    <t>Mostarsko Blato Hydroelectric Power Plant Bosnia and Herzegovina - Mostarsko Blato Hydroelectric Power Plant Bosnia and Herzegovina</t>
  </si>
  <si>
    <t>H743</t>
  </si>
  <si>
    <t>Teshel Teshel Hydroelectric Power Plant Bulgaria - Teshel Hydroelectric Power Plant Bulgaria</t>
  </si>
  <si>
    <t>H748</t>
  </si>
  <si>
    <t>Peruca Peruca - Peruca Hydroelectric Power Plant Croatia</t>
  </si>
  <si>
    <t>H749</t>
  </si>
  <si>
    <t>Lucendro</t>
  </si>
  <si>
    <t>H75</t>
  </si>
  <si>
    <t>Cruachan</t>
  </si>
  <si>
    <t>H750</t>
  </si>
  <si>
    <t>Hohenwarte</t>
  </si>
  <si>
    <t>H751</t>
  </si>
  <si>
    <t>Salignac Salignac Hydroelectric Power Station France - Salignac Hydroelectric Power Station France</t>
  </si>
  <si>
    <t>H752</t>
  </si>
  <si>
    <t>Saint georges commiers Saint Georges de Commiers Hydroelectric Power Station France - Saint Georges de Commiers Hydroelectric Power Station France</t>
  </si>
  <si>
    <t>H753</t>
  </si>
  <si>
    <t>Soelk-KW</t>
  </si>
  <si>
    <t>H754</t>
  </si>
  <si>
    <t>H755</t>
  </si>
  <si>
    <t>Villerest Hydroelectric Power Station France - Villerest Hydroelectric Power Station France</t>
  </si>
  <si>
    <t>H1234</t>
  </si>
  <si>
    <t>Santa Luzia</t>
  </si>
  <si>
    <t>H757</t>
  </si>
  <si>
    <t>Edensforsen</t>
  </si>
  <si>
    <t>H758</t>
  </si>
  <si>
    <t>Satriano</t>
  </si>
  <si>
    <t>H759</t>
  </si>
  <si>
    <t>Hieflau-KW</t>
  </si>
  <si>
    <t>H1272</t>
  </si>
  <si>
    <t>Varosa</t>
  </si>
  <si>
    <t>H762</t>
  </si>
  <si>
    <t>Wassen</t>
  </si>
  <si>
    <t>H763</t>
  </si>
  <si>
    <t>Utanen</t>
  </si>
  <si>
    <t>H764</t>
  </si>
  <si>
    <t>Fala HE Fala 1 - Fala Hydroelectric Poqwer Plant Slovenia</t>
  </si>
  <si>
    <t>H765</t>
  </si>
  <si>
    <t>Cusset jonage Cusset-Jonage Hydroelectric Power Station France - Cusset-Jonage Hydroelectric Power Station France</t>
  </si>
  <si>
    <t>H766</t>
  </si>
  <si>
    <t>Stenkullafors</t>
  </si>
  <si>
    <t>H767</t>
  </si>
  <si>
    <t>Pierre benite Pierre Benite Hydroelectric Power Station France - Pierre Benite Hydroelectric Power Station France</t>
  </si>
  <si>
    <t>H768</t>
  </si>
  <si>
    <t>Soulom Soulom Hydroelectric Power Station France - Soulom Hydroelectric Power Station France</t>
  </si>
  <si>
    <t>H769</t>
  </si>
  <si>
    <t>Arbon ARBON 1 - ArbonHydroelectric Power Plant Spain</t>
  </si>
  <si>
    <t>H1856</t>
  </si>
  <si>
    <t>GHIONA</t>
  </si>
  <si>
    <t>H770</t>
  </si>
  <si>
    <t>Mazet Hydroelectric Power Station France - Mazet Hydroelectric Power Station France</t>
  </si>
  <si>
    <t>H771</t>
  </si>
  <si>
    <t>García de Sola</t>
  </si>
  <si>
    <t>H772</t>
  </si>
  <si>
    <t>Blasjön</t>
  </si>
  <si>
    <t>H773</t>
  </si>
  <si>
    <t>Kymmen</t>
  </si>
  <si>
    <t>H774</t>
  </si>
  <si>
    <t>Ardenno</t>
  </si>
  <si>
    <t>H775</t>
  </si>
  <si>
    <t>Monastero</t>
  </si>
  <si>
    <t>H78</t>
  </si>
  <si>
    <t>Letsi Letsi G1 - Letsi Hydroelectric Power Plant Sweden</t>
  </si>
  <si>
    <t>H780</t>
  </si>
  <si>
    <t>PUERTO PENA 1</t>
  </si>
  <si>
    <t>H782</t>
  </si>
  <si>
    <t>Pamilo Heinajoki</t>
  </si>
  <si>
    <t>H783</t>
  </si>
  <si>
    <t>Vuzenica HE Vuzenica 1 - Vuzenica Hydroelectric Poqwer Plant Slovenia</t>
  </si>
  <si>
    <t>H785</t>
  </si>
  <si>
    <t>Bukovnik Gojak - Gojak Hydroelectric Power Plant Croatia Croatia</t>
  </si>
  <si>
    <t>H786</t>
  </si>
  <si>
    <t>Považská bystrica Povazska Bystrica Hydroelectric Power Plant Slovakia - Povazska Bystrica Hydroelectric Power Plant Slovakia</t>
  </si>
  <si>
    <t>H787</t>
  </si>
  <si>
    <t>Handeck isogyre Handeck 3</t>
  </si>
  <si>
    <t>H788</t>
  </si>
  <si>
    <t>BUENDIA 1</t>
  </si>
  <si>
    <t>H789</t>
  </si>
  <si>
    <t>Andonno c.</t>
  </si>
  <si>
    <t>H1299</t>
  </si>
  <si>
    <t>Raiva Raiva - Raiva Hydroelectric Power Plant Portugal</t>
  </si>
  <si>
    <t>H790</t>
  </si>
  <si>
    <t>Val noana</t>
  </si>
  <si>
    <t>H794</t>
  </si>
  <si>
    <t>_loschen</t>
  </si>
  <si>
    <t>H795</t>
  </si>
  <si>
    <t>Jylhama</t>
  </si>
  <si>
    <t>H796</t>
  </si>
  <si>
    <t>Mörel</t>
  </si>
  <si>
    <t>H797</t>
  </si>
  <si>
    <t>Castirla Hydroelectric Power Station France - Castirla Hydroelectric Power Station France</t>
  </si>
  <si>
    <t>H798</t>
  </si>
  <si>
    <t>Chancy pougny dot. passe pois.</t>
  </si>
  <si>
    <t>H799</t>
  </si>
  <si>
    <t>EUME 1</t>
  </si>
  <si>
    <t>H8</t>
  </si>
  <si>
    <t>ChePortileDeFier_PFIERI1_CA - Iron Gate I Hydroelectric Power Station Romania</t>
  </si>
  <si>
    <t>H80</t>
  </si>
  <si>
    <t>Reisseck Reisseck-Jahresspeicher-KW - Kolbnitz (Reisseck/Kreuzeck) Hydroelectric Power Plant Austria</t>
  </si>
  <si>
    <t>H1309</t>
  </si>
  <si>
    <t>Vila Cova</t>
  </si>
  <si>
    <t>H802</t>
  </si>
  <si>
    <t>Sambuco peccia</t>
  </si>
  <si>
    <t>H803</t>
  </si>
  <si>
    <t>Unteraa lungerersee</t>
  </si>
  <si>
    <t>H804</t>
  </si>
  <si>
    <t>Gogosu</t>
  </si>
  <si>
    <t>H805</t>
  </si>
  <si>
    <t>Kattstrupeforsen</t>
  </si>
  <si>
    <t>H806</t>
  </si>
  <si>
    <t>Kachlet</t>
  </si>
  <si>
    <t>H807</t>
  </si>
  <si>
    <t>SALAS</t>
  </si>
  <si>
    <t>H808</t>
  </si>
  <si>
    <t>LA BARCA 1</t>
  </si>
  <si>
    <t>H809</t>
  </si>
  <si>
    <t>GUIJO DE GRANADILLA</t>
  </si>
  <si>
    <t>H81</t>
  </si>
  <si>
    <t>CAPLJINA - Capljina Pumped Storage Power Plant Bosnia and Herzegovina</t>
  </si>
  <si>
    <t>H810</t>
  </si>
  <si>
    <t>Draganesti</t>
  </si>
  <si>
    <t>H811</t>
  </si>
  <si>
    <t>Frunzaru</t>
  </si>
  <si>
    <t>H812</t>
  </si>
  <si>
    <t>Ipotesti</t>
  </si>
  <si>
    <t>H813</t>
  </si>
  <si>
    <t>Izbiceni</t>
  </si>
  <si>
    <t>H814</t>
  </si>
  <si>
    <t>Rusanesti</t>
  </si>
  <si>
    <t>H815</t>
  </si>
  <si>
    <t>Jouques</t>
  </si>
  <si>
    <t>H817</t>
  </si>
  <si>
    <t>Guijo granadilla</t>
  </si>
  <si>
    <t>H818</t>
  </si>
  <si>
    <t>Navazo</t>
  </si>
  <si>
    <t>H82</t>
  </si>
  <si>
    <t>Kraftwerke mauvoisin ag Stufe FMM Produktion Total</t>
  </si>
  <si>
    <t>H822</t>
  </si>
  <si>
    <t>St. pantaleon</t>
  </si>
  <si>
    <t>H823</t>
  </si>
  <si>
    <t>Ardon</t>
  </si>
  <si>
    <t>H824</t>
  </si>
  <si>
    <t>Tiefencastel ost</t>
  </si>
  <si>
    <t>H825</t>
  </si>
  <si>
    <t>LANUZA 1</t>
  </si>
  <si>
    <t>H826</t>
  </si>
  <si>
    <t>Wildegg brugg</t>
  </si>
  <si>
    <t>H827</t>
  </si>
  <si>
    <t>Campocologno</t>
  </si>
  <si>
    <t>H828</t>
  </si>
  <si>
    <t>Wägital siebnen</t>
  </si>
  <si>
    <t>H829</t>
  </si>
  <si>
    <t>Ème palier isérables riddes</t>
  </si>
  <si>
    <t>H83</t>
  </si>
  <si>
    <t>Genissiat GENISSIAT - Genissiat Hydroelectric Power Station France</t>
  </si>
  <si>
    <t>H830</t>
  </si>
  <si>
    <t>Gösgen</t>
  </si>
  <si>
    <t>H831</t>
  </si>
  <si>
    <t>Krangfors</t>
  </si>
  <si>
    <t>H832</t>
  </si>
  <si>
    <t>Potpec Hydroelectric Power Plant Serbia - Potpec Hydroelectric Power Plant Serbia</t>
  </si>
  <si>
    <t>H833</t>
  </si>
  <si>
    <t>Santiago Jares</t>
  </si>
  <si>
    <t>H834</t>
  </si>
  <si>
    <t>Pälli</t>
  </si>
  <si>
    <t>H836</t>
  </si>
  <si>
    <t>Vissoie groupe auxiliaire</t>
  </si>
  <si>
    <t>H839</t>
  </si>
  <si>
    <t>Pengfors krv</t>
  </si>
  <si>
    <t>H84</t>
  </si>
  <si>
    <t>Veytaux - Hongrin léman Usine de Fionnay</t>
  </si>
  <si>
    <t>H840</t>
  </si>
  <si>
    <t>H841</t>
  </si>
  <si>
    <t>Koralpe Koralpe Pumped Storage Power Plant Austria - Koralpe Pumped Storage Power Plant Austria</t>
  </si>
  <si>
    <t>H1880</t>
  </si>
  <si>
    <t>STRATOS-II - Stratos Hydroelectric Power Plant Greece</t>
  </si>
  <si>
    <t>H843</t>
  </si>
  <si>
    <t>Montjovet</t>
  </si>
  <si>
    <t>H844</t>
  </si>
  <si>
    <t>Pieve vergonte</t>
  </si>
  <si>
    <t>H845</t>
  </si>
  <si>
    <t>Verampio</t>
  </si>
  <si>
    <t>H849</t>
  </si>
  <si>
    <t>Montta</t>
  </si>
  <si>
    <t>H850</t>
  </si>
  <si>
    <t>Cerna Principal</t>
  </si>
  <si>
    <t>H851</t>
  </si>
  <si>
    <t>Strejesti</t>
  </si>
  <si>
    <t>H852</t>
  </si>
  <si>
    <t>Ilanz stufe panix pigniu</t>
  </si>
  <si>
    <t>H853</t>
  </si>
  <si>
    <t>Bancairon Bancairon Hydroelectric Power Station France - Bancairon Hydroelectric Power Station France</t>
  </si>
  <si>
    <t>H854</t>
  </si>
  <si>
    <t>Saint dalmas Saint Dalmas Hydroelectric Power Station France - Saint Dalmas Hydroelectric Power Station France</t>
  </si>
  <si>
    <t>H855</t>
  </si>
  <si>
    <t>Roznow Roznow Hydroelectric Power Plant Poland - Roznow Hydroelectric Power Plant Poland</t>
  </si>
  <si>
    <t>H856</t>
  </si>
  <si>
    <t>Louron Hydroelectric Power Station France - Louron Hydroelectric Power Station France</t>
  </si>
  <si>
    <t>H857</t>
  </si>
  <si>
    <t>BURGUILLO 1</t>
  </si>
  <si>
    <t>H858</t>
  </si>
  <si>
    <t>Lovero</t>
  </si>
  <si>
    <t>H859</t>
  </si>
  <si>
    <t>LAS CONCHAS 1</t>
  </si>
  <si>
    <t>H86</t>
  </si>
  <si>
    <t>Sil</t>
  </si>
  <si>
    <t>H860</t>
  </si>
  <si>
    <t>Vaugris Vaugris Hydroelectric Power Station France - Vaugris Hydroelectric Power Station France</t>
  </si>
  <si>
    <t>H861</t>
  </si>
  <si>
    <t>Topojan 1/2</t>
  </si>
  <si>
    <t>H862</t>
  </si>
  <si>
    <t>Krupa Hydroelectric Power Plant Bosnia and Herzegovina - Krupa Hydroelectric Power Plant Bosnia and Herzegovina</t>
  </si>
  <si>
    <t>H863</t>
  </si>
  <si>
    <t>ASHTA 2</t>
  </si>
  <si>
    <t>H864</t>
  </si>
  <si>
    <t>Nussdorf Vienna</t>
  </si>
  <si>
    <t>H865</t>
  </si>
  <si>
    <t>Acquoria</t>
  </si>
  <si>
    <t>H866</t>
  </si>
  <si>
    <t>Bordogna</t>
  </si>
  <si>
    <t>H867</t>
  </si>
  <si>
    <t>Carona</t>
  </si>
  <si>
    <t>H868</t>
  </si>
  <si>
    <t>Cassino</t>
  </si>
  <si>
    <t>H869</t>
  </si>
  <si>
    <t>Varzo</t>
  </si>
  <si>
    <t>H870</t>
  </si>
  <si>
    <t>Rannoch RANN-1</t>
  </si>
  <si>
    <t>H871</t>
  </si>
  <si>
    <t>Jajce I Hidroelektrana Bosnia and Herzegovina - Jajce I Hidroelektrana Bosnia and Herzegovina</t>
  </si>
  <si>
    <t>H873</t>
  </si>
  <si>
    <t>PROAZA 1</t>
  </si>
  <si>
    <t>H874</t>
  </si>
  <si>
    <t>Chippis rhône</t>
  </si>
  <si>
    <t>H875</t>
  </si>
  <si>
    <t>Argentat Hydroelectric Generating Station - Argentat Hydroelectric Generating Station</t>
  </si>
  <si>
    <t>H876</t>
  </si>
  <si>
    <t>Brežice</t>
  </si>
  <si>
    <t>H877</t>
  </si>
  <si>
    <t>Bregnier cordon Bregnier-Cordon Hydroelectric Power Station France - Bregnier-Cordon Hydroelectric Power Station France</t>
  </si>
  <si>
    <t>H878</t>
  </si>
  <si>
    <t>Schwerin süd</t>
  </si>
  <si>
    <t>H88</t>
  </si>
  <si>
    <t>Pradella</t>
  </si>
  <si>
    <t>H880</t>
  </si>
  <si>
    <t>Bussolengo</t>
  </si>
  <si>
    <t>H882</t>
  </si>
  <si>
    <t>Stensele</t>
  </si>
  <si>
    <t>H883</t>
  </si>
  <si>
    <t>Eglisau Eglisau Hydroelectric Power Plant Switzerland - Eglisau Hydroelectric Power Plant Switzerland</t>
  </si>
  <si>
    <t>H884</t>
  </si>
  <si>
    <t>H885</t>
  </si>
  <si>
    <t>Kraljevac Kraljevac - Kraljevac Hydroelectric Power Plant Croatia</t>
  </si>
  <si>
    <t>H886</t>
  </si>
  <si>
    <t>Batak Batak Hydroelectric Power Plant Bulgaria - Batak Hydroelectric Power Plant Bulgaria</t>
  </si>
  <si>
    <t>H887</t>
  </si>
  <si>
    <t>GRADO I 1</t>
  </si>
  <si>
    <t>H888</t>
  </si>
  <si>
    <t>Frykfors Fryken</t>
  </si>
  <si>
    <t>H889</t>
  </si>
  <si>
    <t>Palazzo</t>
  </si>
  <si>
    <t>H89</t>
  </si>
  <si>
    <t>Brommat BROMMAT 6/7</t>
  </si>
  <si>
    <t>H890</t>
  </si>
  <si>
    <t>Caffaro</t>
  </si>
  <si>
    <t>H891</t>
  </si>
  <si>
    <t>Quart</t>
  </si>
  <si>
    <t>H893</t>
  </si>
  <si>
    <t>Gondo Gondo Hydroelectric Power Plant Switzerland - Gondo Hydroelectric Power Plant Switzerland</t>
  </si>
  <si>
    <t>H894</t>
  </si>
  <si>
    <t>Ramnicu Valcea</t>
  </si>
  <si>
    <t>H895</t>
  </si>
  <si>
    <t>Skallböle</t>
  </si>
  <si>
    <t>H896</t>
  </si>
  <si>
    <t>Küblis</t>
  </si>
  <si>
    <t>H897</t>
  </si>
  <si>
    <t>Roßhaupten</t>
  </si>
  <si>
    <t>H898</t>
  </si>
  <si>
    <t>Kráľová Kralova Hydroelectric Power Plant Slovakia - Kralova Hydroelectric Power Plant Slovakia</t>
  </si>
  <si>
    <t>H899</t>
  </si>
  <si>
    <t>Seyssel Hydroelectric Power Station France - Seyssel Hydroelectric Power Station France</t>
  </si>
  <si>
    <t>H9</t>
  </si>
  <si>
    <t>Coo trois ponts</t>
  </si>
  <si>
    <t>H90</t>
  </si>
  <si>
    <t>Riga HPP</t>
  </si>
  <si>
    <t>H901</t>
  </si>
  <si>
    <t>Kvarnsveden</t>
  </si>
  <si>
    <t>H902</t>
  </si>
  <si>
    <t>Alzwerke</t>
  </si>
  <si>
    <t>H903</t>
  </si>
  <si>
    <t>Pont st. martin</t>
  </si>
  <si>
    <t>H904</t>
  </si>
  <si>
    <t>Lochay</t>
  </si>
  <si>
    <t>H906</t>
  </si>
  <si>
    <t>Kolsi</t>
  </si>
  <si>
    <t>H907</t>
  </si>
  <si>
    <t>Dragasani</t>
  </si>
  <si>
    <t>H908</t>
  </si>
  <si>
    <t>Govora</t>
  </si>
  <si>
    <t>H909</t>
  </si>
  <si>
    <t>Racaciuni</t>
  </si>
  <si>
    <t>H91</t>
  </si>
  <si>
    <t>Säckingen</t>
  </si>
  <si>
    <t>H910</t>
  </si>
  <si>
    <t>Tarnita</t>
  </si>
  <si>
    <t>H911</t>
  </si>
  <si>
    <t>Mühleberg Muehleberg Hydroelectric Power Plant Switzerland - Muehleberg Hydroelectric Power Plant Switzerland</t>
  </si>
  <si>
    <t>H912</t>
  </si>
  <si>
    <t>Böckstein</t>
  </si>
  <si>
    <t>H913</t>
  </si>
  <si>
    <t>Golinhac Golinhac Hydroelectric Power Station France - Golinhac Hydroelectric Power Station France</t>
  </si>
  <si>
    <t>H914</t>
  </si>
  <si>
    <t>Lardy Lardy Hydroelectric Power Station France - Lardy Hydroelectric Power Station France</t>
  </si>
  <si>
    <t>H1332</t>
  </si>
  <si>
    <t>Touvedo Touvedo - Touvedo Hydroelectric Power Plant Portugal</t>
  </si>
  <si>
    <t>H1373</t>
  </si>
  <si>
    <t>Ponte de Jugais</t>
  </si>
  <si>
    <t>H917</t>
  </si>
  <si>
    <t>Schwarzenbach</t>
  </si>
  <si>
    <t>H918</t>
  </si>
  <si>
    <t>Sistema Alto Flumendosa Bau Muggeris Sa Teula</t>
  </si>
  <si>
    <t>H919</t>
  </si>
  <si>
    <t>AET Leventina</t>
  </si>
  <si>
    <t>H92</t>
  </si>
  <si>
    <t>Orichella Timpagrande Calusia UP_ORTICA_1</t>
  </si>
  <si>
    <t>H920</t>
  </si>
  <si>
    <t>Kublis Hydroelectric Powerplant Switzerland - Kublis Hydroelectric Powerplant Switzerland</t>
  </si>
  <si>
    <t>H922</t>
  </si>
  <si>
    <t>Ritom</t>
  </si>
  <si>
    <t>H923</t>
  </si>
  <si>
    <t>Beresti</t>
  </si>
  <si>
    <t>H924</t>
  </si>
  <si>
    <t>Madunice Madunice Hydroelectric Power Plant Slovakia - Madunice Hydroelectric Power Plant Slovakia</t>
  </si>
  <si>
    <t>H925</t>
  </si>
  <si>
    <t>DOIRAS 1 - Doiras Hydroelectric Power Plant Spain</t>
  </si>
  <si>
    <t>H927</t>
  </si>
  <si>
    <t>Staning</t>
  </si>
  <si>
    <t>H928</t>
  </si>
  <si>
    <t>S. angelo</t>
  </si>
  <si>
    <t>H929</t>
  </si>
  <si>
    <t>Dossi</t>
  </si>
  <si>
    <t>H93</t>
  </si>
  <si>
    <t>Kaunertal</t>
  </si>
  <si>
    <t>H930</t>
  </si>
  <si>
    <t>Rovesca</t>
  </si>
  <si>
    <t>H931</t>
  </si>
  <si>
    <t>Klingnau</t>
  </si>
  <si>
    <t>H932</t>
  </si>
  <si>
    <t>Stechovice ps republic Stechovice-II PS Hydroelectric Power Plant Czech Republic - Stechovice-II PS Hydroelectric Power Plant Czech Republic</t>
  </si>
  <si>
    <t>H933</t>
  </si>
  <si>
    <t>Lesce Hydroelectric Power Plant Croatia Croatia - Lesce Hydroelectric Power Plant Croatia Croatia</t>
  </si>
  <si>
    <t>H935</t>
  </si>
  <si>
    <t>Globocica (Crn Drim) Hydroelectric Power Plant Macedonia - Globocica (Crn Drim) Hydroelectric Power Plant Macedonia</t>
  </si>
  <si>
    <t>H1612</t>
  </si>
  <si>
    <t>Sabugueiro I</t>
  </si>
  <si>
    <t>H938</t>
  </si>
  <si>
    <t>Rusfors</t>
  </si>
  <si>
    <t>H939</t>
  </si>
  <si>
    <t>Bjurfors övre krv</t>
  </si>
  <si>
    <t>H94</t>
  </si>
  <si>
    <t>Vallorcine-La Batiaz Martigny (Emosson)</t>
  </si>
  <si>
    <t>H940</t>
  </si>
  <si>
    <t>Untra</t>
  </si>
  <si>
    <t>H941</t>
  </si>
  <si>
    <t>Signayes</t>
  </si>
  <si>
    <t>H947</t>
  </si>
  <si>
    <t>Tierfehd hintersand</t>
  </si>
  <si>
    <t>H948</t>
  </si>
  <si>
    <t>LAFORTUNADA CINQUETA 1</t>
  </si>
  <si>
    <t>H949</t>
  </si>
  <si>
    <t>Siriu</t>
  </si>
  <si>
    <t>H950</t>
  </si>
  <si>
    <t>Ocana Ocana Hydroelectric Power Station France - Ocana Hydroelectric Power Station France</t>
  </si>
  <si>
    <t>H951</t>
  </si>
  <si>
    <t>Rupperswil auenstein</t>
  </si>
  <si>
    <t>H952</t>
  </si>
  <si>
    <t>Castelnau lassouts Castelnau-Lassouts Hydroelectric Power Station France - Castelnau-Lassouts Hydroelectric Power Station France</t>
  </si>
  <si>
    <t>H953</t>
  </si>
  <si>
    <t>Pintado</t>
  </si>
  <si>
    <t>H954</t>
  </si>
  <si>
    <t>Tet (La) Hydroelectric Power Station France - Tet (La) Hydroelectric Power Station France</t>
  </si>
  <si>
    <t>H1613</t>
  </si>
  <si>
    <t>Desterro</t>
  </si>
  <si>
    <t>H956</t>
  </si>
  <si>
    <t>Malta unterstufe Malta-Unterstufe-KW - Malta Unterstufe (Moellbruecke) Hydroelectric Power Plant Austria</t>
  </si>
  <si>
    <t>H957</t>
  </si>
  <si>
    <t>Creva</t>
  </si>
  <si>
    <t>H959</t>
  </si>
  <si>
    <t>Pallanzeno</t>
  </si>
  <si>
    <t>H96</t>
  </si>
  <si>
    <t>Grimsel KWO ProduktionPS - Grimsel 2 Pumped Storage Power Plant Switzerland</t>
  </si>
  <si>
    <t>H960</t>
  </si>
  <si>
    <t>Heiligkreuz</t>
  </si>
  <si>
    <t>H961</t>
  </si>
  <si>
    <t>Merikoski</t>
  </si>
  <si>
    <t>H962</t>
  </si>
  <si>
    <t>Djale Dale - Djale Hydroelectric Power Plant Croatia</t>
  </si>
  <si>
    <t>H963</t>
  </si>
  <si>
    <t>Coiselet Coiselet Hydroelectric Power Station France - Coiselet Hydroelectric Power Station France</t>
  </si>
  <si>
    <t>H964</t>
  </si>
  <si>
    <t>Quinson Quinson Hydroelectric Power Station France - Quinson Hydroelectric Power Station France</t>
  </si>
  <si>
    <t>H966</t>
  </si>
  <si>
    <t>Gour Noir (Le) Hydroelectric Power Station France - Gour Noir (Le) Hydroelectric Power Station France</t>
  </si>
  <si>
    <t>H967</t>
  </si>
  <si>
    <t>TRANCO DE BEAS 1</t>
  </si>
  <si>
    <t>H1819</t>
  </si>
  <si>
    <t>Senhora de Porto</t>
  </si>
  <si>
    <t>H97</t>
  </si>
  <si>
    <t>Serre poncon SERRE PONCON - Serre Poncon Hydroelectric Power Station France</t>
  </si>
  <si>
    <t>H971</t>
  </si>
  <si>
    <t>Ternberg</t>
  </si>
  <si>
    <t>H972</t>
  </si>
  <si>
    <t>Batfors</t>
  </si>
  <si>
    <t>H973</t>
  </si>
  <si>
    <t>Tasan</t>
  </si>
  <si>
    <t>H974</t>
  </si>
  <si>
    <t>Skagern – gullspang</t>
  </si>
  <si>
    <t>H975</t>
  </si>
  <si>
    <t>Langströmmen</t>
  </si>
  <si>
    <t>H976</t>
  </si>
  <si>
    <t>Norrange</t>
  </si>
  <si>
    <t>H977</t>
  </si>
  <si>
    <t>Dönje</t>
  </si>
  <si>
    <t>H978</t>
  </si>
  <si>
    <t>Brunico</t>
  </si>
  <si>
    <t>H979</t>
  </si>
  <si>
    <t>Champagne</t>
  </si>
  <si>
    <t>H2024</t>
  </si>
  <si>
    <t>GLAFKOS-II</t>
  </si>
  <si>
    <t>H980</t>
  </si>
  <si>
    <t>Sospirolo</t>
  </si>
  <si>
    <t>H981</t>
  </si>
  <si>
    <t>Villa</t>
  </si>
  <si>
    <t>H982</t>
  </si>
  <si>
    <t>Clachan CLAC-1</t>
  </si>
  <si>
    <t>H986</t>
  </si>
  <si>
    <t>Niederwartha</t>
  </si>
  <si>
    <t>H987</t>
  </si>
  <si>
    <t>Arto blanca HE Blanca 1 - Arto-Blanca Hydroelectric Power Plant Slovenia</t>
  </si>
  <si>
    <t>H988</t>
  </si>
  <si>
    <t>Krško HE Krsko 1 - Krsko Hydroelectric Power Plant Slovenia</t>
  </si>
  <si>
    <t>H990</t>
  </si>
  <si>
    <t>Losenstein</t>
  </si>
  <si>
    <t>H991</t>
  </si>
  <si>
    <t>Agri</t>
  </si>
  <si>
    <t>H992</t>
  </si>
  <si>
    <t>Caoria</t>
  </si>
  <si>
    <t>H993</t>
  </si>
  <si>
    <t>Crego</t>
  </si>
  <si>
    <t>H995</t>
  </si>
  <si>
    <t>Maalismaa</t>
  </si>
  <si>
    <t>H996</t>
  </si>
  <si>
    <t>Pahkakoski</t>
  </si>
  <si>
    <t>H997</t>
  </si>
  <si>
    <t>Seitenoikea</t>
  </si>
  <si>
    <t>H998</t>
  </si>
  <si>
    <t>H3674</t>
  </si>
  <si>
    <t>Besenova - Bešeňová</t>
  </si>
  <si>
    <t>H3675</t>
  </si>
  <si>
    <t>Domasa - DOMAŠA</t>
  </si>
  <si>
    <t>H3676</t>
  </si>
  <si>
    <t>MALÉ GABČÍKOVO – S VII</t>
  </si>
  <si>
    <t>H3677</t>
  </si>
  <si>
    <t>VERMIO</t>
  </si>
  <si>
    <t>H3678</t>
  </si>
  <si>
    <t>Tamega project - Alto tamega Daivoes Gouvaes</t>
  </si>
  <si>
    <t>N528</t>
  </si>
  <si>
    <t>Åna-Sira</t>
  </si>
  <si>
    <t>NO</t>
  </si>
  <si>
    <t>N450</t>
  </si>
  <si>
    <t>Trælandsfos</t>
  </si>
  <si>
    <t>N239</t>
  </si>
  <si>
    <t>Laudal</t>
  </si>
  <si>
    <t>N448</t>
  </si>
  <si>
    <t>Tonstad</t>
  </si>
  <si>
    <t>N83</t>
  </si>
  <si>
    <t>Finså</t>
  </si>
  <si>
    <t>N23</t>
  </si>
  <si>
    <t>Bjelland</t>
  </si>
  <si>
    <t>N181</t>
  </si>
  <si>
    <t>Håverstad</t>
  </si>
  <si>
    <t>N391</t>
  </si>
  <si>
    <t>Smeland</t>
  </si>
  <si>
    <t>N265</t>
  </si>
  <si>
    <t>Maudal</t>
  </si>
  <si>
    <t>N769</t>
  </si>
  <si>
    <t>Flørli</t>
  </si>
  <si>
    <t>N396</t>
  </si>
  <si>
    <t>Solhom</t>
  </si>
  <si>
    <t>N223</t>
  </si>
  <si>
    <t>Kvinen</t>
  </si>
  <si>
    <t>N343</t>
  </si>
  <si>
    <t>Roskrepp</t>
  </si>
  <si>
    <t>N250</t>
  </si>
  <si>
    <t>Logna</t>
  </si>
  <si>
    <t>N162</t>
  </si>
  <si>
    <t>Hovatn</t>
  </si>
  <si>
    <t>N501</t>
  </si>
  <si>
    <t>Vigelandsfoss</t>
  </si>
  <si>
    <t>N166</t>
  </si>
  <si>
    <t>Hunsfoss</t>
  </si>
  <si>
    <t>N399</t>
  </si>
  <si>
    <t>Steinsfoss</t>
  </si>
  <si>
    <t>N307</t>
  </si>
  <si>
    <t>Nomeland</t>
  </si>
  <si>
    <t>N186</t>
  </si>
  <si>
    <t>Iveland</t>
  </si>
  <si>
    <t>N78</t>
  </si>
  <si>
    <t>Evenstad</t>
  </si>
  <si>
    <t>N53</t>
  </si>
  <si>
    <t>Bøylefoss</t>
  </si>
  <si>
    <t>N54</t>
  </si>
  <si>
    <t>Båtsvatn</t>
  </si>
  <si>
    <t>N191</t>
  </si>
  <si>
    <t>Jørundland</t>
  </si>
  <si>
    <t>N65</t>
  </si>
  <si>
    <t>Dynjanfoss</t>
  </si>
  <si>
    <t>N169</t>
  </si>
  <si>
    <t>Høgefoss</t>
  </si>
  <si>
    <t>N129</t>
  </si>
  <si>
    <t>Hardeland H</t>
  </si>
  <si>
    <t>N130</t>
  </si>
  <si>
    <t>Hardeland K</t>
  </si>
  <si>
    <t>N31</t>
  </si>
  <si>
    <t>Blåfalli III H</t>
  </si>
  <si>
    <t>N99</t>
  </si>
  <si>
    <t>Frøland</t>
  </si>
  <si>
    <t>N406</t>
  </si>
  <si>
    <t>Stølsdal</t>
  </si>
  <si>
    <t>N158</t>
  </si>
  <si>
    <t>Holen I-II</t>
  </si>
  <si>
    <t>N373</t>
  </si>
  <si>
    <t>Holen III</t>
  </si>
  <si>
    <t>N45</t>
  </si>
  <si>
    <t>Brokke</t>
  </si>
  <si>
    <t>N361</t>
  </si>
  <si>
    <t>Storlivatn</t>
  </si>
  <si>
    <t>N222</t>
  </si>
  <si>
    <t>Kvilldal</t>
  </si>
  <si>
    <t>N167</t>
  </si>
  <si>
    <t>Hylen</t>
  </si>
  <si>
    <t>N408</t>
  </si>
  <si>
    <t>Suldal I</t>
  </si>
  <si>
    <t>N409</t>
  </si>
  <si>
    <t>Suldal II</t>
  </si>
  <si>
    <t>N359</t>
  </si>
  <si>
    <t>Dalvatn</t>
  </si>
  <si>
    <t>N33</t>
  </si>
  <si>
    <t>Blåfalli IV</t>
  </si>
  <si>
    <t>N312</t>
  </si>
  <si>
    <t>Novle</t>
  </si>
  <si>
    <t>N346</t>
  </si>
  <si>
    <t>Røldal</t>
  </si>
  <si>
    <t>N413</t>
  </si>
  <si>
    <t>Svandalsflona</t>
  </si>
  <si>
    <t>N397</t>
  </si>
  <si>
    <t>Songa</t>
  </si>
  <si>
    <t>N266</t>
  </si>
  <si>
    <t>Mauranger</t>
  </si>
  <si>
    <t>N317</t>
  </si>
  <si>
    <t>Oksla</t>
  </si>
  <si>
    <t>N470</t>
  </si>
  <si>
    <t>Tysso II</t>
  </si>
  <si>
    <t>N286</t>
  </si>
  <si>
    <t>Mågeli</t>
  </si>
  <si>
    <t>N370</t>
  </si>
  <si>
    <t>Åmdal</t>
  </si>
  <si>
    <t>N86</t>
  </si>
  <si>
    <t>Fjone</t>
  </si>
  <si>
    <t>N371</t>
  </si>
  <si>
    <t>Osen</t>
  </si>
  <si>
    <t>N507</t>
  </si>
  <si>
    <t>Vrangfoss</t>
  </si>
  <si>
    <t>N72</t>
  </si>
  <si>
    <t>Eidsfoss</t>
  </si>
  <si>
    <t>N410</t>
  </si>
  <si>
    <t>Sundsbarm</t>
  </si>
  <si>
    <t>N147</t>
  </si>
  <si>
    <t>Hjartdøla</t>
  </si>
  <si>
    <t>N419</t>
  </si>
  <si>
    <t>Svelgfoss</t>
  </si>
  <si>
    <t>N439</t>
  </si>
  <si>
    <t>Tinfos I</t>
  </si>
  <si>
    <t>N121</t>
  </si>
  <si>
    <t>Grønvollfoss</t>
  </si>
  <si>
    <t>N529</t>
  </si>
  <si>
    <t>Årlifoss</t>
  </si>
  <si>
    <t>N100</t>
  </si>
  <si>
    <t>Frøystul</t>
  </si>
  <si>
    <t>N493</t>
  </si>
  <si>
    <t>Vemork</t>
  </si>
  <si>
    <t>N284</t>
  </si>
  <si>
    <t>Mæl</t>
  </si>
  <si>
    <t>N59</t>
  </si>
  <si>
    <t>Djupdal</t>
  </si>
  <si>
    <t>N282</t>
  </si>
  <si>
    <t>Mykstufoss</t>
  </si>
  <si>
    <t>N482</t>
  </si>
  <si>
    <t>Uvdal I</t>
  </si>
  <si>
    <t>N483</t>
  </si>
  <si>
    <t>Uvdal II</t>
  </si>
  <si>
    <t>N310</t>
  </si>
  <si>
    <t>Nore I</t>
  </si>
  <si>
    <t>N387</t>
  </si>
  <si>
    <t>Skotfoss</t>
  </si>
  <si>
    <t>N205</t>
  </si>
  <si>
    <t>Klosterfoss</t>
  </si>
  <si>
    <t>N385</t>
  </si>
  <si>
    <t>Skollenborg</t>
  </si>
  <si>
    <t>N103</t>
  </si>
  <si>
    <t>Gamlebrofoss</t>
  </si>
  <si>
    <t>N328</t>
  </si>
  <si>
    <t>Pikerfoss</t>
  </si>
  <si>
    <t>N505</t>
  </si>
  <si>
    <t>Vittingfoss</t>
  </si>
  <si>
    <t>N508</t>
  </si>
  <si>
    <t>Vrenga</t>
  </si>
  <si>
    <t>N159</t>
  </si>
  <si>
    <t>Hellefoss</t>
  </si>
  <si>
    <t>N76</t>
  </si>
  <si>
    <t>Embretsfoss</t>
  </si>
  <si>
    <t>N108</t>
  </si>
  <si>
    <t>Geithusfoss</t>
  </si>
  <si>
    <t>N329</t>
  </si>
  <si>
    <t>Ramfoss</t>
  </si>
  <si>
    <t>N171</t>
  </si>
  <si>
    <t>Hønefoss</t>
  </si>
  <si>
    <t>N151</t>
  </si>
  <si>
    <t>Hofsfoss</t>
  </si>
  <si>
    <t>N506</t>
  </si>
  <si>
    <t>Viulfoss</t>
  </si>
  <si>
    <t>N144</t>
  </si>
  <si>
    <t>Herlandsfoss</t>
  </si>
  <si>
    <t>N56</t>
  </si>
  <si>
    <t>Dale II</t>
  </si>
  <si>
    <t>N96</t>
  </si>
  <si>
    <t>Fosse</t>
  </si>
  <si>
    <t>N194</t>
  </si>
  <si>
    <t>Kaldestad</t>
  </si>
  <si>
    <t>N264</t>
  </si>
  <si>
    <t>Matre M</t>
  </si>
  <si>
    <t>N400</t>
  </si>
  <si>
    <t>Steinsland</t>
  </si>
  <si>
    <t>N402</t>
  </si>
  <si>
    <t>Stordal</t>
  </si>
  <si>
    <t>N183</t>
  </si>
  <si>
    <t>Svelgen III</t>
  </si>
  <si>
    <t>N47</t>
  </si>
  <si>
    <t>Brulandsfoss</t>
  </si>
  <si>
    <t>N353</t>
  </si>
  <si>
    <t>Sagefossen</t>
  </si>
  <si>
    <t>N150</t>
  </si>
  <si>
    <t>Hodnaberg</t>
  </si>
  <si>
    <t>N77</t>
  </si>
  <si>
    <t>Evanger</t>
  </si>
  <si>
    <t>N554</t>
  </si>
  <si>
    <t>Oksebotn</t>
  </si>
  <si>
    <t>N423</t>
  </si>
  <si>
    <t>Sy-Sima</t>
  </si>
  <si>
    <t>N231</t>
  </si>
  <si>
    <t>Lang-Sima</t>
  </si>
  <si>
    <t>N477</t>
  </si>
  <si>
    <t>Ulvik II</t>
  </si>
  <si>
    <t>N332</t>
  </si>
  <si>
    <t>Refsdal</t>
  </si>
  <si>
    <t>N163</t>
  </si>
  <si>
    <t>Hove</t>
  </si>
  <si>
    <t>N489</t>
  </si>
  <si>
    <t>Aurland IV (Vangen)</t>
  </si>
  <si>
    <t>N12</t>
  </si>
  <si>
    <t>Aurland II L</t>
  </si>
  <si>
    <t>N10</t>
  </si>
  <si>
    <t>Aurland I</t>
  </si>
  <si>
    <t>N557</t>
  </si>
  <si>
    <t>Stuvane</t>
  </si>
  <si>
    <t>N176</t>
  </si>
  <si>
    <t>Høyanger K5B</t>
  </si>
  <si>
    <t>N175</t>
  </si>
  <si>
    <t>Høyanger K5A</t>
  </si>
  <si>
    <t>N549</t>
  </si>
  <si>
    <t>Mel</t>
  </si>
  <si>
    <t>N530</t>
  </si>
  <si>
    <t>Årøy</t>
  </si>
  <si>
    <t>N290</t>
  </si>
  <si>
    <t>Naddvik</t>
  </si>
  <si>
    <t>N398</t>
  </si>
  <si>
    <t>Stakaldefoss</t>
  </si>
  <si>
    <t>N547</t>
  </si>
  <si>
    <t>Jostedal</t>
  </si>
  <si>
    <t>N481</t>
  </si>
  <si>
    <t>Ustekveikja</t>
  </si>
  <si>
    <t>N514</t>
  </si>
  <si>
    <t>Ørteren</t>
  </si>
  <si>
    <t>N480</t>
  </si>
  <si>
    <t>Usta</t>
  </si>
  <si>
    <t>N156</t>
  </si>
  <si>
    <t>Hol II</t>
  </si>
  <si>
    <t>N154</t>
  </si>
  <si>
    <t>Hol I (Urunda)</t>
  </si>
  <si>
    <t>N155</t>
  </si>
  <si>
    <t>Hol I (Votna)</t>
  </si>
  <si>
    <t>N157</t>
  </si>
  <si>
    <t>Hol III</t>
  </si>
  <si>
    <t>N303</t>
  </si>
  <si>
    <t>Nes</t>
  </si>
  <si>
    <t>N142</t>
  </si>
  <si>
    <t>Hemsil II</t>
  </si>
  <si>
    <t>N35</t>
  </si>
  <si>
    <t>Borgund</t>
  </si>
  <si>
    <t>N110</t>
  </si>
  <si>
    <t>Gjuva</t>
  </si>
  <si>
    <t>N141</t>
  </si>
  <si>
    <t>Hemsil I</t>
  </si>
  <si>
    <t>N509</t>
  </si>
  <si>
    <t>Ylja</t>
  </si>
  <si>
    <t>N251</t>
  </si>
  <si>
    <t>Lomen</t>
  </si>
  <si>
    <t>N196</t>
  </si>
  <si>
    <t>Kalvedalen</t>
  </si>
  <si>
    <t>N94</t>
  </si>
  <si>
    <t>Skagen</t>
  </si>
  <si>
    <t>N523</t>
  </si>
  <si>
    <t>Øvre Vinstra</t>
  </si>
  <si>
    <t>N15</t>
  </si>
  <si>
    <t>Bagn</t>
  </si>
  <si>
    <t>N537</t>
  </si>
  <si>
    <t>Dokka</t>
  </si>
  <si>
    <t>N558</t>
  </si>
  <si>
    <t>Torpa</t>
  </si>
  <si>
    <t>N268</t>
  </si>
  <si>
    <t>Mesna</t>
  </si>
  <si>
    <t>N164</t>
  </si>
  <si>
    <t>Hunderfossen</t>
  </si>
  <si>
    <t>N274</t>
  </si>
  <si>
    <t>Moksa</t>
  </si>
  <si>
    <t>N302</t>
  </si>
  <si>
    <t>Nedre Vinstra</t>
  </si>
  <si>
    <t>N131</t>
  </si>
  <si>
    <t>Harpefossen</t>
  </si>
  <si>
    <t>N417</t>
  </si>
  <si>
    <t>Svelgen II</t>
  </si>
  <si>
    <t>N418</t>
  </si>
  <si>
    <t>Svelgen IV</t>
  </si>
  <si>
    <t>N499</t>
  </si>
  <si>
    <t>Åskåra 2</t>
  </si>
  <si>
    <t>N14</t>
  </si>
  <si>
    <t>Åskåra 1</t>
  </si>
  <si>
    <t>N527</t>
  </si>
  <si>
    <t>Åmela</t>
  </si>
  <si>
    <t>N461</t>
  </si>
  <si>
    <t>Tussa</t>
  </si>
  <si>
    <t>N430</t>
  </si>
  <si>
    <t>Tafjord 1</t>
  </si>
  <si>
    <t>N431</t>
  </si>
  <si>
    <t>Tafjord 2</t>
  </si>
  <si>
    <t>N434</t>
  </si>
  <si>
    <t>Tafjord 5</t>
  </si>
  <si>
    <t>N381</t>
  </si>
  <si>
    <t>Skjåk I</t>
  </si>
  <si>
    <t>N301</t>
  </si>
  <si>
    <t>Nedre Tessa 2</t>
  </si>
  <si>
    <t>N522</t>
  </si>
  <si>
    <t>Øvre Tessa</t>
  </si>
  <si>
    <t>N68</t>
  </si>
  <si>
    <t>Eidefossen</t>
  </si>
  <si>
    <t>N495</t>
  </si>
  <si>
    <t>Nye Verma</t>
  </si>
  <si>
    <t>N322</t>
  </si>
  <si>
    <t>Osbu</t>
  </si>
  <si>
    <t>N63</t>
  </si>
  <si>
    <t>Driva</t>
  </si>
  <si>
    <t>N9</t>
  </si>
  <si>
    <t>Aura</t>
  </si>
  <si>
    <t>N478</t>
  </si>
  <si>
    <t>Ulvund</t>
  </si>
  <si>
    <t>N421</t>
  </si>
  <si>
    <t>Svorka</t>
  </si>
  <si>
    <t>N122</t>
  </si>
  <si>
    <t>Gråsjø</t>
  </si>
  <si>
    <t>N454</t>
  </si>
  <si>
    <t>Trollheim</t>
  </si>
  <si>
    <t>N363</t>
  </si>
  <si>
    <t>Savalen</t>
  </si>
  <si>
    <t>N474</t>
  </si>
  <si>
    <t>Ulset</t>
  </si>
  <si>
    <t>N247</t>
  </si>
  <si>
    <t>Litjfossen</t>
  </si>
  <si>
    <t>N113</t>
  </si>
  <si>
    <t>Grana</t>
  </si>
  <si>
    <t>N178</t>
  </si>
  <si>
    <t>Håen</t>
  </si>
  <si>
    <t>N36</t>
  </si>
  <si>
    <t>Borregaard</t>
  </si>
  <si>
    <t>N357</t>
  </si>
  <si>
    <t>Sarp</t>
  </si>
  <si>
    <t>N124</t>
  </si>
  <si>
    <t>Hafslund</t>
  </si>
  <si>
    <t>N441</t>
  </si>
  <si>
    <t>Tistedalsfoss</t>
  </si>
  <si>
    <t>N488</t>
  </si>
  <si>
    <t>Vamma</t>
  </si>
  <si>
    <t>N228</t>
  </si>
  <si>
    <t>Fellesanlegget Kykkelsrud-Fossumfoss</t>
  </si>
  <si>
    <t>N22</t>
  </si>
  <si>
    <t>Bingsfoss</t>
  </si>
  <si>
    <t>N349</t>
  </si>
  <si>
    <t>Rånåsfoss</t>
  </si>
  <si>
    <t>N102</t>
  </si>
  <si>
    <t>Funnefoss</t>
  </si>
  <si>
    <t>N212</t>
  </si>
  <si>
    <t>Kongsvinger</t>
  </si>
  <si>
    <t>N37</t>
  </si>
  <si>
    <t>Braskereidfoss</t>
  </si>
  <si>
    <t>N377</t>
  </si>
  <si>
    <t>Skjefstadfoss II</t>
  </si>
  <si>
    <t>N260</t>
  </si>
  <si>
    <t>Løpet</t>
  </si>
  <si>
    <t>N321</t>
  </si>
  <si>
    <t>Osa</t>
  </si>
  <si>
    <t>N336</t>
  </si>
  <si>
    <t>Rendalen</t>
  </si>
  <si>
    <t>N115</t>
  </si>
  <si>
    <t>Gresslifoss</t>
  </si>
  <si>
    <t>N496</t>
  </si>
  <si>
    <t>Vessingfoss</t>
  </si>
  <si>
    <t>N292</t>
  </si>
  <si>
    <t>Nedalsfoss</t>
  </si>
  <si>
    <t>N424</t>
  </si>
  <si>
    <t>Søa</t>
  </si>
  <si>
    <t>N422</t>
  </si>
  <si>
    <t>Svorkmo</t>
  </si>
  <si>
    <t>N393</t>
  </si>
  <si>
    <t>Sokna</t>
  </si>
  <si>
    <t>N87</t>
  </si>
  <si>
    <t>Fjæremsfoss</t>
  </si>
  <si>
    <t>N415</t>
  </si>
  <si>
    <t>Svean</t>
  </si>
  <si>
    <t>N38</t>
  </si>
  <si>
    <t>Bratsberg</t>
  </si>
  <si>
    <t>N389</t>
  </si>
  <si>
    <t>Slind</t>
  </si>
  <si>
    <t>N414</t>
  </si>
  <si>
    <t>Svartelva</t>
  </si>
  <si>
    <t>N279</t>
  </si>
  <si>
    <t>Mosvik</t>
  </si>
  <si>
    <t>N285</t>
  </si>
  <si>
    <t>Mørre</t>
  </si>
  <si>
    <t>N555</t>
  </si>
  <si>
    <t>Ormsetfoss</t>
  </si>
  <si>
    <t>N137</t>
  </si>
  <si>
    <t>Hegsetfoss</t>
  </si>
  <si>
    <t>N551</t>
  </si>
  <si>
    <t>Nedre Nea</t>
  </si>
  <si>
    <t>N101</t>
  </si>
  <si>
    <t>Funna</t>
  </si>
  <si>
    <t>N34</t>
  </si>
  <si>
    <t>Bogna</t>
  </si>
  <si>
    <t>N11</t>
  </si>
  <si>
    <t>Aurland II H</t>
  </si>
  <si>
    <t>N80</t>
  </si>
  <si>
    <t>Faslefoss</t>
  </si>
  <si>
    <t>N494</t>
  </si>
  <si>
    <t>Vemundsbotn</t>
  </si>
  <si>
    <t>N263</t>
  </si>
  <si>
    <t>Matre H</t>
  </si>
  <si>
    <t>N619</t>
  </si>
  <si>
    <t>Meråker</t>
  </si>
  <si>
    <t>N610</t>
  </si>
  <si>
    <t>Haukrei</t>
  </si>
  <si>
    <t>N152</t>
  </si>
  <si>
    <t>Hogga</t>
  </si>
  <si>
    <t>N524</t>
  </si>
  <si>
    <t>Åbjøra</t>
  </si>
  <si>
    <t>N273</t>
  </si>
  <si>
    <t>Moflåt</t>
  </si>
  <si>
    <t>N429</t>
  </si>
  <si>
    <t>Såheim</t>
  </si>
  <si>
    <t>N761</t>
  </si>
  <si>
    <t>Skjerka</t>
  </si>
  <si>
    <t>N116</t>
  </si>
  <si>
    <t>Grytten</t>
  </si>
  <si>
    <t>N778</t>
  </si>
  <si>
    <t>Mo</t>
  </si>
  <si>
    <t>N767</t>
  </si>
  <si>
    <t>Grøa</t>
  </si>
  <si>
    <t>N765</t>
  </si>
  <si>
    <t>Berild</t>
  </si>
  <si>
    <t>N40</t>
  </si>
  <si>
    <t>Brattset</t>
  </si>
  <si>
    <t>N291</t>
  </si>
  <si>
    <t>Nea</t>
  </si>
  <si>
    <t>N465</t>
  </si>
  <si>
    <t>Tya</t>
  </si>
  <si>
    <t>N219</t>
  </si>
  <si>
    <t>Kvanndal</t>
  </si>
  <si>
    <t>N143</t>
  </si>
  <si>
    <t>Hensfoss</t>
  </si>
  <si>
    <t>N120</t>
  </si>
  <si>
    <t>Grønsdal</t>
  </si>
  <si>
    <t>N751</t>
  </si>
  <si>
    <t>Hekni</t>
  </si>
  <si>
    <t>N82</t>
  </si>
  <si>
    <t>Finndøla</t>
  </si>
  <si>
    <t>N248</t>
  </si>
  <si>
    <t>Litledalen</t>
  </si>
  <si>
    <t>N283</t>
  </si>
  <si>
    <t>Myster</t>
  </si>
  <si>
    <t>N345</t>
  </si>
  <si>
    <t>Rygene</t>
  </si>
  <si>
    <t>N225</t>
  </si>
  <si>
    <t>Kvittingen</t>
  </si>
  <si>
    <t>N584</t>
  </si>
  <si>
    <t>Hellandsfoss</t>
  </si>
  <si>
    <t>N74</t>
  </si>
  <si>
    <t>Eikelandsosen</t>
  </si>
  <si>
    <t>N776</t>
  </si>
  <si>
    <t>Solbergfoss</t>
  </si>
  <si>
    <t>N510</t>
  </si>
  <si>
    <t>Øgreyfoss</t>
  </si>
  <si>
    <t>N255</t>
  </si>
  <si>
    <t>Lutufallet</t>
  </si>
  <si>
    <t>N293</t>
  </si>
  <si>
    <t>Nedre Fiskumfoss</t>
  </si>
  <si>
    <t>N8</t>
  </si>
  <si>
    <t>Aunfoss</t>
  </si>
  <si>
    <t>N531</t>
  </si>
  <si>
    <t>Åsmulfoss</t>
  </si>
  <si>
    <t>N458</t>
  </si>
  <si>
    <t>Tunnsjødal</t>
  </si>
  <si>
    <t>N457</t>
  </si>
  <si>
    <t>Tunnsjø</t>
  </si>
  <si>
    <t>N245</t>
  </si>
  <si>
    <t>Linvasselv</t>
  </si>
  <si>
    <t>N348</t>
  </si>
  <si>
    <t>Røyrvikfoss</t>
  </si>
  <si>
    <t>N209</t>
  </si>
  <si>
    <t>Kolsvik</t>
  </si>
  <si>
    <t>N117</t>
  </si>
  <si>
    <t>Grytåga</t>
  </si>
  <si>
    <t>N520</t>
  </si>
  <si>
    <t>Øvre Røssåga</t>
  </si>
  <si>
    <t>N195</t>
  </si>
  <si>
    <t>Kaldåga</t>
  </si>
  <si>
    <t>N298</t>
  </si>
  <si>
    <t>Nedre Røssåga</t>
  </si>
  <si>
    <t>N367</t>
  </si>
  <si>
    <t>Sjona</t>
  </si>
  <si>
    <t>N24</t>
  </si>
  <si>
    <t>Bjerka</t>
  </si>
  <si>
    <t>N236</t>
  </si>
  <si>
    <t>Langvatn</t>
  </si>
  <si>
    <t>N538</t>
  </si>
  <si>
    <t>Fagervollan</t>
  </si>
  <si>
    <t>N337</t>
  </si>
  <si>
    <t>Reppa</t>
  </si>
  <si>
    <t>N542</t>
  </si>
  <si>
    <t>Svartisen</t>
  </si>
  <si>
    <t>N411</t>
  </si>
  <si>
    <t>Sundsfjord</t>
  </si>
  <si>
    <t>N93</t>
  </si>
  <si>
    <t>Forså</t>
  </si>
  <si>
    <t>N318</t>
  </si>
  <si>
    <t>Oldereid</t>
  </si>
  <si>
    <t>N369</t>
  </si>
  <si>
    <t>Sjønstå</t>
  </si>
  <si>
    <t>N366</t>
  </si>
  <si>
    <t>Siso</t>
  </si>
  <si>
    <t>N55</t>
  </si>
  <si>
    <t>Daja</t>
  </si>
  <si>
    <t>N79</t>
  </si>
  <si>
    <t>Fagerli</t>
  </si>
  <si>
    <t>N252</t>
  </si>
  <si>
    <t>Lomi</t>
  </si>
  <si>
    <t>N136</t>
  </si>
  <si>
    <t>Heggmoen</t>
  </si>
  <si>
    <t>N206</t>
  </si>
  <si>
    <t>Kobbelv</t>
  </si>
  <si>
    <t>N354</t>
  </si>
  <si>
    <t>Sagfossen</t>
  </si>
  <si>
    <t>N390</t>
  </si>
  <si>
    <t>Slunkajavrre</t>
  </si>
  <si>
    <t>N335</t>
  </si>
  <si>
    <t>Rekvatn</t>
  </si>
  <si>
    <t>N427</t>
  </si>
  <si>
    <t>Sørfjord I</t>
  </si>
  <si>
    <t>N380</t>
  </si>
  <si>
    <t>Skjomen</t>
  </si>
  <si>
    <t>N305</t>
  </si>
  <si>
    <t>Niingen</t>
  </si>
  <si>
    <t>N179</t>
  </si>
  <si>
    <t>Håkvik</t>
  </si>
  <si>
    <t>N365</t>
  </si>
  <si>
    <t>Sildvik</t>
  </si>
  <si>
    <t>N315</t>
  </si>
  <si>
    <t>Nygård</t>
  </si>
  <si>
    <t>N768</t>
  </si>
  <si>
    <t>Lakshola</t>
  </si>
  <si>
    <t>N184</t>
  </si>
  <si>
    <t>Innset</t>
  </si>
  <si>
    <t>N404</t>
  </si>
  <si>
    <t>Straumsmo</t>
  </si>
  <si>
    <t>N16</t>
  </si>
  <si>
    <t>Bardufoss</t>
  </si>
  <si>
    <t>N58</t>
  </si>
  <si>
    <t>Dividalen</t>
  </si>
  <si>
    <t>N375</t>
  </si>
  <si>
    <t>Skibotn</t>
  </si>
  <si>
    <t>N123</t>
  </si>
  <si>
    <t>Guolásjohka</t>
  </si>
  <si>
    <t>N392</t>
  </si>
  <si>
    <t>Småvatna</t>
  </si>
  <si>
    <t>N297</t>
  </si>
  <si>
    <t>Nedre Porsa</t>
  </si>
  <si>
    <t>N226</t>
  </si>
  <si>
    <t>Kvænangsbotn</t>
  </si>
  <si>
    <t>N383</t>
  </si>
  <si>
    <t>Skogfoss</t>
  </si>
  <si>
    <t>N267</t>
  </si>
  <si>
    <t>Melkefoss</t>
  </si>
  <si>
    <t>N2</t>
  </si>
  <si>
    <t>Adamselv</t>
  </si>
  <si>
    <t>N218</t>
  </si>
  <si>
    <t>Kuråsfoss</t>
  </si>
  <si>
    <t>N756</t>
  </si>
  <si>
    <t>Gravfoss II</t>
  </si>
  <si>
    <t>N114</t>
  </si>
  <si>
    <t>Gravfoss I</t>
  </si>
  <si>
    <t>N511</t>
  </si>
  <si>
    <t>Øksenelvane</t>
  </si>
  <si>
    <t>N26</t>
  </si>
  <si>
    <t>Bjølvo</t>
  </si>
  <si>
    <t>N815</t>
  </si>
  <si>
    <t>Tyin</t>
  </si>
  <si>
    <t>N242</t>
  </si>
  <si>
    <t>Leirdøla</t>
  </si>
  <si>
    <t>N330</t>
  </si>
  <si>
    <t>Rana</t>
  </si>
  <si>
    <t>N67</t>
  </si>
  <si>
    <t>Døvikfoss</t>
  </si>
  <si>
    <t>N432</t>
  </si>
  <si>
    <t>Tafjord 3</t>
  </si>
  <si>
    <t>N442</t>
  </si>
  <si>
    <t>Tjodan</t>
  </si>
  <si>
    <t>N112</t>
  </si>
  <si>
    <t>Glomfjord</t>
  </si>
  <si>
    <t>N503</t>
  </si>
  <si>
    <t>Vinje</t>
  </si>
  <si>
    <t>N287</t>
  </si>
  <si>
    <t>Målset</t>
  </si>
  <si>
    <t>N311</t>
  </si>
  <si>
    <t>Nore II</t>
  </si>
  <si>
    <t>N203</t>
  </si>
  <si>
    <t>Kjela</t>
  </si>
  <si>
    <t>N403</t>
  </si>
  <si>
    <t>Strandfossen</t>
  </si>
  <si>
    <t>N446</t>
  </si>
  <si>
    <t>Tokke</t>
  </si>
  <si>
    <t>N50</t>
  </si>
  <si>
    <t>Byrte</t>
  </si>
  <si>
    <t>N246</t>
  </si>
  <si>
    <t>Lio</t>
  </si>
  <si>
    <t>N7</t>
  </si>
  <si>
    <t>Askerudfoss</t>
  </si>
  <si>
    <t>N111</t>
  </si>
  <si>
    <t>Åmli-Gjøv</t>
  </si>
  <si>
    <t>N288</t>
  </si>
  <si>
    <t>Mår</t>
  </si>
  <si>
    <t>N445</t>
  </si>
  <si>
    <t>Tjørhom</t>
  </si>
  <si>
    <t>N829</t>
  </si>
  <si>
    <t>Framruste</t>
  </si>
  <si>
    <t>N828</t>
  </si>
  <si>
    <t>Øyberget</t>
  </si>
  <si>
    <t>N92</t>
  </si>
  <si>
    <t>Follafoss</t>
  </si>
  <si>
    <t>N847</t>
  </si>
  <si>
    <t>Grunnåi</t>
  </si>
  <si>
    <t>N1232</t>
  </si>
  <si>
    <t>Breiava</t>
  </si>
  <si>
    <t>N1334</t>
  </si>
  <si>
    <t>Blåfalli Vik</t>
  </si>
  <si>
    <t>N1335</t>
  </si>
  <si>
    <t>Innvik</t>
  </si>
  <si>
    <t>N1354</t>
  </si>
  <si>
    <t>Byrkjelo</t>
  </si>
  <si>
    <t>N1421</t>
  </si>
  <si>
    <t>Sønnå L</t>
  </si>
  <si>
    <t>N1422</t>
  </si>
  <si>
    <t>Sønnå H</t>
  </si>
  <si>
    <t>N1408</t>
  </si>
  <si>
    <t>Leirfossene</t>
  </si>
  <si>
    <t>N1485</t>
  </si>
  <si>
    <t>Kjøsnesfjorden</t>
  </si>
  <si>
    <t>N1501</t>
  </si>
  <si>
    <t>Jøssang</t>
  </si>
  <si>
    <t>N1563</t>
  </si>
  <si>
    <t>Holsbru</t>
  </si>
  <si>
    <t>N1787</t>
  </si>
  <si>
    <t>Skarg</t>
  </si>
  <si>
    <t>N1739</t>
  </si>
  <si>
    <t>Eiriksdal</t>
  </si>
  <si>
    <t>N1742</t>
  </si>
  <si>
    <t>Kjensvatn</t>
  </si>
  <si>
    <t>N1747</t>
  </si>
  <si>
    <t>Smådøla</t>
  </si>
  <si>
    <t>N1797</t>
  </si>
  <si>
    <t>Holmen</t>
  </si>
  <si>
    <t>N1781</t>
  </si>
  <si>
    <t>Govddesåga</t>
  </si>
  <si>
    <t>N1857</t>
  </si>
  <si>
    <t>Tosdalen</t>
  </si>
  <si>
    <t>N1868</t>
  </si>
  <si>
    <t>Ringedalen</t>
  </si>
  <si>
    <t>N1804</t>
  </si>
  <si>
    <t>Rosten</t>
  </si>
  <si>
    <t>N1934</t>
  </si>
  <si>
    <t>Storåselva</t>
  </si>
  <si>
    <t>N1899</t>
  </si>
  <si>
    <t>Lysebotn 2</t>
  </si>
  <si>
    <t>N1926</t>
  </si>
  <si>
    <t>Leikanger</t>
  </si>
  <si>
    <t>N1889</t>
  </si>
  <si>
    <t>Nedre Otta</t>
  </si>
  <si>
    <t>N753</t>
  </si>
  <si>
    <t>Åsebotn</t>
  </si>
  <si>
    <t>N3</t>
  </si>
  <si>
    <t>Alta</t>
  </si>
  <si>
    <t>N1955</t>
  </si>
  <si>
    <t>Stardalen</t>
  </si>
  <si>
    <t>N192</t>
  </si>
  <si>
    <t>Kaggefoss</t>
  </si>
  <si>
    <t>N128</t>
  </si>
  <si>
    <t>Hanefoss</t>
  </si>
  <si>
    <t>N1956</t>
  </si>
  <si>
    <t>Herand</t>
  </si>
  <si>
    <t>N1949</t>
  </si>
  <si>
    <t>Tolga</t>
  </si>
  <si>
    <t>N1894</t>
  </si>
  <si>
    <t>Østerbø</t>
  </si>
  <si>
    <t>N433</t>
  </si>
  <si>
    <t>Tafjord 4</t>
  </si>
  <si>
    <t>N64</t>
  </si>
  <si>
    <t>Duge</t>
  </si>
  <si>
    <t>N362</t>
  </si>
  <si>
    <t>Saurdal</t>
  </si>
  <si>
    <t>N187</t>
  </si>
  <si>
    <t>Jukla</t>
  </si>
  <si>
    <t>N512</t>
  </si>
  <si>
    <t>Øljusjøen</t>
  </si>
  <si>
    <t>N145</t>
  </si>
  <si>
    <t>Herva</t>
  </si>
  <si>
    <t>N39</t>
  </si>
  <si>
    <t>Brattingfoss</t>
  </si>
  <si>
    <t>N13</t>
  </si>
  <si>
    <t>Aurland III</t>
  </si>
  <si>
    <t>N620</t>
  </si>
  <si>
    <t>Tevla</t>
  </si>
  <si>
    <t>N827</t>
  </si>
  <si>
    <t>Nygard</t>
  </si>
  <si>
    <t>N146</t>
  </si>
  <si>
    <t>Hetland</t>
  </si>
  <si>
    <t>N118</t>
  </si>
  <si>
    <t>Grødemfoss</t>
  </si>
  <si>
    <t>N161</t>
  </si>
  <si>
    <t>Honnefoss</t>
  </si>
  <si>
    <t>N420</t>
  </si>
  <si>
    <t>Sviland</t>
  </si>
  <si>
    <t>N319</t>
  </si>
  <si>
    <t>Oltedal</t>
  </si>
  <si>
    <t>N320</t>
  </si>
  <si>
    <t>Oltesvik</t>
  </si>
  <si>
    <t>N190</t>
  </si>
  <si>
    <t>Dalen 1</t>
  </si>
  <si>
    <t>N352</t>
  </si>
  <si>
    <t>Sagefoss</t>
  </si>
  <si>
    <t>N177</t>
  </si>
  <si>
    <t>Høylandsfoss</t>
  </si>
  <si>
    <t>N455</t>
  </si>
  <si>
    <t>Tryland</t>
  </si>
  <si>
    <t>N135</t>
  </si>
  <si>
    <t>Haukland</t>
  </si>
  <si>
    <t>N323</t>
  </si>
  <si>
    <t>N435</t>
  </si>
  <si>
    <t>Taraldsvik</t>
  </si>
  <si>
    <t>N232</t>
  </si>
  <si>
    <t>Longerak</t>
  </si>
  <si>
    <t>N21</t>
  </si>
  <si>
    <t>Berlifoss</t>
  </si>
  <si>
    <t>N444</t>
  </si>
  <si>
    <t>Tjønnefoss</t>
  </si>
  <si>
    <t>N306</t>
  </si>
  <si>
    <t>Nisserdam</t>
  </si>
  <si>
    <t>N484</t>
  </si>
  <si>
    <t>Vafos</t>
  </si>
  <si>
    <t>N234</t>
  </si>
  <si>
    <t>Langfoss</t>
  </si>
  <si>
    <t>N464</t>
  </si>
  <si>
    <t>Tveitereidfoss</t>
  </si>
  <si>
    <t>N57</t>
  </si>
  <si>
    <t>Dalsfos</t>
  </si>
  <si>
    <t>N197</t>
  </si>
  <si>
    <t>Kammerfoss</t>
  </si>
  <si>
    <t>N98</t>
  </si>
  <si>
    <t>Fritzøe</t>
  </si>
  <si>
    <t>N436</t>
  </si>
  <si>
    <t>Tou</t>
  </si>
  <si>
    <t>N52</t>
  </si>
  <si>
    <t>Børtveit</t>
  </si>
  <si>
    <t>N486</t>
  </si>
  <si>
    <t>Valen</t>
  </si>
  <si>
    <t>N32</t>
  </si>
  <si>
    <t>Blåfalli III L</t>
  </si>
  <si>
    <t>N388</t>
  </si>
  <si>
    <t>Skulafossen</t>
  </si>
  <si>
    <t>N139</t>
  </si>
  <si>
    <t>Sand</t>
  </si>
  <si>
    <t>N269</t>
  </si>
  <si>
    <t>Middyr</t>
  </si>
  <si>
    <t>N69</t>
  </si>
  <si>
    <t>Eidesfossen</t>
  </si>
  <si>
    <t>N193</t>
  </si>
  <si>
    <t>N473</t>
  </si>
  <si>
    <t>Ulefoss</t>
  </si>
  <si>
    <t>N1</t>
  </si>
  <si>
    <t>Aall-Ulefoss</t>
  </si>
  <si>
    <t>N25</t>
  </si>
  <si>
    <t>Bjordalen</t>
  </si>
  <si>
    <t>N281</t>
  </si>
  <si>
    <t>Mydalen</t>
  </si>
  <si>
    <t>N170</t>
  </si>
  <si>
    <t>Hølseter</t>
  </si>
  <si>
    <t>N70</t>
  </si>
  <si>
    <t>Eidet</t>
  </si>
  <si>
    <t>N271</t>
  </si>
  <si>
    <t>N153</t>
  </si>
  <si>
    <t>Hogstad</t>
  </si>
  <si>
    <t>N447</t>
  </si>
  <si>
    <t>Toklev</t>
  </si>
  <si>
    <t>N199</t>
  </si>
  <si>
    <t>Kiste</t>
  </si>
  <si>
    <t>N314</t>
  </si>
  <si>
    <t>Nybrufoss</t>
  </si>
  <si>
    <t>N498</t>
  </si>
  <si>
    <t>Vestfossen</t>
  </si>
  <si>
    <t>N278</t>
  </si>
  <si>
    <t>Mossefossen</t>
  </si>
  <si>
    <t>N545</t>
  </si>
  <si>
    <t>Horga</t>
  </si>
  <si>
    <t>N133</t>
  </si>
  <si>
    <t>Haugfoss</t>
  </si>
  <si>
    <t>N126</t>
  </si>
  <si>
    <t>Hammeren</t>
  </si>
  <si>
    <t>N18</t>
  </si>
  <si>
    <t>Begna</t>
  </si>
  <si>
    <t>N201</t>
  </si>
  <si>
    <t>Kistefoss I</t>
  </si>
  <si>
    <t>N202</t>
  </si>
  <si>
    <t>Kistefoss II</t>
  </si>
  <si>
    <t>N19</t>
  </si>
  <si>
    <t>Bergerfoss</t>
  </si>
  <si>
    <t>N449</t>
  </si>
  <si>
    <t>Toverud</t>
  </si>
  <si>
    <t>N451</t>
  </si>
  <si>
    <t>Trengereid</t>
  </si>
  <si>
    <t>N6</t>
  </si>
  <si>
    <t>Arna</t>
  </si>
  <si>
    <t>N471</t>
  </si>
  <si>
    <t>Tøsse</t>
  </si>
  <si>
    <t>N327</t>
  </si>
  <si>
    <t>Osvatn</t>
  </si>
  <si>
    <t>N603</t>
  </si>
  <si>
    <t>Myra</t>
  </si>
  <si>
    <t>N485</t>
  </si>
  <si>
    <t>Møllen</t>
  </si>
  <si>
    <t>N5</t>
  </si>
  <si>
    <t>Ardalen</t>
  </si>
  <si>
    <t>N97</t>
  </si>
  <si>
    <t>Fossmark</t>
  </si>
  <si>
    <t>N160</t>
  </si>
  <si>
    <t>Hommelfoss</t>
  </si>
  <si>
    <t>N299</t>
  </si>
  <si>
    <t>Nedre Svultingen</t>
  </si>
  <si>
    <t>N521</t>
  </si>
  <si>
    <t>Øvre Svultingen</t>
  </si>
  <si>
    <t>N66</t>
  </si>
  <si>
    <t>Dyrnesli</t>
  </si>
  <si>
    <t>N401</t>
  </si>
  <si>
    <t>Stongfjord</t>
  </si>
  <si>
    <t>N325</t>
  </si>
  <si>
    <t>Oslandsbotn</t>
  </si>
  <si>
    <t>N518</t>
  </si>
  <si>
    <t>Øvre Markevatn</t>
  </si>
  <si>
    <t>N296</t>
  </si>
  <si>
    <t>Nedre Markevatn</t>
  </si>
  <si>
    <t>N384</t>
  </si>
  <si>
    <t>Skogheim</t>
  </si>
  <si>
    <t>N605</t>
  </si>
  <si>
    <t>Rognsfossen</t>
  </si>
  <si>
    <t>N476</t>
  </si>
  <si>
    <t>Ulvik I</t>
  </si>
  <si>
    <t>N241</t>
  </si>
  <si>
    <t>Leinafoss</t>
  </si>
  <si>
    <t>N338</t>
  </si>
  <si>
    <t>Aurland V (Reppa)</t>
  </si>
  <si>
    <t>N456</t>
  </si>
  <si>
    <t>Trysilfossen</t>
  </si>
  <si>
    <t>N44</t>
  </si>
  <si>
    <t>Brekkefoss</t>
  </si>
  <si>
    <t>N316</t>
  </si>
  <si>
    <t>Nyset</t>
  </si>
  <si>
    <t>N73</t>
  </si>
  <si>
    <t>N85</t>
  </si>
  <si>
    <t>Fivlemyr</t>
  </si>
  <si>
    <t>N497</t>
  </si>
  <si>
    <t>Vestbakken</t>
  </si>
  <si>
    <t>N532</t>
  </si>
  <si>
    <t>Åvella</t>
  </si>
  <si>
    <t>N526</t>
  </si>
  <si>
    <t>Åmot</t>
  </si>
  <si>
    <t>N46</t>
  </si>
  <si>
    <t>Brufoss</t>
  </si>
  <si>
    <t>N621</t>
  </si>
  <si>
    <t>Høgfallet</t>
  </si>
  <si>
    <t>N342</t>
  </si>
  <si>
    <t>Roppa</t>
  </si>
  <si>
    <t>N331</t>
  </si>
  <si>
    <t>Raua</t>
  </si>
  <si>
    <t>N467</t>
  </si>
  <si>
    <t>Tyria I</t>
  </si>
  <si>
    <t>N468</t>
  </si>
  <si>
    <t>Tyria II</t>
  </si>
  <si>
    <t>N504</t>
  </si>
  <si>
    <t>Vinkelfallet</t>
  </si>
  <si>
    <t>N416</t>
  </si>
  <si>
    <t>Svelgen I</t>
  </si>
  <si>
    <t>N386</t>
  </si>
  <si>
    <t>Skorge</t>
  </si>
  <si>
    <t>N608</t>
  </si>
  <si>
    <t>Dale</t>
  </si>
  <si>
    <t>N425</t>
  </si>
  <si>
    <t>Sørbrandal</t>
  </si>
  <si>
    <t>N109</t>
  </si>
  <si>
    <t>Gjerdsvika</t>
  </si>
  <si>
    <t>N475</t>
  </si>
  <si>
    <t>Ulsteindal</t>
  </si>
  <si>
    <t>N213</t>
  </si>
  <si>
    <t>Kopa</t>
  </si>
  <si>
    <t>N208</t>
  </si>
  <si>
    <t>Kolfossen</t>
  </si>
  <si>
    <t>N492</t>
  </si>
  <si>
    <t>Vatne</t>
  </si>
  <si>
    <t>N27</t>
  </si>
  <si>
    <t>Bjørdal</t>
  </si>
  <si>
    <t>N300</t>
  </si>
  <si>
    <t>Nedre Tessa 1</t>
  </si>
  <si>
    <t>N185</t>
  </si>
  <si>
    <t>Istad</t>
  </si>
  <si>
    <t>N119</t>
  </si>
  <si>
    <t>Grønnedal</t>
  </si>
  <si>
    <t>N372</t>
  </si>
  <si>
    <t>Skar</t>
  </si>
  <si>
    <t>N334</t>
  </si>
  <si>
    <t>Reinset</t>
  </si>
  <si>
    <t>N626</t>
  </si>
  <si>
    <t>Angvik</t>
  </si>
  <si>
    <t>N487</t>
  </si>
  <si>
    <t>Valsøyfjord</t>
  </si>
  <si>
    <t>N75</t>
  </si>
  <si>
    <t>Einunna</t>
  </si>
  <si>
    <t>N356</t>
  </si>
  <si>
    <t>Sama</t>
  </si>
  <si>
    <t>N43</t>
  </si>
  <si>
    <t>Brekke</t>
  </si>
  <si>
    <t>N42</t>
  </si>
  <si>
    <t>N105</t>
  </si>
  <si>
    <t>Gapestad</t>
  </si>
  <si>
    <t>N49</t>
  </si>
  <si>
    <t>Buer</t>
  </si>
  <si>
    <t>N513</t>
  </si>
  <si>
    <t>Ørje</t>
  </si>
  <si>
    <t>N261</t>
  </si>
  <si>
    <t>Mago D</t>
  </si>
  <si>
    <t>N51</t>
  </si>
  <si>
    <t>Bøhnsdalen</t>
  </si>
  <si>
    <t>N376</t>
  </si>
  <si>
    <t>Skjefstadfoss I</t>
  </si>
  <si>
    <t>N221</t>
  </si>
  <si>
    <t>Kvernfallet</t>
  </si>
  <si>
    <t>N324</t>
  </si>
  <si>
    <t>Osfallet</t>
  </si>
  <si>
    <t>N168</t>
  </si>
  <si>
    <t>Hylla</t>
  </si>
  <si>
    <t>N347</t>
  </si>
  <si>
    <t>Røstefoss</t>
  </si>
  <si>
    <t>N614</t>
  </si>
  <si>
    <t>Haukvik</t>
  </si>
  <si>
    <t>N378</t>
  </si>
  <si>
    <t>Skjenaldfossen</t>
  </si>
  <si>
    <t>N259</t>
  </si>
  <si>
    <t>Løkaunet</t>
  </si>
  <si>
    <t>N516</t>
  </si>
  <si>
    <t>Øvre Leirfoss</t>
  </si>
  <si>
    <t>N295</t>
  </si>
  <si>
    <t>Nedre Leirfoss</t>
  </si>
  <si>
    <t>N188</t>
  </si>
  <si>
    <t>Julskaret</t>
  </si>
  <si>
    <t>N132</t>
  </si>
  <si>
    <t>Hasselelva</t>
  </si>
  <si>
    <t>N437</t>
  </si>
  <si>
    <t>Teksdal</t>
  </si>
  <si>
    <t>N502</t>
  </si>
  <si>
    <t>Vik</t>
  </si>
  <si>
    <t>N237</t>
  </si>
  <si>
    <t>Langåsfoss</t>
  </si>
  <si>
    <t>N472</t>
  </si>
  <si>
    <t>N613</t>
  </si>
  <si>
    <t>Salsbruket</t>
  </si>
  <si>
    <t>N244</t>
  </si>
  <si>
    <t>Liavatn</t>
  </si>
  <si>
    <t>N243</t>
  </si>
  <si>
    <t>Liafoss</t>
  </si>
  <si>
    <t>N617</t>
  </si>
  <si>
    <t>Hansfoss</t>
  </si>
  <si>
    <t>N340</t>
  </si>
  <si>
    <t>Riksheim</t>
  </si>
  <si>
    <t>N630</t>
  </si>
  <si>
    <t>Lekum</t>
  </si>
  <si>
    <t>N622</t>
  </si>
  <si>
    <t>Ål</t>
  </si>
  <si>
    <t>N565</t>
  </si>
  <si>
    <t>Skjærlivatn</t>
  </si>
  <si>
    <t>N736</t>
  </si>
  <si>
    <t>Tafjord 6</t>
  </si>
  <si>
    <t>N735</t>
  </si>
  <si>
    <t>Hjelmeland</t>
  </si>
  <si>
    <t>N746</t>
  </si>
  <si>
    <t>Byafossen</t>
  </si>
  <si>
    <t>N745</t>
  </si>
  <si>
    <t>Scheldefoss</t>
  </si>
  <si>
    <t>N277</t>
  </si>
  <si>
    <t>Morkenfoss</t>
  </si>
  <si>
    <t>N750</t>
  </si>
  <si>
    <t>Skree</t>
  </si>
  <si>
    <t>N754</t>
  </si>
  <si>
    <t>Fossheim</t>
  </si>
  <si>
    <t>N728</t>
  </si>
  <si>
    <t>Raubergfossen</t>
  </si>
  <si>
    <t>N738</t>
  </si>
  <si>
    <t>Storfallet</t>
  </si>
  <si>
    <t>N752</t>
  </si>
  <si>
    <t>Kinso</t>
  </si>
  <si>
    <t>N757</t>
  </si>
  <si>
    <t>Gausbu</t>
  </si>
  <si>
    <t>N763</t>
  </si>
  <si>
    <t>Sundfossen</t>
  </si>
  <si>
    <t>N760</t>
  </si>
  <si>
    <t>Skonningsfoss</t>
  </si>
  <si>
    <t>N89</t>
  </si>
  <si>
    <t>Flittig</t>
  </si>
  <si>
    <t>N771</t>
  </si>
  <si>
    <t>Tveitafoss</t>
  </si>
  <si>
    <t>N773</t>
  </si>
  <si>
    <t>Ramstaddal</t>
  </si>
  <si>
    <t>N779</t>
  </si>
  <si>
    <t>Staffi</t>
  </si>
  <si>
    <t>N777</t>
  </si>
  <si>
    <t>Eid</t>
  </si>
  <si>
    <t>N764</t>
  </si>
  <si>
    <t>Vestrebotn</t>
  </si>
  <si>
    <t>N766</t>
  </si>
  <si>
    <t>Meisal II</t>
  </si>
  <si>
    <t>N81</t>
  </si>
  <si>
    <t>Fausa II</t>
  </si>
  <si>
    <t>N780</t>
  </si>
  <si>
    <t>Fossan</t>
  </si>
  <si>
    <t>N627</t>
  </si>
  <si>
    <t>Ulvilla</t>
  </si>
  <si>
    <t>N350</t>
  </si>
  <si>
    <t>Sagbergfossen</t>
  </si>
  <si>
    <t>N270</t>
  </si>
  <si>
    <t>Midtre Tessa</t>
  </si>
  <si>
    <t>N744</t>
  </si>
  <si>
    <t>Fossheimfoss</t>
  </si>
  <si>
    <t>N770</t>
  </si>
  <si>
    <t>Hellandsfossen</t>
  </si>
  <si>
    <t>N280</t>
  </si>
  <si>
    <t>Hattebergsdalen</t>
  </si>
  <si>
    <t>N783</t>
  </si>
  <si>
    <t>Stadheim</t>
  </si>
  <si>
    <t>N784</t>
  </si>
  <si>
    <t>Åsedøla</t>
  </si>
  <si>
    <t>N785</t>
  </si>
  <si>
    <t>Svartkulp</t>
  </si>
  <si>
    <t>N781</t>
  </si>
  <si>
    <t>Blåfalli V</t>
  </si>
  <si>
    <t>N786</t>
  </si>
  <si>
    <t>Moelv</t>
  </si>
  <si>
    <t>N782</t>
  </si>
  <si>
    <t>Juvfossen</t>
  </si>
  <si>
    <t>N789</t>
  </si>
  <si>
    <t>Tysseland</t>
  </si>
  <si>
    <t>N790</t>
  </si>
  <si>
    <t>Lindland</t>
  </si>
  <si>
    <t>N351</t>
  </si>
  <si>
    <t>Sage</t>
  </si>
  <si>
    <t>N787</t>
  </si>
  <si>
    <t>Ågjølet</t>
  </si>
  <si>
    <t>N793</t>
  </si>
  <si>
    <t>Austdøla</t>
  </si>
  <si>
    <t>N788</t>
  </si>
  <si>
    <t>Veiteberg</t>
  </si>
  <si>
    <t>N792</t>
  </si>
  <si>
    <t>Befring</t>
  </si>
  <si>
    <t>N48</t>
  </si>
  <si>
    <t>Brødbølfoss</t>
  </si>
  <si>
    <t>N355</t>
  </si>
  <si>
    <t>Sagnfossen</t>
  </si>
  <si>
    <t>N515</t>
  </si>
  <si>
    <t>Øvre Fiskumfoss</t>
  </si>
  <si>
    <t>N459</t>
  </si>
  <si>
    <t>Tunnsjøfoss</t>
  </si>
  <si>
    <t>N233</t>
  </si>
  <si>
    <t>Langfjord</t>
  </si>
  <si>
    <t>N182</t>
  </si>
  <si>
    <t>Ildgrubfossen</t>
  </si>
  <si>
    <t>N333</t>
  </si>
  <si>
    <t>Reinfossen</t>
  </si>
  <si>
    <t>N304</t>
  </si>
  <si>
    <t>Neverdalsåga</t>
  </si>
  <si>
    <t>N258</t>
  </si>
  <si>
    <t>Lysvatn</t>
  </si>
  <si>
    <t>N235</t>
  </si>
  <si>
    <t>N368</t>
  </si>
  <si>
    <t>Sjøfossen</t>
  </si>
  <si>
    <t>N62</t>
  </si>
  <si>
    <t>Dragefossen</t>
  </si>
  <si>
    <t>N438</t>
  </si>
  <si>
    <t>Tennesvatn</t>
  </si>
  <si>
    <t>N395</t>
  </si>
  <si>
    <t>Solbjørn</t>
  </si>
  <si>
    <t>N220</t>
  </si>
  <si>
    <t>Kvarv</t>
  </si>
  <si>
    <t>N452</t>
  </si>
  <si>
    <t>Trollfjord I</t>
  </si>
  <si>
    <t>N453</t>
  </si>
  <si>
    <t>Trollfjord II</t>
  </si>
  <si>
    <t>N84</t>
  </si>
  <si>
    <t>Fiskefjord</t>
  </si>
  <si>
    <t>N61</t>
  </si>
  <si>
    <t>Djupfjord II</t>
  </si>
  <si>
    <t>N60</t>
  </si>
  <si>
    <t>Djupfjord I</t>
  </si>
  <si>
    <t>N405</t>
  </si>
  <si>
    <t>Strielv</t>
  </si>
  <si>
    <t>N490</t>
  </si>
  <si>
    <t>Vangpollen</t>
  </si>
  <si>
    <t>N428</t>
  </si>
  <si>
    <t>Sørfjord II</t>
  </si>
  <si>
    <t>N148</t>
  </si>
  <si>
    <t>Hjertvatn</t>
  </si>
  <si>
    <t>N28</t>
  </si>
  <si>
    <t>Bjørkåsen</t>
  </si>
  <si>
    <t>N140</t>
  </si>
  <si>
    <t>Helleren</t>
  </si>
  <si>
    <t>N382</t>
  </si>
  <si>
    <t>Skoddeberg</t>
  </si>
  <si>
    <t>N253</t>
  </si>
  <si>
    <t>Lovik</t>
  </si>
  <si>
    <t>N594</t>
  </si>
  <si>
    <t>Sør-Forså</t>
  </si>
  <si>
    <t>N106</t>
  </si>
  <si>
    <t>Gausvik I</t>
  </si>
  <si>
    <t>N308</t>
  </si>
  <si>
    <t>Nord-Forså</t>
  </si>
  <si>
    <t>N326</t>
  </si>
  <si>
    <t>Osteren</t>
  </si>
  <si>
    <t>N20</t>
  </si>
  <si>
    <t>Bergsbotn</t>
  </si>
  <si>
    <t>N256</t>
  </si>
  <si>
    <t>Lysbotn</t>
  </si>
  <si>
    <t>N759</t>
  </si>
  <si>
    <t>Svabo</t>
  </si>
  <si>
    <t>N211</t>
  </si>
  <si>
    <t>Kongsmarka</t>
  </si>
  <si>
    <t>N216</t>
  </si>
  <si>
    <t>Krokvatn</t>
  </si>
  <si>
    <t>N224</t>
  </si>
  <si>
    <t>Kvitfossen</t>
  </si>
  <si>
    <t>N791</t>
  </si>
  <si>
    <t>Forsland</t>
  </si>
  <si>
    <t>N240</t>
  </si>
  <si>
    <t>Lavkajohka</t>
  </si>
  <si>
    <t>N344</t>
  </si>
  <si>
    <t>Rottenvik</t>
  </si>
  <si>
    <t>N198</t>
  </si>
  <si>
    <t>Kildalen</t>
  </si>
  <si>
    <t>N364</t>
  </si>
  <si>
    <t>Sikkajokk</t>
  </si>
  <si>
    <t>N374</t>
  </si>
  <si>
    <t>Skarsfjord</t>
  </si>
  <si>
    <t>N238</t>
  </si>
  <si>
    <t>Lassajavrri</t>
  </si>
  <si>
    <t>N615</t>
  </si>
  <si>
    <t>Corrojavrrit</t>
  </si>
  <si>
    <t>N229</t>
  </si>
  <si>
    <t>Kåven</t>
  </si>
  <si>
    <t>N519</t>
  </si>
  <si>
    <t>Øvre Porsa</t>
  </si>
  <si>
    <t>N127</t>
  </si>
  <si>
    <t>Hammerfest</t>
  </si>
  <si>
    <t>N737</t>
  </si>
  <si>
    <t>Mattisfoss</t>
  </si>
  <si>
    <t>N254</t>
  </si>
  <si>
    <t>Luostejok</t>
  </si>
  <si>
    <t>N104</t>
  </si>
  <si>
    <t>Gandvik</t>
  </si>
  <si>
    <t>N210</t>
  </si>
  <si>
    <t>Kongsfjord I</t>
  </si>
  <si>
    <t>N207</t>
  </si>
  <si>
    <t>Kobbholm</t>
  </si>
  <si>
    <t>N339</t>
  </si>
  <si>
    <t>Repvåg</t>
  </si>
  <si>
    <t>N797</t>
  </si>
  <si>
    <t>Stølskraft</t>
  </si>
  <si>
    <t>N810</t>
  </si>
  <si>
    <t>Nedre Bersåvatn</t>
  </si>
  <si>
    <t>N809</t>
  </si>
  <si>
    <t>Øvre Bersåvatn</t>
  </si>
  <si>
    <t>N820</t>
  </si>
  <si>
    <t>Furebø</t>
  </si>
  <si>
    <t>N796</t>
  </si>
  <si>
    <t>Horpedal</t>
  </si>
  <si>
    <t>N823</t>
  </si>
  <si>
    <t>Sagevikelv</t>
  </si>
  <si>
    <t>N819</t>
  </si>
  <si>
    <t>Brekkestøl</t>
  </si>
  <si>
    <t>N825</t>
  </si>
  <si>
    <t>Rivedal</t>
  </si>
  <si>
    <t>N817</t>
  </si>
  <si>
    <t>Arneselv</t>
  </si>
  <si>
    <t>N808</t>
  </si>
  <si>
    <t>Andåsfossen</t>
  </si>
  <si>
    <t>N821</t>
  </si>
  <si>
    <t>Ryssdal</t>
  </si>
  <si>
    <t>N818</t>
  </si>
  <si>
    <t>Gilja</t>
  </si>
  <si>
    <t>N800</t>
  </si>
  <si>
    <t>Riksheimdal</t>
  </si>
  <si>
    <t>N805</t>
  </si>
  <si>
    <t>Årøy I</t>
  </si>
  <si>
    <t>N798</t>
  </si>
  <si>
    <t>Vikeså</t>
  </si>
  <si>
    <t>N803</t>
  </si>
  <si>
    <t>Neselva</t>
  </si>
  <si>
    <t>N795</t>
  </si>
  <si>
    <t>Vedeld</t>
  </si>
  <si>
    <t>N813</t>
  </si>
  <si>
    <t>Helganes</t>
  </si>
  <si>
    <t>N812</t>
  </si>
  <si>
    <t>Kongsfoss</t>
  </si>
  <si>
    <t>N814</t>
  </si>
  <si>
    <t>Bjørgum</t>
  </si>
  <si>
    <t>N807</t>
  </si>
  <si>
    <t>Sandal og Fossheim</t>
  </si>
  <si>
    <t>N816</t>
  </si>
  <si>
    <t>Kjetland</t>
  </si>
  <si>
    <t>N309</t>
  </si>
  <si>
    <t>Norddalen</t>
  </si>
  <si>
    <t>N180</t>
  </si>
  <si>
    <t>Hålandsfoss</t>
  </si>
  <si>
    <t>N88</t>
  </si>
  <si>
    <t>Flatenfoss 3</t>
  </si>
  <si>
    <t>N775</t>
  </si>
  <si>
    <t>Flatenfoss 2</t>
  </si>
  <si>
    <t>N289</t>
  </si>
  <si>
    <t>Mårøyfjord</t>
  </si>
  <si>
    <t>N830</t>
  </si>
  <si>
    <t>Grytfossen</t>
  </si>
  <si>
    <t>N134</t>
  </si>
  <si>
    <t>Haukeli</t>
  </si>
  <si>
    <t>N525</t>
  </si>
  <si>
    <t>Åmli-Nidelv</t>
  </si>
  <si>
    <t>N794</t>
  </si>
  <si>
    <t>Stegaros</t>
  </si>
  <si>
    <t>N125</t>
  </si>
  <si>
    <t>Hakavik</t>
  </si>
  <si>
    <t>N836</t>
  </si>
  <si>
    <t>N839</t>
  </si>
  <si>
    <t>Nydal</t>
  </si>
  <si>
    <t>N832</t>
  </si>
  <si>
    <t>Tveiteåno</t>
  </si>
  <si>
    <t>N835</t>
  </si>
  <si>
    <t>Joka</t>
  </si>
  <si>
    <t>N840</t>
  </si>
  <si>
    <t>Skjåstad</t>
  </si>
  <si>
    <t>N837</t>
  </si>
  <si>
    <t>Urlandåga</t>
  </si>
  <si>
    <t>N838</t>
  </si>
  <si>
    <t>Straumane</t>
  </si>
  <si>
    <t>N841</t>
  </si>
  <si>
    <t>Hestdal</t>
  </si>
  <si>
    <t>N831</t>
  </si>
  <si>
    <t>Storebekk</t>
  </si>
  <si>
    <t>N834</t>
  </si>
  <si>
    <t>Hugla</t>
  </si>
  <si>
    <t>N1224</t>
  </si>
  <si>
    <t>Eidsdal</t>
  </si>
  <si>
    <t>N845</t>
  </si>
  <si>
    <t>N844</t>
  </si>
  <si>
    <t>Jordal</t>
  </si>
  <si>
    <t>N1226</t>
  </si>
  <si>
    <t>Gaudøla</t>
  </si>
  <si>
    <t>N1223</t>
  </si>
  <si>
    <t>Svartdalen</t>
  </si>
  <si>
    <t>N1227</t>
  </si>
  <si>
    <t>Bøen I</t>
  </si>
  <si>
    <t>N1228</t>
  </si>
  <si>
    <t>Kvitefella</t>
  </si>
  <si>
    <t>N1229</t>
  </si>
  <si>
    <t>Ufysja</t>
  </si>
  <si>
    <t>N1230</t>
  </si>
  <si>
    <t>Sundal</t>
  </si>
  <si>
    <t>N1218</t>
  </si>
  <si>
    <t>Røyrvatn</t>
  </si>
  <si>
    <t>N1182</t>
  </si>
  <si>
    <t>Kvinesdal</t>
  </si>
  <si>
    <t>N846</t>
  </si>
  <si>
    <t>Kløvtveit</t>
  </si>
  <si>
    <t>N1231</t>
  </si>
  <si>
    <t>Vindedal</t>
  </si>
  <si>
    <t>N1235</t>
  </si>
  <si>
    <t>Oftedal I</t>
  </si>
  <si>
    <t>N1233</t>
  </si>
  <si>
    <t>Folkestad</t>
  </si>
  <si>
    <t>N1236</t>
  </si>
  <si>
    <t>Nordvik</t>
  </si>
  <si>
    <t>N1237</t>
  </si>
  <si>
    <t>Trollelva</t>
  </si>
  <si>
    <t>N848</t>
  </si>
  <si>
    <t>Uleberg</t>
  </si>
  <si>
    <t>N843</t>
  </si>
  <si>
    <t>Ytre Matre</t>
  </si>
  <si>
    <t>N1238</t>
  </si>
  <si>
    <t>Trandal</t>
  </si>
  <si>
    <t>N1239</t>
  </si>
  <si>
    <t>Kviven</t>
  </si>
  <si>
    <t>N1240</t>
  </si>
  <si>
    <t>Virak</t>
  </si>
  <si>
    <t>N1241</t>
  </si>
  <si>
    <t>Flatlandsåi</t>
  </si>
  <si>
    <t>N1242</t>
  </si>
  <si>
    <t>Bjørndalselva</t>
  </si>
  <si>
    <t>N1243</t>
  </si>
  <si>
    <t>Rongkleiv</t>
  </si>
  <si>
    <t>N1246</t>
  </si>
  <si>
    <t>Håvardsvatn</t>
  </si>
  <si>
    <t>N1251</t>
  </si>
  <si>
    <t>Nordåni</t>
  </si>
  <si>
    <t>N842</t>
  </si>
  <si>
    <t>Rødne</t>
  </si>
  <si>
    <t>N1253</t>
  </si>
  <si>
    <t>Dirdal</t>
  </si>
  <si>
    <t>N1254</t>
  </si>
  <si>
    <t>Tjøstheim</t>
  </si>
  <si>
    <t>N1255</t>
  </si>
  <si>
    <t>Hjelledøla</t>
  </si>
  <si>
    <t>N1244</t>
  </si>
  <si>
    <t>Nørståe</t>
  </si>
  <si>
    <t>N1222</t>
  </si>
  <si>
    <t>Tafjord 7 (Fagerbotnvatn)</t>
  </si>
  <si>
    <t>N1221</t>
  </si>
  <si>
    <t>Tafjord 7 (Fetvatn)</t>
  </si>
  <si>
    <t>N1245</t>
  </si>
  <si>
    <t>Nordlandselva</t>
  </si>
  <si>
    <t>N976</t>
  </si>
  <si>
    <t>Tyssefossen</t>
  </si>
  <si>
    <t>N1249</t>
  </si>
  <si>
    <t>Røylandsfoss</t>
  </si>
  <si>
    <t>N1247</t>
  </si>
  <si>
    <t>Brekkefossen</t>
  </si>
  <si>
    <t>N1248</t>
  </si>
  <si>
    <t>Gryto</t>
  </si>
  <si>
    <t>N1256</t>
  </si>
  <si>
    <t>Suvdal (Kleppsvatn)</t>
  </si>
  <si>
    <t>N1257</t>
  </si>
  <si>
    <t>Suvdal (Buvasselva)</t>
  </si>
  <si>
    <t>N1318</t>
  </si>
  <si>
    <t>Engeset</t>
  </si>
  <si>
    <t>N1325</t>
  </si>
  <si>
    <t>Stråpa</t>
  </si>
  <si>
    <t>N1353</t>
  </si>
  <si>
    <t>Vågen</t>
  </si>
  <si>
    <t>N1350</t>
  </si>
  <si>
    <t>Furset</t>
  </si>
  <si>
    <t>N1349</t>
  </si>
  <si>
    <t>Gjerde</t>
  </si>
  <si>
    <t>N1342</t>
  </si>
  <si>
    <t>Gjetingsdalen</t>
  </si>
  <si>
    <t>N1345</t>
  </si>
  <si>
    <t>Øyrabekken</t>
  </si>
  <si>
    <t>N1336</t>
  </si>
  <si>
    <t>Pålsbu</t>
  </si>
  <si>
    <t>N1207</t>
  </si>
  <si>
    <t>Bergsfjord</t>
  </si>
  <si>
    <t>N1366</t>
  </si>
  <si>
    <t>Dauremål</t>
  </si>
  <si>
    <t>N1367</t>
  </si>
  <si>
    <t>Bjørndalen</t>
  </si>
  <si>
    <t>N1333</t>
  </si>
  <si>
    <t>Boge 1</t>
  </si>
  <si>
    <t>N1343</t>
  </si>
  <si>
    <t>Hisvatn</t>
  </si>
  <si>
    <t>N1346</t>
  </si>
  <si>
    <t>Oftedal II</t>
  </si>
  <si>
    <t>N1347</t>
  </si>
  <si>
    <t>Nordsvorka</t>
  </si>
  <si>
    <t>N1377</t>
  </si>
  <si>
    <t>N1374</t>
  </si>
  <si>
    <t>Kittilsviken</t>
  </si>
  <si>
    <t>N1373</t>
  </si>
  <si>
    <t>Jora</t>
  </si>
  <si>
    <t>N1372</t>
  </si>
  <si>
    <t>Gautvella</t>
  </si>
  <si>
    <t>N1378</t>
  </si>
  <si>
    <t>Egge</t>
  </si>
  <si>
    <t>N1341</t>
  </si>
  <si>
    <t>Skolten</t>
  </si>
  <si>
    <t>N1361</t>
  </si>
  <si>
    <t>Kråkenes</t>
  </si>
  <si>
    <t>N1357</t>
  </si>
  <si>
    <t>Hjelle</t>
  </si>
  <si>
    <t>N1370</t>
  </si>
  <si>
    <t>Stølslia</t>
  </si>
  <si>
    <t>N1369</t>
  </si>
  <si>
    <t>Helle</t>
  </si>
  <si>
    <t>N1376</t>
  </si>
  <si>
    <t>Steine</t>
  </si>
  <si>
    <t>N849</t>
  </si>
  <si>
    <t>Geisdøla</t>
  </si>
  <si>
    <t>N1394</t>
  </si>
  <si>
    <t>Skinvik</t>
  </si>
  <si>
    <t>N1403</t>
  </si>
  <si>
    <t>Mølnelva</t>
  </si>
  <si>
    <t>N1384</t>
  </si>
  <si>
    <t>Rafdal (Heimeelva)</t>
  </si>
  <si>
    <t>N1381</t>
  </si>
  <si>
    <t>Sevre</t>
  </si>
  <si>
    <t>N1382</t>
  </si>
  <si>
    <t>Øyadalen</t>
  </si>
  <si>
    <t>N1388</t>
  </si>
  <si>
    <t>Gire</t>
  </si>
  <si>
    <t>N1364</t>
  </si>
  <si>
    <t>Bulko</t>
  </si>
  <si>
    <t>N1418</t>
  </si>
  <si>
    <t>Ekkjestølen</t>
  </si>
  <si>
    <t>N1411</t>
  </si>
  <si>
    <t>Årvik</t>
  </si>
  <si>
    <t>N1401</t>
  </si>
  <si>
    <t>Ytre Alsåker</t>
  </si>
  <si>
    <t>N1463</t>
  </si>
  <si>
    <t>Boge 2</t>
  </si>
  <si>
    <t>N1404</t>
  </si>
  <si>
    <t>Reinskar</t>
  </si>
  <si>
    <t>N1352</t>
  </si>
  <si>
    <t>Urke</t>
  </si>
  <si>
    <t>N1387</t>
  </si>
  <si>
    <t>Lya</t>
  </si>
  <si>
    <t>N1379</t>
  </si>
  <si>
    <t>Vassfossen</t>
  </si>
  <si>
    <t>N1435</t>
  </si>
  <si>
    <t>Kvernstad</t>
  </si>
  <si>
    <t>N1406</t>
  </si>
  <si>
    <t>Drivdal</t>
  </si>
  <si>
    <t>N1407</t>
  </si>
  <si>
    <t>Ormhaugfossen</t>
  </si>
  <si>
    <t>N1409</t>
  </si>
  <si>
    <t>Kistafossen</t>
  </si>
  <si>
    <t>N1410</t>
  </si>
  <si>
    <t>Vanndøla</t>
  </si>
  <si>
    <t>N1412</t>
  </si>
  <si>
    <t>Reinli</t>
  </si>
  <si>
    <t>N1419</t>
  </si>
  <si>
    <t>Steinsvik</t>
  </si>
  <si>
    <t>N1423</t>
  </si>
  <si>
    <t>Gisnafallet</t>
  </si>
  <si>
    <t>N1424</t>
  </si>
  <si>
    <t>Skromma</t>
  </si>
  <si>
    <t>N1425</t>
  </si>
  <si>
    <t>Jardøla</t>
  </si>
  <si>
    <t>N1398</t>
  </si>
  <si>
    <t>Fosstveit</t>
  </si>
  <si>
    <t>N1434</t>
  </si>
  <si>
    <t>Skjerdal</t>
  </si>
  <si>
    <t>N1417</t>
  </si>
  <si>
    <t>Vikaelva</t>
  </si>
  <si>
    <t>N1436</t>
  </si>
  <si>
    <t>Sylsjø</t>
  </si>
  <si>
    <t>N1437</t>
  </si>
  <si>
    <t>Ljøsåa</t>
  </si>
  <si>
    <t>N1438</t>
  </si>
  <si>
    <t>Heina</t>
  </si>
  <si>
    <t>N1440</t>
  </si>
  <si>
    <t>Glesåa</t>
  </si>
  <si>
    <t>N1441</t>
  </si>
  <si>
    <t>Årdal Øvre</t>
  </si>
  <si>
    <t>N1400</t>
  </si>
  <si>
    <t>N1448</t>
  </si>
  <si>
    <t>Usma</t>
  </si>
  <si>
    <t>N1515</t>
  </si>
  <si>
    <t>Ridøla</t>
  </si>
  <si>
    <t>N1420</t>
  </si>
  <si>
    <t>Rødberg</t>
  </si>
  <si>
    <t>N1433</t>
  </si>
  <si>
    <t>Veka</t>
  </si>
  <si>
    <t>N1446</t>
  </si>
  <si>
    <t>Tveitaskar</t>
  </si>
  <si>
    <t>N1447</t>
  </si>
  <si>
    <t>Bergstø</t>
  </si>
  <si>
    <t>N1456</t>
  </si>
  <si>
    <t>Steindøla</t>
  </si>
  <si>
    <t>N1457</t>
  </si>
  <si>
    <t>Stølsdalselva</t>
  </si>
  <si>
    <t>N1458</t>
  </si>
  <si>
    <t>Grytåga Småkraftverk</t>
  </si>
  <si>
    <t>N1462</t>
  </si>
  <si>
    <t>Virakelva</t>
  </si>
  <si>
    <t>N1464</t>
  </si>
  <si>
    <t>Færåsen</t>
  </si>
  <si>
    <t>N1465</t>
  </si>
  <si>
    <t>Kvåle</t>
  </si>
  <si>
    <t>N1194</t>
  </si>
  <si>
    <t>Gaula</t>
  </si>
  <si>
    <t>N1391</t>
  </si>
  <si>
    <t>Vesleåni</t>
  </si>
  <si>
    <t>N1475</t>
  </si>
  <si>
    <t>Litlelva</t>
  </si>
  <si>
    <t>N1479</t>
  </si>
  <si>
    <t>Gryta</t>
  </si>
  <si>
    <t>N1480</t>
  </si>
  <si>
    <t>Julfoss</t>
  </si>
  <si>
    <t>N1402</t>
  </si>
  <si>
    <t>Spilling</t>
  </si>
  <si>
    <t>N1489</t>
  </si>
  <si>
    <t>Havdal</t>
  </si>
  <si>
    <t>N1493</t>
  </si>
  <si>
    <t>Kaupanger 3</t>
  </si>
  <si>
    <t>N1497</t>
  </si>
  <si>
    <t>Årdal Nedre</t>
  </si>
  <si>
    <t>N1500</t>
  </si>
  <si>
    <t>Fall</t>
  </si>
  <si>
    <t>N1514</t>
  </si>
  <si>
    <t>Kleiva</t>
  </si>
  <si>
    <t>N1459</t>
  </si>
  <si>
    <t>Reingardsåga</t>
  </si>
  <si>
    <t>N1520</t>
  </si>
  <si>
    <t>Gravbrøtfoss</t>
  </si>
  <si>
    <t>N1383</t>
  </si>
  <si>
    <t>Myklebust</t>
  </si>
  <si>
    <t>N1521</t>
  </si>
  <si>
    <t>Kandal</t>
  </si>
  <si>
    <t>N1537</t>
  </si>
  <si>
    <t>Hjorteland (Fjellbergsåno)</t>
  </si>
  <si>
    <t>N1539</t>
  </si>
  <si>
    <t>Jøssingfjord</t>
  </si>
  <si>
    <t>N1445</t>
  </si>
  <si>
    <t>Gyl</t>
  </si>
  <si>
    <t>N1491</t>
  </si>
  <si>
    <t>Frammarsvik</t>
  </si>
  <si>
    <t>N1492</t>
  </si>
  <si>
    <t>Kvannvatn</t>
  </si>
  <si>
    <t>N1474</t>
  </si>
  <si>
    <t>Krokevatn</t>
  </si>
  <si>
    <t>N1450</t>
  </si>
  <si>
    <t>Rasdalen</t>
  </si>
  <si>
    <t>N1569</t>
  </si>
  <si>
    <t>Sanddal</t>
  </si>
  <si>
    <t>N1427</t>
  </si>
  <si>
    <t>Lauvsnes</t>
  </si>
  <si>
    <t>N1431</t>
  </si>
  <si>
    <t>Tinfos II</t>
  </si>
  <si>
    <t>N1585</t>
  </si>
  <si>
    <t>Harstveitbekken</t>
  </si>
  <si>
    <t>N1329</t>
  </si>
  <si>
    <t>Stedjeåna</t>
  </si>
  <si>
    <t>N930</t>
  </si>
  <si>
    <t>Høydal</t>
  </si>
  <si>
    <t>N1319</t>
  </si>
  <si>
    <t>Hyelva</t>
  </si>
  <si>
    <t>N1344</t>
  </si>
  <si>
    <t>Stuttgongfossen</t>
  </si>
  <si>
    <t>N1322</t>
  </si>
  <si>
    <t>Sørdalselva</t>
  </si>
  <si>
    <t>N954</t>
  </si>
  <si>
    <t>Dalane</t>
  </si>
  <si>
    <t>N1234</t>
  </si>
  <si>
    <t>Buset</t>
  </si>
  <si>
    <t>N920</t>
  </si>
  <si>
    <t>Vikdalskraft</t>
  </si>
  <si>
    <t>N1154</t>
  </si>
  <si>
    <t>Åsa</t>
  </si>
  <si>
    <t>N1026</t>
  </si>
  <si>
    <t>Vorma</t>
  </si>
  <si>
    <t>N897</t>
  </si>
  <si>
    <t>Langli</t>
  </si>
  <si>
    <t>N1168</t>
  </si>
  <si>
    <t>Holsfossen</t>
  </si>
  <si>
    <t>N1454</t>
  </si>
  <si>
    <t>Blådalselva</t>
  </si>
  <si>
    <t>N1473</t>
  </si>
  <si>
    <t>Øynan</t>
  </si>
  <si>
    <t>N1451</t>
  </si>
  <si>
    <t>Tua</t>
  </si>
  <si>
    <t>N1488</t>
  </si>
  <si>
    <t>Imsland</t>
  </si>
  <si>
    <t>N1494</t>
  </si>
  <si>
    <t>Syrifossen</t>
  </si>
  <si>
    <t>N1452</t>
  </si>
  <si>
    <t>Stokkelandsåna</t>
  </si>
  <si>
    <t>N1495</t>
  </si>
  <si>
    <t>Kysinga</t>
  </si>
  <si>
    <t>N1449</t>
  </si>
  <si>
    <t>Bruvollelva</t>
  </si>
  <si>
    <t>N1534</t>
  </si>
  <si>
    <t>Råssåfoss</t>
  </si>
  <si>
    <t>N1543</t>
  </si>
  <si>
    <t>Hopselva</t>
  </si>
  <si>
    <t>N1544</t>
  </si>
  <si>
    <t>Brandåa</t>
  </si>
  <si>
    <t>N1545</t>
  </si>
  <si>
    <t>Måren</t>
  </si>
  <si>
    <t>N1547</t>
  </si>
  <si>
    <t>Dalelva</t>
  </si>
  <si>
    <t>N1550</t>
  </si>
  <si>
    <t>Kylland</t>
  </si>
  <si>
    <t>N1552</t>
  </si>
  <si>
    <t>Rendalselva</t>
  </si>
  <si>
    <t>N1461</t>
  </si>
  <si>
    <t>Lappvikelva</t>
  </si>
  <si>
    <t>N1564</t>
  </si>
  <si>
    <t>Røstad</t>
  </si>
  <si>
    <t>N1568</t>
  </si>
  <si>
    <t>Sværen</t>
  </si>
  <si>
    <t>N1574</t>
  </si>
  <si>
    <t>Dvergsdalsdalen</t>
  </si>
  <si>
    <t>N1576</t>
  </si>
  <si>
    <t>Brunstad</t>
  </si>
  <si>
    <t>N1578</t>
  </si>
  <si>
    <t>Sya</t>
  </si>
  <si>
    <t>N1588</t>
  </si>
  <si>
    <t>Haugaelva</t>
  </si>
  <si>
    <t>N1442</t>
  </si>
  <si>
    <t>Landakraft</t>
  </si>
  <si>
    <t>N1595</t>
  </si>
  <si>
    <t>Lotsberg</t>
  </si>
  <si>
    <t>N1596</t>
  </si>
  <si>
    <t>Knutfoss</t>
  </si>
  <si>
    <t>N1597</t>
  </si>
  <si>
    <t>Skyggeelva</t>
  </si>
  <si>
    <t>N1598</t>
  </si>
  <si>
    <t>Mosbakka</t>
  </si>
  <si>
    <t>N1599</t>
  </si>
  <si>
    <t>Ølmedal</t>
  </si>
  <si>
    <t>N1601</t>
  </si>
  <si>
    <t>Veslefallet</t>
  </si>
  <si>
    <t>N1487</t>
  </si>
  <si>
    <t>Madland</t>
  </si>
  <si>
    <t>N1618</t>
  </si>
  <si>
    <t>Ortnevik</t>
  </si>
  <si>
    <t>N1691</t>
  </si>
  <si>
    <t>Fossåno</t>
  </si>
  <si>
    <t>N1690</t>
  </si>
  <si>
    <t>Ilaget</t>
  </si>
  <si>
    <t>N1689</t>
  </si>
  <si>
    <t>Alsaker</t>
  </si>
  <si>
    <t>N1699</t>
  </si>
  <si>
    <t>Haukali</t>
  </si>
  <si>
    <t>N1518</t>
  </si>
  <si>
    <t>Ringdal</t>
  </si>
  <si>
    <t>N1647</t>
  </si>
  <si>
    <t>Leiro</t>
  </si>
  <si>
    <t>N1542</t>
  </si>
  <si>
    <t>Seimsdal</t>
  </si>
  <si>
    <t>N1570</t>
  </si>
  <si>
    <t>Døla</t>
  </si>
  <si>
    <t>N1572</t>
  </si>
  <si>
    <t>Føssa</t>
  </si>
  <si>
    <t>N1579</t>
  </si>
  <si>
    <t>Storå</t>
  </si>
  <si>
    <t>N1581</t>
  </si>
  <si>
    <t>Kveaså</t>
  </si>
  <si>
    <t>N1584</t>
  </si>
  <si>
    <t>Gjesdal</t>
  </si>
  <si>
    <t>N1586</t>
  </si>
  <si>
    <t>Rodal</t>
  </si>
  <si>
    <t>N1529</t>
  </si>
  <si>
    <t>Oksarelva</t>
  </si>
  <si>
    <t>N1476</t>
  </si>
  <si>
    <t>Tjøtaelva</t>
  </si>
  <si>
    <t>N1517</t>
  </si>
  <si>
    <t>Nibbedalen</t>
  </si>
  <si>
    <t>N1516</t>
  </si>
  <si>
    <t>Langedalen</t>
  </si>
  <si>
    <t>N1559</t>
  </si>
  <si>
    <t>Berdalselva</t>
  </si>
  <si>
    <t>N1606</t>
  </si>
  <si>
    <t>Dversetelva</t>
  </si>
  <si>
    <t>N1477</t>
  </si>
  <si>
    <t>Søberg</t>
  </si>
  <si>
    <t>N1453</t>
  </si>
  <si>
    <t>Eidsetelva</t>
  </si>
  <si>
    <t>N1502</t>
  </si>
  <si>
    <t>Deveggåe</t>
  </si>
  <si>
    <t>N1507</t>
  </si>
  <si>
    <t>Kvassteinåga</t>
  </si>
  <si>
    <t>N1616</t>
  </si>
  <si>
    <t>Dyrkorn</t>
  </si>
  <si>
    <t>N1625</t>
  </si>
  <si>
    <t>Ågskar</t>
  </si>
  <si>
    <t>N1630</t>
  </si>
  <si>
    <t>Åselva</t>
  </si>
  <si>
    <t>N1651</t>
  </si>
  <si>
    <t>Grøvla</t>
  </si>
  <si>
    <t>N1652</t>
  </si>
  <si>
    <t>Ravnåga</t>
  </si>
  <si>
    <t>N1634</t>
  </si>
  <si>
    <t>Oma</t>
  </si>
  <si>
    <t>N1469</t>
  </si>
  <si>
    <t>Finnesetbekken</t>
  </si>
  <si>
    <t>N1653</t>
  </si>
  <si>
    <t>Jølåna</t>
  </si>
  <si>
    <t>N1633</t>
  </si>
  <si>
    <t>N1644</t>
  </si>
  <si>
    <t>Tuddal</t>
  </si>
  <si>
    <t>N1658</t>
  </si>
  <si>
    <t>Tveitelva</t>
  </si>
  <si>
    <t>N1615</t>
  </si>
  <si>
    <t>Lindåna</t>
  </si>
  <si>
    <t>N1629</t>
  </si>
  <si>
    <t>Vikaåne</t>
  </si>
  <si>
    <t>N1713</t>
  </si>
  <si>
    <t>Øvstedal</t>
  </si>
  <si>
    <t>N1582</t>
  </si>
  <si>
    <t>Dokkelva</t>
  </si>
  <si>
    <t>N1583</t>
  </si>
  <si>
    <t>Kanndalen</t>
  </si>
  <si>
    <t>N1661</t>
  </si>
  <si>
    <t>Nedrebø</t>
  </si>
  <si>
    <t>N1580</t>
  </si>
  <si>
    <t>Krogstadelva</t>
  </si>
  <si>
    <t>N1587</t>
  </si>
  <si>
    <t>Saksenvik</t>
  </si>
  <si>
    <t>N1620</t>
  </si>
  <si>
    <t>Dittielva</t>
  </si>
  <si>
    <t>N1621</t>
  </si>
  <si>
    <t>Mortensdalelva</t>
  </si>
  <si>
    <t>N1622</t>
  </si>
  <si>
    <t>Ellenelva</t>
  </si>
  <si>
    <t>N1623</t>
  </si>
  <si>
    <t>Saltdalelva</t>
  </si>
  <si>
    <t>N1646</t>
  </si>
  <si>
    <t>Vasstøl</t>
  </si>
  <si>
    <t>N1655</t>
  </si>
  <si>
    <t>Embla</t>
  </si>
  <si>
    <t>N1565</t>
  </si>
  <si>
    <t>Viddal</t>
  </si>
  <si>
    <t>N1727</t>
  </si>
  <si>
    <t>Draura</t>
  </si>
  <si>
    <t>N1455</t>
  </si>
  <si>
    <t>Vågaåna</t>
  </si>
  <si>
    <t>N1478</t>
  </si>
  <si>
    <t>Sagelvi</t>
  </si>
  <si>
    <t>N1608</t>
  </si>
  <si>
    <t>Laksen</t>
  </si>
  <si>
    <t>N1669</t>
  </si>
  <si>
    <t>Grytdalen</t>
  </si>
  <si>
    <t>N1519</t>
  </si>
  <si>
    <t>Kangsliåga</t>
  </si>
  <si>
    <t>N1566</t>
  </si>
  <si>
    <t>Standal</t>
  </si>
  <si>
    <t>N1567</t>
  </si>
  <si>
    <t>Dalegjerdet</t>
  </si>
  <si>
    <t>N1660</t>
  </si>
  <si>
    <t>Nedre Neset</t>
  </si>
  <si>
    <t>N1665</t>
  </si>
  <si>
    <t>Bentsjord</t>
  </si>
  <si>
    <t>N1666</t>
  </si>
  <si>
    <t>Hovland</t>
  </si>
  <si>
    <t>N1668</t>
  </si>
  <si>
    <t>Strandos</t>
  </si>
  <si>
    <t>N1715</t>
  </si>
  <si>
    <t>Misfjord</t>
  </si>
  <si>
    <t>N1714</t>
  </si>
  <si>
    <t>Makkoren</t>
  </si>
  <si>
    <t>N1703</t>
  </si>
  <si>
    <t>Jorda</t>
  </si>
  <si>
    <t>N1693</t>
  </si>
  <si>
    <t>Syversætre Foss</t>
  </si>
  <si>
    <t>N1716</t>
  </si>
  <si>
    <t>Hanestadnea</t>
  </si>
  <si>
    <t>N1726</t>
  </si>
  <si>
    <t>N1730</t>
  </si>
  <si>
    <t>Lauvlielva</t>
  </si>
  <si>
    <t>N1609</t>
  </si>
  <si>
    <t>Svartvatn</t>
  </si>
  <si>
    <t>N1709</t>
  </si>
  <si>
    <t>Lielva</t>
  </si>
  <si>
    <t>N1705</t>
  </si>
  <si>
    <t>Bordalsbekken</t>
  </si>
  <si>
    <t>N1508</t>
  </si>
  <si>
    <t>Urdsdalselva</t>
  </si>
  <si>
    <t>N1571</t>
  </si>
  <si>
    <t>Eldrevatn</t>
  </si>
  <si>
    <t>N1734</t>
  </si>
  <si>
    <t>N1748</t>
  </si>
  <si>
    <t>Litj-Hena</t>
  </si>
  <si>
    <t>N1684</t>
  </si>
  <si>
    <t>Skarelva</t>
  </si>
  <si>
    <t>N1683</t>
  </si>
  <si>
    <t>Torvikelva</t>
  </si>
  <si>
    <t>N1670</t>
  </si>
  <si>
    <t>Heiåi</t>
  </si>
  <si>
    <t>N1679</t>
  </si>
  <si>
    <t>Nordbøåna</t>
  </si>
  <si>
    <t>N1673</t>
  </si>
  <si>
    <t>Holdal</t>
  </si>
  <si>
    <t>N1671</t>
  </si>
  <si>
    <t>Ørtvatn</t>
  </si>
  <si>
    <t>N1826</t>
  </si>
  <si>
    <t>Herje</t>
  </si>
  <si>
    <t>N1468</t>
  </si>
  <si>
    <t>Svatsum 2</t>
  </si>
  <si>
    <t>N1754</t>
  </si>
  <si>
    <t>Lislevatn</t>
  </si>
  <si>
    <t>N1738</t>
  </si>
  <si>
    <t>N1750</t>
  </si>
  <si>
    <t>Tafjord 8</t>
  </si>
  <si>
    <t>N1778</t>
  </si>
  <si>
    <t>Valken</t>
  </si>
  <si>
    <t>N1796</t>
  </si>
  <si>
    <t>Heggtveit</t>
  </si>
  <si>
    <t>N1823</t>
  </si>
  <si>
    <t>Ullestad</t>
  </si>
  <si>
    <t>N1842</t>
  </si>
  <si>
    <t>Nybuelvi</t>
  </si>
  <si>
    <t>N1858</t>
  </si>
  <si>
    <t>Tronstad</t>
  </si>
  <si>
    <t>N1728</t>
  </si>
  <si>
    <t>Folkedal</t>
  </si>
  <si>
    <t>N1815</t>
  </si>
  <si>
    <t>Øvre Forsland</t>
  </si>
  <si>
    <t>N1807</t>
  </si>
  <si>
    <t>Hesjeberg</t>
  </si>
  <si>
    <t>N1812</t>
  </si>
  <si>
    <t>Tverrgjuvlo</t>
  </si>
  <si>
    <t>N1808</t>
  </si>
  <si>
    <t>Hommsåne</t>
  </si>
  <si>
    <t>N1867</t>
  </si>
  <si>
    <t>Grytneselva</t>
  </si>
  <si>
    <t>N1843</t>
  </si>
  <si>
    <t>Tverråni</t>
  </si>
  <si>
    <t>N1677</t>
  </si>
  <si>
    <t>Akslandselva</t>
  </si>
  <si>
    <t>N1708</t>
  </si>
  <si>
    <t>Forsanvatn</t>
  </si>
  <si>
    <t>N1426</t>
  </si>
  <si>
    <t>Meierifossen</t>
  </si>
  <si>
    <t>N1624</t>
  </si>
  <si>
    <t>Torsnes</t>
  </si>
  <si>
    <t>N1648</t>
  </si>
  <si>
    <t>Steinåga</t>
  </si>
  <si>
    <t>N1783</t>
  </si>
  <si>
    <t>Østre Neset</t>
  </si>
  <si>
    <t>N1784</t>
  </si>
  <si>
    <t>Vestre Neset</t>
  </si>
  <si>
    <t>N1792</t>
  </si>
  <si>
    <t>Tisleifjord</t>
  </si>
  <si>
    <t>N1685</t>
  </si>
  <si>
    <t>Langdalselva</t>
  </si>
  <si>
    <t>N1729</t>
  </si>
  <si>
    <t>Litleåna</t>
  </si>
  <si>
    <t>N1798</t>
  </si>
  <si>
    <t>Nivla</t>
  </si>
  <si>
    <t>N1810</t>
  </si>
  <si>
    <t>Sølia</t>
  </si>
  <si>
    <t>N1809</t>
  </si>
  <si>
    <t>Mjeldeelva</t>
  </si>
  <si>
    <t>N1838</t>
  </si>
  <si>
    <t>Selselva</t>
  </si>
  <si>
    <t>N1872</t>
  </si>
  <si>
    <t>Gosland</t>
  </si>
  <si>
    <t>N1873</t>
  </si>
  <si>
    <t>Kjørstad</t>
  </si>
  <si>
    <t>N1824</t>
  </si>
  <si>
    <t>Tverråna</t>
  </si>
  <si>
    <t>N1874</t>
  </si>
  <si>
    <t>Åkvisla</t>
  </si>
  <si>
    <t>N1678</t>
  </si>
  <si>
    <t>Bele</t>
  </si>
  <si>
    <t>N1877</t>
  </si>
  <si>
    <t>Kvamselva</t>
  </si>
  <si>
    <t>N1686</t>
  </si>
  <si>
    <t>Muoidejohka</t>
  </si>
  <si>
    <t>N1718</t>
  </si>
  <si>
    <t>Tyttebærelva</t>
  </si>
  <si>
    <t>N1719</t>
  </si>
  <si>
    <t>Furegardane</t>
  </si>
  <si>
    <t>N1722</t>
  </si>
  <si>
    <t>Skravlåga</t>
  </si>
  <si>
    <t>N1725</t>
  </si>
  <si>
    <t>Tverråga</t>
  </si>
  <si>
    <t>N1724</t>
  </si>
  <si>
    <t>Leirelva</t>
  </si>
  <si>
    <t>N1733</t>
  </si>
  <si>
    <t>Kløvkraft</t>
  </si>
  <si>
    <t>N1741</t>
  </si>
  <si>
    <t>Nape</t>
  </si>
  <si>
    <t>N1743</t>
  </si>
  <si>
    <t>N1745</t>
  </si>
  <si>
    <t>Kverninga</t>
  </si>
  <si>
    <t>N1746</t>
  </si>
  <si>
    <t>Voldsetelva</t>
  </si>
  <si>
    <t>N1749</t>
  </si>
  <si>
    <t>Liarelva</t>
  </si>
  <si>
    <t>N1751</t>
  </si>
  <si>
    <t>Ryddøla</t>
  </si>
  <si>
    <t>N1752</t>
  </si>
  <si>
    <t>Eitro</t>
  </si>
  <si>
    <t>N1757</t>
  </si>
  <si>
    <t>Venna</t>
  </si>
  <si>
    <t>N1758</t>
  </si>
  <si>
    <t>Gråklubben</t>
  </si>
  <si>
    <t>N1759</t>
  </si>
  <si>
    <t>Rime</t>
  </si>
  <si>
    <t>N1761</t>
  </si>
  <si>
    <t>Skår</t>
  </si>
  <si>
    <t>N1763</t>
  </si>
  <si>
    <t>Forneselva</t>
  </si>
  <si>
    <t>N1764</t>
  </si>
  <si>
    <t>Fjelna</t>
  </si>
  <si>
    <t>N1765</t>
  </si>
  <si>
    <t>Kaldsåni</t>
  </si>
  <si>
    <t>N1766</t>
  </si>
  <si>
    <t>Reinåga</t>
  </si>
  <si>
    <t>N1767</t>
  </si>
  <si>
    <t>Vassvikelva</t>
  </si>
  <si>
    <t>N1768</t>
  </si>
  <si>
    <t>Stublielva</t>
  </si>
  <si>
    <t>N1769</t>
  </si>
  <si>
    <t>Valåe</t>
  </si>
  <si>
    <t>N1770</t>
  </si>
  <si>
    <t>Håra</t>
  </si>
  <si>
    <t>N1773</t>
  </si>
  <si>
    <t>Vaka</t>
  </si>
  <si>
    <t>N1774</t>
  </si>
  <si>
    <t>Seterkraft</t>
  </si>
  <si>
    <t>N1732</t>
  </si>
  <si>
    <t>Bergselva</t>
  </si>
  <si>
    <t>N1386</t>
  </si>
  <si>
    <t>Skålheim</t>
  </si>
  <si>
    <t>N1399</t>
  </si>
  <si>
    <t>Tinnkraft</t>
  </si>
  <si>
    <t>N1785</t>
  </si>
  <si>
    <t>Storelvvatnet</t>
  </si>
  <si>
    <t>N1879</t>
  </si>
  <si>
    <t>Bøen II</t>
  </si>
  <si>
    <t>N1776</t>
  </si>
  <si>
    <t>Kvemma</t>
  </si>
  <si>
    <t>N1723</t>
  </si>
  <si>
    <t>Kinnforsen</t>
  </si>
  <si>
    <t>N1756</t>
  </si>
  <si>
    <t>Fykanvannet</t>
  </si>
  <si>
    <t>N1880</t>
  </si>
  <si>
    <t>Sesselva</t>
  </si>
  <si>
    <t>N1806</t>
  </si>
  <si>
    <t>Byro</t>
  </si>
  <si>
    <t>N1881</t>
  </si>
  <si>
    <t>Hestenes</t>
  </si>
  <si>
    <t>N1676</t>
  </si>
  <si>
    <t>Åkraelva</t>
  </si>
  <si>
    <t>N1834</t>
  </si>
  <si>
    <t>Leknesvatn</t>
  </si>
  <si>
    <t>N1835</t>
  </si>
  <si>
    <t>Grunnevatn</t>
  </si>
  <si>
    <t>N1772</t>
  </si>
  <si>
    <t>Kulu</t>
  </si>
  <si>
    <t>N1775</t>
  </si>
  <si>
    <t>Tossevikelva</t>
  </si>
  <si>
    <t>N1779</t>
  </si>
  <si>
    <t>Snefjellå</t>
  </si>
  <si>
    <t>N1782</t>
  </si>
  <si>
    <t>Kvitvella</t>
  </si>
  <si>
    <t>N1789</t>
  </si>
  <si>
    <t>Fossbråten</t>
  </si>
  <si>
    <t>N1883</t>
  </si>
  <si>
    <t>Sølna</t>
  </si>
  <si>
    <t>N1866</t>
  </si>
  <si>
    <t>Dravlaus</t>
  </si>
  <si>
    <t>N1864</t>
  </si>
  <si>
    <t>Røneid</t>
  </si>
  <si>
    <t>N1805</t>
  </si>
  <si>
    <t>Offervann</t>
  </si>
  <si>
    <t>N1813</t>
  </si>
  <si>
    <t>Kaldåna</t>
  </si>
  <si>
    <t>N1791</t>
  </si>
  <si>
    <t>Skripelandsfossen</t>
  </si>
  <si>
    <t>N1844</t>
  </si>
  <si>
    <t>Liaelva</t>
  </si>
  <si>
    <t>N1786</t>
  </si>
  <si>
    <t>Kvitno</t>
  </si>
  <si>
    <t>N1794</t>
  </si>
  <si>
    <t>Middøla</t>
  </si>
  <si>
    <t>N1795</t>
  </si>
  <si>
    <t>Follsjå</t>
  </si>
  <si>
    <t>N1800</t>
  </si>
  <si>
    <t>Nyvikelva</t>
  </si>
  <si>
    <t>N1886</t>
  </si>
  <si>
    <t>Hopland</t>
  </si>
  <si>
    <t>N1829</t>
  </si>
  <si>
    <t>Borgåna</t>
  </si>
  <si>
    <t>N1850</t>
  </si>
  <si>
    <t>Midtlæger</t>
  </si>
  <si>
    <t>N1836</t>
  </si>
  <si>
    <t>Simavik</t>
  </si>
  <si>
    <t>N1814</t>
  </si>
  <si>
    <t>Sundli</t>
  </si>
  <si>
    <t>N1851</t>
  </si>
  <si>
    <t>Mannsberg</t>
  </si>
  <si>
    <t>N1853</t>
  </si>
  <si>
    <t>Leiråa</t>
  </si>
  <si>
    <t>N1817</t>
  </si>
  <si>
    <t>Rødset</t>
  </si>
  <si>
    <t>N1818</t>
  </si>
  <si>
    <t>Storvatnet</t>
  </si>
  <si>
    <t>N1801</t>
  </si>
  <si>
    <t>Fjellet</t>
  </si>
  <si>
    <t>N1890</t>
  </si>
  <si>
    <t>Kvernåi</t>
  </si>
  <si>
    <t>N1893</t>
  </si>
  <si>
    <t>Holsen</t>
  </si>
  <si>
    <t>N1860</t>
  </si>
  <si>
    <t>N1822</t>
  </si>
  <si>
    <t>Vossedalselvi</t>
  </si>
  <si>
    <t>N1875</t>
  </si>
  <si>
    <t>Tverrelva</t>
  </si>
  <si>
    <t>N1895</t>
  </si>
  <si>
    <t>Strupen</t>
  </si>
  <si>
    <t>N1896</t>
  </si>
  <si>
    <t>Daleelva</t>
  </si>
  <si>
    <t>N1865</t>
  </si>
  <si>
    <t>Jordalen 2</t>
  </si>
  <si>
    <t>N1854</t>
  </si>
  <si>
    <t>Bjørnstokk</t>
  </si>
  <si>
    <t>N1876</t>
  </si>
  <si>
    <t>Storelvi</t>
  </si>
  <si>
    <t>N1830</t>
  </si>
  <si>
    <t>Mølnbekken</t>
  </si>
  <si>
    <t>N1825</t>
  </si>
  <si>
    <t>Grønlielva</t>
  </si>
  <si>
    <t>N1902</t>
  </si>
  <si>
    <t>Kupe</t>
  </si>
  <si>
    <t>N1811</t>
  </si>
  <si>
    <t>Mela</t>
  </si>
  <si>
    <t>N1900</t>
  </si>
  <si>
    <t>Straume</t>
  </si>
  <si>
    <t>N1861</t>
  </si>
  <si>
    <t>Tysseelva</t>
  </si>
  <si>
    <t>N1820</t>
  </si>
  <si>
    <t>Sleveåne</t>
  </si>
  <si>
    <t>N1892</t>
  </si>
  <si>
    <t>N1910</t>
  </si>
  <si>
    <t>Hatlestad</t>
  </si>
  <si>
    <t>N1911</t>
  </si>
  <si>
    <t>Romøyri</t>
  </si>
  <si>
    <t>N1912</t>
  </si>
  <si>
    <t>Lidal</t>
  </si>
  <si>
    <t>N1916</t>
  </si>
  <si>
    <t>Søkkunda</t>
  </si>
  <si>
    <t>N1913</t>
  </si>
  <si>
    <t>N1924</t>
  </si>
  <si>
    <t>Geitåni</t>
  </si>
  <si>
    <t>N1914</t>
  </si>
  <si>
    <t>Berge</t>
  </si>
  <si>
    <t>N1915</t>
  </si>
  <si>
    <t>Bjåstad</t>
  </si>
  <si>
    <t>N1696</t>
  </si>
  <si>
    <t>Hynna</t>
  </si>
  <si>
    <t>N1928</t>
  </si>
  <si>
    <t>Mølleelva</t>
  </si>
  <si>
    <t>N1855</t>
  </si>
  <si>
    <t>Tverråa</t>
  </si>
  <si>
    <t>N1935</t>
  </si>
  <si>
    <t>Grøslandselva</t>
  </si>
  <si>
    <t>N1930</t>
  </si>
  <si>
    <t>Espeelvi</t>
  </si>
  <si>
    <t>N1921</t>
  </si>
  <si>
    <t>Helgheim</t>
  </si>
  <si>
    <t>N1846</t>
  </si>
  <si>
    <t>Gjønaelva</t>
  </si>
  <si>
    <t>N1906</t>
  </si>
  <si>
    <t>Bråberg</t>
  </si>
  <si>
    <t>N1901</t>
  </si>
  <si>
    <t>Sigdestad</t>
  </si>
  <si>
    <t>N1888</t>
  </si>
  <si>
    <t>Myklebost</t>
  </si>
  <si>
    <t>N1922</t>
  </si>
  <si>
    <t>Timbra</t>
  </si>
  <si>
    <t>N1937</t>
  </si>
  <si>
    <t>Sandneselva</t>
  </si>
  <si>
    <t>N1944</t>
  </si>
  <si>
    <t>Haugafossen</t>
  </si>
  <si>
    <t>N1936</t>
  </si>
  <si>
    <t>Fiskløysa</t>
  </si>
  <si>
    <t>N1931</t>
  </si>
  <si>
    <t>Langedal</t>
  </si>
  <si>
    <t>N1821</t>
  </si>
  <si>
    <t>Vangjolo</t>
  </si>
  <si>
    <t>N1891</t>
  </si>
  <si>
    <t>Vengåa</t>
  </si>
  <si>
    <t>N1628</t>
  </si>
  <si>
    <t>Vika</t>
  </si>
  <si>
    <t>N1907</t>
  </si>
  <si>
    <t>Eldao</t>
  </si>
  <si>
    <t>N1945</t>
  </si>
  <si>
    <t>Grytendal</t>
  </si>
  <si>
    <t>N1952</t>
  </si>
  <si>
    <t>Tenneelva</t>
  </si>
  <si>
    <t>N1953</t>
  </si>
  <si>
    <t>Skorga</t>
  </si>
  <si>
    <t>N1856</t>
  </si>
  <si>
    <t>Storelva</t>
  </si>
  <si>
    <t>N1958</t>
  </si>
  <si>
    <t>Vaksvik</t>
  </si>
  <si>
    <t>N1908</t>
  </si>
  <si>
    <t>Svardøla</t>
  </si>
  <si>
    <t>N1849</t>
  </si>
  <si>
    <t>Storåvatn 1</t>
  </si>
  <si>
    <t>N1904</t>
  </si>
  <si>
    <t>Sagelva</t>
  </si>
  <si>
    <t>N1959</t>
  </si>
  <si>
    <t>Trontveitåna</t>
  </si>
  <si>
    <t>N1933</t>
  </si>
  <si>
    <t>Setredalen</t>
  </si>
  <si>
    <t>N1960</t>
  </si>
  <si>
    <t>Kvitåi</t>
  </si>
  <si>
    <t>N1932</t>
  </si>
  <si>
    <t>Rusdalsåni</t>
  </si>
  <si>
    <t>N1961</t>
  </si>
  <si>
    <t>Røfsdalselva</t>
  </si>
  <si>
    <t>N1978</t>
  </si>
  <si>
    <t>Nye Suvdøla</t>
  </si>
  <si>
    <t>N1977</t>
  </si>
  <si>
    <t>Todøla</t>
  </si>
  <si>
    <t>N1929</t>
  </si>
  <si>
    <t>Anga</t>
  </si>
  <si>
    <t>N1942</t>
  </si>
  <si>
    <t>Steindal (Støylselva)</t>
  </si>
  <si>
    <t>N1941</t>
  </si>
  <si>
    <t>Steindal (Steindal)</t>
  </si>
  <si>
    <t>N1938</t>
  </si>
  <si>
    <t>Søråni</t>
  </si>
  <si>
    <t>N1950</t>
  </si>
  <si>
    <t>Vassenden</t>
  </si>
  <si>
    <t>N1962</t>
  </si>
  <si>
    <t>Helgåa</t>
  </si>
  <si>
    <t>N1993</t>
  </si>
  <si>
    <t>Bakkeelva</t>
  </si>
  <si>
    <t>N1979</t>
  </si>
  <si>
    <t>Holen</t>
  </si>
  <si>
    <t>N1996</t>
  </si>
  <si>
    <t>N1970</t>
  </si>
  <si>
    <t>Ljotå</t>
  </si>
  <si>
    <t>N1968</t>
  </si>
  <si>
    <t>Slemmå</t>
  </si>
  <si>
    <t>N1988</t>
  </si>
  <si>
    <t>Tverrdalselvi</t>
  </si>
  <si>
    <t>N2005</t>
  </si>
  <si>
    <t>Mølnåa</t>
  </si>
  <si>
    <t>N2006</t>
  </si>
  <si>
    <t>Løkkebø</t>
  </si>
  <si>
    <t>N2010</t>
  </si>
  <si>
    <t>Hemså</t>
  </si>
  <si>
    <t>N2009</t>
  </si>
  <si>
    <t>Sandvand</t>
  </si>
  <si>
    <t>N2008</t>
  </si>
  <si>
    <t>Liemyr</t>
  </si>
  <si>
    <t>N2012</t>
  </si>
  <si>
    <t>Malmelva</t>
  </si>
  <si>
    <t>N2015</t>
  </si>
  <si>
    <t>Stølselva</t>
  </si>
  <si>
    <t>N1972</t>
  </si>
  <si>
    <t>Gudåa</t>
  </si>
  <si>
    <t>N1965</t>
  </si>
  <si>
    <t>Kjeldalselva</t>
  </si>
  <si>
    <t>N1973</t>
  </si>
  <si>
    <t>Sædalen</t>
  </si>
  <si>
    <t>N2013</t>
  </si>
  <si>
    <t>Valdra</t>
  </si>
  <si>
    <t>N1998</t>
  </si>
  <si>
    <t>Skeidsflåten</t>
  </si>
  <si>
    <t>N1982</t>
  </si>
  <si>
    <t>Øvre Leiråga</t>
  </si>
  <si>
    <t>N1987</t>
  </si>
  <si>
    <t>Botna</t>
  </si>
  <si>
    <t>N1983</t>
  </si>
  <si>
    <t>Nedre Leiråga</t>
  </si>
  <si>
    <t>N1869</t>
  </si>
  <si>
    <t>Storlia</t>
  </si>
  <si>
    <t>N71</t>
  </si>
  <si>
    <t>Eidsfossen</t>
  </si>
  <si>
    <t>N1963</t>
  </si>
  <si>
    <t>Nørlandselva</t>
  </si>
  <si>
    <t>N2023</t>
  </si>
  <si>
    <t>Bordalselva</t>
  </si>
  <si>
    <t>N2032</t>
  </si>
  <si>
    <t>Svandalen</t>
  </si>
  <si>
    <t>N1990</t>
  </si>
  <si>
    <t>Osdalen</t>
  </si>
  <si>
    <t>N2002</t>
  </si>
  <si>
    <t>Bjørgelva</t>
  </si>
  <si>
    <t>N2003</t>
  </si>
  <si>
    <t>Nessane</t>
  </si>
  <si>
    <t>N2037</t>
  </si>
  <si>
    <t>Røyrvik</t>
  </si>
  <si>
    <t>N2029</t>
  </si>
  <si>
    <t>Duvedalen</t>
  </si>
  <si>
    <t>N2021</t>
  </si>
  <si>
    <t>Fivelandselva</t>
  </si>
  <si>
    <t>N1957</t>
  </si>
  <si>
    <t>Veiski</t>
  </si>
  <si>
    <t>N1991</t>
  </si>
  <si>
    <t>Vesle Kjela</t>
  </si>
  <si>
    <t>N1966</t>
  </si>
  <si>
    <t>Salvasskardelva</t>
  </si>
  <si>
    <t>N2030</t>
  </si>
  <si>
    <t>N2019</t>
  </si>
  <si>
    <t>Trollvikelva</t>
  </si>
  <si>
    <t>N1999</t>
  </si>
  <si>
    <t>Dyrdalselva</t>
  </si>
  <si>
    <t>N1697</t>
  </si>
  <si>
    <t>Boen Foss</t>
  </si>
  <si>
    <t>N2033</t>
  </si>
  <si>
    <t>Hinøgla</t>
  </si>
  <si>
    <t>N1980</t>
  </si>
  <si>
    <t>Hellifossen</t>
  </si>
  <si>
    <t>N204</t>
  </si>
  <si>
    <t>Kjosfoss</t>
  </si>
  <si>
    <t>N1986</t>
  </si>
  <si>
    <t>Salhuselva</t>
  </si>
  <si>
    <t>N1642</t>
  </si>
  <si>
    <t>Nydalselva</t>
  </si>
  <si>
    <t>N2049</t>
  </si>
  <si>
    <t>Nedre Russvik</t>
  </si>
  <si>
    <t>N2050</t>
  </si>
  <si>
    <t>Øvre Russvik</t>
  </si>
  <si>
    <t>N2031</t>
  </si>
  <si>
    <t>Raukforsen</t>
  </si>
  <si>
    <t>N1981</t>
  </si>
  <si>
    <t>Breivikelva</t>
  </si>
  <si>
    <t>N217</t>
  </si>
  <si>
    <t>Kuli</t>
  </si>
  <si>
    <t>Not Recorded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</si>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</sst>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CEA4A-F209-4B39-931F-CAFC438FD79F}" name="Table4" displayName="Table4" ref="A1:B1048576" totalsRowShown="0">
  <autoFilter ref="A1:B1048576" xr:uid="{6FBCEA4A-F209-4B39-931F-CAFC438FD79F}"/>
  <tableColumns count="2">
    <tableColumn id="1" xr3:uid="{47487BF2-527D-4111-9A9A-DF7E518C0A45}" name="country_code"/>
    <tableColumn id="2" xr3:uid="{341A1AB1-97E9-497E-92A6-05F50460857A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D8D921-40BA-467E-BB32-4B1305BE95B7}" name="Table6" displayName="Table6" ref="H1:L31" totalsRowShown="0" tableBorderDxfId="1">
  <autoFilter ref="H1:L31" xr:uid="{C8D8D921-40BA-467E-BB32-4B1305BE95B7}"/>
  <tableColumns count="5">
    <tableColumn id="1" xr3:uid="{C1326AA0-3734-4DAC-94BA-0CA95DF508B4}" name="country_code" dataDxfId="0"/>
    <tableColumn id="2" xr3:uid="{D3EEA755-F17A-4620-AD02-E19E4B810FE7}" name="HDAM"/>
    <tableColumn id="3" xr3:uid="{0318A70D-82B5-4DBC-A7AB-0418E00CB7EB}" name="HPHS"/>
    <tableColumn id="4" xr3:uid="{5558E224-3134-413E-A635-20FDC3EB3C4F}" name="HROR"/>
    <tableColumn id="5" xr3:uid="{97C4B232-86B4-4A9D-B279-7B2491B89398}" name="Total">
      <calculatedColumnFormula>SUM(I2,J2,K2)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6B7ABE-EA30-4DE2-A3AB-824E95F7A50A}">
  <we:reference id="a2a4692c-ecd3-4c3d-bc1e-2c407a976176" version="21.5.0.0" store="EXCatalog" storeType="EXCatalog"/>
  <we:alternateReferences>
    <we:reference id="WA200000019" version="21.5.0.0" store="en-MY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83"/>
  <sheetViews>
    <sheetView tabSelected="1" workbookViewId="0">
      <selection activeCell="L11" sqref="L11"/>
    </sheetView>
  </sheetViews>
  <sheetFormatPr defaultRowHeight="14.4" x14ac:dyDescent="0.3"/>
  <cols>
    <col min="3" max="3" width="22.44140625" customWidth="1"/>
    <col min="4" max="4" width="15" customWidth="1"/>
    <col min="6" max="6" width="14.5546875" customWidth="1"/>
    <col min="9" max="9" width="15.6640625" customWidth="1"/>
    <col min="10" max="10" width="14.6640625" customWidth="1"/>
    <col min="11" max="11" width="22.77734375" customWidth="1"/>
    <col min="12" max="12" width="27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2069</v>
      </c>
      <c r="D2" t="s">
        <v>8263</v>
      </c>
      <c r="E2" t="s">
        <v>14</v>
      </c>
      <c r="F2" t="s">
        <v>15</v>
      </c>
      <c r="G2">
        <v>46.073099999999997</v>
      </c>
      <c r="H2">
        <v>7.4034000000000004</v>
      </c>
      <c r="I2">
        <v>1748</v>
      </c>
      <c r="J2">
        <v>400</v>
      </c>
      <c r="K2">
        <v>1764300</v>
      </c>
      <c r="L2">
        <v>1400</v>
      </c>
    </row>
    <row r="3" spans="1:12" x14ac:dyDescent="0.3">
      <c r="A3" t="s">
        <v>16</v>
      </c>
      <c r="B3" t="s">
        <v>17</v>
      </c>
      <c r="C3">
        <v>1064</v>
      </c>
      <c r="D3">
        <v>1184</v>
      </c>
      <c r="E3" t="s">
        <v>18</v>
      </c>
      <c r="F3" t="s">
        <v>19</v>
      </c>
      <c r="G3">
        <v>44.1775758</v>
      </c>
      <c r="H3">
        <v>7.4165052999999999</v>
      </c>
      <c r="I3">
        <v>130</v>
      </c>
      <c r="J3">
        <v>30.18</v>
      </c>
      <c r="K3">
        <v>16860</v>
      </c>
      <c r="L3" t="s">
        <v>8263</v>
      </c>
    </row>
    <row r="4" spans="1:12" x14ac:dyDescent="0.3">
      <c r="A4" t="s">
        <v>20</v>
      </c>
      <c r="B4" t="s">
        <v>21</v>
      </c>
      <c r="C4">
        <v>377</v>
      </c>
      <c r="D4">
        <v>55</v>
      </c>
      <c r="E4" t="s">
        <v>18</v>
      </c>
      <c r="F4" t="s">
        <v>19</v>
      </c>
      <c r="G4">
        <v>46.067653</v>
      </c>
      <c r="H4">
        <v>10.983605000000001</v>
      </c>
      <c r="I4">
        <v>580.9</v>
      </c>
      <c r="J4">
        <v>32.700000000000003</v>
      </c>
      <c r="K4">
        <v>44800</v>
      </c>
      <c r="L4" t="s">
        <v>8263</v>
      </c>
    </row>
    <row r="5" spans="1:12" x14ac:dyDescent="0.3">
      <c r="A5" t="s">
        <v>22</v>
      </c>
      <c r="B5" t="s">
        <v>23</v>
      </c>
      <c r="C5">
        <v>38.503184709999999</v>
      </c>
      <c r="D5" t="s">
        <v>8263</v>
      </c>
      <c r="E5" t="s">
        <v>14</v>
      </c>
      <c r="F5" t="s">
        <v>24</v>
      </c>
      <c r="G5">
        <v>42.091000000000001</v>
      </c>
      <c r="H5">
        <v>9.3160000000000007</v>
      </c>
      <c r="I5" t="s">
        <v>8263</v>
      </c>
      <c r="J5" t="s">
        <v>8263</v>
      </c>
      <c r="K5" t="s">
        <v>8263</v>
      </c>
      <c r="L5" t="s">
        <v>8263</v>
      </c>
    </row>
    <row r="6" spans="1:12" x14ac:dyDescent="0.3">
      <c r="A6" t="s">
        <v>25</v>
      </c>
      <c r="B6" t="s">
        <v>26</v>
      </c>
      <c r="C6">
        <v>42</v>
      </c>
      <c r="D6">
        <v>35.6</v>
      </c>
      <c r="E6" t="s">
        <v>18</v>
      </c>
      <c r="F6" t="s">
        <v>19</v>
      </c>
      <c r="G6">
        <v>46.547807900000002</v>
      </c>
      <c r="H6">
        <v>11.0070771</v>
      </c>
      <c r="I6">
        <v>377</v>
      </c>
      <c r="J6" t="s">
        <v>8263</v>
      </c>
      <c r="K6" t="s">
        <v>8263</v>
      </c>
      <c r="L6" t="s">
        <v>8263</v>
      </c>
    </row>
    <row r="7" spans="1:12" x14ac:dyDescent="0.3">
      <c r="A7" t="s">
        <v>27</v>
      </c>
      <c r="B7" t="s">
        <v>28</v>
      </c>
      <c r="C7">
        <v>38.4</v>
      </c>
      <c r="D7" t="s">
        <v>8263</v>
      </c>
      <c r="E7" t="s">
        <v>29</v>
      </c>
      <c r="F7" t="s">
        <v>30</v>
      </c>
      <c r="G7">
        <v>49.131970000000003</v>
      </c>
      <c r="H7">
        <v>18.9114</v>
      </c>
      <c r="I7" t="s">
        <v>8263</v>
      </c>
      <c r="J7" t="s">
        <v>8263</v>
      </c>
      <c r="K7" t="s">
        <v>8263</v>
      </c>
      <c r="L7" t="s">
        <v>8263</v>
      </c>
    </row>
    <row r="8" spans="1:12" x14ac:dyDescent="0.3">
      <c r="A8" t="s">
        <v>31</v>
      </c>
      <c r="B8" t="s">
        <v>32</v>
      </c>
      <c r="C8">
        <v>38.4</v>
      </c>
      <c r="D8" t="s">
        <v>8263</v>
      </c>
      <c r="E8" t="s">
        <v>29</v>
      </c>
      <c r="F8" t="s">
        <v>30</v>
      </c>
      <c r="G8">
        <v>49.106560000000002</v>
      </c>
      <c r="H8">
        <v>18.992039999999999</v>
      </c>
      <c r="I8" t="s">
        <v>8263</v>
      </c>
      <c r="J8" t="s">
        <v>8263</v>
      </c>
      <c r="K8" t="s">
        <v>8263</v>
      </c>
      <c r="L8" t="s">
        <v>8263</v>
      </c>
    </row>
    <row r="9" spans="1:12" x14ac:dyDescent="0.3">
      <c r="A9" t="s">
        <v>33</v>
      </c>
      <c r="B9" t="s">
        <v>34</v>
      </c>
      <c r="C9">
        <v>38.200000000000003</v>
      </c>
      <c r="D9" t="s">
        <v>8263</v>
      </c>
      <c r="E9" t="s">
        <v>29</v>
      </c>
      <c r="F9" t="s">
        <v>35</v>
      </c>
      <c r="G9">
        <v>47.960920000000002</v>
      </c>
      <c r="H9">
        <v>12.1561</v>
      </c>
      <c r="I9" t="s">
        <v>8263</v>
      </c>
      <c r="J9" t="s">
        <v>8263</v>
      </c>
      <c r="K9" t="s">
        <v>8263</v>
      </c>
      <c r="L9">
        <v>204</v>
      </c>
    </row>
    <row r="10" spans="1:12" x14ac:dyDescent="0.3">
      <c r="A10" t="s">
        <v>36</v>
      </c>
      <c r="B10" t="s">
        <v>37</v>
      </c>
      <c r="C10">
        <v>38</v>
      </c>
      <c r="D10" t="s">
        <v>8263</v>
      </c>
      <c r="E10" t="s">
        <v>14</v>
      </c>
      <c r="F10" t="s">
        <v>38</v>
      </c>
      <c r="G10">
        <v>42.466999000000001</v>
      </c>
      <c r="H10">
        <v>-5.883</v>
      </c>
      <c r="I10">
        <v>300.3</v>
      </c>
      <c r="J10">
        <v>308</v>
      </c>
      <c r="K10">
        <v>252000</v>
      </c>
      <c r="L10" t="s">
        <v>8263</v>
      </c>
    </row>
    <row r="11" spans="1:12" x14ac:dyDescent="0.3">
      <c r="A11" t="s">
        <v>39</v>
      </c>
      <c r="B11" t="s">
        <v>40</v>
      </c>
      <c r="C11">
        <v>38</v>
      </c>
      <c r="D11" t="s">
        <v>8263</v>
      </c>
      <c r="E11" t="s">
        <v>29</v>
      </c>
      <c r="F11" t="s">
        <v>41</v>
      </c>
      <c r="G11">
        <v>48.018487999999998</v>
      </c>
      <c r="H11">
        <v>14.411714</v>
      </c>
      <c r="I11" t="s">
        <v>8263</v>
      </c>
      <c r="J11" t="s">
        <v>8263</v>
      </c>
      <c r="K11" t="s">
        <v>8263</v>
      </c>
      <c r="L11" t="s">
        <v>8263</v>
      </c>
    </row>
    <row r="12" spans="1:12" x14ac:dyDescent="0.3">
      <c r="A12" t="s">
        <v>42</v>
      </c>
      <c r="B12" t="s">
        <v>43</v>
      </c>
      <c r="C12">
        <v>38</v>
      </c>
      <c r="D12" t="s">
        <v>8263</v>
      </c>
      <c r="E12" t="s">
        <v>14</v>
      </c>
      <c r="F12" t="s">
        <v>44</v>
      </c>
      <c r="G12">
        <v>46.183869999999999</v>
      </c>
      <c r="H12">
        <v>14.408049999999999</v>
      </c>
      <c r="I12">
        <v>40</v>
      </c>
      <c r="J12">
        <v>1.68</v>
      </c>
      <c r="K12" t="s">
        <v>8263</v>
      </c>
      <c r="L12">
        <v>62</v>
      </c>
    </row>
    <row r="13" spans="1:12" x14ac:dyDescent="0.3">
      <c r="A13" t="s">
        <v>45</v>
      </c>
      <c r="B13" t="s">
        <v>46</v>
      </c>
      <c r="C13">
        <v>40</v>
      </c>
      <c r="D13" t="s">
        <v>8263</v>
      </c>
      <c r="E13" t="s">
        <v>14</v>
      </c>
      <c r="F13" t="s">
        <v>47</v>
      </c>
      <c r="G13">
        <v>64.183333300000001</v>
      </c>
      <c r="H13">
        <v>20.3833333</v>
      </c>
      <c r="I13" t="s">
        <v>8263</v>
      </c>
      <c r="J13" t="s">
        <v>8263</v>
      </c>
      <c r="K13" t="s">
        <v>8263</v>
      </c>
      <c r="L13" t="s">
        <v>8263</v>
      </c>
    </row>
    <row r="14" spans="1:12" x14ac:dyDescent="0.3">
      <c r="A14" t="s">
        <v>48</v>
      </c>
      <c r="B14" t="s">
        <v>49</v>
      </c>
      <c r="C14">
        <v>360</v>
      </c>
      <c r="D14">
        <v>420</v>
      </c>
      <c r="E14" t="s">
        <v>18</v>
      </c>
      <c r="F14" t="s">
        <v>38</v>
      </c>
      <c r="G14">
        <v>36.908265</v>
      </c>
      <c r="H14">
        <v>-4.763865</v>
      </c>
      <c r="I14">
        <v>341</v>
      </c>
      <c r="J14">
        <v>4</v>
      </c>
      <c r="K14">
        <v>1000</v>
      </c>
      <c r="L14" t="s">
        <v>8263</v>
      </c>
    </row>
    <row r="15" spans="1:12" x14ac:dyDescent="0.3">
      <c r="A15" t="s">
        <v>50</v>
      </c>
      <c r="B15" t="s">
        <v>51</v>
      </c>
      <c r="C15">
        <v>38</v>
      </c>
      <c r="D15" t="s">
        <v>8263</v>
      </c>
      <c r="E15" t="s">
        <v>29</v>
      </c>
      <c r="F15" t="s">
        <v>19</v>
      </c>
      <c r="G15">
        <v>45.758994999999999</v>
      </c>
      <c r="H15">
        <v>11.000182000000001</v>
      </c>
      <c r="I15" t="s">
        <v>8263</v>
      </c>
      <c r="J15" t="s">
        <v>8263</v>
      </c>
      <c r="K15" t="s">
        <v>8263</v>
      </c>
      <c r="L15" t="s">
        <v>8263</v>
      </c>
    </row>
    <row r="16" spans="1:12" x14ac:dyDescent="0.3">
      <c r="A16" t="s">
        <v>52</v>
      </c>
      <c r="B16" t="s">
        <v>53</v>
      </c>
      <c r="C16">
        <v>38</v>
      </c>
      <c r="D16" t="s">
        <v>8263</v>
      </c>
      <c r="E16" t="s">
        <v>29</v>
      </c>
      <c r="F16" t="s">
        <v>19</v>
      </c>
      <c r="G16">
        <v>46.221592000000001</v>
      </c>
      <c r="H16">
        <v>9.4498390000000008</v>
      </c>
      <c r="I16" t="s">
        <v>8263</v>
      </c>
      <c r="J16" t="s">
        <v>8263</v>
      </c>
      <c r="K16" t="s">
        <v>8263</v>
      </c>
      <c r="L16" t="s">
        <v>8263</v>
      </c>
    </row>
    <row r="17" spans="1:12" x14ac:dyDescent="0.3">
      <c r="A17" t="s">
        <v>54</v>
      </c>
      <c r="B17" t="s">
        <v>55</v>
      </c>
      <c r="C17">
        <v>38</v>
      </c>
      <c r="D17" t="s">
        <v>8263</v>
      </c>
      <c r="E17" t="s">
        <v>29</v>
      </c>
      <c r="F17" t="s">
        <v>19</v>
      </c>
      <c r="G17">
        <v>45.942492999999999</v>
      </c>
      <c r="H17">
        <v>10.277462</v>
      </c>
      <c r="I17" t="s">
        <v>8263</v>
      </c>
      <c r="J17" t="s">
        <v>8263</v>
      </c>
      <c r="K17" t="s">
        <v>8263</v>
      </c>
      <c r="L17">
        <v>178</v>
      </c>
    </row>
    <row r="18" spans="1:12" x14ac:dyDescent="0.3">
      <c r="A18" t="s">
        <v>56</v>
      </c>
      <c r="B18" t="s">
        <v>57</v>
      </c>
      <c r="C18">
        <v>38</v>
      </c>
      <c r="D18" t="s">
        <v>8263</v>
      </c>
      <c r="E18" t="s">
        <v>29</v>
      </c>
      <c r="F18" t="s">
        <v>19</v>
      </c>
      <c r="G18">
        <v>46.652617720000002</v>
      </c>
      <c r="H18">
        <v>11.14545822</v>
      </c>
      <c r="I18" t="s">
        <v>8263</v>
      </c>
      <c r="J18" t="s">
        <v>8263</v>
      </c>
      <c r="K18" t="s">
        <v>8263</v>
      </c>
      <c r="L18" t="s">
        <v>8263</v>
      </c>
    </row>
    <row r="19" spans="1:12" x14ac:dyDescent="0.3">
      <c r="A19" t="s">
        <v>58</v>
      </c>
      <c r="B19" t="s">
        <v>59</v>
      </c>
      <c r="C19">
        <v>38</v>
      </c>
      <c r="D19" t="s">
        <v>8263</v>
      </c>
      <c r="E19" t="s">
        <v>29</v>
      </c>
      <c r="F19" t="s">
        <v>19</v>
      </c>
      <c r="G19">
        <v>46.135091000000003</v>
      </c>
      <c r="H19">
        <v>9.5516430000000003</v>
      </c>
      <c r="I19" t="s">
        <v>8263</v>
      </c>
      <c r="J19" t="s">
        <v>8263</v>
      </c>
      <c r="K19" t="s">
        <v>8263</v>
      </c>
      <c r="L19" t="s">
        <v>8263</v>
      </c>
    </row>
    <row r="20" spans="1:12" x14ac:dyDescent="0.3">
      <c r="A20" t="s">
        <v>60</v>
      </c>
      <c r="B20" t="s">
        <v>61</v>
      </c>
      <c r="C20">
        <v>38</v>
      </c>
      <c r="D20" t="s">
        <v>8263</v>
      </c>
      <c r="E20" t="s">
        <v>29</v>
      </c>
      <c r="F20" t="s">
        <v>62</v>
      </c>
      <c r="G20">
        <v>57.381999999999998</v>
      </c>
      <c r="H20">
        <v>-4.8810000000000002</v>
      </c>
      <c r="I20" t="s">
        <v>8263</v>
      </c>
      <c r="J20" t="s">
        <v>8263</v>
      </c>
      <c r="K20" t="s">
        <v>8263</v>
      </c>
      <c r="L20">
        <v>92</v>
      </c>
    </row>
    <row r="21" spans="1:12" x14ac:dyDescent="0.3">
      <c r="A21" t="s">
        <v>63</v>
      </c>
      <c r="B21" t="s">
        <v>64</v>
      </c>
      <c r="C21">
        <v>38</v>
      </c>
      <c r="D21" t="s">
        <v>8263</v>
      </c>
      <c r="E21" t="s">
        <v>14</v>
      </c>
      <c r="F21" t="s">
        <v>38</v>
      </c>
      <c r="G21">
        <v>42.853999999999999</v>
      </c>
      <c r="H21">
        <v>-6.4589999999999996</v>
      </c>
      <c r="I21" t="s">
        <v>8263</v>
      </c>
      <c r="J21" t="s">
        <v>8263</v>
      </c>
      <c r="K21" t="s">
        <v>8263</v>
      </c>
      <c r="L21" t="s">
        <v>8263</v>
      </c>
    </row>
    <row r="22" spans="1:12" x14ac:dyDescent="0.3">
      <c r="A22" t="s">
        <v>65</v>
      </c>
      <c r="B22" t="s">
        <v>66</v>
      </c>
      <c r="C22">
        <v>38</v>
      </c>
      <c r="D22" t="s">
        <v>8263</v>
      </c>
      <c r="E22" t="s">
        <v>29</v>
      </c>
      <c r="F22" t="s">
        <v>67</v>
      </c>
      <c r="G22">
        <v>65.372221999999994</v>
      </c>
      <c r="H22">
        <v>25.840278000000001</v>
      </c>
      <c r="I22">
        <v>18.2</v>
      </c>
      <c r="J22" t="s">
        <v>8263</v>
      </c>
      <c r="K22" t="s">
        <v>8263</v>
      </c>
      <c r="L22" t="s">
        <v>8263</v>
      </c>
    </row>
    <row r="23" spans="1:12" x14ac:dyDescent="0.3">
      <c r="A23" t="s">
        <v>68</v>
      </c>
      <c r="B23" t="s">
        <v>69</v>
      </c>
      <c r="C23">
        <v>437.2</v>
      </c>
      <c r="D23" t="s">
        <v>8263</v>
      </c>
      <c r="E23" t="s">
        <v>14</v>
      </c>
      <c r="F23" t="s">
        <v>70</v>
      </c>
      <c r="G23">
        <v>38.890416999999999</v>
      </c>
      <c r="H23">
        <v>21.499583000000001</v>
      </c>
      <c r="I23">
        <v>132</v>
      </c>
      <c r="J23">
        <v>2858</v>
      </c>
      <c r="K23">
        <v>694000</v>
      </c>
      <c r="L23">
        <v>848</v>
      </c>
    </row>
    <row r="24" spans="1:12" x14ac:dyDescent="0.3">
      <c r="A24" t="s">
        <v>71</v>
      </c>
      <c r="B24" t="s">
        <v>72</v>
      </c>
      <c r="C24">
        <v>38</v>
      </c>
      <c r="D24" t="s">
        <v>8263</v>
      </c>
      <c r="E24" t="s">
        <v>14</v>
      </c>
      <c r="F24" t="s">
        <v>73</v>
      </c>
      <c r="G24">
        <v>44.449582999999997</v>
      </c>
      <c r="H24">
        <v>24.312916999999999</v>
      </c>
      <c r="I24">
        <v>31</v>
      </c>
      <c r="J24">
        <v>43.4</v>
      </c>
      <c r="K24" t="s">
        <v>8263</v>
      </c>
      <c r="L24">
        <v>122</v>
      </c>
    </row>
    <row r="25" spans="1:12" x14ac:dyDescent="0.3">
      <c r="A25" t="s">
        <v>74</v>
      </c>
      <c r="B25" t="s">
        <v>75</v>
      </c>
      <c r="C25">
        <v>38</v>
      </c>
      <c r="D25" t="s">
        <v>8263</v>
      </c>
      <c r="E25" t="s">
        <v>14</v>
      </c>
      <c r="F25" t="s">
        <v>73</v>
      </c>
      <c r="G25">
        <v>45.074582999999997</v>
      </c>
      <c r="H25">
        <v>24.364583</v>
      </c>
      <c r="I25">
        <v>29</v>
      </c>
      <c r="J25">
        <v>44.3</v>
      </c>
      <c r="K25" t="s">
        <v>8263</v>
      </c>
      <c r="L25">
        <v>106</v>
      </c>
    </row>
    <row r="26" spans="1:12" x14ac:dyDescent="0.3">
      <c r="A26" t="s">
        <v>76</v>
      </c>
      <c r="B26" t="s">
        <v>77</v>
      </c>
      <c r="C26">
        <v>38</v>
      </c>
      <c r="D26" t="s">
        <v>8263</v>
      </c>
      <c r="E26" t="s">
        <v>14</v>
      </c>
      <c r="F26" t="s">
        <v>73</v>
      </c>
      <c r="G26">
        <v>44.857917</v>
      </c>
      <c r="H26">
        <v>24.24625</v>
      </c>
      <c r="I26">
        <v>34</v>
      </c>
      <c r="J26">
        <v>24.9</v>
      </c>
      <c r="K26" t="s">
        <v>8263</v>
      </c>
      <c r="L26">
        <v>125</v>
      </c>
    </row>
    <row r="27" spans="1:12" x14ac:dyDescent="0.3">
      <c r="A27" t="s">
        <v>78</v>
      </c>
      <c r="B27" t="s">
        <v>79</v>
      </c>
      <c r="C27">
        <v>38</v>
      </c>
      <c r="D27" t="s">
        <v>8263</v>
      </c>
      <c r="E27" t="s">
        <v>14</v>
      </c>
      <c r="F27" t="s">
        <v>73</v>
      </c>
      <c r="G27">
        <v>44.774583</v>
      </c>
      <c r="H27">
        <v>24.271249999999998</v>
      </c>
      <c r="I27">
        <v>30</v>
      </c>
      <c r="J27">
        <v>500</v>
      </c>
      <c r="K27" t="s">
        <v>8263</v>
      </c>
      <c r="L27">
        <v>120</v>
      </c>
    </row>
    <row r="28" spans="1:12" x14ac:dyDescent="0.3">
      <c r="A28" t="s">
        <v>80</v>
      </c>
      <c r="B28" t="s">
        <v>81</v>
      </c>
      <c r="C28">
        <v>37.9</v>
      </c>
      <c r="D28" t="s">
        <v>8263</v>
      </c>
      <c r="E28" t="s">
        <v>29</v>
      </c>
      <c r="F28" t="s">
        <v>35</v>
      </c>
      <c r="G28">
        <v>47.552355400000003</v>
      </c>
      <c r="H28">
        <v>7.6580880999999996</v>
      </c>
      <c r="I28" t="s">
        <v>8263</v>
      </c>
      <c r="J28" t="s">
        <v>8263</v>
      </c>
      <c r="K28" t="s">
        <v>8263</v>
      </c>
      <c r="L28" t="s">
        <v>8263</v>
      </c>
    </row>
    <row r="29" spans="1:12" x14ac:dyDescent="0.3">
      <c r="A29" t="s">
        <v>82</v>
      </c>
      <c r="B29" t="s">
        <v>83</v>
      </c>
      <c r="C29">
        <v>37.515923569999998</v>
      </c>
      <c r="D29" t="s">
        <v>8263</v>
      </c>
      <c r="E29" t="s">
        <v>14</v>
      </c>
      <c r="F29" t="s">
        <v>24</v>
      </c>
      <c r="G29">
        <v>44.783000000000001</v>
      </c>
      <c r="H29">
        <v>6.548</v>
      </c>
      <c r="I29" t="s">
        <v>8263</v>
      </c>
      <c r="J29" t="s">
        <v>8263</v>
      </c>
      <c r="K29" t="s">
        <v>8263</v>
      </c>
      <c r="L29" t="s">
        <v>8263</v>
      </c>
    </row>
    <row r="30" spans="1:12" x14ac:dyDescent="0.3">
      <c r="A30" t="s">
        <v>84</v>
      </c>
      <c r="B30" t="s">
        <v>85</v>
      </c>
      <c r="C30">
        <v>37.5</v>
      </c>
      <c r="D30" t="s">
        <v>8263</v>
      </c>
      <c r="E30" t="s">
        <v>29</v>
      </c>
      <c r="F30" t="s">
        <v>15</v>
      </c>
      <c r="G30">
        <v>46.242012000000003</v>
      </c>
      <c r="H30">
        <v>9.1535200040000007</v>
      </c>
      <c r="I30" t="s">
        <v>8263</v>
      </c>
      <c r="J30" t="s">
        <v>8263</v>
      </c>
      <c r="K30" t="s">
        <v>8263</v>
      </c>
      <c r="L30" t="s">
        <v>8263</v>
      </c>
    </row>
    <row r="31" spans="1:12" x14ac:dyDescent="0.3">
      <c r="A31" t="s">
        <v>86</v>
      </c>
      <c r="B31" t="s">
        <v>87</v>
      </c>
      <c r="C31">
        <v>37.5</v>
      </c>
      <c r="D31" t="s">
        <v>8263</v>
      </c>
      <c r="E31" t="s">
        <v>29</v>
      </c>
      <c r="F31" t="s">
        <v>88</v>
      </c>
      <c r="G31">
        <v>41.219561110000001</v>
      </c>
      <c r="H31">
        <v>20.30383333</v>
      </c>
      <c r="I31" t="s">
        <v>8263</v>
      </c>
      <c r="J31" t="s">
        <v>8263</v>
      </c>
      <c r="K31" t="s">
        <v>8263</v>
      </c>
      <c r="L31">
        <v>148</v>
      </c>
    </row>
    <row r="32" spans="1:12" x14ac:dyDescent="0.3">
      <c r="A32" t="s">
        <v>89</v>
      </c>
      <c r="B32" t="s">
        <v>90</v>
      </c>
      <c r="C32">
        <v>37.36</v>
      </c>
      <c r="D32" t="s">
        <v>8263</v>
      </c>
      <c r="E32" t="s">
        <v>14</v>
      </c>
      <c r="F32" t="s">
        <v>38</v>
      </c>
      <c r="G32">
        <v>42.179690000000001</v>
      </c>
      <c r="H32">
        <v>0.91313999999999995</v>
      </c>
      <c r="I32" t="s">
        <v>8263</v>
      </c>
      <c r="J32" t="s">
        <v>8263</v>
      </c>
      <c r="K32" t="s">
        <v>8263</v>
      </c>
      <c r="L32" t="s">
        <v>8263</v>
      </c>
    </row>
    <row r="33" spans="1:12" x14ac:dyDescent="0.3">
      <c r="A33" t="s">
        <v>91</v>
      </c>
      <c r="B33" t="s">
        <v>92</v>
      </c>
      <c r="C33">
        <v>37.184050839999998</v>
      </c>
      <c r="D33" t="s">
        <v>8263</v>
      </c>
      <c r="E33" t="s">
        <v>29</v>
      </c>
      <c r="F33" t="s">
        <v>24</v>
      </c>
      <c r="G33">
        <v>43.877000000000002</v>
      </c>
      <c r="H33">
        <v>5.8630000000000004</v>
      </c>
      <c r="I33" t="s">
        <v>8263</v>
      </c>
      <c r="J33" t="s">
        <v>8263</v>
      </c>
      <c r="K33" t="s">
        <v>8263</v>
      </c>
      <c r="L33" t="s">
        <v>8263</v>
      </c>
    </row>
    <row r="34" spans="1:12" x14ac:dyDescent="0.3">
      <c r="A34" t="s">
        <v>93</v>
      </c>
      <c r="B34" t="s">
        <v>94</v>
      </c>
      <c r="C34">
        <v>375</v>
      </c>
      <c r="D34">
        <v>104</v>
      </c>
      <c r="E34" t="s">
        <v>18</v>
      </c>
      <c r="F34" t="s">
        <v>95</v>
      </c>
      <c r="G34">
        <v>42.198002000000002</v>
      </c>
      <c r="H34">
        <v>23.861999999999998</v>
      </c>
      <c r="I34">
        <v>640</v>
      </c>
      <c r="J34">
        <v>42.723970940000001</v>
      </c>
      <c r="K34">
        <v>640</v>
      </c>
      <c r="L34">
        <v>321</v>
      </c>
    </row>
    <row r="35" spans="1:12" x14ac:dyDescent="0.3">
      <c r="A35" t="s">
        <v>96</v>
      </c>
      <c r="B35" t="s">
        <v>97</v>
      </c>
      <c r="C35">
        <v>37</v>
      </c>
      <c r="D35" t="s">
        <v>8263</v>
      </c>
      <c r="E35" t="s">
        <v>14</v>
      </c>
      <c r="F35" t="s">
        <v>38</v>
      </c>
      <c r="G35">
        <v>40.493000000000002</v>
      </c>
      <c r="H35">
        <v>-2.75</v>
      </c>
      <c r="I35">
        <v>343.7</v>
      </c>
      <c r="J35">
        <v>835</v>
      </c>
      <c r="K35" t="s">
        <v>8263</v>
      </c>
      <c r="L35" t="s">
        <v>8263</v>
      </c>
    </row>
    <row r="36" spans="1:12" x14ac:dyDescent="0.3">
      <c r="A36" t="s">
        <v>98</v>
      </c>
      <c r="B36" t="s">
        <v>99</v>
      </c>
      <c r="C36">
        <v>37</v>
      </c>
      <c r="D36" t="s">
        <v>8263</v>
      </c>
      <c r="E36" t="s">
        <v>29</v>
      </c>
      <c r="F36" t="s">
        <v>41</v>
      </c>
      <c r="G36">
        <v>48.146503269999997</v>
      </c>
      <c r="H36">
        <v>14.117603300000001</v>
      </c>
      <c r="I36" t="s">
        <v>8263</v>
      </c>
      <c r="J36" t="s">
        <v>8263</v>
      </c>
      <c r="K36" t="s">
        <v>8263</v>
      </c>
      <c r="L36" t="s">
        <v>8263</v>
      </c>
    </row>
    <row r="37" spans="1:12" x14ac:dyDescent="0.3">
      <c r="A37" t="s">
        <v>100</v>
      </c>
      <c r="B37" t="s">
        <v>101</v>
      </c>
      <c r="C37">
        <v>40</v>
      </c>
      <c r="D37" t="s">
        <v>8263</v>
      </c>
      <c r="E37" t="s">
        <v>14</v>
      </c>
      <c r="F37" t="s">
        <v>47</v>
      </c>
      <c r="G37">
        <v>65.525763999999995</v>
      </c>
      <c r="H37">
        <v>21.183167999999998</v>
      </c>
      <c r="I37" t="s">
        <v>8263</v>
      </c>
      <c r="J37" t="s">
        <v>8263</v>
      </c>
      <c r="K37" t="s">
        <v>8263</v>
      </c>
      <c r="L37" t="s">
        <v>8263</v>
      </c>
    </row>
    <row r="38" spans="1:12" x14ac:dyDescent="0.3">
      <c r="A38" t="s">
        <v>102</v>
      </c>
      <c r="B38" t="s">
        <v>103</v>
      </c>
      <c r="C38">
        <v>38</v>
      </c>
      <c r="D38" t="s">
        <v>8263</v>
      </c>
      <c r="E38" t="s">
        <v>14</v>
      </c>
      <c r="F38" t="s">
        <v>47</v>
      </c>
      <c r="G38">
        <v>60.398170999999998</v>
      </c>
      <c r="H38">
        <v>15.808669</v>
      </c>
      <c r="I38" t="s">
        <v>8263</v>
      </c>
      <c r="J38" t="s">
        <v>8263</v>
      </c>
      <c r="K38" t="s">
        <v>8263</v>
      </c>
      <c r="L38" t="s">
        <v>8263</v>
      </c>
    </row>
    <row r="39" spans="1:12" x14ac:dyDescent="0.3">
      <c r="A39" t="s">
        <v>104</v>
      </c>
      <c r="B39" t="s">
        <v>105</v>
      </c>
      <c r="C39">
        <v>37</v>
      </c>
      <c r="D39" t="s">
        <v>8263</v>
      </c>
      <c r="E39" t="s">
        <v>14</v>
      </c>
      <c r="F39" t="s">
        <v>73</v>
      </c>
      <c r="G39">
        <v>44.920417</v>
      </c>
      <c r="H39">
        <v>24.250416999999999</v>
      </c>
      <c r="I39">
        <v>33</v>
      </c>
      <c r="J39">
        <v>59.7</v>
      </c>
      <c r="K39" t="s">
        <v>8263</v>
      </c>
      <c r="L39">
        <v>120</v>
      </c>
    </row>
    <row r="40" spans="1:12" x14ac:dyDescent="0.3">
      <c r="A40" t="s">
        <v>106</v>
      </c>
      <c r="B40" t="s">
        <v>107</v>
      </c>
      <c r="C40">
        <v>37</v>
      </c>
      <c r="D40" t="s">
        <v>8263</v>
      </c>
      <c r="E40" t="s">
        <v>14</v>
      </c>
      <c r="F40" t="s">
        <v>73</v>
      </c>
      <c r="G40">
        <v>45.178750000000001</v>
      </c>
      <c r="H40">
        <v>24.369582999999999</v>
      </c>
      <c r="I40">
        <v>29</v>
      </c>
      <c r="J40">
        <v>11.2</v>
      </c>
      <c r="K40" t="s">
        <v>8263</v>
      </c>
      <c r="L40">
        <v>107</v>
      </c>
    </row>
    <row r="41" spans="1:12" x14ac:dyDescent="0.3">
      <c r="A41" t="s">
        <v>108</v>
      </c>
      <c r="B41" t="s">
        <v>109</v>
      </c>
      <c r="C41">
        <v>36.824840760000001</v>
      </c>
      <c r="D41" t="s">
        <v>8263</v>
      </c>
      <c r="E41" t="s">
        <v>14</v>
      </c>
      <c r="F41" t="s">
        <v>24</v>
      </c>
      <c r="G41">
        <v>42.954999999999998</v>
      </c>
      <c r="H41">
        <v>0.56499999999999995</v>
      </c>
      <c r="I41" t="s">
        <v>8263</v>
      </c>
      <c r="J41" t="s">
        <v>8263</v>
      </c>
      <c r="K41" t="s">
        <v>8263</v>
      </c>
      <c r="L41" t="s">
        <v>8263</v>
      </c>
    </row>
    <row r="42" spans="1:12" x14ac:dyDescent="0.3">
      <c r="A42" t="s">
        <v>110</v>
      </c>
      <c r="B42" t="s">
        <v>111</v>
      </c>
      <c r="C42">
        <v>36.799999999999997</v>
      </c>
      <c r="D42" t="s">
        <v>8263</v>
      </c>
      <c r="E42" t="s">
        <v>29</v>
      </c>
      <c r="F42" t="s">
        <v>112</v>
      </c>
      <c r="G42">
        <v>45.334999080000003</v>
      </c>
      <c r="H42">
        <v>14.45199966</v>
      </c>
      <c r="I42" t="s">
        <v>8263</v>
      </c>
      <c r="J42" t="s">
        <v>8263</v>
      </c>
      <c r="K42" t="s">
        <v>8263</v>
      </c>
      <c r="L42">
        <v>99.98</v>
      </c>
    </row>
    <row r="43" spans="1:12" x14ac:dyDescent="0.3">
      <c r="A43" t="s">
        <v>113</v>
      </c>
      <c r="B43" t="s">
        <v>114</v>
      </c>
      <c r="C43">
        <v>36.799999999999997</v>
      </c>
      <c r="D43" t="s">
        <v>8263</v>
      </c>
      <c r="E43" t="s">
        <v>29</v>
      </c>
      <c r="F43" t="s">
        <v>15</v>
      </c>
      <c r="G43">
        <v>47.638910240000001</v>
      </c>
      <c r="H43">
        <v>8.6016611780000005</v>
      </c>
      <c r="I43" t="s">
        <v>8263</v>
      </c>
      <c r="J43" t="s">
        <v>8263</v>
      </c>
      <c r="K43" t="s">
        <v>8263</v>
      </c>
      <c r="L43" t="s">
        <v>8263</v>
      </c>
    </row>
    <row r="44" spans="1:12" x14ac:dyDescent="0.3">
      <c r="A44" t="s">
        <v>115</v>
      </c>
      <c r="B44" t="s">
        <v>116</v>
      </c>
      <c r="C44">
        <v>780</v>
      </c>
      <c r="D44">
        <v>780</v>
      </c>
      <c r="E44" t="s">
        <v>18</v>
      </c>
      <c r="F44" t="s">
        <v>117</v>
      </c>
      <c r="G44">
        <v>41.692695000000001</v>
      </c>
      <c r="H44">
        <v>-8.0278170000000006</v>
      </c>
      <c r="I44">
        <v>420</v>
      </c>
      <c r="J44" t="s">
        <v>8263</v>
      </c>
      <c r="K44" t="s">
        <v>8263</v>
      </c>
      <c r="L44">
        <v>1441</v>
      </c>
    </row>
    <row r="45" spans="1:12" x14ac:dyDescent="0.3">
      <c r="A45" t="s">
        <v>118</v>
      </c>
      <c r="B45" t="s">
        <v>119</v>
      </c>
      <c r="C45">
        <v>48</v>
      </c>
      <c r="D45" t="s">
        <v>8263</v>
      </c>
      <c r="E45" t="s">
        <v>29</v>
      </c>
      <c r="F45" t="s">
        <v>35</v>
      </c>
      <c r="G45">
        <v>47.744439999999997</v>
      </c>
      <c r="H45">
        <v>12.1348886</v>
      </c>
      <c r="I45" t="s">
        <v>8263</v>
      </c>
      <c r="J45" t="s">
        <v>8263</v>
      </c>
      <c r="K45" t="s">
        <v>8263</v>
      </c>
      <c r="L45">
        <v>245</v>
      </c>
    </row>
    <row r="46" spans="1:12" x14ac:dyDescent="0.3">
      <c r="A46" t="s">
        <v>120</v>
      </c>
      <c r="B46" t="s">
        <v>121</v>
      </c>
      <c r="C46">
        <v>36.528662420000003</v>
      </c>
      <c r="D46" t="s">
        <v>8263</v>
      </c>
      <c r="E46" t="s">
        <v>14</v>
      </c>
      <c r="F46" t="s">
        <v>24</v>
      </c>
      <c r="G46">
        <v>45.466999999999999</v>
      </c>
      <c r="H46">
        <v>4.2480000000000002</v>
      </c>
      <c r="I46" t="s">
        <v>8263</v>
      </c>
      <c r="J46" t="s">
        <v>8263</v>
      </c>
      <c r="K46" t="s">
        <v>8263</v>
      </c>
      <c r="L46" t="s">
        <v>8263</v>
      </c>
    </row>
    <row r="47" spans="1:12" x14ac:dyDescent="0.3">
      <c r="A47" t="s">
        <v>122</v>
      </c>
      <c r="B47" t="s">
        <v>123</v>
      </c>
      <c r="C47">
        <v>36.4</v>
      </c>
      <c r="D47" t="s">
        <v>8263</v>
      </c>
      <c r="E47" t="s">
        <v>14</v>
      </c>
      <c r="F47" t="s">
        <v>124</v>
      </c>
      <c r="G47">
        <v>41.924900000000001</v>
      </c>
      <c r="H47">
        <v>21.264700000000001</v>
      </c>
      <c r="I47">
        <v>64</v>
      </c>
      <c r="J47">
        <v>9.7750000000000004</v>
      </c>
      <c r="K47" t="s">
        <v>8263</v>
      </c>
      <c r="L47" t="s">
        <v>8263</v>
      </c>
    </row>
    <row r="48" spans="1:12" x14ac:dyDescent="0.3">
      <c r="A48" t="s">
        <v>125</v>
      </c>
      <c r="B48" t="s">
        <v>126</v>
      </c>
      <c r="C48">
        <v>37</v>
      </c>
      <c r="D48">
        <v>37</v>
      </c>
      <c r="E48" t="s">
        <v>18</v>
      </c>
      <c r="F48" t="s">
        <v>19</v>
      </c>
      <c r="G48">
        <v>46.269580300000001</v>
      </c>
      <c r="H48">
        <v>9.8720987000000004</v>
      </c>
      <c r="I48">
        <v>96</v>
      </c>
      <c r="J48">
        <v>11</v>
      </c>
      <c r="K48" t="s">
        <v>8263</v>
      </c>
      <c r="L48">
        <v>33</v>
      </c>
    </row>
    <row r="49" spans="1:12" x14ac:dyDescent="0.3">
      <c r="A49" t="s">
        <v>127</v>
      </c>
      <c r="B49" t="s">
        <v>128</v>
      </c>
      <c r="C49">
        <v>104</v>
      </c>
      <c r="D49">
        <v>86</v>
      </c>
      <c r="E49" t="s">
        <v>18</v>
      </c>
      <c r="F49" t="s">
        <v>41</v>
      </c>
      <c r="G49">
        <v>47.799405640000003</v>
      </c>
      <c r="H49">
        <v>13.04399014</v>
      </c>
      <c r="I49" t="s">
        <v>8263</v>
      </c>
      <c r="J49">
        <v>15</v>
      </c>
      <c r="K49" t="s">
        <v>8263</v>
      </c>
      <c r="L49" t="s">
        <v>8263</v>
      </c>
    </row>
    <row r="50" spans="1:12" x14ac:dyDescent="0.3">
      <c r="A50" t="s">
        <v>129</v>
      </c>
      <c r="B50" t="s">
        <v>130</v>
      </c>
      <c r="C50">
        <v>37</v>
      </c>
      <c r="D50" t="s">
        <v>8263</v>
      </c>
      <c r="E50" t="s">
        <v>14</v>
      </c>
      <c r="F50" t="s">
        <v>47</v>
      </c>
      <c r="G50">
        <v>63.829583</v>
      </c>
      <c r="H50">
        <v>15.642083</v>
      </c>
      <c r="I50">
        <v>16</v>
      </c>
      <c r="J50">
        <v>495</v>
      </c>
      <c r="K50" t="s">
        <v>8263</v>
      </c>
      <c r="L50">
        <v>142</v>
      </c>
    </row>
    <row r="51" spans="1:12" x14ac:dyDescent="0.3">
      <c r="A51" t="s">
        <v>131</v>
      </c>
      <c r="B51" t="s">
        <v>132</v>
      </c>
      <c r="C51">
        <v>37</v>
      </c>
      <c r="D51" t="s">
        <v>8263</v>
      </c>
      <c r="E51" t="s">
        <v>14</v>
      </c>
      <c r="F51" t="s">
        <v>47</v>
      </c>
      <c r="G51">
        <v>65.295466000000005</v>
      </c>
      <c r="H51">
        <v>19.113520000000001</v>
      </c>
      <c r="I51" t="s">
        <v>8263</v>
      </c>
      <c r="J51" t="s">
        <v>8263</v>
      </c>
      <c r="K51" t="s">
        <v>8263</v>
      </c>
      <c r="L51" t="s">
        <v>8263</v>
      </c>
    </row>
    <row r="52" spans="1:12" x14ac:dyDescent="0.3">
      <c r="A52" t="s">
        <v>133</v>
      </c>
      <c r="B52" t="s">
        <v>134</v>
      </c>
      <c r="C52">
        <v>366</v>
      </c>
      <c r="D52" t="s">
        <v>8263</v>
      </c>
      <c r="E52" t="s">
        <v>14</v>
      </c>
      <c r="F52" t="s">
        <v>24</v>
      </c>
      <c r="G52">
        <v>44.961179999999999</v>
      </c>
      <c r="H52">
        <v>5.6887400000000001</v>
      </c>
      <c r="I52">
        <v>153</v>
      </c>
      <c r="J52">
        <v>275</v>
      </c>
      <c r="K52">
        <v>77900</v>
      </c>
      <c r="L52">
        <v>495</v>
      </c>
    </row>
    <row r="53" spans="1:12" x14ac:dyDescent="0.3">
      <c r="A53" t="s">
        <v>135</v>
      </c>
      <c r="B53" t="s">
        <v>136</v>
      </c>
      <c r="C53">
        <v>36</v>
      </c>
      <c r="D53" t="s">
        <v>8263</v>
      </c>
      <c r="E53" t="s">
        <v>29</v>
      </c>
      <c r="F53" t="s">
        <v>19</v>
      </c>
      <c r="G53">
        <v>45.968888900000003</v>
      </c>
      <c r="H53">
        <v>12.4497222</v>
      </c>
      <c r="I53" t="s">
        <v>8263</v>
      </c>
      <c r="J53" t="s">
        <v>8263</v>
      </c>
      <c r="K53" t="s">
        <v>8263</v>
      </c>
      <c r="L53" t="s">
        <v>8263</v>
      </c>
    </row>
    <row r="54" spans="1:12" x14ac:dyDescent="0.3">
      <c r="A54" t="s">
        <v>137</v>
      </c>
      <c r="B54" t="s">
        <v>138</v>
      </c>
      <c r="C54">
        <v>36</v>
      </c>
      <c r="D54" t="s">
        <v>8263</v>
      </c>
      <c r="E54" t="s">
        <v>29</v>
      </c>
      <c r="F54" t="s">
        <v>19</v>
      </c>
      <c r="G54">
        <v>44.579630999999999</v>
      </c>
      <c r="H54">
        <v>7.1845210000000002</v>
      </c>
      <c r="I54" t="s">
        <v>8263</v>
      </c>
      <c r="J54" t="s">
        <v>8263</v>
      </c>
      <c r="K54" t="s">
        <v>8263</v>
      </c>
      <c r="L54" t="s">
        <v>8263</v>
      </c>
    </row>
    <row r="55" spans="1:12" x14ac:dyDescent="0.3">
      <c r="A55" t="s">
        <v>139</v>
      </c>
      <c r="B55" t="s">
        <v>140</v>
      </c>
      <c r="C55">
        <v>36</v>
      </c>
      <c r="D55" t="s">
        <v>8263</v>
      </c>
      <c r="E55" t="s">
        <v>14</v>
      </c>
      <c r="F55" t="s">
        <v>141</v>
      </c>
      <c r="G55">
        <v>43.422400000000003</v>
      </c>
      <c r="H55">
        <v>19.929500000000001</v>
      </c>
      <c r="I55" t="s">
        <v>8263</v>
      </c>
      <c r="J55">
        <v>213</v>
      </c>
      <c r="K55" t="s">
        <v>8263</v>
      </c>
      <c r="L55" t="s">
        <v>8263</v>
      </c>
    </row>
    <row r="56" spans="1:12" x14ac:dyDescent="0.3">
      <c r="A56" t="s">
        <v>142</v>
      </c>
      <c r="B56" t="s">
        <v>143</v>
      </c>
      <c r="C56">
        <v>36</v>
      </c>
      <c r="D56" t="s">
        <v>8263</v>
      </c>
      <c r="E56" t="s">
        <v>29</v>
      </c>
      <c r="F56" t="s">
        <v>62</v>
      </c>
      <c r="G56">
        <v>57.155997999999997</v>
      </c>
      <c r="H56">
        <v>-4.9359999999999999</v>
      </c>
      <c r="I56" t="s">
        <v>8263</v>
      </c>
      <c r="J56" t="s">
        <v>8263</v>
      </c>
      <c r="K56" t="s">
        <v>8263</v>
      </c>
      <c r="L56">
        <v>153</v>
      </c>
    </row>
    <row r="57" spans="1:12" x14ac:dyDescent="0.3">
      <c r="A57" t="s">
        <v>144</v>
      </c>
      <c r="B57" t="s">
        <v>145</v>
      </c>
      <c r="C57">
        <v>36</v>
      </c>
      <c r="D57" t="s">
        <v>8263</v>
      </c>
      <c r="E57" t="s">
        <v>14</v>
      </c>
      <c r="F57" t="s">
        <v>15</v>
      </c>
      <c r="G57">
        <v>46.260587710000003</v>
      </c>
      <c r="H57">
        <v>7.4447405299999998</v>
      </c>
      <c r="I57" t="s">
        <v>8263</v>
      </c>
      <c r="J57" t="s">
        <v>8263</v>
      </c>
      <c r="K57" t="s">
        <v>8263</v>
      </c>
      <c r="L57" t="s">
        <v>8263</v>
      </c>
    </row>
    <row r="58" spans="1:12" x14ac:dyDescent="0.3">
      <c r="A58" t="s">
        <v>146</v>
      </c>
      <c r="B58" t="s">
        <v>147</v>
      </c>
      <c r="C58">
        <v>36</v>
      </c>
      <c r="D58" t="s">
        <v>8263</v>
      </c>
      <c r="E58" t="s">
        <v>14</v>
      </c>
      <c r="F58" t="s">
        <v>67</v>
      </c>
      <c r="G58">
        <v>68.108750000000001</v>
      </c>
      <c r="H58">
        <v>26.722083000000001</v>
      </c>
      <c r="I58">
        <v>38</v>
      </c>
      <c r="J58">
        <v>1353</v>
      </c>
      <c r="K58" t="s">
        <v>8263</v>
      </c>
      <c r="L58">
        <v>101</v>
      </c>
    </row>
    <row r="59" spans="1:12" x14ac:dyDescent="0.3">
      <c r="A59" t="s">
        <v>148</v>
      </c>
      <c r="B59" t="s">
        <v>149</v>
      </c>
      <c r="C59">
        <v>35.700000000000003</v>
      </c>
      <c r="D59" t="s">
        <v>8263</v>
      </c>
      <c r="E59" t="s">
        <v>29</v>
      </c>
      <c r="F59" t="s">
        <v>41</v>
      </c>
      <c r="G59">
        <v>47.441364</v>
      </c>
      <c r="H59">
        <v>13.210862000000001</v>
      </c>
      <c r="I59" t="s">
        <v>8263</v>
      </c>
      <c r="J59" t="s">
        <v>8263</v>
      </c>
      <c r="K59" t="s">
        <v>8263</v>
      </c>
      <c r="L59" t="s">
        <v>8263</v>
      </c>
    </row>
    <row r="60" spans="1:12" x14ac:dyDescent="0.3">
      <c r="A60" t="s">
        <v>150</v>
      </c>
      <c r="B60" t="s">
        <v>151</v>
      </c>
      <c r="C60">
        <v>36</v>
      </c>
      <c r="D60">
        <v>36</v>
      </c>
      <c r="E60" t="s">
        <v>18</v>
      </c>
      <c r="F60" t="s">
        <v>47</v>
      </c>
      <c r="G60">
        <v>60.712206999999999</v>
      </c>
      <c r="H60">
        <v>12.667535000000001</v>
      </c>
      <c r="I60">
        <v>16</v>
      </c>
      <c r="J60">
        <v>163.4</v>
      </c>
      <c r="K60">
        <v>72120</v>
      </c>
      <c r="L60">
        <v>65</v>
      </c>
    </row>
    <row r="61" spans="1:12" x14ac:dyDescent="0.3">
      <c r="A61" t="s">
        <v>152</v>
      </c>
      <c r="B61" t="s">
        <v>153</v>
      </c>
      <c r="C61">
        <v>36</v>
      </c>
      <c r="D61" t="s">
        <v>8263</v>
      </c>
      <c r="E61" t="s">
        <v>14</v>
      </c>
      <c r="F61" t="s">
        <v>47</v>
      </c>
      <c r="G61">
        <v>64.933513000000005</v>
      </c>
      <c r="H61">
        <v>20.046481</v>
      </c>
      <c r="I61" t="s">
        <v>8263</v>
      </c>
      <c r="J61" t="s">
        <v>8263</v>
      </c>
      <c r="K61" t="s">
        <v>8263</v>
      </c>
      <c r="L61" t="s">
        <v>8263</v>
      </c>
    </row>
    <row r="62" spans="1:12" x14ac:dyDescent="0.3">
      <c r="A62" t="s">
        <v>154</v>
      </c>
      <c r="B62" t="s">
        <v>155</v>
      </c>
      <c r="C62">
        <v>35.299999999999997</v>
      </c>
      <c r="D62" t="s">
        <v>8263</v>
      </c>
      <c r="E62" t="s">
        <v>29</v>
      </c>
      <c r="F62" t="s">
        <v>15</v>
      </c>
      <c r="G62">
        <v>46.353974880000003</v>
      </c>
      <c r="H62">
        <v>8.0427602349999994</v>
      </c>
      <c r="I62" t="s">
        <v>8263</v>
      </c>
      <c r="J62" t="s">
        <v>8263</v>
      </c>
      <c r="K62" t="s">
        <v>8263</v>
      </c>
      <c r="L62" t="s">
        <v>8263</v>
      </c>
    </row>
    <row r="63" spans="1:12" x14ac:dyDescent="0.3">
      <c r="A63" t="s">
        <v>156</v>
      </c>
      <c r="B63" t="s">
        <v>157</v>
      </c>
      <c r="C63">
        <v>364</v>
      </c>
      <c r="D63" t="s">
        <v>8263</v>
      </c>
      <c r="E63" t="s">
        <v>14</v>
      </c>
      <c r="F63" t="s">
        <v>141</v>
      </c>
      <c r="G63">
        <v>43.964001000000003</v>
      </c>
      <c r="H63">
        <v>19.41</v>
      </c>
      <c r="I63">
        <v>90</v>
      </c>
      <c r="J63">
        <v>218</v>
      </c>
      <c r="K63">
        <v>30000</v>
      </c>
      <c r="L63" t="s">
        <v>8263</v>
      </c>
    </row>
    <row r="64" spans="1:12" x14ac:dyDescent="0.3">
      <c r="A64" t="s">
        <v>158</v>
      </c>
      <c r="B64" t="s">
        <v>159</v>
      </c>
      <c r="C64">
        <v>35.1</v>
      </c>
      <c r="D64" t="s">
        <v>8263</v>
      </c>
      <c r="E64" t="s">
        <v>29</v>
      </c>
      <c r="F64" t="s">
        <v>35</v>
      </c>
      <c r="G64">
        <v>47.838250000000002</v>
      </c>
      <c r="H64">
        <v>12.15333</v>
      </c>
      <c r="I64" t="s">
        <v>8263</v>
      </c>
      <c r="J64" t="s">
        <v>8263</v>
      </c>
      <c r="K64" t="s">
        <v>8263</v>
      </c>
      <c r="L64" t="s">
        <v>8263</v>
      </c>
    </row>
    <row r="65" spans="1:12" x14ac:dyDescent="0.3">
      <c r="A65" t="s">
        <v>160</v>
      </c>
      <c r="B65" t="s">
        <v>161</v>
      </c>
      <c r="C65">
        <v>35.541401270000001</v>
      </c>
      <c r="D65" t="s">
        <v>8263</v>
      </c>
      <c r="E65" t="s">
        <v>14</v>
      </c>
      <c r="F65" t="s">
        <v>47</v>
      </c>
      <c r="G65">
        <v>62.018120000000003</v>
      </c>
      <c r="H65">
        <v>14.2453105</v>
      </c>
      <c r="I65" t="s">
        <v>8263</v>
      </c>
      <c r="J65" t="s">
        <v>8263</v>
      </c>
      <c r="K65" t="s">
        <v>8263</v>
      </c>
      <c r="L65" t="s">
        <v>8263</v>
      </c>
    </row>
    <row r="66" spans="1:12" x14ac:dyDescent="0.3">
      <c r="A66" t="s">
        <v>162</v>
      </c>
      <c r="B66" t="s">
        <v>163</v>
      </c>
      <c r="C66">
        <v>35.299999999999997</v>
      </c>
      <c r="D66" t="s">
        <v>8263</v>
      </c>
      <c r="E66" t="s">
        <v>14</v>
      </c>
      <c r="F66" t="s">
        <v>47</v>
      </c>
      <c r="G66">
        <v>58.355556</v>
      </c>
      <c r="H66">
        <v>12.374444</v>
      </c>
      <c r="I66">
        <v>20</v>
      </c>
      <c r="J66">
        <v>9500</v>
      </c>
      <c r="K66" t="s">
        <v>8263</v>
      </c>
      <c r="L66">
        <v>158</v>
      </c>
    </row>
    <row r="67" spans="1:12" x14ac:dyDescent="0.3">
      <c r="A67" t="s">
        <v>164</v>
      </c>
      <c r="B67" t="s">
        <v>165</v>
      </c>
      <c r="C67">
        <v>35</v>
      </c>
      <c r="D67" t="s">
        <v>8263</v>
      </c>
      <c r="E67" t="s">
        <v>18</v>
      </c>
      <c r="F67" t="s">
        <v>35</v>
      </c>
      <c r="G67">
        <v>49.552216000000001</v>
      </c>
      <c r="H67">
        <v>12.281256000000001</v>
      </c>
      <c r="I67" t="s">
        <v>8263</v>
      </c>
      <c r="J67" t="s">
        <v>8263</v>
      </c>
      <c r="K67" t="s">
        <v>8263</v>
      </c>
      <c r="L67" t="s">
        <v>8263</v>
      </c>
    </row>
    <row r="68" spans="1:12" x14ac:dyDescent="0.3">
      <c r="A68" t="s">
        <v>166</v>
      </c>
      <c r="B68" t="s">
        <v>167</v>
      </c>
      <c r="C68">
        <v>35</v>
      </c>
      <c r="D68" t="s">
        <v>8263</v>
      </c>
      <c r="E68" t="s">
        <v>29</v>
      </c>
      <c r="F68" t="s">
        <v>19</v>
      </c>
      <c r="G68">
        <v>44.568632000000001</v>
      </c>
      <c r="H68">
        <v>7.3617239999999997</v>
      </c>
      <c r="I68" t="s">
        <v>8263</v>
      </c>
      <c r="J68" t="s">
        <v>8263</v>
      </c>
      <c r="K68" t="s">
        <v>8263</v>
      </c>
      <c r="L68" t="s">
        <v>8263</v>
      </c>
    </row>
    <row r="69" spans="1:12" x14ac:dyDescent="0.3">
      <c r="A69" t="s">
        <v>168</v>
      </c>
      <c r="B69" t="s">
        <v>169</v>
      </c>
      <c r="C69">
        <v>35</v>
      </c>
      <c r="D69" t="s">
        <v>8263</v>
      </c>
      <c r="E69" t="s">
        <v>29</v>
      </c>
      <c r="F69" t="s">
        <v>15</v>
      </c>
      <c r="G69">
        <v>47.536762410000001</v>
      </c>
      <c r="H69">
        <v>7.7096884809999997</v>
      </c>
      <c r="I69" t="s">
        <v>8263</v>
      </c>
      <c r="J69" t="s">
        <v>8263</v>
      </c>
      <c r="K69" t="s">
        <v>8263</v>
      </c>
      <c r="L69" t="s">
        <v>8263</v>
      </c>
    </row>
    <row r="70" spans="1:12" x14ac:dyDescent="0.3">
      <c r="A70" t="s">
        <v>170</v>
      </c>
      <c r="B70" t="s">
        <v>171</v>
      </c>
      <c r="C70">
        <v>35</v>
      </c>
      <c r="D70" t="s">
        <v>8263</v>
      </c>
      <c r="E70" t="s">
        <v>14</v>
      </c>
      <c r="F70" t="s">
        <v>38</v>
      </c>
      <c r="G70">
        <v>42.123001000000002</v>
      </c>
      <c r="H70">
        <v>-6.7549999999999999</v>
      </c>
      <c r="I70" t="s">
        <v>8263</v>
      </c>
      <c r="J70" t="s">
        <v>8263</v>
      </c>
      <c r="K70" t="s">
        <v>8263</v>
      </c>
      <c r="L70" t="s">
        <v>8263</v>
      </c>
    </row>
    <row r="71" spans="1:12" x14ac:dyDescent="0.3">
      <c r="A71" t="s">
        <v>172</v>
      </c>
      <c r="B71" t="s">
        <v>173</v>
      </c>
      <c r="C71">
        <v>364</v>
      </c>
      <c r="D71" t="s">
        <v>8263</v>
      </c>
      <c r="E71" t="s">
        <v>14</v>
      </c>
      <c r="F71" t="s">
        <v>174</v>
      </c>
      <c r="G71">
        <v>49.606997999999997</v>
      </c>
      <c r="H71">
        <v>14.182</v>
      </c>
      <c r="I71">
        <v>91</v>
      </c>
      <c r="J71">
        <v>716.5</v>
      </c>
      <c r="K71" t="s">
        <v>8263</v>
      </c>
      <c r="L71">
        <v>300</v>
      </c>
    </row>
    <row r="72" spans="1:12" x14ac:dyDescent="0.3">
      <c r="A72" t="s">
        <v>175</v>
      </c>
      <c r="B72" t="s">
        <v>176</v>
      </c>
      <c r="C72">
        <v>35</v>
      </c>
      <c r="D72" t="s">
        <v>8263</v>
      </c>
      <c r="E72" t="s">
        <v>14</v>
      </c>
      <c r="F72" t="s">
        <v>24</v>
      </c>
      <c r="G72">
        <v>45.082000000000001</v>
      </c>
      <c r="H72">
        <v>2.194</v>
      </c>
      <c r="I72" t="s">
        <v>8263</v>
      </c>
      <c r="J72">
        <v>93</v>
      </c>
      <c r="K72" t="s">
        <v>8263</v>
      </c>
      <c r="L72">
        <v>66</v>
      </c>
    </row>
    <row r="73" spans="1:12" x14ac:dyDescent="0.3">
      <c r="A73" t="s">
        <v>177</v>
      </c>
      <c r="B73" t="s">
        <v>178</v>
      </c>
      <c r="C73">
        <v>34.5</v>
      </c>
      <c r="D73" t="s">
        <v>8263</v>
      </c>
      <c r="E73" t="s">
        <v>29</v>
      </c>
      <c r="F73" t="s">
        <v>15</v>
      </c>
      <c r="G73">
        <v>46.774763759999999</v>
      </c>
      <c r="H73">
        <v>9.1952255790000006</v>
      </c>
      <c r="I73" t="s">
        <v>8263</v>
      </c>
      <c r="J73" t="s">
        <v>8263</v>
      </c>
      <c r="K73" t="s">
        <v>8263</v>
      </c>
      <c r="L73" t="s">
        <v>8263</v>
      </c>
    </row>
    <row r="74" spans="1:12" x14ac:dyDescent="0.3">
      <c r="A74" t="s">
        <v>179</v>
      </c>
      <c r="B74" t="s">
        <v>180</v>
      </c>
      <c r="C74">
        <v>34.4</v>
      </c>
      <c r="D74" t="s">
        <v>8263</v>
      </c>
      <c r="E74" t="s">
        <v>14</v>
      </c>
      <c r="F74" t="s">
        <v>15</v>
      </c>
      <c r="G74">
        <v>46.915510449999999</v>
      </c>
      <c r="H74">
        <v>8.9879015619999993</v>
      </c>
      <c r="I74" t="s">
        <v>8263</v>
      </c>
      <c r="J74" t="s">
        <v>8263</v>
      </c>
      <c r="K74" t="s">
        <v>8263</v>
      </c>
      <c r="L74" t="s">
        <v>8263</v>
      </c>
    </row>
    <row r="75" spans="1:12" x14ac:dyDescent="0.3">
      <c r="A75" t="s">
        <v>181</v>
      </c>
      <c r="B75" t="s">
        <v>182</v>
      </c>
      <c r="C75">
        <v>34.200000000000003</v>
      </c>
      <c r="D75" t="s">
        <v>8263</v>
      </c>
      <c r="E75" t="s">
        <v>14</v>
      </c>
      <c r="F75" t="s">
        <v>44</v>
      </c>
      <c r="G75">
        <v>46.044150000000002</v>
      </c>
      <c r="H75">
        <v>15.223649999999999</v>
      </c>
      <c r="I75">
        <v>27</v>
      </c>
      <c r="J75">
        <v>1.1599999999999999</v>
      </c>
      <c r="K75" t="s">
        <v>8263</v>
      </c>
      <c r="L75">
        <v>116</v>
      </c>
    </row>
    <row r="76" spans="1:12" x14ac:dyDescent="0.3">
      <c r="A76" t="s">
        <v>183</v>
      </c>
      <c r="B76" t="s">
        <v>184</v>
      </c>
      <c r="C76">
        <v>34.08</v>
      </c>
      <c r="D76" t="s">
        <v>8263</v>
      </c>
      <c r="E76" t="s">
        <v>29</v>
      </c>
      <c r="F76" t="s">
        <v>15</v>
      </c>
      <c r="G76">
        <v>49.14914941</v>
      </c>
      <c r="H76">
        <v>8.2339826420000009</v>
      </c>
      <c r="I76" t="s">
        <v>8263</v>
      </c>
      <c r="J76" t="s">
        <v>8263</v>
      </c>
      <c r="K76" t="s">
        <v>8263</v>
      </c>
      <c r="L76" t="s">
        <v>8263</v>
      </c>
    </row>
    <row r="77" spans="1:12" x14ac:dyDescent="0.3">
      <c r="A77" t="s">
        <v>185</v>
      </c>
      <c r="B77" t="s">
        <v>186</v>
      </c>
      <c r="C77">
        <v>34</v>
      </c>
      <c r="D77" t="s">
        <v>8263</v>
      </c>
      <c r="E77" t="s">
        <v>29</v>
      </c>
      <c r="F77" t="s">
        <v>41</v>
      </c>
      <c r="G77">
        <v>47.992885999999999</v>
      </c>
      <c r="H77">
        <v>14.376871</v>
      </c>
      <c r="I77" t="s">
        <v>8263</v>
      </c>
      <c r="J77" t="s">
        <v>8263</v>
      </c>
      <c r="K77" t="s">
        <v>8263</v>
      </c>
      <c r="L77" t="s">
        <v>8263</v>
      </c>
    </row>
    <row r="78" spans="1:12" x14ac:dyDescent="0.3">
      <c r="A78" t="s">
        <v>187</v>
      </c>
      <c r="B78" t="s">
        <v>188</v>
      </c>
      <c r="C78">
        <v>34</v>
      </c>
      <c r="D78" t="s">
        <v>8263</v>
      </c>
      <c r="E78" t="s">
        <v>29</v>
      </c>
      <c r="F78" t="s">
        <v>19</v>
      </c>
      <c r="G78">
        <v>45.983007000000001</v>
      </c>
      <c r="H78">
        <v>11.758295</v>
      </c>
      <c r="I78" t="s">
        <v>8263</v>
      </c>
      <c r="J78" t="s">
        <v>8263</v>
      </c>
      <c r="K78" t="s">
        <v>8263</v>
      </c>
      <c r="L78" t="s">
        <v>8263</v>
      </c>
    </row>
    <row r="79" spans="1:12" x14ac:dyDescent="0.3">
      <c r="A79" t="s">
        <v>189</v>
      </c>
      <c r="B79" t="s">
        <v>190</v>
      </c>
      <c r="C79">
        <v>34</v>
      </c>
      <c r="D79" t="s">
        <v>8263</v>
      </c>
      <c r="E79" t="s">
        <v>14</v>
      </c>
      <c r="F79" t="s">
        <v>62</v>
      </c>
      <c r="G79">
        <v>57.775002000000001</v>
      </c>
      <c r="H79">
        <v>-4.9550000000000001</v>
      </c>
      <c r="I79">
        <v>16</v>
      </c>
      <c r="J79">
        <v>62</v>
      </c>
      <c r="K79" t="s">
        <v>8263</v>
      </c>
      <c r="L79">
        <v>135</v>
      </c>
    </row>
    <row r="80" spans="1:12" x14ac:dyDescent="0.3">
      <c r="A80" t="s">
        <v>191</v>
      </c>
      <c r="B80" t="s">
        <v>192</v>
      </c>
      <c r="C80">
        <v>34</v>
      </c>
      <c r="D80" t="s">
        <v>8263</v>
      </c>
      <c r="E80" t="s">
        <v>29</v>
      </c>
      <c r="F80" t="s">
        <v>62</v>
      </c>
      <c r="G80">
        <v>56.673000000000002</v>
      </c>
      <c r="H80">
        <v>-4.1470000000000002</v>
      </c>
      <c r="I80" t="s">
        <v>8263</v>
      </c>
      <c r="J80" t="s">
        <v>8263</v>
      </c>
      <c r="K80" t="s">
        <v>8263</v>
      </c>
      <c r="L80">
        <v>142</v>
      </c>
    </row>
    <row r="81" spans="1:12" x14ac:dyDescent="0.3">
      <c r="A81" t="s">
        <v>193</v>
      </c>
      <c r="B81" t="s">
        <v>194</v>
      </c>
      <c r="C81">
        <v>360.6</v>
      </c>
      <c r="D81">
        <v>360</v>
      </c>
      <c r="E81" t="s">
        <v>18</v>
      </c>
      <c r="F81" t="s">
        <v>38</v>
      </c>
      <c r="G81">
        <v>43.095804000000001</v>
      </c>
      <c r="H81">
        <v>-4.0006560000000002</v>
      </c>
      <c r="I81">
        <v>328</v>
      </c>
      <c r="J81" t="s">
        <v>8263</v>
      </c>
      <c r="K81">
        <v>3700</v>
      </c>
      <c r="L81" t="s">
        <v>8263</v>
      </c>
    </row>
    <row r="82" spans="1:12" x14ac:dyDescent="0.3">
      <c r="A82" t="s">
        <v>195</v>
      </c>
      <c r="B82" t="s">
        <v>196</v>
      </c>
      <c r="C82">
        <v>34</v>
      </c>
      <c r="D82" t="s">
        <v>8263</v>
      </c>
      <c r="E82" t="s">
        <v>14</v>
      </c>
      <c r="F82" t="s">
        <v>38</v>
      </c>
      <c r="G82">
        <v>42.417000000000002</v>
      </c>
      <c r="H82">
        <v>-6.8319999999999999</v>
      </c>
      <c r="I82" t="s">
        <v>8263</v>
      </c>
      <c r="J82" t="s">
        <v>8263</v>
      </c>
      <c r="K82" t="s">
        <v>8263</v>
      </c>
      <c r="L82" t="s">
        <v>8263</v>
      </c>
    </row>
    <row r="83" spans="1:12" x14ac:dyDescent="0.3">
      <c r="A83" t="s">
        <v>197</v>
      </c>
      <c r="B83" t="s">
        <v>198</v>
      </c>
      <c r="C83">
        <v>33.92</v>
      </c>
      <c r="D83" t="s">
        <v>8263</v>
      </c>
      <c r="E83" t="s">
        <v>29</v>
      </c>
      <c r="F83" t="s">
        <v>15</v>
      </c>
      <c r="G83">
        <v>46.842523499999999</v>
      </c>
      <c r="H83">
        <v>8.3725857559999994</v>
      </c>
      <c r="I83" t="s">
        <v>8263</v>
      </c>
      <c r="J83" t="s">
        <v>8263</v>
      </c>
      <c r="K83" t="s">
        <v>8263</v>
      </c>
      <c r="L83" t="s">
        <v>8263</v>
      </c>
    </row>
    <row r="84" spans="1:12" x14ac:dyDescent="0.3">
      <c r="A84" t="s">
        <v>199</v>
      </c>
      <c r="B84" t="s">
        <v>200</v>
      </c>
      <c r="C84">
        <v>22.5</v>
      </c>
      <c r="D84" t="s">
        <v>8263</v>
      </c>
      <c r="E84" t="s">
        <v>14</v>
      </c>
      <c r="F84" t="s">
        <v>88</v>
      </c>
      <c r="G84">
        <v>39.951099999999997</v>
      </c>
      <c r="H84">
        <v>20.09778</v>
      </c>
      <c r="I84">
        <v>23</v>
      </c>
      <c r="J84">
        <v>0.57999999999999996</v>
      </c>
      <c r="K84" t="s">
        <v>8263</v>
      </c>
      <c r="L84">
        <v>100</v>
      </c>
    </row>
    <row r="85" spans="1:12" x14ac:dyDescent="0.3">
      <c r="A85" t="s">
        <v>201</v>
      </c>
      <c r="B85" t="s">
        <v>202</v>
      </c>
      <c r="C85">
        <v>33.408000000000001</v>
      </c>
      <c r="D85" t="s">
        <v>8263</v>
      </c>
      <c r="E85" t="s">
        <v>29</v>
      </c>
      <c r="F85" t="s">
        <v>15</v>
      </c>
      <c r="G85">
        <v>47.037310519999998</v>
      </c>
      <c r="H85">
        <v>6.7528994730000003</v>
      </c>
      <c r="I85" t="s">
        <v>8263</v>
      </c>
      <c r="J85" t="s">
        <v>8263</v>
      </c>
      <c r="K85" t="s">
        <v>8263</v>
      </c>
      <c r="L85" t="s">
        <v>8263</v>
      </c>
    </row>
    <row r="86" spans="1:12" x14ac:dyDescent="0.3">
      <c r="A86" t="s">
        <v>203</v>
      </c>
      <c r="B86" t="s">
        <v>204</v>
      </c>
      <c r="C86">
        <v>33.4</v>
      </c>
      <c r="D86" t="s">
        <v>8263</v>
      </c>
      <c r="E86" t="s">
        <v>14</v>
      </c>
      <c r="F86" t="s">
        <v>15</v>
      </c>
      <c r="G86">
        <v>45.981088489999998</v>
      </c>
      <c r="H86">
        <v>7.1894924319999998</v>
      </c>
      <c r="I86" t="s">
        <v>8263</v>
      </c>
      <c r="J86" t="s">
        <v>8263</v>
      </c>
      <c r="K86" t="s">
        <v>8263</v>
      </c>
      <c r="L86" t="s">
        <v>8263</v>
      </c>
    </row>
    <row r="87" spans="1:12" x14ac:dyDescent="0.3">
      <c r="A87" t="s">
        <v>205</v>
      </c>
      <c r="B87" t="s">
        <v>206</v>
      </c>
      <c r="C87">
        <v>33.26</v>
      </c>
      <c r="D87" t="s">
        <v>8263</v>
      </c>
      <c r="E87" t="s">
        <v>14</v>
      </c>
      <c r="F87" t="s">
        <v>15</v>
      </c>
      <c r="G87">
        <v>46.667362859999997</v>
      </c>
      <c r="H87">
        <v>8.5853141019999999</v>
      </c>
      <c r="I87" t="s">
        <v>8263</v>
      </c>
      <c r="J87" t="s">
        <v>8263</v>
      </c>
      <c r="K87" t="s">
        <v>8263</v>
      </c>
      <c r="L87" t="s">
        <v>8263</v>
      </c>
    </row>
    <row r="88" spans="1:12" x14ac:dyDescent="0.3">
      <c r="A88" t="s">
        <v>207</v>
      </c>
      <c r="B88" t="s">
        <v>208</v>
      </c>
      <c r="C88">
        <v>33</v>
      </c>
      <c r="D88" t="s">
        <v>8263</v>
      </c>
      <c r="E88" t="s">
        <v>14</v>
      </c>
      <c r="F88" t="s">
        <v>38</v>
      </c>
      <c r="G88">
        <v>40.373001000000002</v>
      </c>
      <c r="H88">
        <v>-4.3120000000000003</v>
      </c>
      <c r="I88">
        <v>276.60000000000002</v>
      </c>
      <c r="J88">
        <v>138</v>
      </c>
      <c r="K88">
        <v>104000</v>
      </c>
      <c r="L88" t="s">
        <v>8263</v>
      </c>
    </row>
    <row r="89" spans="1:12" x14ac:dyDescent="0.3">
      <c r="A89" t="s">
        <v>209</v>
      </c>
      <c r="B89" t="s">
        <v>210</v>
      </c>
      <c r="C89">
        <v>33</v>
      </c>
      <c r="D89" t="s">
        <v>8263</v>
      </c>
      <c r="E89" t="s">
        <v>14</v>
      </c>
      <c r="F89" t="s">
        <v>41</v>
      </c>
      <c r="G89">
        <v>47.049999</v>
      </c>
      <c r="H89">
        <v>15.194000000000001</v>
      </c>
      <c r="I89" t="s">
        <v>8263</v>
      </c>
      <c r="J89" t="s">
        <v>8263</v>
      </c>
      <c r="K89" t="s">
        <v>8263</v>
      </c>
      <c r="L89" t="s">
        <v>8263</v>
      </c>
    </row>
    <row r="90" spans="1:12" x14ac:dyDescent="0.3">
      <c r="A90" t="s">
        <v>211</v>
      </c>
      <c r="B90" t="s">
        <v>212</v>
      </c>
      <c r="C90">
        <v>360</v>
      </c>
      <c r="D90" t="s">
        <v>8263</v>
      </c>
      <c r="E90" t="s">
        <v>14</v>
      </c>
      <c r="F90" t="s">
        <v>24</v>
      </c>
      <c r="G90">
        <v>45.243729999999999</v>
      </c>
      <c r="H90">
        <v>2.2248299999999999</v>
      </c>
      <c r="I90">
        <v>92</v>
      </c>
      <c r="J90">
        <v>220</v>
      </c>
      <c r="K90" t="s">
        <v>8263</v>
      </c>
      <c r="L90" t="s">
        <v>8263</v>
      </c>
    </row>
    <row r="91" spans="1:12" x14ac:dyDescent="0.3">
      <c r="A91" t="s">
        <v>213</v>
      </c>
      <c r="B91" t="s">
        <v>214</v>
      </c>
      <c r="C91">
        <v>33</v>
      </c>
      <c r="D91" t="s">
        <v>8263</v>
      </c>
      <c r="E91" t="s">
        <v>29</v>
      </c>
      <c r="F91" t="s">
        <v>15</v>
      </c>
      <c r="G91">
        <v>46.391168739999998</v>
      </c>
      <c r="H91">
        <v>8.1301504100000006</v>
      </c>
      <c r="I91" t="s">
        <v>8263</v>
      </c>
      <c r="J91" t="s">
        <v>8263</v>
      </c>
      <c r="K91" t="s">
        <v>8263</v>
      </c>
      <c r="L91" t="s">
        <v>8263</v>
      </c>
    </row>
    <row r="92" spans="1:12" x14ac:dyDescent="0.3">
      <c r="A92" t="s">
        <v>215</v>
      </c>
      <c r="B92" t="s">
        <v>216</v>
      </c>
      <c r="C92">
        <v>33</v>
      </c>
      <c r="D92" t="s">
        <v>8263</v>
      </c>
      <c r="E92" t="s">
        <v>14</v>
      </c>
      <c r="F92" t="s">
        <v>38</v>
      </c>
      <c r="G92">
        <v>42.668998999999999</v>
      </c>
      <c r="H92">
        <v>-6.5119999999999996</v>
      </c>
      <c r="I92" t="s">
        <v>8263</v>
      </c>
      <c r="J92" t="s">
        <v>8263</v>
      </c>
      <c r="K92" t="s">
        <v>8263</v>
      </c>
      <c r="L92" t="s">
        <v>8263</v>
      </c>
    </row>
    <row r="93" spans="1:12" x14ac:dyDescent="0.3">
      <c r="A93" t="s">
        <v>217</v>
      </c>
      <c r="B93" t="s">
        <v>218</v>
      </c>
      <c r="C93">
        <v>32.520000000000003</v>
      </c>
      <c r="D93" t="s">
        <v>8263</v>
      </c>
      <c r="E93" t="s">
        <v>29</v>
      </c>
      <c r="F93" t="s">
        <v>44</v>
      </c>
      <c r="G93">
        <v>46.017040000000001</v>
      </c>
      <c r="H93">
        <v>15.28121</v>
      </c>
      <c r="I93" t="s">
        <v>8263</v>
      </c>
      <c r="J93" t="s">
        <v>8263</v>
      </c>
      <c r="K93" t="s">
        <v>8263</v>
      </c>
      <c r="L93">
        <v>109</v>
      </c>
    </row>
    <row r="94" spans="1:12" x14ac:dyDescent="0.3">
      <c r="A94" t="s">
        <v>219</v>
      </c>
      <c r="B94" t="s">
        <v>220</v>
      </c>
      <c r="C94">
        <v>32.5</v>
      </c>
      <c r="D94" t="s">
        <v>8263</v>
      </c>
      <c r="E94" t="s">
        <v>29</v>
      </c>
      <c r="F94" t="s">
        <v>41</v>
      </c>
      <c r="G94">
        <v>47.338684999999998</v>
      </c>
      <c r="H94">
        <v>13.197146999999999</v>
      </c>
      <c r="I94" t="s">
        <v>8263</v>
      </c>
      <c r="J94" t="s">
        <v>8263</v>
      </c>
      <c r="K94" t="s">
        <v>8263</v>
      </c>
      <c r="L94" t="s">
        <v>8263</v>
      </c>
    </row>
    <row r="95" spans="1:12" x14ac:dyDescent="0.3">
      <c r="A95" t="s">
        <v>221</v>
      </c>
      <c r="B95" t="s">
        <v>222</v>
      </c>
      <c r="C95">
        <v>32.5</v>
      </c>
      <c r="D95" t="s">
        <v>8263</v>
      </c>
      <c r="E95" t="s">
        <v>29</v>
      </c>
      <c r="F95" t="s">
        <v>41</v>
      </c>
      <c r="G95">
        <v>47.374752000000001</v>
      </c>
      <c r="H95">
        <v>13.210196</v>
      </c>
      <c r="I95" t="s">
        <v>8263</v>
      </c>
      <c r="J95" t="s">
        <v>8263</v>
      </c>
      <c r="K95" t="s">
        <v>8263</v>
      </c>
      <c r="L95" t="s">
        <v>8263</v>
      </c>
    </row>
    <row r="96" spans="1:12" x14ac:dyDescent="0.3">
      <c r="A96" t="s">
        <v>223</v>
      </c>
      <c r="B96" t="s">
        <v>224</v>
      </c>
      <c r="C96">
        <v>32.299999999999997</v>
      </c>
      <c r="D96" t="s">
        <v>8263</v>
      </c>
      <c r="E96" t="s">
        <v>29</v>
      </c>
      <c r="F96" t="s">
        <v>67</v>
      </c>
      <c r="G96">
        <v>60.149819999999998</v>
      </c>
      <c r="H96">
        <v>23.833760000000002</v>
      </c>
      <c r="I96" t="s">
        <v>8263</v>
      </c>
      <c r="J96" t="s">
        <v>8263</v>
      </c>
      <c r="K96" t="s">
        <v>8263</v>
      </c>
      <c r="L96" t="s">
        <v>8263</v>
      </c>
    </row>
    <row r="97" spans="1:12" x14ac:dyDescent="0.3">
      <c r="A97" t="s">
        <v>225</v>
      </c>
      <c r="B97" t="s">
        <v>226</v>
      </c>
      <c r="C97">
        <v>32.085987260000003</v>
      </c>
      <c r="D97" t="s">
        <v>8263</v>
      </c>
      <c r="E97" t="s">
        <v>14</v>
      </c>
      <c r="F97" t="s">
        <v>24</v>
      </c>
      <c r="G97">
        <v>43.725000000000001</v>
      </c>
      <c r="H97">
        <v>5.827</v>
      </c>
      <c r="I97" t="s">
        <v>8263</v>
      </c>
      <c r="J97" t="s">
        <v>8263</v>
      </c>
      <c r="K97" t="s">
        <v>8263</v>
      </c>
      <c r="L97" t="s">
        <v>8263</v>
      </c>
    </row>
    <row r="98" spans="1:12" x14ac:dyDescent="0.3">
      <c r="A98" t="s">
        <v>227</v>
      </c>
      <c r="B98" t="s">
        <v>228</v>
      </c>
      <c r="C98">
        <v>1083</v>
      </c>
      <c r="D98" t="s">
        <v>8263</v>
      </c>
      <c r="E98" t="s">
        <v>14</v>
      </c>
      <c r="F98" t="s">
        <v>141</v>
      </c>
      <c r="G98">
        <v>44.668998999999999</v>
      </c>
      <c r="H98">
        <v>22.527000000000001</v>
      </c>
      <c r="I98">
        <v>60</v>
      </c>
      <c r="J98">
        <v>2100</v>
      </c>
      <c r="K98">
        <v>343350</v>
      </c>
      <c r="L98">
        <v>5650</v>
      </c>
    </row>
    <row r="99" spans="1:12" x14ac:dyDescent="0.3">
      <c r="A99" t="s">
        <v>229</v>
      </c>
      <c r="B99" t="s">
        <v>230</v>
      </c>
      <c r="C99">
        <v>360</v>
      </c>
      <c r="D99" t="s">
        <v>8263</v>
      </c>
      <c r="E99" t="s">
        <v>14</v>
      </c>
      <c r="F99" t="s">
        <v>231</v>
      </c>
      <c r="G99">
        <v>43.272998999999999</v>
      </c>
      <c r="H99">
        <v>18.841999000000001</v>
      </c>
      <c r="I99">
        <v>190</v>
      </c>
      <c r="J99">
        <v>790</v>
      </c>
      <c r="K99" t="s">
        <v>8263</v>
      </c>
      <c r="L99">
        <v>860</v>
      </c>
    </row>
    <row r="100" spans="1:12" x14ac:dyDescent="0.3">
      <c r="A100" t="s">
        <v>232</v>
      </c>
      <c r="B100" t="s">
        <v>233</v>
      </c>
      <c r="C100">
        <v>32</v>
      </c>
      <c r="D100" t="s">
        <v>8263</v>
      </c>
      <c r="E100" t="s">
        <v>29</v>
      </c>
      <c r="F100" t="s">
        <v>41</v>
      </c>
      <c r="G100">
        <v>47.4069</v>
      </c>
      <c r="H100">
        <v>13.220613999999999</v>
      </c>
      <c r="I100" t="s">
        <v>8263</v>
      </c>
      <c r="J100" t="s">
        <v>8263</v>
      </c>
      <c r="K100" t="s">
        <v>8263</v>
      </c>
      <c r="L100" t="s">
        <v>8263</v>
      </c>
    </row>
    <row r="101" spans="1:12" x14ac:dyDescent="0.3">
      <c r="A101" t="s">
        <v>234</v>
      </c>
      <c r="B101" t="s">
        <v>235</v>
      </c>
      <c r="C101">
        <v>32</v>
      </c>
      <c r="D101" t="s">
        <v>8263</v>
      </c>
      <c r="E101" t="s">
        <v>29</v>
      </c>
      <c r="F101" t="s">
        <v>41</v>
      </c>
      <c r="G101">
        <v>47.472081000000003</v>
      </c>
      <c r="H101">
        <v>13.193148000000001</v>
      </c>
      <c r="I101" t="s">
        <v>8263</v>
      </c>
      <c r="J101" t="s">
        <v>8263</v>
      </c>
      <c r="K101" t="s">
        <v>8263</v>
      </c>
      <c r="L101" t="s">
        <v>8263</v>
      </c>
    </row>
    <row r="102" spans="1:12" x14ac:dyDescent="0.3">
      <c r="A102" t="s">
        <v>236</v>
      </c>
      <c r="B102" t="s">
        <v>237</v>
      </c>
      <c r="C102">
        <v>35</v>
      </c>
      <c r="D102" t="s">
        <v>8263</v>
      </c>
      <c r="E102" t="s">
        <v>14</v>
      </c>
      <c r="F102" t="s">
        <v>47</v>
      </c>
      <c r="G102">
        <v>61.083947999999999</v>
      </c>
      <c r="H102">
        <v>14.318083</v>
      </c>
      <c r="I102" t="s">
        <v>8263</v>
      </c>
      <c r="J102" t="s">
        <v>8263</v>
      </c>
      <c r="K102" t="s">
        <v>8263</v>
      </c>
      <c r="L102" t="s">
        <v>8263</v>
      </c>
    </row>
    <row r="103" spans="1:12" x14ac:dyDescent="0.3">
      <c r="A103" t="s">
        <v>238</v>
      </c>
      <c r="B103" t="s">
        <v>239</v>
      </c>
      <c r="C103">
        <v>32</v>
      </c>
      <c r="D103" t="s">
        <v>8263</v>
      </c>
      <c r="E103" t="s">
        <v>29</v>
      </c>
      <c r="F103" t="s">
        <v>19</v>
      </c>
      <c r="G103">
        <v>41.405918999999997</v>
      </c>
      <c r="H103">
        <v>13.985517</v>
      </c>
      <c r="I103" t="s">
        <v>8263</v>
      </c>
      <c r="J103" t="s">
        <v>8263</v>
      </c>
      <c r="K103" t="s">
        <v>8263</v>
      </c>
      <c r="L103" t="s">
        <v>8263</v>
      </c>
    </row>
    <row r="104" spans="1:12" x14ac:dyDescent="0.3">
      <c r="A104" t="s">
        <v>240</v>
      </c>
      <c r="B104" t="s">
        <v>241</v>
      </c>
      <c r="C104">
        <v>32</v>
      </c>
      <c r="D104" t="s">
        <v>8263</v>
      </c>
      <c r="E104" t="s">
        <v>29</v>
      </c>
      <c r="F104" t="s">
        <v>19</v>
      </c>
      <c r="G104">
        <v>46.504166699999999</v>
      </c>
      <c r="H104">
        <v>12.473611099999999</v>
      </c>
      <c r="I104" t="s">
        <v>8263</v>
      </c>
      <c r="J104" t="s">
        <v>8263</v>
      </c>
      <c r="K104" t="s">
        <v>8263</v>
      </c>
      <c r="L104" t="s">
        <v>8263</v>
      </c>
    </row>
    <row r="105" spans="1:12" x14ac:dyDescent="0.3">
      <c r="A105" t="s">
        <v>242</v>
      </c>
      <c r="B105" t="s">
        <v>243</v>
      </c>
      <c r="C105">
        <v>32</v>
      </c>
      <c r="D105" t="s">
        <v>8263</v>
      </c>
      <c r="E105" t="s">
        <v>29</v>
      </c>
      <c r="F105" t="s">
        <v>19</v>
      </c>
      <c r="G105">
        <v>45.921807000000001</v>
      </c>
      <c r="H105">
        <v>11.9315</v>
      </c>
      <c r="I105" t="s">
        <v>8263</v>
      </c>
      <c r="J105" t="s">
        <v>8263</v>
      </c>
      <c r="K105" t="s">
        <v>8263</v>
      </c>
      <c r="L105" t="s">
        <v>8263</v>
      </c>
    </row>
    <row r="106" spans="1:12" x14ac:dyDescent="0.3">
      <c r="A106" t="s">
        <v>244</v>
      </c>
      <c r="B106" t="s">
        <v>245</v>
      </c>
      <c r="C106">
        <v>32</v>
      </c>
      <c r="D106" t="s">
        <v>8263</v>
      </c>
      <c r="E106" t="s">
        <v>29</v>
      </c>
      <c r="F106" t="s">
        <v>19</v>
      </c>
      <c r="G106">
        <v>44.375151000000002</v>
      </c>
      <c r="H106">
        <v>9.8788820000000008</v>
      </c>
      <c r="I106" t="s">
        <v>8263</v>
      </c>
      <c r="J106" t="s">
        <v>8263</v>
      </c>
      <c r="K106" t="s">
        <v>8263</v>
      </c>
      <c r="L106" t="s">
        <v>8263</v>
      </c>
    </row>
    <row r="107" spans="1:12" x14ac:dyDescent="0.3">
      <c r="A107" t="s">
        <v>246</v>
      </c>
      <c r="B107" t="s">
        <v>247</v>
      </c>
      <c r="C107">
        <v>32</v>
      </c>
      <c r="D107" t="s">
        <v>8263</v>
      </c>
      <c r="E107" t="s">
        <v>14</v>
      </c>
      <c r="F107" t="s">
        <v>41</v>
      </c>
      <c r="G107">
        <v>47.009998000000003</v>
      </c>
      <c r="H107">
        <v>13.01</v>
      </c>
      <c r="I107" t="s">
        <v>8263</v>
      </c>
      <c r="J107" t="s">
        <v>8263</v>
      </c>
      <c r="K107" t="s">
        <v>8263</v>
      </c>
      <c r="L107" t="s">
        <v>8263</v>
      </c>
    </row>
    <row r="108" spans="1:12" x14ac:dyDescent="0.3">
      <c r="A108" t="s">
        <v>248</v>
      </c>
      <c r="B108" t="s">
        <v>249</v>
      </c>
      <c r="C108">
        <v>32</v>
      </c>
      <c r="D108" t="s">
        <v>8263</v>
      </c>
      <c r="E108" t="s">
        <v>14</v>
      </c>
      <c r="F108" t="s">
        <v>41</v>
      </c>
      <c r="G108">
        <v>47.560001</v>
      </c>
      <c r="H108">
        <v>12.138999999999999</v>
      </c>
      <c r="I108" t="s">
        <v>8263</v>
      </c>
      <c r="J108" t="s">
        <v>8263</v>
      </c>
      <c r="K108" t="s">
        <v>8263</v>
      </c>
      <c r="L108" t="s">
        <v>8263</v>
      </c>
    </row>
    <row r="109" spans="1:12" x14ac:dyDescent="0.3">
      <c r="A109" t="s">
        <v>250</v>
      </c>
      <c r="B109" t="s">
        <v>251</v>
      </c>
      <c r="C109">
        <v>360</v>
      </c>
      <c r="D109" t="s">
        <v>8263</v>
      </c>
      <c r="E109" t="s">
        <v>18</v>
      </c>
      <c r="F109" t="s">
        <v>41</v>
      </c>
      <c r="G109">
        <v>47.146431999999997</v>
      </c>
      <c r="H109">
        <v>11.967219</v>
      </c>
      <c r="I109">
        <v>186</v>
      </c>
      <c r="J109">
        <v>86.7</v>
      </c>
      <c r="K109">
        <v>244300</v>
      </c>
      <c r="L109">
        <v>175.2</v>
      </c>
    </row>
    <row r="110" spans="1:12" x14ac:dyDescent="0.3">
      <c r="A110" t="s">
        <v>252</v>
      </c>
      <c r="B110" t="s">
        <v>253</v>
      </c>
      <c r="C110">
        <v>32</v>
      </c>
      <c r="D110" t="s">
        <v>8263</v>
      </c>
      <c r="E110" t="s">
        <v>14</v>
      </c>
      <c r="F110" t="s">
        <v>38</v>
      </c>
      <c r="G110">
        <v>42.646000000000001</v>
      </c>
      <c r="H110">
        <v>1.26</v>
      </c>
      <c r="I110" t="s">
        <v>8263</v>
      </c>
      <c r="J110" t="s">
        <v>8263</v>
      </c>
      <c r="K110" t="s">
        <v>8263</v>
      </c>
      <c r="L110" t="s">
        <v>8263</v>
      </c>
    </row>
    <row r="111" spans="1:12" x14ac:dyDescent="0.3">
      <c r="A111" t="s">
        <v>254</v>
      </c>
      <c r="B111" t="s">
        <v>255</v>
      </c>
      <c r="C111">
        <v>31.98</v>
      </c>
      <c r="D111" t="s">
        <v>8263</v>
      </c>
      <c r="E111" t="s">
        <v>29</v>
      </c>
      <c r="F111" t="s">
        <v>44</v>
      </c>
      <c r="G111">
        <v>45.984409999999997</v>
      </c>
      <c r="H111">
        <v>13.655060000000001</v>
      </c>
      <c r="I111" t="s">
        <v>8263</v>
      </c>
      <c r="J111" t="s">
        <v>8263</v>
      </c>
      <c r="K111" t="s">
        <v>8263</v>
      </c>
      <c r="L111" t="s">
        <v>8263</v>
      </c>
    </row>
    <row r="112" spans="1:12" x14ac:dyDescent="0.3">
      <c r="A112" t="s">
        <v>256</v>
      </c>
      <c r="B112" t="s">
        <v>257</v>
      </c>
      <c r="C112">
        <v>31.592356689999999</v>
      </c>
      <c r="D112" t="s">
        <v>8263</v>
      </c>
      <c r="E112" t="s">
        <v>14</v>
      </c>
      <c r="F112" t="s">
        <v>24</v>
      </c>
      <c r="G112">
        <v>46.112000000000002</v>
      </c>
      <c r="H112">
        <v>5.4219999999999997</v>
      </c>
      <c r="I112" t="s">
        <v>8263</v>
      </c>
      <c r="J112" t="s">
        <v>8263</v>
      </c>
      <c r="K112" t="s">
        <v>8263</v>
      </c>
      <c r="L112" t="s">
        <v>8263</v>
      </c>
    </row>
    <row r="113" spans="1:12" x14ac:dyDescent="0.3">
      <c r="A113" t="s">
        <v>258</v>
      </c>
      <c r="B113" t="s">
        <v>259</v>
      </c>
      <c r="C113">
        <v>31.5</v>
      </c>
      <c r="D113" t="s">
        <v>8263</v>
      </c>
      <c r="E113" t="s">
        <v>29</v>
      </c>
      <c r="F113" t="s">
        <v>30</v>
      </c>
      <c r="G113">
        <v>49.257370000000002</v>
      </c>
      <c r="H113">
        <v>18.68102</v>
      </c>
      <c r="I113" t="s">
        <v>8263</v>
      </c>
      <c r="J113" t="s">
        <v>8263</v>
      </c>
      <c r="K113" t="s">
        <v>8263</v>
      </c>
      <c r="L113" t="s">
        <v>8263</v>
      </c>
    </row>
    <row r="114" spans="1:12" x14ac:dyDescent="0.3">
      <c r="A114" t="s">
        <v>260</v>
      </c>
      <c r="B114" t="s">
        <v>261</v>
      </c>
      <c r="C114">
        <v>31.5</v>
      </c>
      <c r="D114" t="s">
        <v>8263</v>
      </c>
      <c r="E114" t="s">
        <v>18</v>
      </c>
      <c r="F114" t="s">
        <v>41</v>
      </c>
      <c r="G114">
        <v>47.05</v>
      </c>
      <c r="H114">
        <v>13.05</v>
      </c>
      <c r="I114" t="s">
        <v>8263</v>
      </c>
      <c r="J114" t="s">
        <v>8263</v>
      </c>
      <c r="K114" t="s">
        <v>8263</v>
      </c>
      <c r="L114" t="s">
        <v>8263</v>
      </c>
    </row>
    <row r="115" spans="1:12" x14ac:dyDescent="0.3">
      <c r="A115" t="s">
        <v>262</v>
      </c>
      <c r="B115" t="s">
        <v>263</v>
      </c>
      <c r="C115">
        <v>32</v>
      </c>
      <c r="D115" t="s">
        <v>8263</v>
      </c>
      <c r="E115" t="s">
        <v>29</v>
      </c>
      <c r="F115" t="s">
        <v>47</v>
      </c>
      <c r="G115">
        <v>61.937373000000001</v>
      </c>
      <c r="H115">
        <v>15.521948999999999</v>
      </c>
      <c r="I115" t="s">
        <v>8263</v>
      </c>
      <c r="J115" t="s">
        <v>8263</v>
      </c>
      <c r="K115" t="s">
        <v>8263</v>
      </c>
      <c r="L115" t="s">
        <v>8263</v>
      </c>
    </row>
    <row r="116" spans="1:12" x14ac:dyDescent="0.3">
      <c r="A116" t="s">
        <v>264</v>
      </c>
      <c r="B116" t="s">
        <v>265</v>
      </c>
      <c r="C116">
        <v>31.3</v>
      </c>
      <c r="D116" t="s">
        <v>8263</v>
      </c>
      <c r="E116" t="s">
        <v>29</v>
      </c>
      <c r="F116" t="s">
        <v>35</v>
      </c>
      <c r="G116">
        <v>50.800976499999997</v>
      </c>
      <c r="H116">
        <v>13.210195499999999</v>
      </c>
      <c r="I116" t="s">
        <v>8263</v>
      </c>
      <c r="J116" t="s">
        <v>8263</v>
      </c>
      <c r="K116" t="s">
        <v>8263</v>
      </c>
      <c r="L116" t="s">
        <v>8263</v>
      </c>
    </row>
    <row r="117" spans="1:12" x14ac:dyDescent="0.3">
      <c r="A117" t="s">
        <v>266</v>
      </c>
      <c r="B117" t="s">
        <v>267</v>
      </c>
      <c r="C117">
        <v>31.3</v>
      </c>
      <c r="D117" t="s">
        <v>8263</v>
      </c>
      <c r="E117" t="s">
        <v>14</v>
      </c>
      <c r="F117" t="s">
        <v>95</v>
      </c>
      <c r="G117">
        <v>42.137300000000003</v>
      </c>
      <c r="H117">
        <v>23.569099999999999</v>
      </c>
      <c r="I117">
        <v>1160</v>
      </c>
      <c r="J117">
        <v>15.1</v>
      </c>
      <c r="K117" t="s">
        <v>8263</v>
      </c>
      <c r="L117">
        <v>69.3</v>
      </c>
    </row>
    <row r="118" spans="1:12" x14ac:dyDescent="0.3">
      <c r="A118" t="s">
        <v>268</v>
      </c>
      <c r="B118" t="s">
        <v>269</v>
      </c>
      <c r="C118">
        <v>360</v>
      </c>
      <c r="D118">
        <v>360</v>
      </c>
      <c r="E118" t="s">
        <v>18</v>
      </c>
      <c r="F118" t="s">
        <v>62</v>
      </c>
      <c r="G118">
        <v>52.980784999999997</v>
      </c>
      <c r="H118">
        <v>-3.9687079999999999</v>
      </c>
      <c r="I118">
        <v>320</v>
      </c>
      <c r="J118">
        <v>1.7</v>
      </c>
      <c r="K118">
        <v>1730</v>
      </c>
      <c r="L118" t="s">
        <v>8263</v>
      </c>
    </row>
    <row r="119" spans="1:12" x14ac:dyDescent="0.3">
      <c r="A119" t="s">
        <v>270</v>
      </c>
      <c r="B119" t="s">
        <v>271</v>
      </c>
      <c r="C119">
        <v>31.4</v>
      </c>
      <c r="D119" t="s">
        <v>8263</v>
      </c>
      <c r="E119" t="s">
        <v>14</v>
      </c>
      <c r="F119" t="s">
        <v>47</v>
      </c>
      <c r="G119">
        <v>56.501728999999997</v>
      </c>
      <c r="H119">
        <v>13.113619999999999</v>
      </c>
      <c r="I119" t="s">
        <v>8263</v>
      </c>
      <c r="J119" t="s">
        <v>8263</v>
      </c>
      <c r="K119" t="s">
        <v>8263</v>
      </c>
      <c r="L119" t="s">
        <v>8263</v>
      </c>
    </row>
    <row r="120" spans="1:12" x14ac:dyDescent="0.3">
      <c r="A120" t="s">
        <v>272</v>
      </c>
      <c r="B120" t="s">
        <v>273</v>
      </c>
      <c r="C120">
        <v>31</v>
      </c>
      <c r="D120" t="s">
        <v>8263</v>
      </c>
      <c r="E120" t="s">
        <v>29</v>
      </c>
      <c r="F120" t="s">
        <v>19</v>
      </c>
      <c r="G120">
        <v>45.631700000000002</v>
      </c>
      <c r="H120">
        <v>8.6865000000000006</v>
      </c>
      <c r="I120" t="s">
        <v>8263</v>
      </c>
      <c r="J120" t="s">
        <v>8263</v>
      </c>
      <c r="K120" t="s">
        <v>8263</v>
      </c>
      <c r="L120" t="s">
        <v>8263</v>
      </c>
    </row>
    <row r="121" spans="1:12" x14ac:dyDescent="0.3">
      <c r="A121" t="s">
        <v>274</v>
      </c>
      <c r="B121" t="s">
        <v>275</v>
      </c>
      <c r="C121">
        <v>31</v>
      </c>
      <c r="D121" t="s">
        <v>8263</v>
      </c>
      <c r="E121" t="s">
        <v>29</v>
      </c>
      <c r="F121" t="s">
        <v>15</v>
      </c>
      <c r="G121">
        <v>46.487952460000002</v>
      </c>
      <c r="H121">
        <v>7.0483169050000001</v>
      </c>
      <c r="I121" t="s">
        <v>8263</v>
      </c>
      <c r="J121" t="s">
        <v>8263</v>
      </c>
      <c r="K121" t="s">
        <v>8263</v>
      </c>
      <c r="L121" t="s">
        <v>8263</v>
      </c>
    </row>
    <row r="122" spans="1:12" x14ac:dyDescent="0.3">
      <c r="A122" t="s">
        <v>276</v>
      </c>
      <c r="B122" t="s">
        <v>277</v>
      </c>
      <c r="C122">
        <v>30.9</v>
      </c>
      <c r="D122" t="s">
        <v>8263</v>
      </c>
      <c r="E122" t="s">
        <v>14</v>
      </c>
      <c r="F122" t="s">
        <v>41</v>
      </c>
      <c r="G122">
        <v>47.133333299999997</v>
      </c>
      <c r="H122">
        <v>13.1333333</v>
      </c>
      <c r="I122" t="s">
        <v>8263</v>
      </c>
      <c r="J122" t="s">
        <v>8263</v>
      </c>
      <c r="K122" t="s">
        <v>8263</v>
      </c>
      <c r="L122" t="s">
        <v>8263</v>
      </c>
    </row>
    <row r="123" spans="1:12" x14ac:dyDescent="0.3">
      <c r="A123" t="s">
        <v>278</v>
      </c>
      <c r="B123" t="s">
        <v>279</v>
      </c>
      <c r="C123">
        <v>30.423314319999999</v>
      </c>
      <c r="D123" t="s">
        <v>8263</v>
      </c>
      <c r="E123" t="s">
        <v>29</v>
      </c>
      <c r="F123" t="s">
        <v>24</v>
      </c>
      <c r="G123">
        <v>45.845999999999997</v>
      </c>
      <c r="H123">
        <v>5.4180000000000001</v>
      </c>
      <c r="I123" t="s">
        <v>8263</v>
      </c>
      <c r="J123" t="s">
        <v>8263</v>
      </c>
      <c r="K123" t="s">
        <v>8263</v>
      </c>
      <c r="L123" t="s">
        <v>8263</v>
      </c>
    </row>
    <row r="124" spans="1:12" x14ac:dyDescent="0.3">
      <c r="A124" t="s">
        <v>280</v>
      </c>
      <c r="B124" t="s">
        <v>281</v>
      </c>
      <c r="C124">
        <v>30</v>
      </c>
      <c r="D124" t="s">
        <v>8263</v>
      </c>
      <c r="E124" t="s">
        <v>14</v>
      </c>
      <c r="F124" t="s">
        <v>24</v>
      </c>
      <c r="G124">
        <v>42.804000000000002</v>
      </c>
      <c r="H124">
        <v>0.56000000000000005</v>
      </c>
      <c r="I124">
        <v>15</v>
      </c>
      <c r="J124">
        <v>19.5</v>
      </c>
      <c r="K124" t="s">
        <v>8263</v>
      </c>
      <c r="L124" t="s">
        <v>8263</v>
      </c>
    </row>
    <row r="125" spans="1:12" x14ac:dyDescent="0.3">
      <c r="A125" t="s">
        <v>282</v>
      </c>
      <c r="B125" t="s">
        <v>283</v>
      </c>
      <c r="C125">
        <v>30</v>
      </c>
      <c r="D125" t="s">
        <v>8263</v>
      </c>
      <c r="E125" t="s">
        <v>29</v>
      </c>
      <c r="F125" t="s">
        <v>41</v>
      </c>
      <c r="G125">
        <v>47.703510999999999</v>
      </c>
      <c r="H125">
        <v>14.689298000000001</v>
      </c>
      <c r="I125" t="s">
        <v>8263</v>
      </c>
      <c r="J125" t="s">
        <v>8263</v>
      </c>
      <c r="K125" t="s">
        <v>8263</v>
      </c>
      <c r="L125" t="s">
        <v>8263</v>
      </c>
    </row>
    <row r="126" spans="1:12" x14ac:dyDescent="0.3">
      <c r="A126" t="s">
        <v>284</v>
      </c>
      <c r="B126" t="s">
        <v>285</v>
      </c>
      <c r="C126">
        <v>30</v>
      </c>
      <c r="D126" t="s">
        <v>8263</v>
      </c>
      <c r="E126" t="s">
        <v>29</v>
      </c>
      <c r="F126" t="s">
        <v>41</v>
      </c>
      <c r="G126">
        <v>47.775426000000003</v>
      </c>
      <c r="H126">
        <v>14.650605000000001</v>
      </c>
      <c r="I126" t="s">
        <v>8263</v>
      </c>
      <c r="J126" t="s">
        <v>8263</v>
      </c>
      <c r="K126" t="s">
        <v>8263</v>
      </c>
      <c r="L126" t="s">
        <v>8263</v>
      </c>
    </row>
    <row r="127" spans="1:12" x14ac:dyDescent="0.3">
      <c r="A127" t="s">
        <v>286</v>
      </c>
      <c r="B127" t="s">
        <v>287</v>
      </c>
      <c r="C127">
        <v>31</v>
      </c>
      <c r="D127" t="s">
        <v>8263</v>
      </c>
      <c r="E127" t="s">
        <v>14</v>
      </c>
      <c r="F127" t="s">
        <v>47</v>
      </c>
      <c r="G127">
        <v>66.467003000000005</v>
      </c>
      <c r="H127">
        <v>16.549485000000001</v>
      </c>
      <c r="I127">
        <v>31</v>
      </c>
      <c r="J127">
        <v>605</v>
      </c>
      <c r="K127" t="s">
        <v>8263</v>
      </c>
      <c r="L127">
        <v>118</v>
      </c>
    </row>
    <row r="128" spans="1:12" x14ac:dyDescent="0.3">
      <c r="A128" t="s">
        <v>288</v>
      </c>
      <c r="B128" t="s">
        <v>289</v>
      </c>
      <c r="C128">
        <v>30</v>
      </c>
      <c r="D128" t="s">
        <v>8263</v>
      </c>
      <c r="E128" t="s">
        <v>29</v>
      </c>
      <c r="F128" t="s">
        <v>19</v>
      </c>
      <c r="G128">
        <v>42.218136000000001</v>
      </c>
      <c r="H128">
        <v>13.960105</v>
      </c>
      <c r="I128" t="s">
        <v>8263</v>
      </c>
      <c r="J128" t="s">
        <v>8263</v>
      </c>
      <c r="K128" t="s">
        <v>8263</v>
      </c>
      <c r="L128" t="s">
        <v>8263</v>
      </c>
    </row>
    <row r="129" spans="1:12" x14ac:dyDescent="0.3">
      <c r="A129" t="s">
        <v>290</v>
      </c>
      <c r="B129" t="s">
        <v>291</v>
      </c>
      <c r="C129">
        <v>30</v>
      </c>
      <c r="D129" t="s">
        <v>8263</v>
      </c>
      <c r="E129" t="s">
        <v>29</v>
      </c>
      <c r="F129" t="s">
        <v>19</v>
      </c>
      <c r="G129">
        <v>45.701757999999998</v>
      </c>
      <c r="H129">
        <v>7.2079000000000004</v>
      </c>
      <c r="I129" t="s">
        <v>8263</v>
      </c>
      <c r="J129" t="s">
        <v>8263</v>
      </c>
      <c r="K129" t="s">
        <v>8263</v>
      </c>
      <c r="L129" t="s">
        <v>8263</v>
      </c>
    </row>
    <row r="130" spans="1:12" x14ac:dyDescent="0.3">
      <c r="A130" t="s">
        <v>292</v>
      </c>
      <c r="B130" t="s">
        <v>293</v>
      </c>
      <c r="C130">
        <v>30</v>
      </c>
      <c r="D130" t="s">
        <v>8263</v>
      </c>
      <c r="E130" t="s">
        <v>29</v>
      </c>
      <c r="F130" t="s">
        <v>19</v>
      </c>
      <c r="G130">
        <v>44.352857</v>
      </c>
      <c r="H130">
        <v>10.625598999999999</v>
      </c>
      <c r="I130" t="s">
        <v>8263</v>
      </c>
      <c r="J130" t="s">
        <v>8263</v>
      </c>
      <c r="K130" t="s">
        <v>8263</v>
      </c>
      <c r="L130" t="s">
        <v>8263</v>
      </c>
    </row>
    <row r="131" spans="1:12" x14ac:dyDescent="0.3">
      <c r="A131" t="s">
        <v>294</v>
      </c>
      <c r="B131" t="s">
        <v>295</v>
      </c>
      <c r="C131">
        <v>30</v>
      </c>
      <c r="D131" t="s">
        <v>8263</v>
      </c>
      <c r="E131" t="s">
        <v>29</v>
      </c>
      <c r="F131" t="s">
        <v>19</v>
      </c>
      <c r="G131">
        <v>46.376885999999999</v>
      </c>
      <c r="H131">
        <v>8.425713</v>
      </c>
      <c r="I131" t="s">
        <v>8263</v>
      </c>
      <c r="J131" t="s">
        <v>8263</v>
      </c>
      <c r="K131" t="s">
        <v>8263</v>
      </c>
      <c r="L131" t="s">
        <v>8263</v>
      </c>
    </row>
    <row r="132" spans="1:12" x14ac:dyDescent="0.3">
      <c r="A132" t="s">
        <v>296</v>
      </c>
      <c r="B132" t="s">
        <v>297</v>
      </c>
      <c r="C132">
        <v>30</v>
      </c>
      <c r="D132" t="s">
        <v>8263</v>
      </c>
      <c r="E132" t="s">
        <v>29</v>
      </c>
      <c r="F132" t="s">
        <v>19</v>
      </c>
      <c r="G132">
        <v>46.203898000000002</v>
      </c>
      <c r="H132">
        <v>10.133853999999999</v>
      </c>
      <c r="I132" t="s">
        <v>8263</v>
      </c>
      <c r="J132" t="s">
        <v>8263</v>
      </c>
      <c r="K132" t="s">
        <v>8263</v>
      </c>
      <c r="L132" t="s">
        <v>8263</v>
      </c>
    </row>
    <row r="133" spans="1:12" x14ac:dyDescent="0.3">
      <c r="A133" t="s">
        <v>298</v>
      </c>
      <c r="B133" t="s">
        <v>299</v>
      </c>
      <c r="C133">
        <v>30</v>
      </c>
      <c r="D133" t="s">
        <v>8263</v>
      </c>
      <c r="E133" t="s">
        <v>14</v>
      </c>
      <c r="F133" t="s">
        <v>41</v>
      </c>
      <c r="G133">
        <v>47.682999000000002</v>
      </c>
      <c r="H133">
        <v>14.7</v>
      </c>
      <c r="I133" t="s">
        <v>8263</v>
      </c>
      <c r="J133" t="s">
        <v>8263</v>
      </c>
      <c r="K133" t="s">
        <v>8263</v>
      </c>
      <c r="L133" t="s">
        <v>8263</v>
      </c>
    </row>
    <row r="134" spans="1:12" x14ac:dyDescent="0.3">
      <c r="A134" t="s">
        <v>300</v>
      </c>
      <c r="B134" t="s">
        <v>301</v>
      </c>
      <c r="C134">
        <v>357</v>
      </c>
      <c r="D134" t="s">
        <v>8263</v>
      </c>
      <c r="E134" t="s">
        <v>14</v>
      </c>
      <c r="F134" t="s">
        <v>24</v>
      </c>
      <c r="G134">
        <v>45.214660000000002</v>
      </c>
      <c r="H134">
        <v>6.7120800000000003</v>
      </c>
      <c r="I134">
        <v>120</v>
      </c>
      <c r="J134">
        <v>333</v>
      </c>
      <c r="K134">
        <v>689900</v>
      </c>
      <c r="L134">
        <v>660</v>
      </c>
    </row>
    <row r="135" spans="1:12" x14ac:dyDescent="0.3">
      <c r="A135" t="s">
        <v>302</v>
      </c>
      <c r="B135" t="s">
        <v>303</v>
      </c>
      <c r="C135">
        <v>30</v>
      </c>
      <c r="D135" t="s">
        <v>8263</v>
      </c>
      <c r="E135" t="s">
        <v>14</v>
      </c>
      <c r="F135" t="s">
        <v>304</v>
      </c>
      <c r="G135">
        <v>43.337499999999999</v>
      </c>
      <c r="H135">
        <v>17.3261</v>
      </c>
      <c r="I135" t="s">
        <v>8263</v>
      </c>
      <c r="J135">
        <v>0.8</v>
      </c>
      <c r="K135" t="s">
        <v>8263</v>
      </c>
      <c r="L135" t="s">
        <v>8263</v>
      </c>
    </row>
    <row r="136" spans="1:12" x14ac:dyDescent="0.3">
      <c r="A136" t="s">
        <v>305</v>
      </c>
      <c r="B136" t="s">
        <v>306</v>
      </c>
      <c r="C136">
        <v>30</v>
      </c>
      <c r="D136" t="s">
        <v>8263</v>
      </c>
      <c r="E136" t="s">
        <v>14</v>
      </c>
      <c r="F136" t="s">
        <v>304</v>
      </c>
      <c r="G136">
        <v>44.427900000000001</v>
      </c>
      <c r="H136">
        <v>17.240400000000001</v>
      </c>
      <c r="I136" t="s">
        <v>8263</v>
      </c>
      <c r="J136">
        <v>1.3</v>
      </c>
      <c r="K136" t="s">
        <v>8263</v>
      </c>
      <c r="L136" t="s">
        <v>8263</v>
      </c>
    </row>
    <row r="137" spans="1:12" x14ac:dyDescent="0.3">
      <c r="A137" t="s">
        <v>307</v>
      </c>
      <c r="B137" t="s">
        <v>308</v>
      </c>
      <c r="C137">
        <v>30</v>
      </c>
      <c r="D137" t="s">
        <v>8263</v>
      </c>
      <c r="E137" t="s">
        <v>14</v>
      </c>
      <c r="F137" t="s">
        <v>44</v>
      </c>
      <c r="G137">
        <v>46.119999</v>
      </c>
      <c r="H137">
        <v>13.69</v>
      </c>
      <c r="I137" t="s">
        <v>8263</v>
      </c>
      <c r="J137">
        <v>3.6</v>
      </c>
      <c r="K137" t="s">
        <v>8263</v>
      </c>
      <c r="L137" t="s">
        <v>8263</v>
      </c>
    </row>
    <row r="138" spans="1:12" x14ac:dyDescent="0.3">
      <c r="A138" t="s">
        <v>309</v>
      </c>
      <c r="B138" t="s">
        <v>310</v>
      </c>
      <c r="C138">
        <v>30</v>
      </c>
      <c r="D138" t="s">
        <v>8263</v>
      </c>
      <c r="E138" t="s">
        <v>29</v>
      </c>
      <c r="F138" t="s">
        <v>15</v>
      </c>
      <c r="G138">
        <v>45.999772030000003</v>
      </c>
      <c r="H138">
        <v>7.3506208329999998</v>
      </c>
      <c r="I138" t="s">
        <v>8263</v>
      </c>
      <c r="J138" t="s">
        <v>8263</v>
      </c>
      <c r="K138" t="s">
        <v>8263</v>
      </c>
      <c r="L138" t="s">
        <v>8263</v>
      </c>
    </row>
    <row r="139" spans="1:12" x14ac:dyDescent="0.3">
      <c r="A139" t="s">
        <v>311</v>
      </c>
      <c r="B139" t="s">
        <v>312</v>
      </c>
      <c r="C139">
        <v>30</v>
      </c>
      <c r="D139" t="s">
        <v>8263</v>
      </c>
      <c r="E139" t="s">
        <v>29</v>
      </c>
      <c r="F139" t="s">
        <v>15</v>
      </c>
      <c r="G139">
        <v>46.731126879999998</v>
      </c>
      <c r="H139">
        <v>6.4449925209999996</v>
      </c>
      <c r="I139" t="s">
        <v>8263</v>
      </c>
      <c r="J139" t="s">
        <v>8263</v>
      </c>
      <c r="K139" t="s">
        <v>8263</v>
      </c>
      <c r="L139" t="s">
        <v>8263</v>
      </c>
    </row>
    <row r="140" spans="1:12" x14ac:dyDescent="0.3">
      <c r="A140" t="s">
        <v>313</v>
      </c>
      <c r="B140" t="s">
        <v>314</v>
      </c>
      <c r="C140">
        <v>30</v>
      </c>
      <c r="D140" t="s">
        <v>8263</v>
      </c>
      <c r="E140" t="s">
        <v>29</v>
      </c>
      <c r="F140" t="s">
        <v>67</v>
      </c>
      <c r="G140">
        <v>60.868056000000003</v>
      </c>
      <c r="H140">
        <v>26.704160000000002</v>
      </c>
      <c r="I140" t="s">
        <v>8263</v>
      </c>
      <c r="J140" t="s">
        <v>8263</v>
      </c>
      <c r="K140" t="s">
        <v>8263</v>
      </c>
      <c r="L140">
        <v>195</v>
      </c>
    </row>
    <row r="141" spans="1:12" x14ac:dyDescent="0.3">
      <c r="A141" t="s">
        <v>315</v>
      </c>
      <c r="B141" t="s">
        <v>316</v>
      </c>
      <c r="C141">
        <v>30</v>
      </c>
      <c r="D141" t="s">
        <v>8263</v>
      </c>
      <c r="E141" t="s">
        <v>29</v>
      </c>
      <c r="F141" t="s">
        <v>67</v>
      </c>
      <c r="G141">
        <v>60.868056000000003</v>
      </c>
      <c r="H141">
        <v>26.704160000000002</v>
      </c>
      <c r="I141" t="s">
        <v>8263</v>
      </c>
      <c r="J141" t="s">
        <v>8263</v>
      </c>
      <c r="K141" t="s">
        <v>8263</v>
      </c>
      <c r="L141" t="s">
        <v>8263</v>
      </c>
    </row>
    <row r="142" spans="1:12" x14ac:dyDescent="0.3">
      <c r="A142" t="s">
        <v>317</v>
      </c>
      <c r="B142" t="s">
        <v>318</v>
      </c>
      <c r="C142">
        <v>355</v>
      </c>
      <c r="D142" t="s">
        <v>8263</v>
      </c>
      <c r="E142" t="s">
        <v>14</v>
      </c>
      <c r="F142" t="s">
        <v>41</v>
      </c>
      <c r="G142">
        <v>47.158171000000003</v>
      </c>
      <c r="H142">
        <v>11.850272</v>
      </c>
      <c r="I142">
        <v>744</v>
      </c>
      <c r="J142">
        <v>6.6</v>
      </c>
      <c r="K142">
        <v>7400</v>
      </c>
      <c r="L142">
        <v>671.2</v>
      </c>
    </row>
    <row r="143" spans="1:12" x14ac:dyDescent="0.3">
      <c r="A143" t="s">
        <v>319</v>
      </c>
      <c r="B143" t="s">
        <v>320</v>
      </c>
      <c r="C143">
        <v>30</v>
      </c>
      <c r="D143" t="s">
        <v>8263</v>
      </c>
      <c r="E143" t="s">
        <v>14</v>
      </c>
      <c r="F143" t="s">
        <v>73</v>
      </c>
      <c r="G143">
        <v>47.841250000000002</v>
      </c>
      <c r="H143">
        <v>27.225417</v>
      </c>
      <c r="I143">
        <v>43</v>
      </c>
      <c r="J143">
        <v>1290</v>
      </c>
      <c r="K143" t="s">
        <v>8263</v>
      </c>
      <c r="L143">
        <v>65</v>
      </c>
    </row>
    <row r="144" spans="1:12" x14ac:dyDescent="0.3">
      <c r="A144" t="s">
        <v>321</v>
      </c>
      <c r="B144" t="s">
        <v>322</v>
      </c>
      <c r="C144">
        <v>29.74724067</v>
      </c>
      <c r="D144" t="s">
        <v>8263</v>
      </c>
      <c r="E144" t="s">
        <v>29</v>
      </c>
      <c r="F144" t="s">
        <v>24</v>
      </c>
      <c r="G144">
        <v>43.734999999999999</v>
      </c>
      <c r="H144">
        <v>5.7530000000000001</v>
      </c>
      <c r="I144" t="s">
        <v>8263</v>
      </c>
      <c r="J144" t="s">
        <v>8263</v>
      </c>
      <c r="K144" t="s">
        <v>8263</v>
      </c>
      <c r="L144" t="s">
        <v>8263</v>
      </c>
    </row>
    <row r="145" spans="1:12" x14ac:dyDescent="0.3">
      <c r="A145" t="s">
        <v>323</v>
      </c>
      <c r="B145" t="s">
        <v>324</v>
      </c>
      <c r="C145">
        <v>29.74724067</v>
      </c>
      <c r="D145" t="s">
        <v>8263</v>
      </c>
      <c r="E145" t="s">
        <v>29</v>
      </c>
      <c r="F145" t="s">
        <v>24</v>
      </c>
      <c r="G145">
        <v>46.372</v>
      </c>
      <c r="H145">
        <v>5.6420000000000003</v>
      </c>
      <c r="I145" t="s">
        <v>8263</v>
      </c>
      <c r="J145" t="s">
        <v>8263</v>
      </c>
      <c r="K145" t="s">
        <v>8263</v>
      </c>
      <c r="L145" t="s">
        <v>8263</v>
      </c>
    </row>
    <row r="146" spans="1:12" x14ac:dyDescent="0.3">
      <c r="A146" t="s">
        <v>325</v>
      </c>
      <c r="B146" t="s">
        <v>326</v>
      </c>
      <c r="C146">
        <v>30</v>
      </c>
      <c r="D146" t="s">
        <v>8263</v>
      </c>
      <c r="E146" t="s">
        <v>14</v>
      </c>
      <c r="F146" t="s">
        <v>24</v>
      </c>
      <c r="G146">
        <v>45.215000000000003</v>
      </c>
      <c r="H146">
        <v>2.0379999999999998</v>
      </c>
      <c r="I146">
        <v>230</v>
      </c>
      <c r="J146">
        <v>31</v>
      </c>
      <c r="K146" t="s">
        <v>8263</v>
      </c>
      <c r="L146">
        <v>70</v>
      </c>
    </row>
    <row r="147" spans="1:12" x14ac:dyDescent="0.3">
      <c r="A147" t="s">
        <v>327</v>
      </c>
      <c r="B147" t="s">
        <v>328</v>
      </c>
      <c r="C147">
        <v>29.617834389999999</v>
      </c>
      <c r="D147" t="s">
        <v>8263</v>
      </c>
      <c r="E147" t="s">
        <v>14</v>
      </c>
      <c r="F147" t="s">
        <v>24</v>
      </c>
      <c r="G147">
        <v>45.415999999999997</v>
      </c>
      <c r="H147">
        <v>2.3719999999999999</v>
      </c>
      <c r="I147" t="s">
        <v>8263</v>
      </c>
      <c r="J147" t="s">
        <v>8263</v>
      </c>
      <c r="K147" t="s">
        <v>8263</v>
      </c>
      <c r="L147" t="s">
        <v>8263</v>
      </c>
    </row>
    <row r="148" spans="1:12" x14ac:dyDescent="0.3">
      <c r="A148" t="s">
        <v>329</v>
      </c>
      <c r="B148" t="s">
        <v>330</v>
      </c>
      <c r="C148">
        <v>29</v>
      </c>
      <c r="D148" t="s">
        <v>8263</v>
      </c>
      <c r="E148" t="s">
        <v>29</v>
      </c>
      <c r="F148" t="s">
        <v>19</v>
      </c>
      <c r="G148">
        <v>45.751663000000001</v>
      </c>
      <c r="H148">
        <v>7.6175069999999998</v>
      </c>
      <c r="I148" t="s">
        <v>8263</v>
      </c>
      <c r="J148" t="s">
        <v>8263</v>
      </c>
      <c r="K148" t="s">
        <v>8263</v>
      </c>
      <c r="L148" t="s">
        <v>8263</v>
      </c>
    </row>
    <row r="149" spans="1:12" x14ac:dyDescent="0.3">
      <c r="A149" t="s">
        <v>331</v>
      </c>
      <c r="B149" t="s">
        <v>332</v>
      </c>
      <c r="C149">
        <v>29</v>
      </c>
      <c r="D149" t="s">
        <v>8263</v>
      </c>
      <c r="E149" t="s">
        <v>29</v>
      </c>
      <c r="F149" t="s">
        <v>19</v>
      </c>
      <c r="G149">
        <v>45.45</v>
      </c>
      <c r="H149">
        <v>10.933333299999999</v>
      </c>
      <c r="I149" t="s">
        <v>8263</v>
      </c>
      <c r="J149" t="s">
        <v>8263</v>
      </c>
      <c r="K149" t="s">
        <v>8263</v>
      </c>
      <c r="L149" t="s">
        <v>8263</v>
      </c>
    </row>
    <row r="150" spans="1:12" x14ac:dyDescent="0.3">
      <c r="A150" t="s">
        <v>333</v>
      </c>
      <c r="B150" t="s">
        <v>334</v>
      </c>
      <c r="C150">
        <v>345</v>
      </c>
      <c r="D150" t="s">
        <v>8263</v>
      </c>
      <c r="E150" t="s">
        <v>29</v>
      </c>
      <c r="F150" t="s">
        <v>24</v>
      </c>
      <c r="G150">
        <v>44.304001</v>
      </c>
      <c r="H150">
        <v>4.742</v>
      </c>
      <c r="I150">
        <v>26.7</v>
      </c>
      <c r="J150" t="s">
        <v>8263</v>
      </c>
      <c r="K150" t="s">
        <v>8263</v>
      </c>
      <c r="L150">
        <v>2032</v>
      </c>
    </row>
    <row r="151" spans="1:12" x14ac:dyDescent="0.3">
      <c r="A151" t="s">
        <v>335</v>
      </c>
      <c r="B151" t="s">
        <v>336</v>
      </c>
      <c r="C151">
        <v>29</v>
      </c>
      <c r="D151" t="s">
        <v>8263</v>
      </c>
      <c r="E151" t="s">
        <v>29</v>
      </c>
      <c r="F151" t="s">
        <v>19</v>
      </c>
      <c r="G151">
        <v>45.613560999999997</v>
      </c>
      <c r="H151">
        <v>7.7385130000000002</v>
      </c>
      <c r="I151" t="s">
        <v>8263</v>
      </c>
      <c r="J151" t="s">
        <v>8263</v>
      </c>
      <c r="K151" t="s">
        <v>8263</v>
      </c>
      <c r="L151" t="s">
        <v>8263</v>
      </c>
    </row>
    <row r="152" spans="1:12" x14ac:dyDescent="0.3">
      <c r="A152" t="s">
        <v>337</v>
      </c>
      <c r="B152" t="s">
        <v>338</v>
      </c>
      <c r="C152">
        <v>29</v>
      </c>
      <c r="D152" t="s">
        <v>8263</v>
      </c>
      <c r="E152" t="s">
        <v>29</v>
      </c>
      <c r="F152" t="s">
        <v>19</v>
      </c>
      <c r="G152">
        <v>46.111111100000002</v>
      </c>
      <c r="H152">
        <v>12.100277800000001</v>
      </c>
      <c r="I152" t="s">
        <v>8263</v>
      </c>
      <c r="J152" t="s">
        <v>8263</v>
      </c>
      <c r="K152" t="s">
        <v>8263</v>
      </c>
      <c r="L152" t="s">
        <v>8263</v>
      </c>
    </row>
    <row r="153" spans="1:12" x14ac:dyDescent="0.3">
      <c r="A153" t="s">
        <v>339</v>
      </c>
      <c r="B153" t="s">
        <v>340</v>
      </c>
      <c r="C153">
        <v>29</v>
      </c>
      <c r="D153" t="s">
        <v>8263</v>
      </c>
      <c r="E153" t="s">
        <v>14</v>
      </c>
      <c r="F153" t="s">
        <v>38</v>
      </c>
      <c r="G153">
        <v>42.820999</v>
      </c>
      <c r="H153">
        <v>-3.157</v>
      </c>
      <c r="I153" t="s">
        <v>8263</v>
      </c>
      <c r="J153" t="s">
        <v>8263</v>
      </c>
      <c r="K153" t="s">
        <v>8263</v>
      </c>
      <c r="L153" t="s">
        <v>8263</v>
      </c>
    </row>
    <row r="154" spans="1:12" x14ac:dyDescent="0.3">
      <c r="A154" t="s">
        <v>341</v>
      </c>
      <c r="B154" t="s">
        <v>342</v>
      </c>
      <c r="C154">
        <v>29</v>
      </c>
      <c r="D154" t="s">
        <v>8263</v>
      </c>
      <c r="E154" t="s">
        <v>14</v>
      </c>
      <c r="F154" t="s">
        <v>73</v>
      </c>
      <c r="G154">
        <v>46.457917000000002</v>
      </c>
      <c r="H154">
        <v>26.952082999999998</v>
      </c>
      <c r="I154">
        <v>24</v>
      </c>
      <c r="J154">
        <v>38.799999999999997</v>
      </c>
      <c r="K154" t="s">
        <v>8263</v>
      </c>
      <c r="L154">
        <v>75</v>
      </c>
    </row>
    <row r="155" spans="1:12" x14ac:dyDescent="0.3">
      <c r="A155" t="s">
        <v>343</v>
      </c>
      <c r="B155" t="s">
        <v>344</v>
      </c>
      <c r="C155">
        <v>28.9</v>
      </c>
      <c r="D155" t="s">
        <v>8263</v>
      </c>
      <c r="E155" t="s">
        <v>29</v>
      </c>
      <c r="F155" t="s">
        <v>15</v>
      </c>
      <c r="G155">
        <v>47.693124390000001</v>
      </c>
      <c r="H155">
        <v>8.6304274599999999</v>
      </c>
      <c r="I155" t="s">
        <v>8263</v>
      </c>
      <c r="J155" t="s">
        <v>8263</v>
      </c>
      <c r="K155" t="s">
        <v>8263</v>
      </c>
      <c r="L155" t="s">
        <v>8263</v>
      </c>
    </row>
    <row r="156" spans="1:12" x14ac:dyDescent="0.3">
      <c r="A156" t="s">
        <v>345</v>
      </c>
      <c r="B156" t="s">
        <v>346</v>
      </c>
      <c r="C156">
        <v>28.630573250000001</v>
      </c>
      <c r="D156" t="s">
        <v>8263</v>
      </c>
      <c r="E156" t="s">
        <v>14</v>
      </c>
      <c r="F156" t="s">
        <v>24</v>
      </c>
      <c r="G156">
        <v>45.365000000000002</v>
      </c>
      <c r="H156">
        <v>2.6459999999999999</v>
      </c>
      <c r="I156" t="s">
        <v>8263</v>
      </c>
      <c r="J156" t="s">
        <v>8263</v>
      </c>
      <c r="K156" t="s">
        <v>8263</v>
      </c>
      <c r="L156" t="s">
        <v>8263</v>
      </c>
    </row>
    <row r="157" spans="1:12" x14ac:dyDescent="0.3">
      <c r="A157" t="s">
        <v>347</v>
      </c>
      <c r="B157" t="s">
        <v>348</v>
      </c>
      <c r="C157">
        <v>30</v>
      </c>
      <c r="D157" t="s">
        <v>8263</v>
      </c>
      <c r="E157" t="s">
        <v>14</v>
      </c>
      <c r="F157" t="s">
        <v>41</v>
      </c>
      <c r="G157">
        <v>46.927447999999998</v>
      </c>
      <c r="H157">
        <v>10.053599999999999</v>
      </c>
      <c r="I157">
        <v>291</v>
      </c>
      <c r="J157">
        <v>2.9692307690000002</v>
      </c>
      <c r="K157" t="s">
        <v>8263</v>
      </c>
      <c r="L157" t="s">
        <v>8263</v>
      </c>
    </row>
    <row r="158" spans="1:12" x14ac:dyDescent="0.3">
      <c r="A158" t="s">
        <v>349</v>
      </c>
      <c r="B158" t="s">
        <v>350</v>
      </c>
      <c r="C158">
        <v>28.5</v>
      </c>
      <c r="D158" t="s">
        <v>8263</v>
      </c>
      <c r="E158" t="s">
        <v>29</v>
      </c>
      <c r="F158" t="s">
        <v>15</v>
      </c>
      <c r="G158">
        <v>47.229372609999999</v>
      </c>
      <c r="H158">
        <v>7.7322982720000004</v>
      </c>
      <c r="I158" t="s">
        <v>8263</v>
      </c>
      <c r="J158" t="s">
        <v>8263</v>
      </c>
      <c r="K158" t="s">
        <v>8263</v>
      </c>
      <c r="L158" t="s">
        <v>8263</v>
      </c>
    </row>
    <row r="159" spans="1:12" x14ac:dyDescent="0.3">
      <c r="A159" t="s">
        <v>351</v>
      </c>
      <c r="B159" t="s">
        <v>352</v>
      </c>
      <c r="C159">
        <v>28.4</v>
      </c>
      <c r="D159" t="s">
        <v>8263</v>
      </c>
      <c r="E159" t="s">
        <v>29</v>
      </c>
      <c r="F159" t="s">
        <v>15</v>
      </c>
      <c r="G159">
        <v>47.585817630000001</v>
      </c>
      <c r="H159">
        <v>8.1329394849999996</v>
      </c>
      <c r="I159" t="s">
        <v>8263</v>
      </c>
      <c r="J159" t="s">
        <v>8263</v>
      </c>
      <c r="K159" t="s">
        <v>8263</v>
      </c>
      <c r="L159" t="s">
        <v>8263</v>
      </c>
    </row>
    <row r="160" spans="1:12" x14ac:dyDescent="0.3">
      <c r="A160" t="s">
        <v>353</v>
      </c>
      <c r="B160" t="s">
        <v>354</v>
      </c>
      <c r="C160">
        <v>28.235668789999998</v>
      </c>
      <c r="D160" t="s">
        <v>8263</v>
      </c>
      <c r="E160" t="s">
        <v>14</v>
      </c>
      <c r="F160" t="s">
        <v>24</v>
      </c>
      <c r="G160">
        <v>44.662999999999997</v>
      </c>
      <c r="H160">
        <v>2.6640000000000001</v>
      </c>
      <c r="I160" t="s">
        <v>8263</v>
      </c>
      <c r="J160" t="s">
        <v>8263</v>
      </c>
      <c r="K160" t="s">
        <v>8263</v>
      </c>
      <c r="L160" t="s">
        <v>8263</v>
      </c>
    </row>
    <row r="161" spans="1:12" x14ac:dyDescent="0.3">
      <c r="A161" t="s">
        <v>355</v>
      </c>
      <c r="B161" t="s">
        <v>356</v>
      </c>
      <c r="C161">
        <v>28.22</v>
      </c>
      <c r="D161" t="s">
        <v>8263</v>
      </c>
      <c r="E161" t="s">
        <v>14</v>
      </c>
      <c r="F161" t="s">
        <v>41</v>
      </c>
      <c r="G161">
        <v>47.799405640000003</v>
      </c>
      <c r="H161">
        <v>13.04399014</v>
      </c>
      <c r="I161" t="s">
        <v>8263</v>
      </c>
      <c r="J161" t="s">
        <v>8263</v>
      </c>
      <c r="K161" t="s">
        <v>8263</v>
      </c>
      <c r="L161" t="s">
        <v>8263</v>
      </c>
    </row>
    <row r="162" spans="1:12" x14ac:dyDescent="0.3">
      <c r="A162" t="s">
        <v>357</v>
      </c>
      <c r="B162" t="s">
        <v>358</v>
      </c>
      <c r="C162">
        <v>28.2</v>
      </c>
      <c r="D162" t="s">
        <v>8263</v>
      </c>
      <c r="E162" t="s">
        <v>14</v>
      </c>
      <c r="F162" t="s">
        <v>15</v>
      </c>
      <c r="G162">
        <v>46.995728700000001</v>
      </c>
      <c r="H162">
        <v>9.0871310550000004</v>
      </c>
      <c r="I162" t="s">
        <v>8263</v>
      </c>
      <c r="J162" t="s">
        <v>8263</v>
      </c>
      <c r="K162" t="s">
        <v>8263</v>
      </c>
      <c r="L162" t="s">
        <v>8263</v>
      </c>
    </row>
    <row r="163" spans="1:12" x14ac:dyDescent="0.3">
      <c r="A163" t="s">
        <v>359</v>
      </c>
      <c r="B163" t="s">
        <v>360</v>
      </c>
      <c r="C163">
        <v>28.05</v>
      </c>
      <c r="D163" t="s">
        <v>8263</v>
      </c>
      <c r="E163" t="s">
        <v>29</v>
      </c>
      <c r="F163" t="s">
        <v>44</v>
      </c>
      <c r="G163">
        <v>45.871020000000001</v>
      </c>
      <c r="H163">
        <v>15.67196</v>
      </c>
      <c r="I163" t="s">
        <v>8263</v>
      </c>
      <c r="J163" t="s">
        <v>8263</v>
      </c>
      <c r="K163" t="s">
        <v>8263</v>
      </c>
      <c r="L163">
        <v>131</v>
      </c>
    </row>
    <row r="164" spans="1:12" x14ac:dyDescent="0.3">
      <c r="A164" t="s">
        <v>361</v>
      </c>
      <c r="B164" t="s">
        <v>362</v>
      </c>
      <c r="C164">
        <v>28</v>
      </c>
      <c r="D164" t="s">
        <v>8263</v>
      </c>
      <c r="E164" t="s">
        <v>29</v>
      </c>
      <c r="F164" t="s">
        <v>41</v>
      </c>
      <c r="G164">
        <v>46.643428999999998</v>
      </c>
      <c r="H164">
        <v>14.937028</v>
      </c>
      <c r="I164" t="s">
        <v>8263</v>
      </c>
      <c r="J164" t="s">
        <v>8263</v>
      </c>
      <c r="K164" t="s">
        <v>8263</v>
      </c>
      <c r="L164" t="s">
        <v>8263</v>
      </c>
    </row>
    <row r="165" spans="1:12" x14ac:dyDescent="0.3">
      <c r="A165" t="s">
        <v>363</v>
      </c>
      <c r="B165" t="s">
        <v>364</v>
      </c>
      <c r="C165">
        <v>28</v>
      </c>
      <c r="D165" t="s">
        <v>8263</v>
      </c>
      <c r="E165" t="s">
        <v>14</v>
      </c>
      <c r="F165" t="s">
        <v>19</v>
      </c>
      <c r="G165">
        <v>44.58963</v>
      </c>
      <c r="H165">
        <v>7.0698179999999997</v>
      </c>
      <c r="I165" t="s">
        <v>8263</v>
      </c>
      <c r="J165" t="s">
        <v>8263</v>
      </c>
      <c r="K165" t="s">
        <v>8263</v>
      </c>
      <c r="L165" t="s">
        <v>8263</v>
      </c>
    </row>
    <row r="166" spans="1:12" x14ac:dyDescent="0.3">
      <c r="A166" t="s">
        <v>365</v>
      </c>
      <c r="B166" t="s">
        <v>366</v>
      </c>
      <c r="C166">
        <v>28</v>
      </c>
      <c r="D166" t="s">
        <v>8263</v>
      </c>
      <c r="E166" t="s">
        <v>14</v>
      </c>
      <c r="F166" t="s">
        <v>19</v>
      </c>
      <c r="G166">
        <v>45.640087000000001</v>
      </c>
      <c r="H166">
        <v>10.503473</v>
      </c>
      <c r="I166" t="s">
        <v>8263</v>
      </c>
      <c r="J166" t="s">
        <v>8263</v>
      </c>
      <c r="K166" t="s">
        <v>8263</v>
      </c>
      <c r="L166" t="s">
        <v>8263</v>
      </c>
    </row>
    <row r="167" spans="1:12" x14ac:dyDescent="0.3">
      <c r="A167" t="s">
        <v>367</v>
      </c>
      <c r="B167" t="s">
        <v>368</v>
      </c>
      <c r="C167">
        <v>28</v>
      </c>
      <c r="D167" t="s">
        <v>8263</v>
      </c>
      <c r="E167" t="s">
        <v>29</v>
      </c>
      <c r="F167" t="s">
        <v>35</v>
      </c>
      <c r="G167">
        <v>49.552259999999997</v>
      </c>
      <c r="H167">
        <v>12.281269999999999</v>
      </c>
      <c r="I167" t="s">
        <v>8263</v>
      </c>
      <c r="J167" t="s">
        <v>8263</v>
      </c>
      <c r="K167" t="s">
        <v>8263</v>
      </c>
      <c r="L167" t="s">
        <v>8263</v>
      </c>
    </row>
    <row r="168" spans="1:12" x14ac:dyDescent="0.3">
      <c r="A168" t="s">
        <v>369</v>
      </c>
      <c r="B168" t="s">
        <v>370</v>
      </c>
      <c r="C168">
        <v>28</v>
      </c>
      <c r="D168" t="s">
        <v>8263</v>
      </c>
      <c r="E168" t="s">
        <v>14</v>
      </c>
      <c r="F168" t="s">
        <v>41</v>
      </c>
      <c r="G168">
        <v>46.644001000000003</v>
      </c>
      <c r="H168">
        <v>14.938000000000001</v>
      </c>
      <c r="I168" t="s">
        <v>8263</v>
      </c>
      <c r="J168" t="s">
        <v>8263</v>
      </c>
      <c r="K168" t="s">
        <v>8263</v>
      </c>
      <c r="L168" t="s">
        <v>8263</v>
      </c>
    </row>
    <row r="169" spans="1:12" x14ac:dyDescent="0.3">
      <c r="A169" t="s">
        <v>371</v>
      </c>
      <c r="B169" t="s">
        <v>372</v>
      </c>
      <c r="C169">
        <v>28</v>
      </c>
      <c r="D169" t="s">
        <v>8263</v>
      </c>
      <c r="E169" t="s">
        <v>14</v>
      </c>
      <c r="F169" t="s">
        <v>95</v>
      </c>
      <c r="G169">
        <v>41.562649999999998</v>
      </c>
      <c r="H169">
        <v>23.56559</v>
      </c>
      <c r="I169">
        <v>438</v>
      </c>
      <c r="J169">
        <v>0.04</v>
      </c>
      <c r="K169" t="s">
        <v>8263</v>
      </c>
      <c r="L169" t="s">
        <v>8263</v>
      </c>
    </row>
    <row r="170" spans="1:12" x14ac:dyDescent="0.3">
      <c r="A170" t="s">
        <v>373</v>
      </c>
      <c r="B170" t="s">
        <v>374</v>
      </c>
      <c r="C170">
        <v>28</v>
      </c>
      <c r="D170" t="s">
        <v>8263</v>
      </c>
      <c r="E170" t="s">
        <v>14</v>
      </c>
      <c r="F170" t="s">
        <v>15</v>
      </c>
      <c r="G170">
        <v>46.702099560000001</v>
      </c>
      <c r="H170">
        <v>6.3499375450000004</v>
      </c>
      <c r="I170" t="s">
        <v>8263</v>
      </c>
      <c r="J170" t="s">
        <v>8263</v>
      </c>
      <c r="K170" t="s">
        <v>8263</v>
      </c>
      <c r="L170" t="s">
        <v>8263</v>
      </c>
    </row>
    <row r="171" spans="1:12" x14ac:dyDescent="0.3">
      <c r="A171" t="s">
        <v>375</v>
      </c>
      <c r="B171" t="s">
        <v>376</v>
      </c>
      <c r="C171">
        <v>28</v>
      </c>
      <c r="D171" t="s">
        <v>8263</v>
      </c>
      <c r="E171" t="s">
        <v>14</v>
      </c>
      <c r="F171" t="s">
        <v>38</v>
      </c>
      <c r="G171">
        <v>38.917000000000002</v>
      </c>
      <c r="H171">
        <v>-5.4790000000000001</v>
      </c>
      <c r="I171" t="s">
        <v>8263</v>
      </c>
      <c r="J171" t="s">
        <v>8263</v>
      </c>
      <c r="K171" t="s">
        <v>8263</v>
      </c>
      <c r="L171" t="s">
        <v>8263</v>
      </c>
    </row>
    <row r="172" spans="1:12" x14ac:dyDescent="0.3">
      <c r="A172" t="s">
        <v>377</v>
      </c>
      <c r="B172" t="s">
        <v>378</v>
      </c>
      <c r="C172">
        <v>28</v>
      </c>
      <c r="D172" t="s">
        <v>8263</v>
      </c>
      <c r="E172" t="s">
        <v>14</v>
      </c>
      <c r="F172" t="s">
        <v>379</v>
      </c>
      <c r="G172">
        <v>47.493163000000003</v>
      </c>
      <c r="H172">
        <v>20.514555999999999</v>
      </c>
      <c r="I172">
        <v>6.25</v>
      </c>
      <c r="J172">
        <v>228.6</v>
      </c>
      <c r="K172" t="s">
        <v>8263</v>
      </c>
      <c r="L172" t="s">
        <v>8263</v>
      </c>
    </row>
    <row r="173" spans="1:12" x14ac:dyDescent="0.3">
      <c r="A173" t="s">
        <v>380</v>
      </c>
      <c r="B173" t="s">
        <v>381</v>
      </c>
      <c r="C173">
        <v>27.643312099999999</v>
      </c>
      <c r="D173" t="s">
        <v>8263</v>
      </c>
      <c r="E173" t="s">
        <v>14</v>
      </c>
      <c r="F173" t="s">
        <v>24</v>
      </c>
      <c r="G173">
        <v>46.277000000000001</v>
      </c>
      <c r="H173">
        <v>5.5540000000000003</v>
      </c>
      <c r="I173" t="s">
        <v>8263</v>
      </c>
      <c r="J173" t="s">
        <v>8263</v>
      </c>
      <c r="K173" t="s">
        <v>8263</v>
      </c>
      <c r="L173" t="s">
        <v>8263</v>
      </c>
    </row>
    <row r="174" spans="1:12" x14ac:dyDescent="0.3">
      <c r="A174" t="s">
        <v>382</v>
      </c>
      <c r="B174" t="s">
        <v>383</v>
      </c>
      <c r="C174">
        <v>292</v>
      </c>
      <c r="D174">
        <v>292</v>
      </c>
      <c r="E174" t="s">
        <v>18</v>
      </c>
      <c r="F174" t="s">
        <v>384</v>
      </c>
      <c r="G174">
        <v>53.028055600000002</v>
      </c>
      <c r="H174">
        <v>-6.3930556000000003</v>
      </c>
      <c r="I174" t="s">
        <v>8263</v>
      </c>
      <c r="J174">
        <v>2.2999999999999998</v>
      </c>
      <c r="K174">
        <v>1800</v>
      </c>
      <c r="L174" t="s">
        <v>8263</v>
      </c>
    </row>
    <row r="175" spans="1:12" x14ac:dyDescent="0.3">
      <c r="A175" t="s">
        <v>385</v>
      </c>
      <c r="B175" t="s">
        <v>386</v>
      </c>
      <c r="C175">
        <v>27.45</v>
      </c>
      <c r="D175" t="s">
        <v>8263</v>
      </c>
      <c r="E175" t="s">
        <v>29</v>
      </c>
      <c r="F175" t="s">
        <v>15</v>
      </c>
      <c r="G175">
        <v>47.456728150000004</v>
      </c>
      <c r="H175">
        <v>8.3211635800000003</v>
      </c>
      <c r="I175" t="s">
        <v>8263</v>
      </c>
      <c r="J175" t="s">
        <v>8263</v>
      </c>
      <c r="K175" t="s">
        <v>8263</v>
      </c>
      <c r="L175" t="s">
        <v>8263</v>
      </c>
    </row>
    <row r="176" spans="1:12" x14ac:dyDescent="0.3">
      <c r="A176" t="s">
        <v>387</v>
      </c>
      <c r="B176" t="s">
        <v>388</v>
      </c>
      <c r="C176">
        <v>27.05095541</v>
      </c>
      <c r="D176" t="s">
        <v>8263</v>
      </c>
      <c r="E176" t="s">
        <v>14</v>
      </c>
      <c r="F176" t="s">
        <v>24</v>
      </c>
      <c r="G176">
        <v>43.048000000000002</v>
      </c>
      <c r="H176">
        <v>-0.88600000000000001</v>
      </c>
      <c r="I176" t="s">
        <v>8263</v>
      </c>
      <c r="J176" t="s">
        <v>8263</v>
      </c>
      <c r="K176" t="s">
        <v>8263</v>
      </c>
      <c r="L176" t="s">
        <v>8263</v>
      </c>
    </row>
    <row r="177" spans="1:12" x14ac:dyDescent="0.3">
      <c r="A177" t="s">
        <v>389</v>
      </c>
      <c r="B177" t="s">
        <v>390</v>
      </c>
      <c r="C177">
        <v>27.042946059999998</v>
      </c>
      <c r="D177" t="s">
        <v>8263</v>
      </c>
      <c r="E177" t="s">
        <v>29</v>
      </c>
      <c r="F177" t="s">
        <v>174</v>
      </c>
      <c r="G177">
        <v>49.633000000000003</v>
      </c>
      <c r="H177">
        <v>14.2468</v>
      </c>
      <c r="I177">
        <v>24</v>
      </c>
      <c r="J177">
        <v>12.8</v>
      </c>
      <c r="K177" t="s">
        <v>8263</v>
      </c>
      <c r="L177" t="s">
        <v>8263</v>
      </c>
    </row>
    <row r="178" spans="1:12" x14ac:dyDescent="0.3">
      <c r="A178" t="s">
        <v>391</v>
      </c>
      <c r="B178" t="s">
        <v>392</v>
      </c>
      <c r="C178">
        <v>25</v>
      </c>
      <c r="D178" t="s">
        <v>8263</v>
      </c>
      <c r="E178" t="s">
        <v>14</v>
      </c>
      <c r="F178" t="s">
        <v>41</v>
      </c>
      <c r="G178">
        <v>47.235000999999997</v>
      </c>
      <c r="H178">
        <v>12.058</v>
      </c>
      <c r="I178">
        <v>117.9</v>
      </c>
      <c r="J178">
        <v>50.7</v>
      </c>
      <c r="K178">
        <v>84500</v>
      </c>
      <c r="L178">
        <v>27</v>
      </c>
    </row>
    <row r="179" spans="1:12" x14ac:dyDescent="0.3">
      <c r="A179" t="s">
        <v>393</v>
      </c>
      <c r="B179" t="s">
        <v>394</v>
      </c>
      <c r="C179">
        <v>27</v>
      </c>
      <c r="D179" t="s">
        <v>8263</v>
      </c>
      <c r="E179" t="s">
        <v>14</v>
      </c>
      <c r="F179" t="s">
        <v>41</v>
      </c>
      <c r="G179">
        <v>47.107717000000001</v>
      </c>
      <c r="H179">
        <v>14.065156</v>
      </c>
      <c r="I179" t="s">
        <v>8263</v>
      </c>
      <c r="J179" t="s">
        <v>8263</v>
      </c>
      <c r="K179" t="s">
        <v>8263</v>
      </c>
      <c r="L179" t="s">
        <v>8263</v>
      </c>
    </row>
    <row r="180" spans="1:12" x14ac:dyDescent="0.3">
      <c r="A180" t="s">
        <v>395</v>
      </c>
      <c r="B180" t="s">
        <v>396</v>
      </c>
      <c r="C180">
        <v>30</v>
      </c>
      <c r="D180" t="s">
        <v>8263</v>
      </c>
      <c r="E180" t="s">
        <v>29</v>
      </c>
      <c r="F180" t="s">
        <v>47</v>
      </c>
      <c r="G180">
        <v>62.517538999999999</v>
      </c>
      <c r="H180">
        <v>15.691329</v>
      </c>
      <c r="I180" t="s">
        <v>8263</v>
      </c>
      <c r="J180" t="s">
        <v>8263</v>
      </c>
      <c r="K180" t="s">
        <v>8263</v>
      </c>
      <c r="L180" t="s">
        <v>8263</v>
      </c>
    </row>
    <row r="181" spans="1:12" x14ac:dyDescent="0.3">
      <c r="A181" t="s">
        <v>397</v>
      </c>
      <c r="B181" t="s">
        <v>398</v>
      </c>
      <c r="C181">
        <v>27</v>
      </c>
      <c r="D181" t="s">
        <v>8263</v>
      </c>
      <c r="E181" t="s">
        <v>29</v>
      </c>
      <c r="F181" t="s">
        <v>35</v>
      </c>
      <c r="G181">
        <v>48.306686399999997</v>
      </c>
      <c r="H181">
        <v>11.858847000000001</v>
      </c>
      <c r="I181" t="s">
        <v>8263</v>
      </c>
      <c r="J181" t="s">
        <v>8263</v>
      </c>
      <c r="K181" t="s">
        <v>8263</v>
      </c>
      <c r="L181" t="s">
        <v>8263</v>
      </c>
    </row>
    <row r="182" spans="1:12" x14ac:dyDescent="0.3">
      <c r="A182" t="s">
        <v>399</v>
      </c>
      <c r="B182" t="s">
        <v>400</v>
      </c>
      <c r="C182">
        <v>1060</v>
      </c>
      <c r="D182">
        <v>1060</v>
      </c>
      <c r="E182" t="s">
        <v>18</v>
      </c>
      <c r="F182" t="s">
        <v>35</v>
      </c>
      <c r="G182">
        <v>50.509758640000001</v>
      </c>
      <c r="H182">
        <v>11.02087498</v>
      </c>
      <c r="I182">
        <v>302</v>
      </c>
      <c r="J182">
        <v>12</v>
      </c>
      <c r="K182">
        <v>8050</v>
      </c>
      <c r="L182" t="s">
        <v>8263</v>
      </c>
    </row>
    <row r="183" spans="1:12" x14ac:dyDescent="0.3">
      <c r="A183" t="s">
        <v>401</v>
      </c>
      <c r="B183" t="s">
        <v>402</v>
      </c>
      <c r="C183">
        <v>27</v>
      </c>
      <c r="D183" t="s">
        <v>8263</v>
      </c>
      <c r="E183" t="s">
        <v>14</v>
      </c>
      <c r="F183" t="s">
        <v>47</v>
      </c>
      <c r="G183">
        <v>56.123700999999997</v>
      </c>
      <c r="H183">
        <v>13.11603</v>
      </c>
      <c r="I183">
        <v>65</v>
      </c>
      <c r="J183">
        <v>357</v>
      </c>
      <c r="K183" t="s">
        <v>8263</v>
      </c>
      <c r="L183">
        <v>100</v>
      </c>
    </row>
    <row r="184" spans="1:12" x14ac:dyDescent="0.3">
      <c r="A184" t="s">
        <v>403</v>
      </c>
      <c r="B184" t="s">
        <v>404</v>
      </c>
      <c r="C184">
        <v>27</v>
      </c>
      <c r="D184" t="s">
        <v>8263</v>
      </c>
      <c r="E184" t="s">
        <v>29</v>
      </c>
      <c r="F184" t="s">
        <v>19</v>
      </c>
      <c r="G184">
        <v>46.343117999999997</v>
      </c>
      <c r="H184">
        <v>11.973394000000001</v>
      </c>
      <c r="I184" t="s">
        <v>8263</v>
      </c>
      <c r="J184" t="s">
        <v>8263</v>
      </c>
      <c r="K184" t="s">
        <v>8263</v>
      </c>
      <c r="L184" t="s">
        <v>8263</v>
      </c>
    </row>
    <row r="185" spans="1:12" x14ac:dyDescent="0.3">
      <c r="A185" t="s">
        <v>405</v>
      </c>
      <c r="B185" t="s">
        <v>406</v>
      </c>
      <c r="C185">
        <v>27</v>
      </c>
      <c r="D185" t="s">
        <v>8263</v>
      </c>
      <c r="E185" t="s">
        <v>14</v>
      </c>
      <c r="F185" t="s">
        <v>19</v>
      </c>
      <c r="G185">
        <v>44.170456999999999</v>
      </c>
      <c r="H185">
        <v>11.088812000000001</v>
      </c>
      <c r="I185" t="s">
        <v>8263</v>
      </c>
      <c r="J185" t="s">
        <v>8263</v>
      </c>
      <c r="K185" t="s">
        <v>8263</v>
      </c>
      <c r="L185" t="s">
        <v>8263</v>
      </c>
    </row>
    <row r="186" spans="1:12" x14ac:dyDescent="0.3">
      <c r="A186" t="s">
        <v>407</v>
      </c>
      <c r="B186" t="s">
        <v>408</v>
      </c>
      <c r="C186">
        <v>27</v>
      </c>
      <c r="D186" t="s">
        <v>8263</v>
      </c>
      <c r="E186" t="s">
        <v>14</v>
      </c>
      <c r="F186" t="s">
        <v>15</v>
      </c>
      <c r="G186">
        <v>46.348264219999997</v>
      </c>
      <c r="H186">
        <v>10.06109217</v>
      </c>
      <c r="I186" t="s">
        <v>8263</v>
      </c>
      <c r="J186" t="s">
        <v>8263</v>
      </c>
      <c r="K186" t="s">
        <v>8263</v>
      </c>
      <c r="L186" t="s">
        <v>8263</v>
      </c>
    </row>
    <row r="187" spans="1:12" x14ac:dyDescent="0.3">
      <c r="A187" t="s">
        <v>409</v>
      </c>
      <c r="B187" t="s">
        <v>410</v>
      </c>
      <c r="C187">
        <v>27</v>
      </c>
      <c r="D187" t="s">
        <v>8263</v>
      </c>
      <c r="E187" t="s">
        <v>14</v>
      </c>
      <c r="F187" t="s">
        <v>38</v>
      </c>
      <c r="G187">
        <v>42.342998999999999</v>
      </c>
      <c r="H187">
        <v>-7.4749999999999996</v>
      </c>
      <c r="I187" t="s">
        <v>8263</v>
      </c>
      <c r="J187" t="s">
        <v>8263</v>
      </c>
      <c r="K187" t="s">
        <v>8263</v>
      </c>
      <c r="L187" t="s">
        <v>8263</v>
      </c>
    </row>
    <row r="188" spans="1:12" x14ac:dyDescent="0.3">
      <c r="A188" t="s">
        <v>411</v>
      </c>
      <c r="B188" t="s">
        <v>412</v>
      </c>
      <c r="C188">
        <v>27</v>
      </c>
      <c r="D188" t="s">
        <v>8263</v>
      </c>
      <c r="E188" t="s">
        <v>29</v>
      </c>
      <c r="F188" t="s">
        <v>67</v>
      </c>
      <c r="G188">
        <v>62.807917000000003</v>
      </c>
      <c r="H188">
        <v>30.179583000000001</v>
      </c>
      <c r="I188">
        <v>30</v>
      </c>
      <c r="J188">
        <v>2000</v>
      </c>
      <c r="K188" t="s">
        <v>8263</v>
      </c>
      <c r="L188">
        <v>14</v>
      </c>
    </row>
    <row r="189" spans="1:12" x14ac:dyDescent="0.3">
      <c r="A189" t="s">
        <v>413</v>
      </c>
      <c r="B189" t="s">
        <v>414</v>
      </c>
      <c r="C189">
        <v>27</v>
      </c>
      <c r="D189" t="s">
        <v>8263</v>
      </c>
      <c r="E189" t="s">
        <v>29</v>
      </c>
      <c r="F189" t="s">
        <v>67</v>
      </c>
      <c r="G189">
        <v>67.416700000000006</v>
      </c>
      <c r="H189">
        <v>26.6</v>
      </c>
      <c r="I189" t="s">
        <v>8263</v>
      </c>
      <c r="J189" t="s">
        <v>8263</v>
      </c>
      <c r="K189" t="s">
        <v>8263</v>
      </c>
      <c r="L189">
        <v>83.1</v>
      </c>
    </row>
    <row r="190" spans="1:12" x14ac:dyDescent="0.3">
      <c r="A190" t="s">
        <v>415</v>
      </c>
      <c r="B190" t="s">
        <v>416</v>
      </c>
      <c r="C190">
        <v>26.56</v>
      </c>
      <c r="D190" t="s">
        <v>8263</v>
      </c>
      <c r="E190" t="s">
        <v>29</v>
      </c>
      <c r="F190" t="s">
        <v>35</v>
      </c>
      <c r="G190">
        <v>49.295795259999998</v>
      </c>
      <c r="H190">
        <v>10.67152366</v>
      </c>
      <c r="I190" t="s">
        <v>8263</v>
      </c>
      <c r="J190" t="s">
        <v>8263</v>
      </c>
      <c r="K190" t="s">
        <v>8263</v>
      </c>
      <c r="L190" t="s">
        <v>8263</v>
      </c>
    </row>
    <row r="191" spans="1:12" x14ac:dyDescent="0.3">
      <c r="A191" t="s">
        <v>417</v>
      </c>
      <c r="B191" t="s">
        <v>418</v>
      </c>
      <c r="C191">
        <v>26.44</v>
      </c>
      <c r="D191" t="s">
        <v>8263</v>
      </c>
      <c r="E191" t="s">
        <v>29</v>
      </c>
      <c r="F191" t="s">
        <v>15</v>
      </c>
      <c r="G191">
        <v>47.70069822</v>
      </c>
      <c r="H191">
        <v>10.62564126</v>
      </c>
      <c r="I191" t="s">
        <v>8263</v>
      </c>
      <c r="J191" t="s">
        <v>8263</v>
      </c>
      <c r="K191" t="s">
        <v>8263</v>
      </c>
      <c r="L191" t="s">
        <v>8263</v>
      </c>
    </row>
    <row r="192" spans="1:12" x14ac:dyDescent="0.3">
      <c r="A192" t="s">
        <v>419</v>
      </c>
      <c r="B192" t="s">
        <v>420</v>
      </c>
      <c r="C192">
        <v>26.4</v>
      </c>
      <c r="D192" t="s">
        <v>8263</v>
      </c>
      <c r="E192" t="s">
        <v>29</v>
      </c>
      <c r="F192" t="s">
        <v>15</v>
      </c>
      <c r="G192">
        <v>46.02109359</v>
      </c>
      <c r="H192">
        <v>7.1423076459999999</v>
      </c>
      <c r="I192" t="s">
        <v>8263</v>
      </c>
      <c r="J192" t="s">
        <v>8263</v>
      </c>
      <c r="K192" t="s">
        <v>8263</v>
      </c>
      <c r="L192" t="s">
        <v>8263</v>
      </c>
    </row>
    <row r="193" spans="1:12" x14ac:dyDescent="0.3">
      <c r="A193" t="s">
        <v>421</v>
      </c>
      <c r="B193" t="s">
        <v>422</v>
      </c>
      <c r="C193">
        <v>340</v>
      </c>
      <c r="D193" t="s">
        <v>8263</v>
      </c>
      <c r="E193" t="s">
        <v>14</v>
      </c>
      <c r="F193" t="s">
        <v>15</v>
      </c>
      <c r="G193">
        <v>46.333646170000002</v>
      </c>
      <c r="H193">
        <v>8.0075990400000006</v>
      </c>
      <c r="I193">
        <v>750</v>
      </c>
      <c r="J193">
        <v>9.1999999999999993</v>
      </c>
      <c r="K193">
        <v>16300</v>
      </c>
      <c r="L193">
        <v>563.5</v>
      </c>
    </row>
    <row r="194" spans="1:12" x14ac:dyDescent="0.3">
      <c r="A194" t="s">
        <v>423</v>
      </c>
      <c r="B194" t="s">
        <v>424</v>
      </c>
      <c r="C194">
        <v>26.366872409999999</v>
      </c>
      <c r="D194" t="s">
        <v>8263</v>
      </c>
      <c r="E194" t="s">
        <v>29</v>
      </c>
      <c r="F194" t="s">
        <v>24</v>
      </c>
      <c r="G194">
        <v>45.121000000000002</v>
      </c>
      <c r="H194">
        <v>5.319</v>
      </c>
      <c r="I194" t="s">
        <v>8263</v>
      </c>
      <c r="J194" t="s">
        <v>8263</v>
      </c>
      <c r="K194" t="s">
        <v>8263</v>
      </c>
      <c r="L194" t="s">
        <v>8263</v>
      </c>
    </row>
    <row r="195" spans="1:12" x14ac:dyDescent="0.3">
      <c r="A195" t="s">
        <v>425</v>
      </c>
      <c r="B195" t="s">
        <v>426</v>
      </c>
      <c r="C195">
        <v>26.32</v>
      </c>
      <c r="D195" t="s">
        <v>8263</v>
      </c>
      <c r="E195" t="s">
        <v>18</v>
      </c>
      <c r="F195" t="s">
        <v>30</v>
      </c>
      <c r="G195">
        <v>48.805909999999997</v>
      </c>
      <c r="H195">
        <v>20.38578</v>
      </c>
      <c r="I195" t="s">
        <v>8263</v>
      </c>
      <c r="J195" t="s">
        <v>8263</v>
      </c>
      <c r="K195" t="s">
        <v>8263</v>
      </c>
      <c r="L195" t="s">
        <v>8263</v>
      </c>
    </row>
    <row r="196" spans="1:12" x14ac:dyDescent="0.3">
      <c r="A196" t="s">
        <v>427</v>
      </c>
      <c r="B196" t="s">
        <v>428</v>
      </c>
      <c r="C196">
        <v>26.19</v>
      </c>
      <c r="D196" t="s">
        <v>8263</v>
      </c>
      <c r="E196" t="s">
        <v>29</v>
      </c>
      <c r="F196" t="s">
        <v>44</v>
      </c>
      <c r="G196">
        <v>46.58558</v>
      </c>
      <c r="H196">
        <v>15.01881</v>
      </c>
      <c r="I196" t="s">
        <v>8263</v>
      </c>
      <c r="J196" t="s">
        <v>8263</v>
      </c>
      <c r="K196" t="s">
        <v>8263</v>
      </c>
      <c r="L196">
        <v>142</v>
      </c>
    </row>
    <row r="197" spans="1:12" x14ac:dyDescent="0.3">
      <c r="A197" t="s">
        <v>429</v>
      </c>
      <c r="B197" t="s">
        <v>430</v>
      </c>
      <c r="C197">
        <v>26</v>
      </c>
      <c r="D197" t="s">
        <v>8263</v>
      </c>
      <c r="E197" t="s">
        <v>29</v>
      </c>
      <c r="F197" t="s">
        <v>41</v>
      </c>
      <c r="G197">
        <v>46.766666700000002</v>
      </c>
      <c r="H197">
        <v>15.55</v>
      </c>
      <c r="I197" t="s">
        <v>8263</v>
      </c>
      <c r="J197" t="s">
        <v>8263</v>
      </c>
      <c r="K197" t="s">
        <v>8263</v>
      </c>
      <c r="L197" t="s">
        <v>8263</v>
      </c>
    </row>
    <row r="198" spans="1:12" x14ac:dyDescent="0.3">
      <c r="A198" t="s">
        <v>431</v>
      </c>
      <c r="B198" t="s">
        <v>432</v>
      </c>
      <c r="C198">
        <v>27</v>
      </c>
      <c r="D198" t="s">
        <v>8263</v>
      </c>
      <c r="E198" t="s">
        <v>14</v>
      </c>
      <c r="F198" t="s">
        <v>47</v>
      </c>
      <c r="G198">
        <v>62.486721000000003</v>
      </c>
      <c r="H198">
        <v>16.067976000000002</v>
      </c>
      <c r="I198" t="s">
        <v>8263</v>
      </c>
      <c r="J198" t="s">
        <v>8263</v>
      </c>
      <c r="K198" t="s">
        <v>8263</v>
      </c>
      <c r="L198" t="s">
        <v>8263</v>
      </c>
    </row>
    <row r="199" spans="1:12" x14ac:dyDescent="0.3">
      <c r="A199" t="s">
        <v>433</v>
      </c>
      <c r="B199" t="s">
        <v>434</v>
      </c>
      <c r="C199">
        <v>27</v>
      </c>
      <c r="D199" t="s">
        <v>8263</v>
      </c>
      <c r="E199" t="s">
        <v>14</v>
      </c>
      <c r="F199" t="s">
        <v>47</v>
      </c>
      <c r="G199">
        <v>64.098360999999997</v>
      </c>
      <c r="H199">
        <v>17.306502999999999</v>
      </c>
      <c r="I199" t="s">
        <v>8263</v>
      </c>
      <c r="J199" t="s">
        <v>8263</v>
      </c>
      <c r="K199" t="s">
        <v>8263</v>
      </c>
      <c r="L199" t="s">
        <v>8263</v>
      </c>
    </row>
    <row r="200" spans="1:12" x14ac:dyDescent="0.3">
      <c r="A200" t="s">
        <v>435</v>
      </c>
      <c r="B200" t="s">
        <v>436</v>
      </c>
      <c r="C200">
        <v>26</v>
      </c>
      <c r="D200" t="s">
        <v>8263</v>
      </c>
      <c r="E200" t="s">
        <v>29</v>
      </c>
      <c r="F200" t="s">
        <v>35</v>
      </c>
      <c r="G200">
        <v>48.358590499999998</v>
      </c>
      <c r="H200">
        <v>11.882192099999999</v>
      </c>
      <c r="I200" t="s">
        <v>8263</v>
      </c>
      <c r="J200" t="s">
        <v>8263</v>
      </c>
      <c r="K200" t="s">
        <v>8263</v>
      </c>
      <c r="L200" t="s">
        <v>8263</v>
      </c>
    </row>
    <row r="201" spans="1:12" x14ac:dyDescent="0.3">
      <c r="A201" t="s">
        <v>437</v>
      </c>
      <c r="B201" t="s">
        <v>438</v>
      </c>
      <c r="C201">
        <v>630</v>
      </c>
      <c r="D201">
        <v>630</v>
      </c>
      <c r="E201" t="s">
        <v>18</v>
      </c>
      <c r="F201" t="s">
        <v>117</v>
      </c>
      <c r="G201">
        <v>41.872</v>
      </c>
      <c r="H201">
        <v>-8.2025000000000006</v>
      </c>
      <c r="I201">
        <v>110</v>
      </c>
      <c r="J201">
        <v>348</v>
      </c>
      <c r="K201">
        <v>224600</v>
      </c>
      <c r="L201">
        <v>948</v>
      </c>
    </row>
    <row r="202" spans="1:12" x14ac:dyDescent="0.3">
      <c r="A202" t="s">
        <v>439</v>
      </c>
      <c r="B202" t="s">
        <v>440</v>
      </c>
      <c r="C202">
        <v>26</v>
      </c>
      <c r="D202" t="s">
        <v>8263</v>
      </c>
      <c r="E202" t="s">
        <v>29</v>
      </c>
      <c r="F202" t="s">
        <v>15</v>
      </c>
      <c r="G202">
        <v>46.704081739999999</v>
      </c>
      <c r="H202">
        <v>9.4640685270000002</v>
      </c>
      <c r="I202" t="s">
        <v>8263</v>
      </c>
      <c r="J202" t="s">
        <v>8263</v>
      </c>
      <c r="K202" t="s">
        <v>8263</v>
      </c>
      <c r="L202" t="s">
        <v>8263</v>
      </c>
    </row>
    <row r="203" spans="1:12" x14ac:dyDescent="0.3">
      <c r="A203" t="s">
        <v>441</v>
      </c>
      <c r="B203" t="s">
        <v>442</v>
      </c>
      <c r="C203">
        <v>26</v>
      </c>
      <c r="D203" t="s">
        <v>8263</v>
      </c>
      <c r="E203" t="s">
        <v>29</v>
      </c>
      <c r="F203" t="s">
        <v>15</v>
      </c>
      <c r="G203">
        <v>46.396181460000001</v>
      </c>
      <c r="H203">
        <v>8.1342449269999992</v>
      </c>
      <c r="I203" t="s">
        <v>8263</v>
      </c>
      <c r="J203" t="s">
        <v>8263</v>
      </c>
      <c r="K203" t="s">
        <v>8263</v>
      </c>
      <c r="L203" t="s">
        <v>8263</v>
      </c>
    </row>
    <row r="204" spans="1:12" x14ac:dyDescent="0.3">
      <c r="A204" t="s">
        <v>443</v>
      </c>
      <c r="B204" t="s">
        <v>444</v>
      </c>
      <c r="C204">
        <v>26</v>
      </c>
      <c r="D204" t="s">
        <v>8263</v>
      </c>
      <c r="E204" t="s">
        <v>29</v>
      </c>
      <c r="F204" t="s">
        <v>15</v>
      </c>
      <c r="G204">
        <v>46.764911380000001</v>
      </c>
      <c r="H204">
        <v>9.4179030850000007</v>
      </c>
      <c r="I204" t="s">
        <v>8263</v>
      </c>
      <c r="J204" t="s">
        <v>8263</v>
      </c>
      <c r="K204" t="s">
        <v>8263</v>
      </c>
      <c r="L204" t="s">
        <v>8263</v>
      </c>
    </row>
    <row r="205" spans="1:12" x14ac:dyDescent="0.3">
      <c r="A205" t="s">
        <v>445</v>
      </c>
      <c r="B205" t="s">
        <v>446</v>
      </c>
      <c r="C205">
        <v>26</v>
      </c>
      <c r="D205" t="s">
        <v>8263</v>
      </c>
      <c r="E205" t="s">
        <v>29</v>
      </c>
      <c r="F205" t="s">
        <v>19</v>
      </c>
      <c r="G205">
        <v>46.075986999999998</v>
      </c>
      <c r="H205">
        <v>9.3046380000000006</v>
      </c>
      <c r="I205" t="s">
        <v>8263</v>
      </c>
      <c r="J205" t="s">
        <v>8263</v>
      </c>
      <c r="K205" t="s">
        <v>8263</v>
      </c>
      <c r="L205" t="s">
        <v>8263</v>
      </c>
    </row>
    <row r="206" spans="1:12" x14ac:dyDescent="0.3">
      <c r="A206" t="s">
        <v>447</v>
      </c>
      <c r="B206" t="s">
        <v>448</v>
      </c>
      <c r="C206">
        <v>26</v>
      </c>
      <c r="D206" t="s">
        <v>8263</v>
      </c>
      <c r="E206" t="s">
        <v>29</v>
      </c>
      <c r="F206" t="s">
        <v>19</v>
      </c>
      <c r="G206">
        <v>46.308813999999998</v>
      </c>
      <c r="H206">
        <v>11.599686</v>
      </c>
      <c r="I206" t="s">
        <v>8263</v>
      </c>
      <c r="J206" t="s">
        <v>8263</v>
      </c>
      <c r="K206" t="s">
        <v>8263</v>
      </c>
      <c r="L206" t="s">
        <v>8263</v>
      </c>
    </row>
    <row r="207" spans="1:12" x14ac:dyDescent="0.3">
      <c r="A207" t="s">
        <v>449</v>
      </c>
      <c r="B207" t="s">
        <v>450</v>
      </c>
      <c r="C207">
        <v>26</v>
      </c>
      <c r="D207" t="s">
        <v>8263</v>
      </c>
      <c r="E207" t="s">
        <v>29</v>
      </c>
      <c r="F207" t="s">
        <v>35</v>
      </c>
      <c r="G207">
        <v>48.249729000000002</v>
      </c>
      <c r="H207">
        <v>12.691057000000001</v>
      </c>
      <c r="I207" t="s">
        <v>8263</v>
      </c>
      <c r="J207" t="s">
        <v>8263</v>
      </c>
      <c r="K207" t="s">
        <v>8263</v>
      </c>
      <c r="L207">
        <v>159</v>
      </c>
    </row>
    <row r="208" spans="1:12" x14ac:dyDescent="0.3">
      <c r="A208" t="s">
        <v>451</v>
      </c>
      <c r="B208" t="s">
        <v>452</v>
      </c>
      <c r="C208">
        <v>26</v>
      </c>
      <c r="D208" t="s">
        <v>8263</v>
      </c>
      <c r="E208" t="s">
        <v>14</v>
      </c>
      <c r="F208" t="s">
        <v>41</v>
      </c>
      <c r="G208">
        <v>47.362000000000002</v>
      </c>
      <c r="H208">
        <v>15.337999999999999</v>
      </c>
      <c r="I208" t="s">
        <v>8263</v>
      </c>
      <c r="J208" t="s">
        <v>8263</v>
      </c>
      <c r="K208" t="s">
        <v>8263</v>
      </c>
      <c r="L208" t="s">
        <v>8263</v>
      </c>
    </row>
    <row r="209" spans="1:12" x14ac:dyDescent="0.3">
      <c r="A209" t="s">
        <v>453</v>
      </c>
      <c r="B209" t="s">
        <v>454</v>
      </c>
      <c r="C209">
        <v>335</v>
      </c>
      <c r="D209" t="s">
        <v>8263</v>
      </c>
      <c r="E209" t="s">
        <v>14</v>
      </c>
      <c r="F209" t="s">
        <v>73</v>
      </c>
      <c r="G209">
        <v>45.339100000000002</v>
      </c>
      <c r="H209">
        <v>22.721299999999999</v>
      </c>
      <c r="I209">
        <v>168</v>
      </c>
      <c r="J209">
        <v>220</v>
      </c>
      <c r="K209" t="s">
        <v>8263</v>
      </c>
      <c r="L209">
        <v>650</v>
      </c>
    </row>
    <row r="210" spans="1:12" x14ac:dyDescent="0.3">
      <c r="A210" t="s">
        <v>455</v>
      </c>
      <c r="B210" t="s">
        <v>456</v>
      </c>
      <c r="C210">
        <v>26</v>
      </c>
      <c r="D210" t="s">
        <v>8263</v>
      </c>
      <c r="E210" t="s">
        <v>29</v>
      </c>
      <c r="F210" t="s">
        <v>15</v>
      </c>
      <c r="G210">
        <v>46.664401660000003</v>
      </c>
      <c r="H210">
        <v>9.5627034739999992</v>
      </c>
      <c r="I210" t="s">
        <v>8263</v>
      </c>
      <c r="J210" t="s">
        <v>8263</v>
      </c>
      <c r="K210" t="s">
        <v>8263</v>
      </c>
      <c r="L210" t="s">
        <v>8263</v>
      </c>
    </row>
    <row r="211" spans="1:12" x14ac:dyDescent="0.3">
      <c r="A211" t="s">
        <v>457</v>
      </c>
      <c r="B211" t="s">
        <v>458</v>
      </c>
      <c r="C211">
        <v>26</v>
      </c>
      <c r="D211" t="s">
        <v>8263</v>
      </c>
      <c r="E211" t="s">
        <v>14</v>
      </c>
      <c r="F211" t="s">
        <v>73</v>
      </c>
      <c r="G211">
        <v>44.407916999999998</v>
      </c>
      <c r="H211">
        <v>24.354583000000002</v>
      </c>
      <c r="I211">
        <v>26</v>
      </c>
      <c r="J211">
        <v>19.2</v>
      </c>
      <c r="K211" t="s">
        <v>8263</v>
      </c>
      <c r="L211">
        <v>82</v>
      </c>
    </row>
    <row r="212" spans="1:12" x14ac:dyDescent="0.3">
      <c r="A212" t="s">
        <v>459</v>
      </c>
      <c r="B212" t="s">
        <v>460</v>
      </c>
      <c r="C212">
        <v>514</v>
      </c>
      <c r="D212" t="s">
        <v>8263</v>
      </c>
      <c r="E212" t="s">
        <v>18</v>
      </c>
      <c r="F212" t="s">
        <v>117</v>
      </c>
      <c r="G212">
        <v>38.197507999999999</v>
      </c>
      <c r="H212">
        <v>-7.4963939999999996</v>
      </c>
      <c r="I212">
        <v>96</v>
      </c>
      <c r="J212">
        <v>4150</v>
      </c>
      <c r="K212">
        <v>5800</v>
      </c>
      <c r="L212" t="s">
        <v>8263</v>
      </c>
    </row>
    <row r="213" spans="1:12" x14ac:dyDescent="0.3">
      <c r="A213" t="s">
        <v>461</v>
      </c>
      <c r="B213" t="s">
        <v>462</v>
      </c>
      <c r="C213">
        <v>25.7</v>
      </c>
      <c r="D213" t="s">
        <v>8263</v>
      </c>
      <c r="E213" t="s">
        <v>29</v>
      </c>
      <c r="F213" t="s">
        <v>30</v>
      </c>
      <c r="G213">
        <v>48.772449999999999</v>
      </c>
      <c r="H213">
        <v>17.851459999999999</v>
      </c>
      <c r="I213" t="s">
        <v>8263</v>
      </c>
      <c r="J213" t="s">
        <v>8263</v>
      </c>
      <c r="K213" t="s">
        <v>8263</v>
      </c>
      <c r="L213" t="s">
        <v>8263</v>
      </c>
    </row>
    <row r="214" spans="1:12" x14ac:dyDescent="0.3">
      <c r="A214" t="s">
        <v>463</v>
      </c>
      <c r="B214" t="s">
        <v>464</v>
      </c>
      <c r="C214">
        <v>25.7</v>
      </c>
      <c r="D214" t="s">
        <v>8263</v>
      </c>
      <c r="E214" t="s">
        <v>29</v>
      </c>
      <c r="F214" t="s">
        <v>15</v>
      </c>
      <c r="G214">
        <v>47.557805129999998</v>
      </c>
      <c r="H214">
        <v>8.2371412300000006</v>
      </c>
      <c r="I214" t="s">
        <v>8263</v>
      </c>
      <c r="J214" t="s">
        <v>8263</v>
      </c>
      <c r="K214" t="s">
        <v>8263</v>
      </c>
      <c r="L214" t="s">
        <v>8263</v>
      </c>
    </row>
    <row r="215" spans="1:12" x14ac:dyDescent="0.3">
      <c r="A215" t="s">
        <v>465</v>
      </c>
      <c r="B215" t="s">
        <v>466</v>
      </c>
      <c r="C215">
        <v>26</v>
      </c>
      <c r="D215" t="s">
        <v>8263</v>
      </c>
      <c r="E215" t="s">
        <v>14</v>
      </c>
      <c r="F215" t="s">
        <v>467</v>
      </c>
      <c r="G215">
        <v>53.275300000000001</v>
      </c>
      <c r="H215">
        <v>17.9527</v>
      </c>
      <c r="I215" t="s">
        <v>8263</v>
      </c>
      <c r="J215" t="s">
        <v>8263</v>
      </c>
      <c r="K215" t="s">
        <v>8263</v>
      </c>
      <c r="L215" t="s">
        <v>8263</v>
      </c>
    </row>
    <row r="216" spans="1:12" x14ac:dyDescent="0.3">
      <c r="A216" t="s">
        <v>468</v>
      </c>
      <c r="B216" t="s">
        <v>469</v>
      </c>
      <c r="C216">
        <v>25.5</v>
      </c>
      <c r="D216" t="s">
        <v>8263</v>
      </c>
      <c r="E216" t="s">
        <v>29</v>
      </c>
      <c r="F216" t="s">
        <v>30</v>
      </c>
      <c r="G216">
        <v>48.66046</v>
      </c>
      <c r="H216">
        <v>17.855029999999999</v>
      </c>
      <c r="I216" t="s">
        <v>8263</v>
      </c>
      <c r="J216" t="s">
        <v>8263</v>
      </c>
      <c r="K216" t="s">
        <v>8263</v>
      </c>
      <c r="L216" t="s">
        <v>8263</v>
      </c>
    </row>
    <row r="217" spans="1:12" x14ac:dyDescent="0.3">
      <c r="A217" t="s">
        <v>470</v>
      </c>
      <c r="B217" t="s">
        <v>471</v>
      </c>
      <c r="C217">
        <v>25.5</v>
      </c>
      <c r="D217" t="s">
        <v>8263</v>
      </c>
      <c r="E217" t="s">
        <v>29</v>
      </c>
      <c r="F217" t="s">
        <v>30</v>
      </c>
      <c r="G217">
        <v>48.860959999999999</v>
      </c>
      <c r="H217">
        <v>17.96874</v>
      </c>
      <c r="I217" t="s">
        <v>8263</v>
      </c>
      <c r="J217" t="s">
        <v>8263</v>
      </c>
      <c r="K217" t="s">
        <v>8263</v>
      </c>
      <c r="L217" t="s">
        <v>8263</v>
      </c>
    </row>
    <row r="218" spans="1:12" x14ac:dyDescent="0.3">
      <c r="A218" t="s">
        <v>472</v>
      </c>
      <c r="B218" t="s">
        <v>473</v>
      </c>
      <c r="C218">
        <v>384</v>
      </c>
      <c r="D218">
        <v>384</v>
      </c>
      <c r="E218" t="s">
        <v>18</v>
      </c>
      <c r="F218" t="s">
        <v>70</v>
      </c>
      <c r="G218">
        <v>41.267032</v>
      </c>
      <c r="H218">
        <v>24.5008777</v>
      </c>
      <c r="I218">
        <v>135</v>
      </c>
      <c r="J218">
        <v>563</v>
      </c>
      <c r="K218">
        <v>180000</v>
      </c>
      <c r="L218">
        <v>516</v>
      </c>
    </row>
    <row r="219" spans="1:12" x14ac:dyDescent="0.3">
      <c r="A219" t="s">
        <v>474</v>
      </c>
      <c r="B219" t="s">
        <v>475</v>
      </c>
      <c r="C219">
        <v>26</v>
      </c>
      <c r="D219" t="s">
        <v>8263</v>
      </c>
      <c r="E219" t="s">
        <v>14</v>
      </c>
      <c r="F219" t="s">
        <v>47</v>
      </c>
      <c r="G219">
        <v>64.607742000000002</v>
      </c>
      <c r="H219">
        <v>15.465790999999999</v>
      </c>
      <c r="I219">
        <v>45</v>
      </c>
      <c r="J219">
        <v>337</v>
      </c>
      <c r="K219" t="s">
        <v>8263</v>
      </c>
      <c r="L219">
        <v>97</v>
      </c>
    </row>
    <row r="220" spans="1:12" x14ac:dyDescent="0.3">
      <c r="A220" t="s">
        <v>476</v>
      </c>
      <c r="B220" t="s">
        <v>477</v>
      </c>
      <c r="C220">
        <v>25</v>
      </c>
      <c r="D220" t="s">
        <v>8263</v>
      </c>
      <c r="E220" t="s">
        <v>14</v>
      </c>
      <c r="F220" t="s">
        <v>38</v>
      </c>
      <c r="G220">
        <v>38.912998000000002</v>
      </c>
      <c r="H220">
        <v>-5.4130000000000003</v>
      </c>
      <c r="I220">
        <v>125</v>
      </c>
      <c r="J220">
        <v>3219</v>
      </c>
      <c r="K220">
        <v>421000</v>
      </c>
      <c r="L220" t="s">
        <v>8263</v>
      </c>
    </row>
    <row r="221" spans="1:12" x14ac:dyDescent="0.3">
      <c r="A221" t="s">
        <v>478</v>
      </c>
      <c r="B221" t="s">
        <v>479</v>
      </c>
      <c r="C221">
        <v>25</v>
      </c>
      <c r="D221" t="s">
        <v>8263</v>
      </c>
      <c r="E221" t="s">
        <v>29</v>
      </c>
      <c r="F221" t="s">
        <v>41</v>
      </c>
      <c r="G221">
        <v>46.669879000000002</v>
      </c>
      <c r="H221">
        <v>13.725482</v>
      </c>
      <c r="I221" t="s">
        <v>8263</v>
      </c>
      <c r="J221" t="s">
        <v>8263</v>
      </c>
      <c r="K221" t="s">
        <v>8263</v>
      </c>
      <c r="L221" t="s">
        <v>8263</v>
      </c>
    </row>
    <row r="222" spans="1:12" x14ac:dyDescent="0.3">
      <c r="A222" t="s">
        <v>480</v>
      </c>
      <c r="B222" t="s">
        <v>481</v>
      </c>
      <c r="C222">
        <v>25</v>
      </c>
      <c r="D222" t="s">
        <v>8263</v>
      </c>
      <c r="E222" t="s">
        <v>29</v>
      </c>
      <c r="F222" t="s">
        <v>41</v>
      </c>
      <c r="G222">
        <v>46.632859000000003</v>
      </c>
      <c r="H222">
        <v>13.829236999999999</v>
      </c>
      <c r="I222" t="s">
        <v>8263</v>
      </c>
      <c r="J222" t="s">
        <v>8263</v>
      </c>
      <c r="K222" t="s">
        <v>8263</v>
      </c>
      <c r="L222" t="s">
        <v>8263</v>
      </c>
    </row>
    <row r="223" spans="1:12" x14ac:dyDescent="0.3">
      <c r="A223" t="s">
        <v>482</v>
      </c>
      <c r="B223" t="s">
        <v>483</v>
      </c>
      <c r="C223">
        <v>25</v>
      </c>
      <c r="D223" t="s">
        <v>8263</v>
      </c>
      <c r="E223" t="s">
        <v>29</v>
      </c>
      <c r="F223" t="s">
        <v>41</v>
      </c>
      <c r="G223">
        <v>47.651130999999999</v>
      </c>
      <c r="H223">
        <v>14.750285999999999</v>
      </c>
      <c r="I223" t="s">
        <v>8263</v>
      </c>
      <c r="J223" t="s">
        <v>8263</v>
      </c>
      <c r="K223" t="s">
        <v>8263</v>
      </c>
      <c r="L223" t="s">
        <v>8263</v>
      </c>
    </row>
    <row r="224" spans="1:12" x14ac:dyDescent="0.3">
      <c r="A224" t="s">
        <v>484</v>
      </c>
      <c r="B224" t="s">
        <v>485</v>
      </c>
      <c r="C224">
        <v>25</v>
      </c>
      <c r="D224" t="s">
        <v>8263</v>
      </c>
      <c r="E224" t="s">
        <v>29</v>
      </c>
      <c r="F224" t="s">
        <v>41</v>
      </c>
      <c r="G224">
        <v>48.131686000000002</v>
      </c>
      <c r="H224">
        <v>14.473996</v>
      </c>
      <c r="I224" t="s">
        <v>8263</v>
      </c>
      <c r="J224" t="s">
        <v>8263</v>
      </c>
      <c r="K224" t="s">
        <v>8263</v>
      </c>
      <c r="L224" t="s">
        <v>8263</v>
      </c>
    </row>
    <row r="225" spans="1:12" x14ac:dyDescent="0.3">
      <c r="A225" t="s">
        <v>486</v>
      </c>
      <c r="B225" t="s">
        <v>487</v>
      </c>
      <c r="C225">
        <v>25</v>
      </c>
      <c r="D225" t="s">
        <v>8263</v>
      </c>
      <c r="E225" t="s">
        <v>14</v>
      </c>
      <c r="F225" t="s">
        <v>41</v>
      </c>
      <c r="G225">
        <v>47.151919999999997</v>
      </c>
      <c r="H225">
        <v>11.833297999999999</v>
      </c>
      <c r="I225" t="s">
        <v>8263</v>
      </c>
      <c r="J225" t="s">
        <v>8263</v>
      </c>
      <c r="K225" t="s">
        <v>8263</v>
      </c>
      <c r="L225" t="s">
        <v>8263</v>
      </c>
    </row>
    <row r="226" spans="1:12" x14ac:dyDescent="0.3">
      <c r="A226" t="s">
        <v>488</v>
      </c>
      <c r="B226" t="s">
        <v>489</v>
      </c>
      <c r="C226">
        <v>26</v>
      </c>
      <c r="D226" t="s">
        <v>8263</v>
      </c>
      <c r="E226" t="s">
        <v>14</v>
      </c>
      <c r="F226" t="s">
        <v>47</v>
      </c>
      <c r="G226">
        <v>65.290000000000006</v>
      </c>
      <c r="H226">
        <v>17.22</v>
      </c>
      <c r="I226">
        <v>275</v>
      </c>
      <c r="J226" t="s">
        <v>8263</v>
      </c>
      <c r="K226" t="s">
        <v>8263</v>
      </c>
      <c r="L226" t="s">
        <v>8263</v>
      </c>
    </row>
    <row r="227" spans="1:12" x14ac:dyDescent="0.3">
      <c r="A227" t="s">
        <v>490</v>
      </c>
      <c r="B227" t="s">
        <v>491</v>
      </c>
      <c r="C227">
        <v>25</v>
      </c>
      <c r="D227" t="s">
        <v>8263</v>
      </c>
      <c r="E227" t="s">
        <v>14</v>
      </c>
      <c r="F227" t="s">
        <v>44</v>
      </c>
      <c r="G227">
        <v>46.145780000000002</v>
      </c>
      <c r="H227">
        <v>14.41438</v>
      </c>
      <c r="I227">
        <v>30</v>
      </c>
      <c r="J227">
        <v>7</v>
      </c>
      <c r="K227" t="s">
        <v>8263</v>
      </c>
      <c r="L227">
        <v>77</v>
      </c>
    </row>
    <row r="228" spans="1:12" x14ac:dyDescent="0.3">
      <c r="A228" t="s">
        <v>492</v>
      </c>
      <c r="B228" t="s">
        <v>493</v>
      </c>
      <c r="C228">
        <v>25</v>
      </c>
      <c r="D228" t="s">
        <v>8263</v>
      </c>
      <c r="E228" t="s">
        <v>29</v>
      </c>
      <c r="F228" t="s">
        <v>35</v>
      </c>
      <c r="G228">
        <v>48.153950000000002</v>
      </c>
      <c r="H228">
        <v>12.311070000000001</v>
      </c>
      <c r="I228" t="s">
        <v>8263</v>
      </c>
      <c r="J228" t="s">
        <v>8263</v>
      </c>
      <c r="K228" t="s">
        <v>8263</v>
      </c>
      <c r="L228" t="s">
        <v>8263</v>
      </c>
    </row>
    <row r="229" spans="1:12" x14ac:dyDescent="0.3">
      <c r="A229" t="s">
        <v>494</v>
      </c>
      <c r="B229" t="s">
        <v>495</v>
      </c>
      <c r="C229">
        <v>25</v>
      </c>
      <c r="D229" t="s">
        <v>8263</v>
      </c>
      <c r="E229" t="s">
        <v>29</v>
      </c>
      <c r="F229" t="s">
        <v>35</v>
      </c>
      <c r="G229">
        <v>48.974806000000001</v>
      </c>
      <c r="H229">
        <v>12.344002</v>
      </c>
      <c r="I229" t="s">
        <v>8263</v>
      </c>
      <c r="J229" t="s">
        <v>8263</v>
      </c>
      <c r="K229" t="s">
        <v>8263</v>
      </c>
      <c r="L229" t="s">
        <v>8263</v>
      </c>
    </row>
    <row r="230" spans="1:12" x14ac:dyDescent="0.3">
      <c r="A230" t="s">
        <v>496</v>
      </c>
      <c r="B230" t="s">
        <v>497</v>
      </c>
      <c r="C230">
        <v>25</v>
      </c>
      <c r="D230" t="s">
        <v>8263</v>
      </c>
      <c r="E230" t="s">
        <v>29</v>
      </c>
      <c r="F230" t="s">
        <v>15</v>
      </c>
      <c r="G230">
        <v>46.60985762</v>
      </c>
      <c r="H230">
        <v>7.1093067530000003</v>
      </c>
      <c r="I230" t="s">
        <v>8263</v>
      </c>
      <c r="J230" t="s">
        <v>8263</v>
      </c>
      <c r="K230" t="s">
        <v>8263</v>
      </c>
      <c r="L230" t="s">
        <v>8263</v>
      </c>
    </row>
    <row r="231" spans="1:12" x14ac:dyDescent="0.3">
      <c r="A231" t="s">
        <v>498</v>
      </c>
      <c r="B231" t="s">
        <v>499</v>
      </c>
      <c r="C231">
        <v>25</v>
      </c>
      <c r="D231" t="s">
        <v>8263</v>
      </c>
      <c r="E231" t="s">
        <v>29</v>
      </c>
      <c r="F231" t="s">
        <v>35</v>
      </c>
      <c r="G231">
        <v>48.057360000000003</v>
      </c>
      <c r="H231">
        <v>12.220929999999999</v>
      </c>
      <c r="I231" t="s">
        <v>8263</v>
      </c>
      <c r="J231" t="s">
        <v>8263</v>
      </c>
      <c r="K231" t="s">
        <v>8263</v>
      </c>
      <c r="L231" t="s">
        <v>8263</v>
      </c>
    </row>
    <row r="232" spans="1:12" x14ac:dyDescent="0.3">
      <c r="A232" t="s">
        <v>500</v>
      </c>
      <c r="B232" t="s">
        <v>501</v>
      </c>
      <c r="C232">
        <v>25</v>
      </c>
      <c r="D232" t="s">
        <v>8263</v>
      </c>
      <c r="E232" t="s">
        <v>29</v>
      </c>
      <c r="F232" t="s">
        <v>35</v>
      </c>
      <c r="G232">
        <v>48.473474000000003</v>
      </c>
      <c r="H232">
        <v>11.95481</v>
      </c>
      <c r="I232" t="s">
        <v>8263</v>
      </c>
      <c r="J232" t="s">
        <v>8263</v>
      </c>
      <c r="K232" t="s">
        <v>8263</v>
      </c>
      <c r="L232" t="s">
        <v>8263</v>
      </c>
    </row>
    <row r="233" spans="1:12" x14ac:dyDescent="0.3">
      <c r="A233" t="s">
        <v>502</v>
      </c>
      <c r="B233" t="s">
        <v>503</v>
      </c>
      <c r="C233">
        <v>26</v>
      </c>
      <c r="D233" t="s">
        <v>8263</v>
      </c>
      <c r="E233" t="s">
        <v>14</v>
      </c>
      <c r="F233" t="s">
        <v>47</v>
      </c>
      <c r="G233">
        <v>65.292974999999998</v>
      </c>
      <c r="H233">
        <v>17.223299999999998</v>
      </c>
      <c r="I233">
        <v>22</v>
      </c>
      <c r="J233">
        <v>577</v>
      </c>
      <c r="K233" t="s">
        <v>8263</v>
      </c>
      <c r="L233" t="s">
        <v>8263</v>
      </c>
    </row>
    <row r="234" spans="1:12" x14ac:dyDescent="0.3">
      <c r="A234" t="s">
        <v>504</v>
      </c>
      <c r="B234" t="s">
        <v>505</v>
      </c>
      <c r="C234">
        <v>25</v>
      </c>
      <c r="D234" t="s">
        <v>8263</v>
      </c>
      <c r="E234" t="s">
        <v>29</v>
      </c>
      <c r="F234" t="s">
        <v>19</v>
      </c>
      <c r="G234">
        <v>46.159722199999997</v>
      </c>
      <c r="H234">
        <v>12.6594444</v>
      </c>
      <c r="I234" t="s">
        <v>8263</v>
      </c>
      <c r="J234" t="s">
        <v>8263</v>
      </c>
      <c r="K234" t="s">
        <v>8263</v>
      </c>
      <c r="L234" t="s">
        <v>8263</v>
      </c>
    </row>
    <row r="235" spans="1:12" x14ac:dyDescent="0.3">
      <c r="A235" t="s">
        <v>506</v>
      </c>
      <c r="B235" t="s">
        <v>507</v>
      </c>
      <c r="C235">
        <v>25</v>
      </c>
      <c r="D235" t="s">
        <v>8263</v>
      </c>
      <c r="E235" t="s">
        <v>29</v>
      </c>
      <c r="F235" t="s">
        <v>19</v>
      </c>
      <c r="G235">
        <v>44.057349000000002</v>
      </c>
      <c r="H235">
        <v>10.4452</v>
      </c>
      <c r="I235" t="s">
        <v>8263</v>
      </c>
      <c r="J235" t="s">
        <v>8263</v>
      </c>
      <c r="K235" t="s">
        <v>8263</v>
      </c>
      <c r="L235" t="s">
        <v>8263</v>
      </c>
    </row>
    <row r="236" spans="1:12" x14ac:dyDescent="0.3">
      <c r="A236" t="s">
        <v>508</v>
      </c>
      <c r="B236" t="s">
        <v>509</v>
      </c>
      <c r="C236">
        <v>25</v>
      </c>
      <c r="D236" t="s">
        <v>8263</v>
      </c>
      <c r="E236" t="s">
        <v>14</v>
      </c>
      <c r="F236" t="s">
        <v>19</v>
      </c>
      <c r="G236">
        <v>46.890931000000002</v>
      </c>
      <c r="H236">
        <v>11.860181000000001</v>
      </c>
      <c r="I236" t="s">
        <v>8263</v>
      </c>
      <c r="J236" t="s">
        <v>8263</v>
      </c>
      <c r="K236" t="s">
        <v>8263</v>
      </c>
      <c r="L236" t="s">
        <v>8263</v>
      </c>
    </row>
    <row r="237" spans="1:12" x14ac:dyDescent="0.3">
      <c r="A237" t="s">
        <v>510</v>
      </c>
      <c r="B237" t="s">
        <v>511</v>
      </c>
      <c r="C237">
        <v>330</v>
      </c>
      <c r="D237" t="s">
        <v>8263</v>
      </c>
      <c r="E237" t="s">
        <v>14</v>
      </c>
      <c r="F237" t="s">
        <v>47</v>
      </c>
      <c r="G237">
        <v>61.381644999999999</v>
      </c>
      <c r="H237">
        <v>13.731379</v>
      </c>
      <c r="I237">
        <v>125</v>
      </c>
      <c r="J237">
        <v>880</v>
      </c>
      <c r="K237" t="s">
        <v>8263</v>
      </c>
      <c r="L237">
        <v>670</v>
      </c>
    </row>
    <row r="238" spans="1:12" x14ac:dyDescent="0.3">
      <c r="A238" t="s">
        <v>512</v>
      </c>
      <c r="B238" t="s">
        <v>513</v>
      </c>
      <c r="C238">
        <v>25</v>
      </c>
      <c r="D238" t="s">
        <v>8263</v>
      </c>
      <c r="E238" t="s">
        <v>29</v>
      </c>
      <c r="F238" t="s">
        <v>19</v>
      </c>
      <c r="G238">
        <v>43.417645</v>
      </c>
      <c r="H238">
        <v>11.723338</v>
      </c>
      <c r="I238" t="s">
        <v>8263</v>
      </c>
      <c r="J238" t="s">
        <v>8263</v>
      </c>
      <c r="K238" t="s">
        <v>8263</v>
      </c>
      <c r="L238" t="s">
        <v>8263</v>
      </c>
    </row>
    <row r="239" spans="1:12" x14ac:dyDescent="0.3">
      <c r="A239" t="s">
        <v>514</v>
      </c>
      <c r="B239" t="s">
        <v>515</v>
      </c>
      <c r="C239">
        <v>25</v>
      </c>
      <c r="D239" t="s">
        <v>8263</v>
      </c>
      <c r="E239" t="s">
        <v>29</v>
      </c>
      <c r="F239" t="s">
        <v>19</v>
      </c>
      <c r="G239">
        <v>46.85</v>
      </c>
      <c r="H239">
        <v>11.3833333</v>
      </c>
      <c r="I239" t="s">
        <v>8263</v>
      </c>
      <c r="J239" t="s">
        <v>8263</v>
      </c>
      <c r="K239" t="s">
        <v>8263</v>
      </c>
      <c r="L239" t="s">
        <v>8263</v>
      </c>
    </row>
    <row r="240" spans="1:12" x14ac:dyDescent="0.3">
      <c r="A240" t="s">
        <v>516</v>
      </c>
      <c r="B240" t="s">
        <v>517</v>
      </c>
      <c r="C240">
        <v>25</v>
      </c>
      <c r="D240" t="s">
        <v>8263</v>
      </c>
      <c r="E240" t="s">
        <v>14</v>
      </c>
      <c r="F240" t="s">
        <v>41</v>
      </c>
      <c r="G240">
        <v>46.669998</v>
      </c>
      <c r="H240">
        <v>13.725</v>
      </c>
      <c r="I240" t="s">
        <v>8263</v>
      </c>
      <c r="J240" t="s">
        <v>8263</v>
      </c>
      <c r="K240" t="s">
        <v>8263</v>
      </c>
      <c r="L240" t="s">
        <v>8263</v>
      </c>
    </row>
    <row r="241" spans="1:12" x14ac:dyDescent="0.3">
      <c r="A241" t="s">
        <v>518</v>
      </c>
      <c r="B241" t="s">
        <v>519</v>
      </c>
      <c r="C241">
        <v>25</v>
      </c>
      <c r="D241" t="s">
        <v>8263</v>
      </c>
      <c r="E241" t="s">
        <v>14</v>
      </c>
      <c r="F241" t="s">
        <v>41</v>
      </c>
      <c r="G241">
        <v>46.631999999999998</v>
      </c>
      <c r="H241">
        <v>13.829000000000001</v>
      </c>
      <c r="I241" t="s">
        <v>8263</v>
      </c>
      <c r="J241" t="s">
        <v>8263</v>
      </c>
      <c r="K241" t="s">
        <v>8263</v>
      </c>
      <c r="L241" t="s">
        <v>8263</v>
      </c>
    </row>
    <row r="242" spans="1:12" x14ac:dyDescent="0.3">
      <c r="A242" t="s">
        <v>520</v>
      </c>
      <c r="B242" t="s">
        <v>521</v>
      </c>
      <c r="C242">
        <v>25</v>
      </c>
      <c r="D242" t="s">
        <v>8263</v>
      </c>
      <c r="E242" t="s">
        <v>29</v>
      </c>
      <c r="F242" t="s">
        <v>62</v>
      </c>
      <c r="G242">
        <v>56.408000999999999</v>
      </c>
      <c r="H242">
        <v>-5.1120000000000001</v>
      </c>
      <c r="I242" t="s">
        <v>8263</v>
      </c>
      <c r="J242">
        <v>10</v>
      </c>
      <c r="K242" t="s">
        <v>8263</v>
      </c>
      <c r="L242">
        <v>106</v>
      </c>
    </row>
    <row r="243" spans="1:12" x14ac:dyDescent="0.3">
      <c r="A243" t="s">
        <v>522</v>
      </c>
      <c r="B243" t="s">
        <v>523</v>
      </c>
      <c r="C243">
        <v>24</v>
      </c>
      <c r="D243" t="s">
        <v>8263</v>
      </c>
      <c r="E243" t="s">
        <v>14</v>
      </c>
      <c r="F243" t="s">
        <v>88</v>
      </c>
      <c r="G243">
        <v>41.692082999999997</v>
      </c>
      <c r="H243">
        <v>19.832916999999998</v>
      </c>
      <c r="I243">
        <v>35.6</v>
      </c>
      <c r="J243">
        <v>140</v>
      </c>
      <c r="K243" t="s">
        <v>8263</v>
      </c>
      <c r="L243">
        <v>94</v>
      </c>
    </row>
    <row r="244" spans="1:12" x14ac:dyDescent="0.3">
      <c r="A244" t="s">
        <v>524</v>
      </c>
      <c r="B244" t="s">
        <v>525</v>
      </c>
      <c r="C244">
        <v>25</v>
      </c>
      <c r="D244" t="s">
        <v>8263</v>
      </c>
      <c r="E244" t="s">
        <v>29</v>
      </c>
      <c r="F244" t="s">
        <v>15</v>
      </c>
      <c r="G244">
        <v>46.321957660000002</v>
      </c>
      <c r="H244">
        <v>9.2090307879999997</v>
      </c>
      <c r="I244" t="s">
        <v>8263</v>
      </c>
      <c r="J244" t="s">
        <v>8263</v>
      </c>
      <c r="K244" t="s">
        <v>8263</v>
      </c>
      <c r="L244" t="s">
        <v>8263</v>
      </c>
    </row>
    <row r="245" spans="1:12" x14ac:dyDescent="0.3">
      <c r="A245" t="s">
        <v>526</v>
      </c>
      <c r="B245" t="s">
        <v>527</v>
      </c>
      <c r="C245">
        <v>25</v>
      </c>
      <c r="D245" t="s">
        <v>8263</v>
      </c>
      <c r="E245" t="s">
        <v>29</v>
      </c>
      <c r="F245" t="s">
        <v>67</v>
      </c>
      <c r="G245">
        <v>64.226699999999994</v>
      </c>
      <c r="H245">
        <v>27.735600000000002</v>
      </c>
      <c r="I245" t="s">
        <v>8263</v>
      </c>
      <c r="J245" t="s">
        <v>8263</v>
      </c>
      <c r="K245" t="s">
        <v>8263</v>
      </c>
      <c r="L245" t="s">
        <v>8263</v>
      </c>
    </row>
    <row r="246" spans="1:12" x14ac:dyDescent="0.3">
      <c r="A246" t="s">
        <v>528</v>
      </c>
      <c r="B246" t="s">
        <v>529</v>
      </c>
      <c r="C246">
        <v>330</v>
      </c>
      <c r="D246" t="s">
        <v>8263</v>
      </c>
      <c r="E246" t="s">
        <v>14</v>
      </c>
      <c r="F246" t="s">
        <v>47</v>
      </c>
      <c r="G246">
        <v>67.493431999999999</v>
      </c>
      <c r="H246">
        <v>18.353511999999998</v>
      </c>
      <c r="I246">
        <v>83</v>
      </c>
      <c r="J246">
        <v>5900</v>
      </c>
      <c r="K246" t="s">
        <v>8263</v>
      </c>
      <c r="L246">
        <v>1010</v>
      </c>
    </row>
    <row r="247" spans="1:12" x14ac:dyDescent="0.3">
      <c r="A247" t="s">
        <v>530</v>
      </c>
      <c r="B247" t="s">
        <v>531</v>
      </c>
      <c r="C247">
        <v>25</v>
      </c>
      <c r="D247" t="s">
        <v>8263</v>
      </c>
      <c r="E247" t="s">
        <v>29</v>
      </c>
      <c r="F247" t="s">
        <v>67</v>
      </c>
      <c r="G247">
        <v>66.911929999999998</v>
      </c>
      <c r="H247">
        <v>26.265552</v>
      </c>
      <c r="I247" t="s">
        <v>8263</v>
      </c>
      <c r="J247" t="s">
        <v>8263</v>
      </c>
      <c r="K247" t="s">
        <v>8263</v>
      </c>
      <c r="L247">
        <v>79</v>
      </c>
    </row>
    <row r="248" spans="1:12" x14ac:dyDescent="0.3">
      <c r="A248" t="s">
        <v>532</v>
      </c>
      <c r="B248" t="s">
        <v>533</v>
      </c>
      <c r="C248">
        <v>25</v>
      </c>
      <c r="D248" t="s">
        <v>8263</v>
      </c>
      <c r="E248" t="s">
        <v>29</v>
      </c>
      <c r="F248" t="s">
        <v>67</v>
      </c>
      <c r="G248">
        <v>60.917140000000003</v>
      </c>
      <c r="H248">
        <v>26.182493999999998</v>
      </c>
      <c r="I248" t="s">
        <v>8263</v>
      </c>
      <c r="J248" t="s">
        <v>8263</v>
      </c>
      <c r="K248" t="s">
        <v>8263</v>
      </c>
      <c r="L248" t="s">
        <v>8263</v>
      </c>
    </row>
    <row r="249" spans="1:12" x14ac:dyDescent="0.3">
      <c r="A249" t="s">
        <v>534</v>
      </c>
      <c r="B249" t="s">
        <v>535</v>
      </c>
      <c r="C249">
        <v>440</v>
      </c>
      <c r="D249" t="s">
        <v>8263</v>
      </c>
      <c r="E249" t="s">
        <v>14</v>
      </c>
      <c r="F249" t="s">
        <v>117</v>
      </c>
      <c r="G249">
        <v>41.378999999999998</v>
      </c>
      <c r="H249">
        <v>-6.3525</v>
      </c>
      <c r="I249">
        <v>74</v>
      </c>
      <c r="J249">
        <v>13.43</v>
      </c>
      <c r="K249" t="s">
        <v>8263</v>
      </c>
      <c r="L249" t="s">
        <v>8263</v>
      </c>
    </row>
    <row r="250" spans="1:12" x14ac:dyDescent="0.3">
      <c r="A250" t="s">
        <v>536</v>
      </c>
      <c r="B250" t="s">
        <v>537</v>
      </c>
      <c r="C250">
        <v>24.87</v>
      </c>
      <c r="D250" t="s">
        <v>8263</v>
      </c>
      <c r="E250" t="s">
        <v>29</v>
      </c>
      <c r="F250" t="s">
        <v>15</v>
      </c>
      <c r="G250">
        <v>46.720281839999998</v>
      </c>
      <c r="H250">
        <v>8.8985683469999994</v>
      </c>
      <c r="I250" t="s">
        <v>8263</v>
      </c>
      <c r="J250" t="s">
        <v>8263</v>
      </c>
      <c r="K250" t="s">
        <v>8263</v>
      </c>
      <c r="L250" t="s">
        <v>8263</v>
      </c>
    </row>
    <row r="251" spans="1:12" x14ac:dyDescent="0.3">
      <c r="A251" t="s">
        <v>538</v>
      </c>
      <c r="B251" t="s">
        <v>539</v>
      </c>
      <c r="C251">
        <v>24.75</v>
      </c>
      <c r="D251" t="s">
        <v>8263</v>
      </c>
      <c r="E251" t="s">
        <v>29</v>
      </c>
      <c r="F251" t="s">
        <v>30</v>
      </c>
      <c r="G251">
        <v>49.127960000000002</v>
      </c>
      <c r="H251">
        <v>19.095500000000001</v>
      </c>
      <c r="I251" t="s">
        <v>8263</v>
      </c>
      <c r="J251" t="s">
        <v>8263</v>
      </c>
      <c r="K251" t="s">
        <v>8263</v>
      </c>
      <c r="L251" t="s">
        <v>8263</v>
      </c>
    </row>
    <row r="252" spans="1:12" x14ac:dyDescent="0.3">
      <c r="A252" t="s">
        <v>540</v>
      </c>
      <c r="B252" t="s">
        <v>541</v>
      </c>
      <c r="C252">
        <v>24.681528660000001</v>
      </c>
      <c r="D252" t="s">
        <v>8263</v>
      </c>
      <c r="E252" t="s">
        <v>14</v>
      </c>
      <c r="F252" t="s">
        <v>24</v>
      </c>
      <c r="G252">
        <v>44.671999999999997</v>
      </c>
      <c r="H252">
        <v>6.65</v>
      </c>
      <c r="I252" t="s">
        <v>8263</v>
      </c>
      <c r="J252" t="s">
        <v>8263</v>
      </c>
      <c r="K252" t="s">
        <v>8263</v>
      </c>
      <c r="L252" t="s">
        <v>8263</v>
      </c>
    </row>
    <row r="253" spans="1:12" x14ac:dyDescent="0.3">
      <c r="A253" t="s">
        <v>542</v>
      </c>
      <c r="B253" t="s">
        <v>543</v>
      </c>
      <c r="C253">
        <v>24.681528660000001</v>
      </c>
      <c r="D253" t="s">
        <v>8263</v>
      </c>
      <c r="E253" t="s">
        <v>14</v>
      </c>
      <c r="F253" t="s">
        <v>24</v>
      </c>
      <c r="G253">
        <v>45.06</v>
      </c>
      <c r="H253">
        <v>1.994</v>
      </c>
      <c r="I253" t="s">
        <v>8263</v>
      </c>
      <c r="J253" t="s">
        <v>8263</v>
      </c>
      <c r="K253" t="s">
        <v>8263</v>
      </c>
      <c r="L253" t="s">
        <v>8263</v>
      </c>
    </row>
    <row r="254" spans="1:12" x14ac:dyDescent="0.3">
      <c r="A254" t="s">
        <v>544</v>
      </c>
      <c r="B254" t="s">
        <v>545</v>
      </c>
      <c r="C254">
        <v>24.4</v>
      </c>
      <c r="D254" t="s">
        <v>8263</v>
      </c>
      <c r="E254" t="s">
        <v>29</v>
      </c>
      <c r="F254" t="s">
        <v>88</v>
      </c>
      <c r="G254">
        <v>42.029416670000003</v>
      </c>
      <c r="H254">
        <v>20.555552779999999</v>
      </c>
      <c r="I254" t="s">
        <v>8263</v>
      </c>
      <c r="J254" t="s">
        <v>8263</v>
      </c>
      <c r="K254" t="s">
        <v>8263</v>
      </c>
      <c r="L254">
        <v>111.34</v>
      </c>
    </row>
    <row r="255" spans="1:12" x14ac:dyDescent="0.3">
      <c r="A255" t="s">
        <v>546</v>
      </c>
      <c r="B255" t="s">
        <v>547</v>
      </c>
      <c r="C255">
        <v>16</v>
      </c>
      <c r="D255" t="s">
        <v>8263</v>
      </c>
      <c r="E255" t="s">
        <v>29</v>
      </c>
      <c r="F255" t="s">
        <v>88</v>
      </c>
      <c r="G255">
        <v>42.069036109999999</v>
      </c>
      <c r="H255">
        <v>20.46006667</v>
      </c>
      <c r="I255" t="s">
        <v>8263</v>
      </c>
      <c r="J255" t="s">
        <v>8263</v>
      </c>
      <c r="K255" t="s">
        <v>8263</v>
      </c>
      <c r="L255">
        <v>108.53</v>
      </c>
    </row>
    <row r="256" spans="1:12" x14ac:dyDescent="0.3">
      <c r="A256" t="s">
        <v>548</v>
      </c>
      <c r="B256" t="s">
        <v>549</v>
      </c>
      <c r="C256">
        <v>24.26</v>
      </c>
      <c r="D256" t="s">
        <v>8263</v>
      </c>
      <c r="E256" t="s">
        <v>29</v>
      </c>
      <c r="F256" t="s">
        <v>88</v>
      </c>
      <c r="G256">
        <v>42.028741670000002</v>
      </c>
      <c r="H256">
        <v>20.530763889999999</v>
      </c>
      <c r="I256" t="s">
        <v>8263</v>
      </c>
      <c r="J256" t="s">
        <v>8263</v>
      </c>
      <c r="K256" t="s">
        <v>8263</v>
      </c>
      <c r="L256">
        <v>108.5</v>
      </c>
    </row>
    <row r="257" spans="1:12" x14ac:dyDescent="0.3">
      <c r="A257" t="s">
        <v>550</v>
      </c>
      <c r="B257" t="s">
        <v>551</v>
      </c>
      <c r="C257">
        <v>24.2</v>
      </c>
      <c r="D257" t="s">
        <v>8263</v>
      </c>
      <c r="E257" t="s">
        <v>14</v>
      </c>
      <c r="F257" t="s">
        <v>95</v>
      </c>
      <c r="G257">
        <v>42.07</v>
      </c>
      <c r="H257">
        <v>23.13</v>
      </c>
      <c r="I257">
        <v>1800</v>
      </c>
      <c r="J257">
        <v>2.2000000000000002</v>
      </c>
      <c r="K257" t="s">
        <v>8263</v>
      </c>
      <c r="L257" t="s">
        <v>8263</v>
      </c>
    </row>
    <row r="258" spans="1:12" x14ac:dyDescent="0.3">
      <c r="A258" t="s">
        <v>552</v>
      </c>
      <c r="B258" t="s">
        <v>553</v>
      </c>
      <c r="C258">
        <v>24.1</v>
      </c>
      <c r="D258" t="s">
        <v>8263</v>
      </c>
      <c r="E258" t="s">
        <v>29</v>
      </c>
      <c r="F258" t="s">
        <v>35</v>
      </c>
      <c r="G258">
        <v>48.056989999999999</v>
      </c>
      <c r="H258">
        <v>12.220739999999999</v>
      </c>
      <c r="I258" t="s">
        <v>8263</v>
      </c>
      <c r="J258" t="s">
        <v>8263</v>
      </c>
      <c r="K258" t="s">
        <v>8263</v>
      </c>
      <c r="L258" t="s">
        <v>8263</v>
      </c>
    </row>
    <row r="259" spans="1:12" x14ac:dyDescent="0.3">
      <c r="A259" t="s">
        <v>554</v>
      </c>
      <c r="B259" t="s">
        <v>555</v>
      </c>
      <c r="C259">
        <v>24</v>
      </c>
      <c r="D259" t="s">
        <v>8263</v>
      </c>
      <c r="E259" t="s">
        <v>29</v>
      </c>
      <c r="F259" t="s">
        <v>112</v>
      </c>
      <c r="G259">
        <v>44.001998999999998</v>
      </c>
      <c r="H259">
        <v>16.018999000000001</v>
      </c>
      <c r="I259" t="s">
        <v>8263</v>
      </c>
      <c r="J259" t="s">
        <v>8263</v>
      </c>
      <c r="K259" t="s">
        <v>8263</v>
      </c>
      <c r="L259" t="s">
        <v>8263</v>
      </c>
    </row>
    <row r="260" spans="1:12" x14ac:dyDescent="0.3">
      <c r="A260" t="s">
        <v>556</v>
      </c>
      <c r="B260" t="s">
        <v>557</v>
      </c>
      <c r="C260">
        <v>24</v>
      </c>
      <c r="D260" t="s">
        <v>8263</v>
      </c>
      <c r="E260" t="s">
        <v>29</v>
      </c>
      <c r="F260" t="s">
        <v>41</v>
      </c>
      <c r="G260">
        <v>46.720841</v>
      </c>
      <c r="H260">
        <v>13.645572</v>
      </c>
      <c r="I260" t="s">
        <v>8263</v>
      </c>
      <c r="J260" t="s">
        <v>8263</v>
      </c>
      <c r="K260" t="s">
        <v>8263</v>
      </c>
      <c r="L260" t="s">
        <v>8263</v>
      </c>
    </row>
    <row r="261" spans="1:12" x14ac:dyDescent="0.3">
      <c r="A261" t="s">
        <v>558</v>
      </c>
      <c r="B261" t="s">
        <v>559</v>
      </c>
      <c r="C261">
        <v>24</v>
      </c>
      <c r="D261" t="s">
        <v>8263</v>
      </c>
      <c r="E261" t="s">
        <v>29</v>
      </c>
      <c r="F261" t="s">
        <v>35</v>
      </c>
      <c r="G261">
        <v>49.810941</v>
      </c>
      <c r="H261">
        <v>6.8438819999999998</v>
      </c>
      <c r="I261" t="s">
        <v>8263</v>
      </c>
      <c r="J261" t="s">
        <v>8263</v>
      </c>
      <c r="K261" t="s">
        <v>8263</v>
      </c>
      <c r="L261" t="s">
        <v>8263</v>
      </c>
    </row>
    <row r="262" spans="1:12" x14ac:dyDescent="0.3">
      <c r="A262" t="s">
        <v>560</v>
      </c>
      <c r="B262" t="s">
        <v>561</v>
      </c>
      <c r="C262">
        <v>24</v>
      </c>
      <c r="D262" t="s">
        <v>8263</v>
      </c>
      <c r="E262" t="s">
        <v>14</v>
      </c>
      <c r="F262" t="s">
        <v>41</v>
      </c>
      <c r="G262">
        <v>47.516666700000002</v>
      </c>
      <c r="H262">
        <v>12.8333333</v>
      </c>
      <c r="I262" t="s">
        <v>8263</v>
      </c>
      <c r="J262" t="s">
        <v>8263</v>
      </c>
      <c r="K262" t="s">
        <v>8263</v>
      </c>
      <c r="L262" t="s">
        <v>8263</v>
      </c>
    </row>
    <row r="263" spans="1:12" x14ac:dyDescent="0.3">
      <c r="A263" t="s">
        <v>562</v>
      </c>
      <c r="B263" t="s">
        <v>563</v>
      </c>
      <c r="C263">
        <v>25.141104769999998</v>
      </c>
      <c r="D263" t="s">
        <v>8263</v>
      </c>
      <c r="E263" t="s">
        <v>14</v>
      </c>
      <c r="F263" t="s">
        <v>47</v>
      </c>
      <c r="G263">
        <v>65.846027500000005</v>
      </c>
      <c r="H263">
        <v>21.5538235</v>
      </c>
      <c r="I263" t="s">
        <v>8263</v>
      </c>
      <c r="J263" t="s">
        <v>8263</v>
      </c>
      <c r="K263" t="s">
        <v>8263</v>
      </c>
      <c r="L263" t="s">
        <v>8263</v>
      </c>
    </row>
    <row r="264" spans="1:12" x14ac:dyDescent="0.3">
      <c r="A264" t="s">
        <v>564</v>
      </c>
      <c r="B264" t="s">
        <v>565</v>
      </c>
      <c r="C264">
        <v>24</v>
      </c>
      <c r="D264" t="s">
        <v>8263</v>
      </c>
      <c r="E264" t="s">
        <v>29</v>
      </c>
      <c r="F264" t="s">
        <v>19</v>
      </c>
      <c r="G264">
        <v>46.285555600000002</v>
      </c>
      <c r="H264">
        <v>12.0375</v>
      </c>
      <c r="I264" t="s">
        <v>8263</v>
      </c>
      <c r="J264" t="s">
        <v>8263</v>
      </c>
      <c r="K264" t="s">
        <v>8263</v>
      </c>
      <c r="L264" t="s">
        <v>8263</v>
      </c>
    </row>
    <row r="265" spans="1:12" x14ac:dyDescent="0.3">
      <c r="A265" t="s">
        <v>566</v>
      </c>
      <c r="B265" t="s">
        <v>567</v>
      </c>
      <c r="C265">
        <v>24</v>
      </c>
      <c r="D265" t="s">
        <v>8263</v>
      </c>
      <c r="E265" t="s">
        <v>14</v>
      </c>
      <c r="F265" t="s">
        <v>19</v>
      </c>
      <c r="G265">
        <v>45.919705</v>
      </c>
      <c r="H265">
        <v>11.730896</v>
      </c>
      <c r="I265" t="s">
        <v>8263</v>
      </c>
      <c r="J265" t="s">
        <v>8263</v>
      </c>
      <c r="K265" t="s">
        <v>8263</v>
      </c>
      <c r="L265" t="s">
        <v>8263</v>
      </c>
    </row>
    <row r="266" spans="1:12" x14ac:dyDescent="0.3">
      <c r="A266" t="s">
        <v>568</v>
      </c>
      <c r="B266" t="s">
        <v>569</v>
      </c>
      <c r="C266">
        <v>328</v>
      </c>
      <c r="D266" t="s">
        <v>8263</v>
      </c>
      <c r="E266" t="s">
        <v>29</v>
      </c>
      <c r="F266" t="s">
        <v>41</v>
      </c>
      <c r="G266">
        <v>48.374727999999998</v>
      </c>
      <c r="H266">
        <v>15.855343</v>
      </c>
      <c r="I266">
        <v>37</v>
      </c>
      <c r="J266" t="s">
        <v>8263</v>
      </c>
      <c r="K266" t="s">
        <v>8263</v>
      </c>
      <c r="L266">
        <v>1967</v>
      </c>
    </row>
    <row r="267" spans="1:12" x14ac:dyDescent="0.3">
      <c r="A267" t="s">
        <v>570</v>
      </c>
      <c r="B267" t="s">
        <v>571</v>
      </c>
      <c r="C267">
        <v>24</v>
      </c>
      <c r="D267" t="s">
        <v>8263</v>
      </c>
      <c r="E267" t="s">
        <v>29</v>
      </c>
      <c r="F267" t="s">
        <v>19</v>
      </c>
      <c r="G267">
        <v>42.360940999999997</v>
      </c>
      <c r="H267">
        <v>14.138007</v>
      </c>
      <c r="I267" t="s">
        <v>8263</v>
      </c>
      <c r="J267" t="s">
        <v>8263</v>
      </c>
      <c r="K267" t="s">
        <v>8263</v>
      </c>
      <c r="L267" t="s">
        <v>8263</v>
      </c>
    </row>
    <row r="268" spans="1:12" x14ac:dyDescent="0.3">
      <c r="A268" t="s">
        <v>572</v>
      </c>
      <c r="B268" t="s">
        <v>573</v>
      </c>
      <c r="C268">
        <v>24</v>
      </c>
      <c r="D268" t="s">
        <v>8263</v>
      </c>
      <c r="E268" t="s">
        <v>14</v>
      </c>
      <c r="F268" t="s">
        <v>41</v>
      </c>
      <c r="G268">
        <v>46.721001000000001</v>
      </c>
      <c r="H268">
        <v>13.645</v>
      </c>
      <c r="I268" t="s">
        <v>8263</v>
      </c>
      <c r="J268" t="s">
        <v>8263</v>
      </c>
      <c r="K268" t="s">
        <v>8263</v>
      </c>
      <c r="L268" t="s">
        <v>8263</v>
      </c>
    </row>
    <row r="269" spans="1:12" x14ac:dyDescent="0.3">
      <c r="A269" t="s">
        <v>574</v>
      </c>
      <c r="B269" t="s">
        <v>575</v>
      </c>
      <c r="C269">
        <v>24</v>
      </c>
      <c r="D269" t="s">
        <v>8263</v>
      </c>
      <c r="E269" t="s">
        <v>29</v>
      </c>
      <c r="F269" t="s">
        <v>30</v>
      </c>
      <c r="G269">
        <v>48.029870000000003</v>
      </c>
      <c r="H269">
        <v>17.2254</v>
      </c>
      <c r="I269" t="s">
        <v>8263</v>
      </c>
      <c r="J269" t="s">
        <v>8263</v>
      </c>
      <c r="K269" t="s">
        <v>8263</v>
      </c>
      <c r="L269" t="s">
        <v>8263</v>
      </c>
    </row>
    <row r="270" spans="1:12" x14ac:dyDescent="0.3">
      <c r="A270" t="s">
        <v>576</v>
      </c>
      <c r="B270" t="s">
        <v>577</v>
      </c>
      <c r="C270">
        <v>24</v>
      </c>
      <c r="D270" t="s">
        <v>8263</v>
      </c>
      <c r="E270" t="s">
        <v>29</v>
      </c>
      <c r="F270" t="s">
        <v>62</v>
      </c>
      <c r="G270">
        <v>57.775002000000001</v>
      </c>
      <c r="H270">
        <v>-4.9550000000000001</v>
      </c>
      <c r="I270" t="s">
        <v>8263</v>
      </c>
      <c r="J270" t="s">
        <v>8263</v>
      </c>
      <c r="K270" t="s">
        <v>8263</v>
      </c>
      <c r="L270">
        <v>87</v>
      </c>
    </row>
    <row r="271" spans="1:12" x14ac:dyDescent="0.3">
      <c r="A271" t="s">
        <v>578</v>
      </c>
      <c r="B271" t="s">
        <v>579</v>
      </c>
      <c r="C271">
        <v>24</v>
      </c>
      <c r="D271" t="s">
        <v>8263</v>
      </c>
      <c r="E271" t="s">
        <v>29</v>
      </c>
      <c r="F271" t="s">
        <v>62</v>
      </c>
      <c r="G271">
        <v>57.944000000000003</v>
      </c>
      <c r="H271">
        <v>-4.4169999999999998</v>
      </c>
      <c r="I271" t="s">
        <v>8263</v>
      </c>
      <c r="J271" t="s">
        <v>8263</v>
      </c>
      <c r="K271" t="s">
        <v>8263</v>
      </c>
      <c r="L271">
        <v>125</v>
      </c>
    </row>
    <row r="272" spans="1:12" x14ac:dyDescent="0.3">
      <c r="A272" t="s">
        <v>580</v>
      </c>
      <c r="B272" t="s">
        <v>581</v>
      </c>
      <c r="C272">
        <v>24</v>
      </c>
      <c r="D272" t="s">
        <v>8263</v>
      </c>
      <c r="E272" t="s">
        <v>29</v>
      </c>
      <c r="F272" t="s">
        <v>15</v>
      </c>
      <c r="G272">
        <v>46.26598336</v>
      </c>
      <c r="H272">
        <v>7.0617175650000004</v>
      </c>
      <c r="I272" t="s">
        <v>8263</v>
      </c>
      <c r="J272" t="s">
        <v>8263</v>
      </c>
      <c r="K272" t="s">
        <v>8263</v>
      </c>
      <c r="L272" t="s">
        <v>8263</v>
      </c>
    </row>
    <row r="273" spans="1:12" x14ac:dyDescent="0.3">
      <c r="A273" t="s">
        <v>582</v>
      </c>
      <c r="B273" t="s">
        <v>583</v>
      </c>
      <c r="C273">
        <v>431</v>
      </c>
      <c r="D273" t="s">
        <v>8263</v>
      </c>
      <c r="E273" t="s">
        <v>18</v>
      </c>
      <c r="F273" t="s">
        <v>117</v>
      </c>
      <c r="G273">
        <v>41.300899999999999</v>
      </c>
      <c r="H273">
        <v>-6.4699</v>
      </c>
      <c r="I273">
        <v>87</v>
      </c>
      <c r="J273">
        <v>20</v>
      </c>
      <c r="K273">
        <v>2300</v>
      </c>
      <c r="L273" t="s">
        <v>8263</v>
      </c>
    </row>
    <row r="274" spans="1:12" x14ac:dyDescent="0.3">
      <c r="A274" t="s">
        <v>584</v>
      </c>
      <c r="B274" t="s">
        <v>585</v>
      </c>
      <c r="C274">
        <v>1045.2</v>
      </c>
      <c r="D274">
        <v>1050</v>
      </c>
      <c r="E274" t="s">
        <v>18</v>
      </c>
      <c r="F274" t="s">
        <v>35</v>
      </c>
      <c r="G274">
        <v>50.519379999999998</v>
      </c>
      <c r="H274">
        <v>12.879759999999999</v>
      </c>
      <c r="I274">
        <v>285</v>
      </c>
      <c r="J274">
        <v>6.3</v>
      </c>
      <c r="K274">
        <v>3989</v>
      </c>
      <c r="L274" t="s">
        <v>8263</v>
      </c>
    </row>
    <row r="275" spans="1:12" x14ac:dyDescent="0.3">
      <c r="A275" t="s">
        <v>586</v>
      </c>
      <c r="B275" t="s">
        <v>587</v>
      </c>
      <c r="C275">
        <v>146</v>
      </c>
      <c r="D275" t="s">
        <v>8263</v>
      </c>
      <c r="E275" t="s">
        <v>14</v>
      </c>
      <c r="F275" t="s">
        <v>19</v>
      </c>
      <c r="G275">
        <v>46.160364999999999</v>
      </c>
      <c r="H275">
        <v>9.9366090000000007</v>
      </c>
      <c r="I275" t="s">
        <v>8263</v>
      </c>
      <c r="J275">
        <v>11</v>
      </c>
      <c r="K275" t="s">
        <v>8263</v>
      </c>
      <c r="L275">
        <v>276</v>
      </c>
    </row>
    <row r="276" spans="1:12" x14ac:dyDescent="0.3">
      <c r="A276" t="s">
        <v>588</v>
      </c>
      <c r="B276" t="s">
        <v>589</v>
      </c>
      <c r="C276">
        <v>24</v>
      </c>
      <c r="D276" t="s">
        <v>8263</v>
      </c>
      <c r="E276" t="s">
        <v>29</v>
      </c>
      <c r="F276" t="s">
        <v>67</v>
      </c>
      <c r="G276">
        <v>60.868056000000003</v>
      </c>
      <c r="H276">
        <v>26.704160000000002</v>
      </c>
      <c r="I276" t="s">
        <v>8263</v>
      </c>
      <c r="J276" t="s">
        <v>8263</v>
      </c>
      <c r="K276" t="s">
        <v>8263</v>
      </c>
      <c r="L276">
        <v>15</v>
      </c>
    </row>
    <row r="277" spans="1:12" x14ac:dyDescent="0.3">
      <c r="A277" t="s">
        <v>590</v>
      </c>
      <c r="B277" t="s">
        <v>591</v>
      </c>
      <c r="C277">
        <v>23.990445860000001</v>
      </c>
      <c r="D277" t="s">
        <v>8263</v>
      </c>
      <c r="E277" t="s">
        <v>14</v>
      </c>
      <c r="F277" t="s">
        <v>24</v>
      </c>
      <c r="G277">
        <v>43.847999999999999</v>
      </c>
      <c r="H277">
        <v>6.5439999999999996</v>
      </c>
      <c r="I277" t="s">
        <v>8263</v>
      </c>
      <c r="J277" t="s">
        <v>8263</v>
      </c>
      <c r="K277" t="s">
        <v>8263</v>
      </c>
      <c r="L277" t="s">
        <v>8263</v>
      </c>
    </row>
    <row r="278" spans="1:12" x14ac:dyDescent="0.3">
      <c r="A278" t="s">
        <v>592</v>
      </c>
      <c r="B278" t="s">
        <v>593</v>
      </c>
      <c r="C278">
        <v>23.9</v>
      </c>
      <c r="D278" t="s">
        <v>8263</v>
      </c>
      <c r="E278" t="s">
        <v>14</v>
      </c>
      <c r="F278" t="s">
        <v>15</v>
      </c>
      <c r="G278">
        <v>46.295402260000003</v>
      </c>
      <c r="H278">
        <v>7.6859983639999996</v>
      </c>
      <c r="I278">
        <v>33</v>
      </c>
      <c r="J278">
        <v>0.78</v>
      </c>
      <c r="K278" t="s">
        <v>8263</v>
      </c>
      <c r="L278" t="s">
        <v>8263</v>
      </c>
    </row>
    <row r="279" spans="1:12" x14ac:dyDescent="0.3">
      <c r="A279" t="s">
        <v>594</v>
      </c>
      <c r="B279" t="s">
        <v>595</v>
      </c>
      <c r="C279">
        <v>23.87</v>
      </c>
      <c r="D279" t="s">
        <v>8263</v>
      </c>
      <c r="E279" t="s">
        <v>29</v>
      </c>
      <c r="F279" t="s">
        <v>15</v>
      </c>
      <c r="G279">
        <v>47.059624569999997</v>
      </c>
      <c r="H279">
        <v>7.1780084459999998</v>
      </c>
      <c r="I279" t="s">
        <v>8263</v>
      </c>
      <c r="J279" t="s">
        <v>8263</v>
      </c>
      <c r="K279" t="s">
        <v>8263</v>
      </c>
      <c r="L279" t="s">
        <v>8263</v>
      </c>
    </row>
    <row r="280" spans="1:12" x14ac:dyDescent="0.3">
      <c r="A280" t="s">
        <v>596</v>
      </c>
      <c r="B280" t="s">
        <v>597</v>
      </c>
      <c r="C280">
        <v>23.7</v>
      </c>
      <c r="D280" t="s">
        <v>8263</v>
      </c>
      <c r="E280" t="s">
        <v>29</v>
      </c>
      <c r="F280" t="s">
        <v>35</v>
      </c>
      <c r="G280">
        <v>48.750807000000002</v>
      </c>
      <c r="H280">
        <v>11.273237</v>
      </c>
      <c r="I280" t="s">
        <v>8263</v>
      </c>
      <c r="J280" t="s">
        <v>8263</v>
      </c>
      <c r="K280" t="s">
        <v>8263</v>
      </c>
      <c r="L280" t="s">
        <v>8263</v>
      </c>
    </row>
    <row r="281" spans="1:12" x14ac:dyDescent="0.3">
      <c r="A281" t="s">
        <v>598</v>
      </c>
      <c r="B281" t="s">
        <v>599</v>
      </c>
      <c r="C281">
        <v>23.5</v>
      </c>
      <c r="D281" t="s">
        <v>8263</v>
      </c>
      <c r="E281" t="s">
        <v>14</v>
      </c>
      <c r="F281" t="s">
        <v>41</v>
      </c>
      <c r="G281">
        <v>47.904444400000003</v>
      </c>
      <c r="H281">
        <v>13.026388900000001</v>
      </c>
      <c r="I281" t="s">
        <v>8263</v>
      </c>
      <c r="J281" t="s">
        <v>8263</v>
      </c>
      <c r="K281" t="s">
        <v>8263</v>
      </c>
      <c r="L281" t="s">
        <v>8263</v>
      </c>
    </row>
    <row r="282" spans="1:12" x14ac:dyDescent="0.3">
      <c r="A282" t="s">
        <v>600</v>
      </c>
      <c r="B282" t="s">
        <v>601</v>
      </c>
      <c r="C282">
        <v>23.4</v>
      </c>
      <c r="D282" t="s">
        <v>8263</v>
      </c>
      <c r="E282" t="s">
        <v>29</v>
      </c>
      <c r="F282" t="s">
        <v>15</v>
      </c>
      <c r="G282">
        <v>47.229106909999999</v>
      </c>
      <c r="H282">
        <v>7.589951686</v>
      </c>
      <c r="I282" t="s">
        <v>8263</v>
      </c>
      <c r="J282" t="s">
        <v>8263</v>
      </c>
      <c r="K282" t="s">
        <v>8263</v>
      </c>
      <c r="L282" t="s">
        <v>8263</v>
      </c>
    </row>
    <row r="283" spans="1:12" x14ac:dyDescent="0.3">
      <c r="A283" t="s">
        <v>602</v>
      </c>
      <c r="B283" t="s">
        <v>603</v>
      </c>
      <c r="C283">
        <v>23.4</v>
      </c>
      <c r="D283" t="s">
        <v>8263</v>
      </c>
      <c r="E283" t="s">
        <v>29</v>
      </c>
      <c r="F283" t="s">
        <v>15</v>
      </c>
      <c r="G283">
        <v>46.249260210000003</v>
      </c>
      <c r="H283">
        <v>6.9472070529999996</v>
      </c>
      <c r="I283" t="s">
        <v>8263</v>
      </c>
      <c r="J283" t="s">
        <v>8263</v>
      </c>
      <c r="K283" t="s">
        <v>8263</v>
      </c>
      <c r="L283" t="s">
        <v>8263</v>
      </c>
    </row>
    <row r="284" spans="1:12" x14ac:dyDescent="0.3">
      <c r="A284" t="s">
        <v>604</v>
      </c>
      <c r="B284" t="s">
        <v>605</v>
      </c>
      <c r="C284">
        <v>369</v>
      </c>
      <c r="D284" t="s">
        <v>8263</v>
      </c>
      <c r="E284" t="s">
        <v>29</v>
      </c>
      <c r="F284" t="s">
        <v>117</v>
      </c>
      <c r="G284">
        <v>41.488599999999998</v>
      </c>
      <c r="H284">
        <v>-6.2656000000000001</v>
      </c>
      <c r="I284">
        <v>60</v>
      </c>
      <c r="J284" t="s">
        <v>8263</v>
      </c>
      <c r="K284" t="s">
        <v>8263</v>
      </c>
      <c r="L284">
        <v>897.8</v>
      </c>
    </row>
    <row r="285" spans="1:12" x14ac:dyDescent="0.3">
      <c r="A285" t="s">
        <v>606</v>
      </c>
      <c r="B285" t="s">
        <v>607</v>
      </c>
      <c r="C285">
        <v>326.57</v>
      </c>
      <c r="D285" t="s">
        <v>8263</v>
      </c>
      <c r="E285" t="s">
        <v>14</v>
      </c>
      <c r="F285" t="s">
        <v>38</v>
      </c>
      <c r="G285">
        <v>41.526025400000002</v>
      </c>
      <c r="H285">
        <v>-5.9845018000000003</v>
      </c>
      <c r="I285">
        <v>302.89999999999998</v>
      </c>
      <c r="J285">
        <v>1145</v>
      </c>
      <c r="K285" t="s">
        <v>8263</v>
      </c>
      <c r="L285" t="s">
        <v>8263</v>
      </c>
    </row>
    <row r="286" spans="1:12" x14ac:dyDescent="0.3">
      <c r="A286" t="s">
        <v>608</v>
      </c>
      <c r="B286" t="s">
        <v>609</v>
      </c>
      <c r="C286">
        <v>23.3</v>
      </c>
      <c r="D286" t="s">
        <v>8263</v>
      </c>
      <c r="E286" t="s">
        <v>29</v>
      </c>
      <c r="F286" t="s">
        <v>35</v>
      </c>
      <c r="G286">
        <v>48.778103000000002</v>
      </c>
      <c r="H286">
        <v>11.601190000000001</v>
      </c>
      <c r="I286" t="s">
        <v>8263</v>
      </c>
      <c r="J286" t="s">
        <v>8263</v>
      </c>
      <c r="K286" t="s">
        <v>8263</v>
      </c>
      <c r="L286" t="s">
        <v>8263</v>
      </c>
    </row>
    <row r="287" spans="1:12" x14ac:dyDescent="0.3">
      <c r="A287" t="s">
        <v>610</v>
      </c>
      <c r="B287" t="s">
        <v>611</v>
      </c>
      <c r="C287">
        <v>23.2</v>
      </c>
      <c r="D287" t="s">
        <v>8263</v>
      </c>
      <c r="E287" t="s">
        <v>29</v>
      </c>
      <c r="F287" t="s">
        <v>35</v>
      </c>
      <c r="G287">
        <v>48.249319999999997</v>
      </c>
      <c r="H287">
        <v>12.86469</v>
      </c>
      <c r="I287" t="s">
        <v>8263</v>
      </c>
      <c r="J287" t="s">
        <v>8263</v>
      </c>
      <c r="K287" t="s">
        <v>8263</v>
      </c>
      <c r="L287" t="s">
        <v>8263</v>
      </c>
    </row>
    <row r="288" spans="1:12" x14ac:dyDescent="0.3">
      <c r="A288" t="s">
        <v>612</v>
      </c>
      <c r="B288" t="s">
        <v>613</v>
      </c>
      <c r="C288">
        <v>23</v>
      </c>
      <c r="D288" t="s">
        <v>8263</v>
      </c>
      <c r="E288" t="s">
        <v>14</v>
      </c>
      <c r="F288" t="s">
        <v>19</v>
      </c>
      <c r="G288">
        <v>45.078338000000002</v>
      </c>
      <c r="H288">
        <v>6.703201</v>
      </c>
      <c r="I288" t="s">
        <v>8263</v>
      </c>
      <c r="J288" t="s">
        <v>8263</v>
      </c>
      <c r="K288" t="s">
        <v>8263</v>
      </c>
      <c r="L288" t="s">
        <v>8263</v>
      </c>
    </row>
    <row r="289" spans="1:12" x14ac:dyDescent="0.3">
      <c r="A289" t="s">
        <v>614</v>
      </c>
      <c r="B289" t="s">
        <v>615</v>
      </c>
      <c r="C289">
        <v>23</v>
      </c>
      <c r="D289" t="s">
        <v>8263</v>
      </c>
      <c r="E289" t="s">
        <v>29</v>
      </c>
      <c r="F289" t="s">
        <v>19</v>
      </c>
      <c r="G289">
        <v>46.116502169999997</v>
      </c>
      <c r="H289">
        <v>8.2931327820000007</v>
      </c>
      <c r="I289" t="s">
        <v>8263</v>
      </c>
      <c r="J289" t="s">
        <v>8263</v>
      </c>
      <c r="K289" t="s">
        <v>8263</v>
      </c>
      <c r="L289" t="s">
        <v>8263</v>
      </c>
    </row>
    <row r="290" spans="1:12" x14ac:dyDescent="0.3">
      <c r="A290" t="s">
        <v>616</v>
      </c>
      <c r="B290" t="s">
        <v>617</v>
      </c>
      <c r="C290">
        <v>23</v>
      </c>
      <c r="D290" t="s">
        <v>8263</v>
      </c>
      <c r="E290" t="s">
        <v>29</v>
      </c>
      <c r="F290" t="s">
        <v>19</v>
      </c>
      <c r="G290">
        <v>43.978948000000003</v>
      </c>
      <c r="H290">
        <v>10.545703</v>
      </c>
      <c r="I290" t="s">
        <v>8263</v>
      </c>
      <c r="J290" t="s">
        <v>8263</v>
      </c>
      <c r="K290" t="s">
        <v>8263</v>
      </c>
      <c r="L290" t="s">
        <v>8263</v>
      </c>
    </row>
    <row r="291" spans="1:12" x14ac:dyDescent="0.3">
      <c r="A291" t="s">
        <v>618</v>
      </c>
      <c r="B291" t="s">
        <v>619</v>
      </c>
      <c r="C291">
        <v>23</v>
      </c>
      <c r="D291" t="s">
        <v>8263</v>
      </c>
      <c r="E291" t="s">
        <v>29</v>
      </c>
      <c r="F291" t="s">
        <v>19</v>
      </c>
      <c r="G291">
        <v>42.259327999999996</v>
      </c>
      <c r="H291">
        <v>12.745778</v>
      </c>
      <c r="I291" t="s">
        <v>8263</v>
      </c>
      <c r="J291" t="s">
        <v>8263</v>
      </c>
      <c r="K291" t="s">
        <v>8263</v>
      </c>
      <c r="L291" t="s">
        <v>8263</v>
      </c>
    </row>
    <row r="292" spans="1:12" x14ac:dyDescent="0.3">
      <c r="A292" t="s">
        <v>620</v>
      </c>
      <c r="B292" t="s">
        <v>621</v>
      </c>
      <c r="C292">
        <v>23</v>
      </c>
      <c r="D292" t="s">
        <v>8263</v>
      </c>
      <c r="E292" t="s">
        <v>29</v>
      </c>
      <c r="F292" t="s">
        <v>19</v>
      </c>
      <c r="G292">
        <v>41.625824000000001</v>
      </c>
      <c r="H292">
        <v>14.089016000000001</v>
      </c>
      <c r="I292" t="s">
        <v>8263</v>
      </c>
      <c r="J292" t="s">
        <v>8263</v>
      </c>
      <c r="K292" t="s">
        <v>8263</v>
      </c>
      <c r="L292" t="s">
        <v>8263</v>
      </c>
    </row>
    <row r="293" spans="1:12" x14ac:dyDescent="0.3">
      <c r="A293" t="s">
        <v>622</v>
      </c>
      <c r="B293" t="s">
        <v>623</v>
      </c>
      <c r="C293">
        <v>23</v>
      </c>
      <c r="D293" t="s">
        <v>8263</v>
      </c>
      <c r="E293" t="s">
        <v>29</v>
      </c>
      <c r="F293" t="s">
        <v>19</v>
      </c>
      <c r="G293">
        <v>45.712164999999999</v>
      </c>
      <c r="H293">
        <v>7.8828139999999998</v>
      </c>
      <c r="I293" t="s">
        <v>8263</v>
      </c>
      <c r="J293" t="s">
        <v>8263</v>
      </c>
      <c r="K293" t="s">
        <v>8263</v>
      </c>
      <c r="L293" t="s">
        <v>8263</v>
      </c>
    </row>
    <row r="294" spans="1:12" x14ac:dyDescent="0.3">
      <c r="A294" t="s">
        <v>624</v>
      </c>
      <c r="B294" t="s">
        <v>625</v>
      </c>
      <c r="C294">
        <v>23</v>
      </c>
      <c r="D294" t="s">
        <v>8263</v>
      </c>
      <c r="E294" t="s">
        <v>14</v>
      </c>
      <c r="F294" t="s">
        <v>41</v>
      </c>
      <c r="G294">
        <v>47.660998999999997</v>
      </c>
      <c r="H294">
        <v>14.73</v>
      </c>
      <c r="I294" t="s">
        <v>8263</v>
      </c>
      <c r="J294" t="s">
        <v>8263</v>
      </c>
      <c r="K294" t="s">
        <v>8263</v>
      </c>
      <c r="L294" t="s">
        <v>8263</v>
      </c>
    </row>
    <row r="295" spans="1:12" x14ac:dyDescent="0.3">
      <c r="A295" t="s">
        <v>626</v>
      </c>
      <c r="B295" t="s">
        <v>627</v>
      </c>
      <c r="C295">
        <v>324</v>
      </c>
      <c r="D295" t="s">
        <v>8263</v>
      </c>
      <c r="E295" t="s">
        <v>14</v>
      </c>
      <c r="F295" t="s">
        <v>38</v>
      </c>
      <c r="G295">
        <v>41.368999000000002</v>
      </c>
      <c r="H295">
        <v>0.27400000000000002</v>
      </c>
      <c r="I295">
        <v>81</v>
      </c>
      <c r="J295">
        <v>1533.8</v>
      </c>
      <c r="K295">
        <v>265000</v>
      </c>
      <c r="L295">
        <v>593</v>
      </c>
    </row>
    <row r="296" spans="1:12" x14ac:dyDescent="0.3">
      <c r="A296" t="s">
        <v>628</v>
      </c>
      <c r="B296" t="s">
        <v>629</v>
      </c>
      <c r="C296">
        <v>23</v>
      </c>
      <c r="D296" t="s">
        <v>8263</v>
      </c>
      <c r="E296" t="s">
        <v>29</v>
      </c>
      <c r="F296" t="s">
        <v>15</v>
      </c>
      <c r="G296">
        <v>47.312291559999998</v>
      </c>
      <c r="H296">
        <v>7.8777021740000004</v>
      </c>
      <c r="I296" t="s">
        <v>8263</v>
      </c>
      <c r="J296" t="s">
        <v>8263</v>
      </c>
      <c r="K296" t="s">
        <v>8263</v>
      </c>
      <c r="L296" t="s">
        <v>8263</v>
      </c>
    </row>
    <row r="297" spans="1:12" x14ac:dyDescent="0.3">
      <c r="A297" t="s">
        <v>630</v>
      </c>
      <c r="B297" t="s">
        <v>631</v>
      </c>
      <c r="C297">
        <v>23</v>
      </c>
      <c r="D297" t="s">
        <v>8263</v>
      </c>
      <c r="E297" t="s">
        <v>14</v>
      </c>
      <c r="F297" t="s">
        <v>73</v>
      </c>
      <c r="G297">
        <v>46.695416999999999</v>
      </c>
      <c r="H297">
        <v>26.712917000000001</v>
      </c>
      <c r="I297">
        <v>20</v>
      </c>
      <c r="J297">
        <v>8.66</v>
      </c>
      <c r="K297" t="s">
        <v>8263</v>
      </c>
      <c r="L297">
        <v>60</v>
      </c>
    </row>
    <row r="298" spans="1:12" x14ac:dyDescent="0.3">
      <c r="A298" t="s">
        <v>632</v>
      </c>
      <c r="B298" t="s">
        <v>633</v>
      </c>
      <c r="C298">
        <v>22.707006369999998</v>
      </c>
      <c r="D298" t="s">
        <v>8263</v>
      </c>
      <c r="E298" t="s">
        <v>14</v>
      </c>
      <c r="F298" t="s">
        <v>24</v>
      </c>
      <c r="G298">
        <v>46.210999999999999</v>
      </c>
      <c r="H298">
        <v>5.4649999999999999</v>
      </c>
      <c r="I298" t="s">
        <v>8263</v>
      </c>
      <c r="J298" t="s">
        <v>8263</v>
      </c>
      <c r="K298" t="s">
        <v>8263</v>
      </c>
      <c r="L298" t="s">
        <v>8263</v>
      </c>
    </row>
    <row r="299" spans="1:12" x14ac:dyDescent="0.3">
      <c r="A299" t="s">
        <v>634</v>
      </c>
      <c r="B299" t="s">
        <v>635</v>
      </c>
      <c r="C299">
        <v>22.5</v>
      </c>
      <c r="D299" t="s">
        <v>8263</v>
      </c>
      <c r="E299" t="s">
        <v>14</v>
      </c>
      <c r="F299" t="s">
        <v>174</v>
      </c>
      <c r="G299">
        <v>49.846249999999998</v>
      </c>
      <c r="H299">
        <v>14.421760000000001</v>
      </c>
      <c r="I299">
        <v>22.5</v>
      </c>
      <c r="J299">
        <v>11.2</v>
      </c>
      <c r="K299" t="s">
        <v>8263</v>
      </c>
      <c r="L299" t="s">
        <v>8263</v>
      </c>
    </row>
    <row r="300" spans="1:12" x14ac:dyDescent="0.3">
      <c r="A300" t="s">
        <v>636</v>
      </c>
      <c r="B300" t="s">
        <v>637</v>
      </c>
      <c r="C300">
        <v>22.5</v>
      </c>
      <c r="D300" t="s">
        <v>8263</v>
      </c>
      <c r="E300" t="s">
        <v>29</v>
      </c>
      <c r="F300" t="s">
        <v>112</v>
      </c>
      <c r="G300">
        <v>44.689500000000002</v>
      </c>
      <c r="H300">
        <v>15.2706</v>
      </c>
      <c r="I300" t="s">
        <v>8263</v>
      </c>
      <c r="J300" t="s">
        <v>8263</v>
      </c>
      <c r="K300" t="s">
        <v>8263</v>
      </c>
      <c r="L300">
        <v>84.6</v>
      </c>
    </row>
    <row r="301" spans="1:12" x14ac:dyDescent="0.3">
      <c r="A301" t="s">
        <v>638</v>
      </c>
      <c r="B301" t="s">
        <v>639</v>
      </c>
      <c r="C301">
        <v>22.4</v>
      </c>
      <c r="D301" t="s">
        <v>8263</v>
      </c>
      <c r="E301" t="s">
        <v>14</v>
      </c>
      <c r="F301" t="s">
        <v>95</v>
      </c>
      <c r="G301">
        <v>42.583979999999997</v>
      </c>
      <c r="H301">
        <v>23.428190000000001</v>
      </c>
      <c r="I301">
        <v>98.5</v>
      </c>
      <c r="J301">
        <v>2.7</v>
      </c>
      <c r="K301" t="s">
        <v>8263</v>
      </c>
      <c r="L301" t="s">
        <v>8263</v>
      </c>
    </row>
    <row r="302" spans="1:12" x14ac:dyDescent="0.3">
      <c r="A302" t="s">
        <v>640</v>
      </c>
      <c r="B302" t="s">
        <v>641</v>
      </c>
      <c r="C302">
        <v>22.4</v>
      </c>
      <c r="D302" t="s">
        <v>8263</v>
      </c>
      <c r="E302" t="s">
        <v>29</v>
      </c>
      <c r="F302" t="s">
        <v>95</v>
      </c>
      <c r="G302">
        <v>42.4452</v>
      </c>
      <c r="H302">
        <v>25.636399999999998</v>
      </c>
      <c r="I302">
        <v>132</v>
      </c>
      <c r="J302">
        <v>142.4</v>
      </c>
      <c r="K302" t="s">
        <v>8263</v>
      </c>
      <c r="L302">
        <v>62</v>
      </c>
    </row>
    <row r="303" spans="1:12" x14ac:dyDescent="0.3">
      <c r="A303" t="s">
        <v>642</v>
      </c>
      <c r="B303" t="s">
        <v>643</v>
      </c>
      <c r="C303">
        <v>22.3</v>
      </c>
      <c r="D303" t="s">
        <v>8263</v>
      </c>
      <c r="E303" t="s">
        <v>29</v>
      </c>
      <c r="F303" t="s">
        <v>35</v>
      </c>
      <c r="G303">
        <v>48.441319999999997</v>
      </c>
      <c r="H303">
        <v>11.992330000000001</v>
      </c>
      <c r="I303" t="s">
        <v>8263</v>
      </c>
      <c r="J303" t="s">
        <v>8263</v>
      </c>
      <c r="K303" t="s">
        <v>8263</v>
      </c>
      <c r="L303" t="s">
        <v>8263</v>
      </c>
    </row>
    <row r="304" spans="1:12" x14ac:dyDescent="0.3">
      <c r="A304" t="s">
        <v>644</v>
      </c>
      <c r="B304" t="s">
        <v>645</v>
      </c>
      <c r="C304">
        <v>324</v>
      </c>
      <c r="D304" t="s">
        <v>8263</v>
      </c>
      <c r="E304" t="s">
        <v>14</v>
      </c>
      <c r="F304" t="s">
        <v>15</v>
      </c>
      <c r="G304">
        <v>46.334988520000003</v>
      </c>
      <c r="H304">
        <v>8.9826495990000002</v>
      </c>
      <c r="I304">
        <v>92</v>
      </c>
      <c r="J304">
        <v>4.5999999999999996</v>
      </c>
      <c r="K304" t="s">
        <v>8263</v>
      </c>
      <c r="L304">
        <v>658</v>
      </c>
    </row>
    <row r="305" spans="1:12" x14ac:dyDescent="0.3">
      <c r="A305" t="s">
        <v>646</v>
      </c>
      <c r="B305" t="s">
        <v>647</v>
      </c>
      <c r="C305">
        <v>22</v>
      </c>
      <c r="D305" t="s">
        <v>8263</v>
      </c>
      <c r="E305" t="s">
        <v>14</v>
      </c>
      <c r="F305" t="s">
        <v>24</v>
      </c>
      <c r="G305">
        <v>45.347000000000001</v>
      </c>
      <c r="H305">
        <v>2.3490000000000002</v>
      </c>
      <c r="I305">
        <v>27</v>
      </c>
      <c r="J305">
        <v>24</v>
      </c>
      <c r="K305" t="s">
        <v>8263</v>
      </c>
      <c r="L305" t="s">
        <v>8263</v>
      </c>
    </row>
    <row r="306" spans="1:12" x14ac:dyDescent="0.3">
      <c r="A306" t="s">
        <v>648</v>
      </c>
      <c r="B306" t="s">
        <v>649</v>
      </c>
      <c r="C306">
        <v>336</v>
      </c>
      <c r="D306">
        <v>270</v>
      </c>
      <c r="E306" t="s">
        <v>18</v>
      </c>
      <c r="F306" t="s">
        <v>117</v>
      </c>
      <c r="G306">
        <v>40.340285000000002</v>
      </c>
      <c r="H306">
        <v>-8.1967780000000001</v>
      </c>
      <c r="I306">
        <v>71.599999999999994</v>
      </c>
      <c r="J306">
        <v>304</v>
      </c>
      <c r="K306">
        <v>39200</v>
      </c>
      <c r="L306">
        <v>209</v>
      </c>
    </row>
    <row r="307" spans="1:12" x14ac:dyDescent="0.3">
      <c r="A307" t="s">
        <v>650</v>
      </c>
      <c r="B307" t="s">
        <v>651</v>
      </c>
      <c r="C307">
        <v>22</v>
      </c>
      <c r="D307" t="s">
        <v>8263</v>
      </c>
      <c r="E307" t="s">
        <v>29</v>
      </c>
      <c r="F307" t="s">
        <v>41</v>
      </c>
      <c r="G307">
        <v>47.174300000000002</v>
      </c>
      <c r="H307">
        <v>14.723143</v>
      </c>
      <c r="I307" t="s">
        <v>8263</v>
      </c>
      <c r="J307" t="s">
        <v>8263</v>
      </c>
      <c r="K307" t="s">
        <v>8263</v>
      </c>
      <c r="L307" t="s">
        <v>8263</v>
      </c>
    </row>
    <row r="308" spans="1:12" x14ac:dyDescent="0.3">
      <c r="A308" t="s">
        <v>652</v>
      </c>
      <c r="B308" t="s">
        <v>653</v>
      </c>
      <c r="C308">
        <v>22</v>
      </c>
      <c r="D308" t="s">
        <v>8263</v>
      </c>
      <c r="E308" t="s">
        <v>29</v>
      </c>
      <c r="F308" t="s">
        <v>41</v>
      </c>
      <c r="G308">
        <v>47.365228999999999</v>
      </c>
      <c r="H308">
        <v>15.334486</v>
      </c>
      <c r="I308" t="s">
        <v>8263</v>
      </c>
      <c r="J308" t="s">
        <v>8263</v>
      </c>
      <c r="K308" t="s">
        <v>8263</v>
      </c>
      <c r="L308" t="s">
        <v>8263</v>
      </c>
    </row>
    <row r="309" spans="1:12" x14ac:dyDescent="0.3">
      <c r="A309" t="s">
        <v>654</v>
      </c>
      <c r="B309" t="s">
        <v>655</v>
      </c>
      <c r="C309">
        <v>22</v>
      </c>
      <c r="D309" t="s">
        <v>8263</v>
      </c>
      <c r="E309" t="s">
        <v>29</v>
      </c>
      <c r="F309" t="s">
        <v>15</v>
      </c>
      <c r="G309">
        <v>46.088309870000003</v>
      </c>
      <c r="H309">
        <v>7.0590697670000004</v>
      </c>
      <c r="I309" t="s">
        <v>8263</v>
      </c>
      <c r="J309" t="s">
        <v>8263</v>
      </c>
      <c r="K309" t="s">
        <v>8263</v>
      </c>
      <c r="L309" t="s">
        <v>8263</v>
      </c>
    </row>
    <row r="310" spans="1:12" x14ac:dyDescent="0.3">
      <c r="A310" t="s">
        <v>656</v>
      </c>
      <c r="B310" t="s">
        <v>657</v>
      </c>
      <c r="C310">
        <v>24</v>
      </c>
      <c r="D310" t="s">
        <v>8263</v>
      </c>
      <c r="E310" t="s">
        <v>14</v>
      </c>
      <c r="F310" t="s">
        <v>47</v>
      </c>
      <c r="G310">
        <v>62.416559999999997</v>
      </c>
      <c r="H310">
        <v>13.531136999999999</v>
      </c>
      <c r="I310" t="s">
        <v>8263</v>
      </c>
      <c r="J310" t="s">
        <v>8263</v>
      </c>
      <c r="K310" t="s">
        <v>8263</v>
      </c>
      <c r="L310" t="s">
        <v>8263</v>
      </c>
    </row>
    <row r="311" spans="1:12" x14ac:dyDescent="0.3">
      <c r="A311" t="s">
        <v>658</v>
      </c>
      <c r="B311" t="s">
        <v>659</v>
      </c>
      <c r="C311">
        <v>22</v>
      </c>
      <c r="D311" t="s">
        <v>8263</v>
      </c>
      <c r="E311" t="s">
        <v>29</v>
      </c>
      <c r="F311" t="s">
        <v>19</v>
      </c>
      <c r="G311">
        <v>42.295437999999997</v>
      </c>
      <c r="H311">
        <v>13.971105</v>
      </c>
      <c r="I311" t="s">
        <v>8263</v>
      </c>
      <c r="J311" t="s">
        <v>8263</v>
      </c>
      <c r="K311" t="s">
        <v>8263</v>
      </c>
      <c r="L311" t="s">
        <v>8263</v>
      </c>
    </row>
    <row r="312" spans="1:12" x14ac:dyDescent="0.3">
      <c r="A312" t="s">
        <v>660</v>
      </c>
      <c r="B312" t="s">
        <v>661</v>
      </c>
      <c r="C312">
        <v>320</v>
      </c>
      <c r="D312">
        <v>340</v>
      </c>
      <c r="E312" t="s">
        <v>18</v>
      </c>
      <c r="F312" t="s">
        <v>24</v>
      </c>
      <c r="G312">
        <v>45.496670000000002</v>
      </c>
      <c r="H312">
        <v>6.5103799999999996</v>
      </c>
      <c r="I312">
        <v>34</v>
      </c>
      <c r="J312">
        <v>2.1</v>
      </c>
      <c r="K312">
        <v>930</v>
      </c>
      <c r="L312" t="s">
        <v>8263</v>
      </c>
    </row>
    <row r="313" spans="1:12" x14ac:dyDescent="0.3">
      <c r="A313" t="s">
        <v>662</v>
      </c>
      <c r="B313" t="s">
        <v>663</v>
      </c>
      <c r="C313">
        <v>22</v>
      </c>
      <c r="D313" t="s">
        <v>8263</v>
      </c>
      <c r="E313" t="s">
        <v>14</v>
      </c>
      <c r="F313" t="s">
        <v>19</v>
      </c>
      <c r="G313">
        <v>40.719766</v>
      </c>
      <c r="H313">
        <v>9.1010240000000007</v>
      </c>
      <c r="I313">
        <v>50</v>
      </c>
      <c r="J313">
        <v>223.9</v>
      </c>
      <c r="K313" t="s">
        <v>8263</v>
      </c>
      <c r="L313">
        <v>50.929000000000002</v>
      </c>
    </row>
    <row r="314" spans="1:12" x14ac:dyDescent="0.3">
      <c r="A314" t="s">
        <v>664</v>
      </c>
      <c r="B314" t="s">
        <v>665</v>
      </c>
      <c r="C314">
        <v>22.7</v>
      </c>
      <c r="D314" t="s">
        <v>8263</v>
      </c>
      <c r="E314" t="s">
        <v>14</v>
      </c>
      <c r="F314" t="s">
        <v>141</v>
      </c>
      <c r="G314">
        <v>43.518900000000002</v>
      </c>
      <c r="H314">
        <v>19.811499999999999</v>
      </c>
      <c r="I314" t="s">
        <v>8263</v>
      </c>
      <c r="J314">
        <v>250</v>
      </c>
      <c r="K314" t="s">
        <v>8263</v>
      </c>
      <c r="L314" t="s">
        <v>8263</v>
      </c>
    </row>
    <row r="315" spans="1:12" x14ac:dyDescent="0.3">
      <c r="A315" t="s">
        <v>666</v>
      </c>
      <c r="B315" t="s">
        <v>667</v>
      </c>
      <c r="C315">
        <v>22</v>
      </c>
      <c r="D315" t="s">
        <v>8263</v>
      </c>
      <c r="E315" t="s">
        <v>14</v>
      </c>
      <c r="F315" t="s">
        <v>15</v>
      </c>
      <c r="G315">
        <v>46.578949590000001</v>
      </c>
      <c r="H315">
        <v>9.1193155640000008</v>
      </c>
      <c r="I315">
        <v>151</v>
      </c>
      <c r="J315" t="s">
        <v>8263</v>
      </c>
      <c r="K315" t="s">
        <v>8263</v>
      </c>
      <c r="L315" t="s">
        <v>8263</v>
      </c>
    </row>
    <row r="316" spans="1:12" x14ac:dyDescent="0.3">
      <c r="A316" t="s">
        <v>668</v>
      </c>
      <c r="B316" t="s">
        <v>669</v>
      </c>
      <c r="C316">
        <v>16.22</v>
      </c>
      <c r="D316" t="s">
        <v>8263</v>
      </c>
      <c r="E316" t="s">
        <v>29</v>
      </c>
      <c r="F316" t="s">
        <v>88</v>
      </c>
      <c r="G316">
        <v>41.814608329999999</v>
      </c>
      <c r="H316">
        <v>20.217969440000001</v>
      </c>
      <c r="I316" t="s">
        <v>8263</v>
      </c>
      <c r="J316" t="s">
        <v>8263</v>
      </c>
      <c r="K316">
        <v>49.52</v>
      </c>
      <c r="L316">
        <v>106.616528</v>
      </c>
    </row>
    <row r="317" spans="1:12" x14ac:dyDescent="0.3">
      <c r="A317" t="s">
        <v>670</v>
      </c>
      <c r="B317" t="s">
        <v>671</v>
      </c>
      <c r="C317">
        <v>21.75</v>
      </c>
      <c r="D317" t="s">
        <v>8263</v>
      </c>
      <c r="E317" t="s">
        <v>29</v>
      </c>
      <c r="F317" t="s">
        <v>30</v>
      </c>
      <c r="G317">
        <v>49.375340000000001</v>
      </c>
      <c r="H317">
        <v>19.558489999999999</v>
      </c>
      <c r="I317" t="s">
        <v>8263</v>
      </c>
      <c r="J317" t="s">
        <v>8263</v>
      </c>
      <c r="K317" t="s">
        <v>8263</v>
      </c>
      <c r="L317" t="s">
        <v>8263</v>
      </c>
    </row>
    <row r="318" spans="1:12" x14ac:dyDescent="0.3">
      <c r="A318" t="s">
        <v>672</v>
      </c>
      <c r="B318" t="s">
        <v>673</v>
      </c>
      <c r="C318">
        <v>21.63435685</v>
      </c>
      <c r="D318" t="s">
        <v>8263</v>
      </c>
      <c r="E318" t="s">
        <v>29</v>
      </c>
      <c r="F318" t="s">
        <v>24</v>
      </c>
      <c r="G318">
        <v>44.844999999999999</v>
      </c>
      <c r="H318">
        <v>0.63300000000000001</v>
      </c>
      <c r="I318" t="s">
        <v>8263</v>
      </c>
      <c r="J318" t="s">
        <v>8263</v>
      </c>
      <c r="K318" t="s">
        <v>8263</v>
      </c>
      <c r="L318" t="s">
        <v>8263</v>
      </c>
    </row>
    <row r="319" spans="1:12" x14ac:dyDescent="0.3">
      <c r="A319" t="s">
        <v>674</v>
      </c>
      <c r="B319" t="s">
        <v>675</v>
      </c>
      <c r="C319">
        <v>21.5</v>
      </c>
      <c r="D319" t="s">
        <v>8263</v>
      </c>
      <c r="E319" t="s">
        <v>29</v>
      </c>
      <c r="F319" t="s">
        <v>35</v>
      </c>
      <c r="G319">
        <v>48.896590000000003</v>
      </c>
      <c r="H319">
        <v>12.55752</v>
      </c>
      <c r="I319" t="s">
        <v>8263</v>
      </c>
      <c r="J319" t="s">
        <v>8263</v>
      </c>
      <c r="K319" t="s">
        <v>8263</v>
      </c>
      <c r="L319" t="s">
        <v>8263</v>
      </c>
    </row>
    <row r="320" spans="1:12" x14ac:dyDescent="0.3">
      <c r="A320" t="s">
        <v>676</v>
      </c>
      <c r="B320" t="s">
        <v>677</v>
      </c>
      <c r="C320">
        <v>320</v>
      </c>
      <c r="D320" t="s">
        <v>8263</v>
      </c>
      <c r="E320" t="s">
        <v>18</v>
      </c>
      <c r="F320" t="s">
        <v>35</v>
      </c>
      <c r="G320">
        <v>50.615001999999997</v>
      </c>
      <c r="H320">
        <v>11.492000000000001</v>
      </c>
      <c r="I320">
        <v>304</v>
      </c>
      <c r="J320">
        <v>3</v>
      </c>
      <c r="K320">
        <v>2027</v>
      </c>
      <c r="L320" t="s">
        <v>8263</v>
      </c>
    </row>
    <row r="321" spans="1:12" x14ac:dyDescent="0.3">
      <c r="A321" t="s">
        <v>678</v>
      </c>
      <c r="B321" t="s">
        <v>679</v>
      </c>
      <c r="C321">
        <v>21.423566879999999</v>
      </c>
      <c r="D321" t="s">
        <v>8263</v>
      </c>
      <c r="E321" t="s">
        <v>14</v>
      </c>
      <c r="F321" t="s">
        <v>24</v>
      </c>
      <c r="G321">
        <v>43.601999999999997</v>
      </c>
      <c r="H321">
        <v>6.8410000000000002</v>
      </c>
      <c r="I321" t="s">
        <v>8263</v>
      </c>
      <c r="J321" t="s">
        <v>8263</v>
      </c>
      <c r="K321" t="s">
        <v>8263</v>
      </c>
      <c r="L321" t="s">
        <v>8263</v>
      </c>
    </row>
    <row r="322" spans="1:12" x14ac:dyDescent="0.3">
      <c r="A322" t="s">
        <v>680</v>
      </c>
      <c r="B322" t="s">
        <v>681</v>
      </c>
      <c r="C322">
        <v>22</v>
      </c>
      <c r="D322" t="s">
        <v>8263</v>
      </c>
      <c r="E322" t="s">
        <v>14</v>
      </c>
      <c r="F322" t="s">
        <v>47</v>
      </c>
      <c r="G322">
        <v>64.583370000000002</v>
      </c>
      <c r="H322">
        <v>18.692270000000001</v>
      </c>
      <c r="I322" t="s">
        <v>8263</v>
      </c>
      <c r="J322" t="s">
        <v>8263</v>
      </c>
      <c r="K322" t="s">
        <v>8263</v>
      </c>
      <c r="L322" t="s">
        <v>8263</v>
      </c>
    </row>
    <row r="323" spans="1:12" x14ac:dyDescent="0.3">
      <c r="A323" t="s">
        <v>682</v>
      </c>
      <c r="B323" t="s">
        <v>683</v>
      </c>
      <c r="C323">
        <v>21.2</v>
      </c>
      <c r="D323" t="s">
        <v>8263</v>
      </c>
      <c r="E323" t="s">
        <v>14</v>
      </c>
      <c r="F323" t="s">
        <v>95</v>
      </c>
      <c r="G323">
        <v>41.5745</v>
      </c>
      <c r="H323">
        <v>23.5626</v>
      </c>
      <c r="I323">
        <v>456</v>
      </c>
      <c r="J323">
        <v>0.06</v>
      </c>
      <c r="K323" t="s">
        <v>8263</v>
      </c>
      <c r="L323" t="s">
        <v>8263</v>
      </c>
    </row>
    <row r="324" spans="1:12" x14ac:dyDescent="0.3">
      <c r="A324" t="s">
        <v>684</v>
      </c>
      <c r="B324" t="s">
        <v>685</v>
      </c>
      <c r="C324">
        <v>21.347133759999998</v>
      </c>
      <c r="D324" t="s">
        <v>8263</v>
      </c>
      <c r="E324" t="s">
        <v>14</v>
      </c>
      <c r="F324" t="s">
        <v>47</v>
      </c>
      <c r="G324">
        <v>60.1749285</v>
      </c>
      <c r="H324">
        <v>16.476272999999999</v>
      </c>
      <c r="I324" t="s">
        <v>8263</v>
      </c>
      <c r="J324" t="s">
        <v>8263</v>
      </c>
      <c r="K324" t="s">
        <v>8263</v>
      </c>
      <c r="L324" t="s">
        <v>8263</v>
      </c>
    </row>
    <row r="325" spans="1:12" x14ac:dyDescent="0.3">
      <c r="A325" t="s">
        <v>686</v>
      </c>
      <c r="B325" t="s">
        <v>687</v>
      </c>
      <c r="C325">
        <v>21</v>
      </c>
      <c r="D325" t="s">
        <v>8263</v>
      </c>
      <c r="E325" t="s">
        <v>29</v>
      </c>
      <c r="F325" t="s">
        <v>19</v>
      </c>
      <c r="G325">
        <v>45.562959999999997</v>
      </c>
      <c r="H325">
        <v>7.807315</v>
      </c>
      <c r="I325" t="s">
        <v>8263</v>
      </c>
      <c r="J325" t="s">
        <v>8263</v>
      </c>
      <c r="K325" t="s">
        <v>8263</v>
      </c>
      <c r="L325" t="s">
        <v>8263</v>
      </c>
    </row>
    <row r="326" spans="1:12" x14ac:dyDescent="0.3">
      <c r="A326" t="s">
        <v>688</v>
      </c>
      <c r="B326" t="s">
        <v>689</v>
      </c>
      <c r="C326">
        <v>21</v>
      </c>
      <c r="D326" t="s">
        <v>8263</v>
      </c>
      <c r="E326" t="s">
        <v>29</v>
      </c>
      <c r="F326" t="s">
        <v>19</v>
      </c>
      <c r="G326">
        <v>46.8333333</v>
      </c>
      <c r="H326">
        <v>11.6166667</v>
      </c>
      <c r="I326" t="s">
        <v>8263</v>
      </c>
      <c r="J326" t="s">
        <v>8263</v>
      </c>
      <c r="K326" t="s">
        <v>8263</v>
      </c>
      <c r="L326" t="s">
        <v>8263</v>
      </c>
    </row>
    <row r="327" spans="1:12" x14ac:dyDescent="0.3">
      <c r="A327" t="s">
        <v>690</v>
      </c>
      <c r="B327" t="s">
        <v>691</v>
      </c>
      <c r="C327">
        <v>21</v>
      </c>
      <c r="D327" t="s">
        <v>8263</v>
      </c>
      <c r="E327" t="s">
        <v>14</v>
      </c>
      <c r="F327" t="s">
        <v>41</v>
      </c>
      <c r="G327">
        <v>47.18</v>
      </c>
      <c r="H327">
        <v>14.763999999999999</v>
      </c>
      <c r="I327" t="s">
        <v>8263</v>
      </c>
      <c r="J327" t="s">
        <v>8263</v>
      </c>
      <c r="K327" t="s">
        <v>8263</v>
      </c>
      <c r="L327" t="s">
        <v>8263</v>
      </c>
    </row>
    <row r="328" spans="1:12" x14ac:dyDescent="0.3">
      <c r="A328" t="s">
        <v>692</v>
      </c>
      <c r="B328" t="s">
        <v>693</v>
      </c>
      <c r="C328">
        <v>21</v>
      </c>
      <c r="D328" t="s">
        <v>8263</v>
      </c>
      <c r="E328" t="s">
        <v>29</v>
      </c>
      <c r="F328" t="s">
        <v>62</v>
      </c>
      <c r="G328">
        <v>56.401001000000001</v>
      </c>
      <c r="H328">
        <v>-4.1219999999999999</v>
      </c>
      <c r="I328" t="s">
        <v>8263</v>
      </c>
      <c r="J328" t="s">
        <v>8263</v>
      </c>
      <c r="K328" t="s">
        <v>8263</v>
      </c>
      <c r="L328">
        <v>75</v>
      </c>
    </row>
    <row r="329" spans="1:12" x14ac:dyDescent="0.3">
      <c r="A329" t="s">
        <v>694</v>
      </c>
      <c r="B329" t="s">
        <v>695</v>
      </c>
      <c r="C329">
        <v>375</v>
      </c>
      <c r="D329" t="s">
        <v>8263</v>
      </c>
      <c r="E329" t="s">
        <v>14</v>
      </c>
      <c r="F329" t="s">
        <v>70</v>
      </c>
      <c r="G329">
        <v>40.330500000000001</v>
      </c>
      <c r="H329">
        <v>22.125299999999999</v>
      </c>
      <c r="I329">
        <v>105</v>
      </c>
      <c r="J329">
        <v>1089</v>
      </c>
      <c r="K329">
        <v>342000</v>
      </c>
      <c r="L329">
        <v>417</v>
      </c>
    </row>
    <row r="330" spans="1:12" x14ac:dyDescent="0.3">
      <c r="A330" t="s">
        <v>696</v>
      </c>
      <c r="B330" t="s">
        <v>697</v>
      </c>
      <c r="C330">
        <v>21</v>
      </c>
      <c r="D330" t="s">
        <v>8263</v>
      </c>
      <c r="E330" t="s">
        <v>14</v>
      </c>
      <c r="F330" t="s">
        <v>38</v>
      </c>
      <c r="G330">
        <v>42.629002</v>
      </c>
      <c r="H330">
        <v>-7.7119999999999997</v>
      </c>
      <c r="I330" t="s">
        <v>8263</v>
      </c>
      <c r="J330" t="s">
        <v>8263</v>
      </c>
      <c r="K330" t="s">
        <v>8263</v>
      </c>
      <c r="L330" t="s">
        <v>8263</v>
      </c>
    </row>
    <row r="331" spans="1:12" x14ac:dyDescent="0.3">
      <c r="A331" t="s">
        <v>698</v>
      </c>
      <c r="B331" t="s">
        <v>699</v>
      </c>
      <c r="C331">
        <v>21</v>
      </c>
      <c r="D331" t="s">
        <v>8263</v>
      </c>
      <c r="E331" t="s">
        <v>14</v>
      </c>
      <c r="F331" t="s">
        <v>44</v>
      </c>
      <c r="G331">
        <v>46.417000000000002</v>
      </c>
      <c r="H331">
        <v>14.132999999999999</v>
      </c>
      <c r="I331">
        <v>60</v>
      </c>
      <c r="J331">
        <v>5.4640000000000004</v>
      </c>
      <c r="K331" t="s">
        <v>8263</v>
      </c>
      <c r="L331">
        <v>56</v>
      </c>
    </row>
    <row r="332" spans="1:12" x14ac:dyDescent="0.3">
      <c r="A332" t="s">
        <v>700</v>
      </c>
      <c r="B332" t="s">
        <v>701</v>
      </c>
      <c r="C332">
        <v>21</v>
      </c>
      <c r="D332" t="s">
        <v>8263</v>
      </c>
      <c r="E332" t="s">
        <v>29</v>
      </c>
      <c r="F332" t="s">
        <v>67</v>
      </c>
      <c r="G332">
        <v>64.33</v>
      </c>
      <c r="H332">
        <v>27.8</v>
      </c>
      <c r="I332" t="s">
        <v>8263</v>
      </c>
      <c r="J332" t="s">
        <v>8263</v>
      </c>
      <c r="K332" t="s">
        <v>8263</v>
      </c>
      <c r="L332" t="s">
        <v>8263</v>
      </c>
    </row>
    <row r="333" spans="1:12" x14ac:dyDescent="0.3">
      <c r="A333" t="s">
        <v>702</v>
      </c>
      <c r="B333" t="s">
        <v>703</v>
      </c>
      <c r="C333">
        <v>21</v>
      </c>
      <c r="D333" t="s">
        <v>8263</v>
      </c>
      <c r="E333" t="s">
        <v>29</v>
      </c>
      <c r="F333" t="s">
        <v>67</v>
      </c>
      <c r="G333">
        <v>67.691433000000004</v>
      </c>
      <c r="H333">
        <v>26.802883000000001</v>
      </c>
      <c r="I333" t="s">
        <v>8263</v>
      </c>
      <c r="J333" t="s">
        <v>8263</v>
      </c>
      <c r="K333" t="s">
        <v>8263</v>
      </c>
      <c r="L333">
        <v>81</v>
      </c>
    </row>
    <row r="334" spans="1:12" x14ac:dyDescent="0.3">
      <c r="A334" t="s">
        <v>704</v>
      </c>
      <c r="B334" t="s">
        <v>705</v>
      </c>
      <c r="C334">
        <v>21</v>
      </c>
      <c r="D334" t="s">
        <v>8263</v>
      </c>
      <c r="E334" t="s">
        <v>14</v>
      </c>
      <c r="F334" t="s">
        <v>73</v>
      </c>
      <c r="G334">
        <v>47.165416999999998</v>
      </c>
      <c r="H334">
        <v>24.877917</v>
      </c>
      <c r="I334">
        <v>92</v>
      </c>
      <c r="J334">
        <v>75.22</v>
      </c>
      <c r="K334" t="s">
        <v>8263</v>
      </c>
      <c r="L334">
        <v>41</v>
      </c>
    </row>
    <row r="335" spans="1:12" x14ac:dyDescent="0.3">
      <c r="A335" t="s">
        <v>706</v>
      </c>
      <c r="B335" t="s">
        <v>707</v>
      </c>
      <c r="C335">
        <v>20.9</v>
      </c>
      <c r="D335" t="s">
        <v>8263</v>
      </c>
      <c r="E335" t="s">
        <v>14</v>
      </c>
      <c r="F335" t="s">
        <v>15</v>
      </c>
      <c r="G335">
        <v>46.431134360000001</v>
      </c>
      <c r="H335">
        <v>9.2069991039999994</v>
      </c>
      <c r="I335">
        <v>45</v>
      </c>
      <c r="J335">
        <v>6.5</v>
      </c>
      <c r="K335" t="s">
        <v>8263</v>
      </c>
      <c r="L335" t="s">
        <v>8263</v>
      </c>
    </row>
    <row r="336" spans="1:12" x14ac:dyDescent="0.3">
      <c r="A336" t="s">
        <v>708</v>
      </c>
      <c r="B336" t="s">
        <v>709</v>
      </c>
      <c r="C336">
        <v>20.8</v>
      </c>
      <c r="D336" t="s">
        <v>8263</v>
      </c>
      <c r="E336" t="s">
        <v>29</v>
      </c>
      <c r="F336" t="s">
        <v>15</v>
      </c>
      <c r="G336">
        <v>46.876529240000004</v>
      </c>
      <c r="H336">
        <v>8.6633716679999999</v>
      </c>
      <c r="I336" t="s">
        <v>8263</v>
      </c>
      <c r="J336" t="s">
        <v>8263</v>
      </c>
      <c r="K336" t="s">
        <v>8263</v>
      </c>
      <c r="L336" t="s">
        <v>8263</v>
      </c>
    </row>
    <row r="337" spans="1:12" x14ac:dyDescent="0.3">
      <c r="A337" t="s">
        <v>710</v>
      </c>
      <c r="B337" t="s">
        <v>711</v>
      </c>
      <c r="C337">
        <v>20.8</v>
      </c>
      <c r="D337" t="s">
        <v>8263</v>
      </c>
      <c r="E337" t="s">
        <v>29</v>
      </c>
      <c r="F337" t="s">
        <v>15</v>
      </c>
      <c r="G337">
        <v>46.239207950000001</v>
      </c>
      <c r="H337">
        <v>9.1185496209999997</v>
      </c>
      <c r="I337" t="s">
        <v>8263</v>
      </c>
      <c r="J337" t="s">
        <v>8263</v>
      </c>
      <c r="K337" t="s">
        <v>8263</v>
      </c>
      <c r="L337" t="s">
        <v>8263</v>
      </c>
    </row>
    <row r="338" spans="1:12" x14ac:dyDescent="0.3">
      <c r="A338" t="s">
        <v>712</v>
      </c>
      <c r="B338" t="s">
        <v>713</v>
      </c>
      <c r="C338">
        <v>20.732484079999999</v>
      </c>
      <c r="D338" t="s">
        <v>8263</v>
      </c>
      <c r="E338" t="s">
        <v>14</v>
      </c>
      <c r="F338" t="s">
        <v>24</v>
      </c>
      <c r="G338">
        <v>44.890999999999998</v>
      </c>
      <c r="H338">
        <v>3.0030000000000001</v>
      </c>
      <c r="I338" t="s">
        <v>8263</v>
      </c>
      <c r="J338" t="s">
        <v>8263</v>
      </c>
      <c r="K338" t="s">
        <v>8263</v>
      </c>
      <c r="L338" t="s">
        <v>8263</v>
      </c>
    </row>
    <row r="339" spans="1:12" x14ac:dyDescent="0.3">
      <c r="A339" t="s">
        <v>714</v>
      </c>
      <c r="B339" t="s">
        <v>715</v>
      </c>
      <c r="C339">
        <v>304</v>
      </c>
      <c r="D339" t="s">
        <v>8263</v>
      </c>
      <c r="E339" t="s">
        <v>14</v>
      </c>
      <c r="F339" t="s">
        <v>47</v>
      </c>
      <c r="G339">
        <v>67.729795999999993</v>
      </c>
      <c r="H339">
        <v>17.484940000000002</v>
      </c>
      <c r="I339">
        <v>173</v>
      </c>
      <c r="J339">
        <v>600</v>
      </c>
      <c r="K339" t="s">
        <v>8263</v>
      </c>
      <c r="L339">
        <v>491</v>
      </c>
    </row>
    <row r="340" spans="1:12" x14ac:dyDescent="0.3">
      <c r="A340" t="s">
        <v>716</v>
      </c>
      <c r="B340" t="s">
        <v>717</v>
      </c>
      <c r="C340">
        <v>21</v>
      </c>
      <c r="D340" t="s">
        <v>8263</v>
      </c>
      <c r="E340" t="s">
        <v>14</v>
      </c>
      <c r="F340" t="s">
        <v>467</v>
      </c>
      <c r="G340">
        <v>49.747300000000003</v>
      </c>
      <c r="H340">
        <v>19.2075</v>
      </c>
      <c r="I340" t="s">
        <v>8263</v>
      </c>
      <c r="J340" t="s">
        <v>8263</v>
      </c>
      <c r="K340" t="s">
        <v>8263</v>
      </c>
      <c r="L340" t="s">
        <v>8263</v>
      </c>
    </row>
    <row r="341" spans="1:12" x14ac:dyDescent="0.3">
      <c r="A341" t="s">
        <v>718</v>
      </c>
      <c r="B341" t="s">
        <v>719</v>
      </c>
      <c r="C341">
        <v>20.399999999999999</v>
      </c>
      <c r="D341" t="s">
        <v>8263</v>
      </c>
      <c r="E341" t="s">
        <v>29</v>
      </c>
      <c r="F341" t="s">
        <v>15</v>
      </c>
      <c r="G341">
        <v>46.996218820000003</v>
      </c>
      <c r="H341">
        <v>8.6512442570000001</v>
      </c>
      <c r="I341" t="s">
        <v>8263</v>
      </c>
      <c r="J341" t="s">
        <v>8263</v>
      </c>
      <c r="K341" t="s">
        <v>8263</v>
      </c>
      <c r="L341" t="s">
        <v>8263</v>
      </c>
    </row>
    <row r="342" spans="1:12" x14ac:dyDescent="0.3">
      <c r="A342" t="s">
        <v>720</v>
      </c>
      <c r="B342" t="s">
        <v>721</v>
      </c>
      <c r="C342">
        <v>20.3</v>
      </c>
      <c r="D342" t="s">
        <v>8263</v>
      </c>
      <c r="E342" t="s">
        <v>29</v>
      </c>
      <c r="F342" t="s">
        <v>35</v>
      </c>
      <c r="G342">
        <v>51.520131999999997</v>
      </c>
      <c r="H342">
        <v>14.337383000000001</v>
      </c>
      <c r="I342" t="s">
        <v>8263</v>
      </c>
      <c r="J342" t="s">
        <v>8263</v>
      </c>
      <c r="K342" t="s">
        <v>8263</v>
      </c>
      <c r="L342" t="s">
        <v>8263</v>
      </c>
    </row>
    <row r="343" spans="1:12" x14ac:dyDescent="0.3">
      <c r="A343" t="s">
        <v>722</v>
      </c>
      <c r="B343" t="s">
        <v>723</v>
      </c>
      <c r="C343">
        <v>255</v>
      </c>
      <c r="D343" t="s">
        <v>8263</v>
      </c>
      <c r="E343" t="s">
        <v>18</v>
      </c>
      <c r="F343" t="s">
        <v>117</v>
      </c>
      <c r="G343">
        <v>41.231422100000003</v>
      </c>
      <c r="H343">
        <v>-7.4644557000000002</v>
      </c>
      <c r="I343">
        <v>107</v>
      </c>
      <c r="J343">
        <v>106</v>
      </c>
      <c r="K343" t="s">
        <v>8263</v>
      </c>
      <c r="L343">
        <v>275</v>
      </c>
    </row>
    <row r="344" spans="1:12" x14ac:dyDescent="0.3">
      <c r="A344" t="s">
        <v>724</v>
      </c>
      <c r="B344" t="s">
        <v>725</v>
      </c>
      <c r="C344">
        <v>20.282209550000001</v>
      </c>
      <c r="D344" t="s">
        <v>8263</v>
      </c>
      <c r="E344" t="s">
        <v>29</v>
      </c>
      <c r="F344" t="s">
        <v>24</v>
      </c>
      <c r="G344">
        <v>43.920999999999999</v>
      </c>
      <c r="H344">
        <v>5.9249999999999998</v>
      </c>
      <c r="I344" t="s">
        <v>8263</v>
      </c>
      <c r="J344" t="s">
        <v>8263</v>
      </c>
      <c r="K344" t="s">
        <v>8263</v>
      </c>
      <c r="L344" t="s">
        <v>8263</v>
      </c>
    </row>
    <row r="345" spans="1:12" x14ac:dyDescent="0.3">
      <c r="A345" t="s">
        <v>726</v>
      </c>
      <c r="B345" t="s">
        <v>727</v>
      </c>
      <c r="C345">
        <v>20.2</v>
      </c>
      <c r="D345" t="s">
        <v>8263</v>
      </c>
      <c r="E345" t="s">
        <v>29</v>
      </c>
      <c r="F345" t="s">
        <v>35</v>
      </c>
      <c r="G345">
        <v>48.734459000000001</v>
      </c>
      <c r="H345">
        <v>11.14382</v>
      </c>
      <c r="I345" t="s">
        <v>8263</v>
      </c>
      <c r="J345" t="s">
        <v>8263</v>
      </c>
      <c r="K345" t="s">
        <v>8263</v>
      </c>
      <c r="L345" t="s">
        <v>8263</v>
      </c>
    </row>
    <row r="346" spans="1:12" x14ac:dyDescent="0.3">
      <c r="A346" t="s">
        <v>728</v>
      </c>
      <c r="B346" t="s">
        <v>729</v>
      </c>
      <c r="C346">
        <v>20.2</v>
      </c>
      <c r="D346" t="s">
        <v>8263</v>
      </c>
      <c r="E346" t="s">
        <v>29</v>
      </c>
      <c r="F346" t="s">
        <v>15</v>
      </c>
      <c r="G346">
        <v>47.256252279999998</v>
      </c>
      <c r="H346">
        <v>7.7860836559999997</v>
      </c>
      <c r="I346" t="s">
        <v>8263</v>
      </c>
      <c r="J346" t="s">
        <v>8263</v>
      </c>
      <c r="K346" t="s">
        <v>8263</v>
      </c>
      <c r="L346" t="s">
        <v>8263</v>
      </c>
    </row>
    <row r="347" spans="1:12" x14ac:dyDescent="0.3">
      <c r="A347" t="s">
        <v>730</v>
      </c>
      <c r="B347" t="s">
        <v>731</v>
      </c>
      <c r="C347">
        <v>20</v>
      </c>
      <c r="D347" t="s">
        <v>8263</v>
      </c>
      <c r="E347" t="s">
        <v>29</v>
      </c>
      <c r="F347" t="s">
        <v>41</v>
      </c>
      <c r="G347">
        <v>47.828449999999997</v>
      </c>
      <c r="H347">
        <v>14.157216999999999</v>
      </c>
      <c r="I347" t="s">
        <v>8263</v>
      </c>
      <c r="J347" t="s">
        <v>8263</v>
      </c>
      <c r="K347" t="s">
        <v>8263</v>
      </c>
      <c r="L347" t="s">
        <v>8263</v>
      </c>
    </row>
    <row r="348" spans="1:12" x14ac:dyDescent="0.3">
      <c r="A348" t="s">
        <v>732</v>
      </c>
      <c r="B348" t="s">
        <v>733</v>
      </c>
      <c r="C348">
        <v>20</v>
      </c>
      <c r="D348" t="s">
        <v>8263</v>
      </c>
      <c r="E348" t="s">
        <v>29</v>
      </c>
      <c r="F348" t="s">
        <v>41</v>
      </c>
      <c r="G348">
        <v>46.857847</v>
      </c>
      <c r="H348">
        <v>15.5373</v>
      </c>
      <c r="I348" t="s">
        <v>8263</v>
      </c>
      <c r="J348" t="s">
        <v>8263</v>
      </c>
      <c r="K348" t="s">
        <v>8263</v>
      </c>
      <c r="L348" t="s">
        <v>8263</v>
      </c>
    </row>
    <row r="349" spans="1:12" x14ac:dyDescent="0.3">
      <c r="A349" t="s">
        <v>734</v>
      </c>
      <c r="B349" t="s">
        <v>735</v>
      </c>
      <c r="C349">
        <v>21</v>
      </c>
      <c r="D349" t="s">
        <v>8263</v>
      </c>
      <c r="E349" t="s">
        <v>14</v>
      </c>
      <c r="F349" t="s">
        <v>47</v>
      </c>
      <c r="G349">
        <v>62.291941999999999</v>
      </c>
      <c r="H349">
        <v>17.381985</v>
      </c>
      <c r="I349" t="s">
        <v>8263</v>
      </c>
      <c r="J349" t="s">
        <v>8263</v>
      </c>
      <c r="K349" t="s">
        <v>8263</v>
      </c>
      <c r="L349" t="s">
        <v>8263</v>
      </c>
    </row>
    <row r="350" spans="1:12" x14ac:dyDescent="0.3">
      <c r="A350" t="s">
        <v>736</v>
      </c>
      <c r="B350" t="s">
        <v>737</v>
      </c>
      <c r="C350">
        <v>20</v>
      </c>
      <c r="D350" t="s">
        <v>8263</v>
      </c>
      <c r="E350" t="s">
        <v>14</v>
      </c>
      <c r="F350" t="s">
        <v>47</v>
      </c>
      <c r="G350">
        <v>64.307631999999998</v>
      </c>
      <c r="H350">
        <v>15.71261</v>
      </c>
      <c r="I350" t="s">
        <v>8263</v>
      </c>
      <c r="J350" t="s">
        <v>8263</v>
      </c>
      <c r="K350" t="s">
        <v>8263</v>
      </c>
      <c r="L350" t="s">
        <v>8263</v>
      </c>
    </row>
    <row r="351" spans="1:12" x14ac:dyDescent="0.3">
      <c r="A351" t="s">
        <v>738</v>
      </c>
      <c r="B351" t="s">
        <v>739</v>
      </c>
      <c r="C351">
        <v>20</v>
      </c>
      <c r="D351" t="s">
        <v>8263</v>
      </c>
      <c r="E351" t="s">
        <v>29</v>
      </c>
      <c r="F351" t="s">
        <v>44</v>
      </c>
      <c r="G351">
        <v>46.05256</v>
      </c>
      <c r="H351">
        <v>13.60608</v>
      </c>
      <c r="I351" t="s">
        <v>8263</v>
      </c>
      <c r="J351" t="s">
        <v>8263</v>
      </c>
      <c r="K351" t="s">
        <v>8263</v>
      </c>
      <c r="L351" t="s">
        <v>8263</v>
      </c>
    </row>
    <row r="352" spans="1:12" x14ac:dyDescent="0.3">
      <c r="A352" t="s">
        <v>740</v>
      </c>
      <c r="B352" t="s">
        <v>741</v>
      </c>
      <c r="C352">
        <v>20</v>
      </c>
      <c r="D352" t="s">
        <v>8263</v>
      </c>
      <c r="E352" t="s">
        <v>14</v>
      </c>
      <c r="F352" t="s">
        <v>35</v>
      </c>
      <c r="G352">
        <v>51.167138999999999</v>
      </c>
      <c r="H352">
        <v>9.0468320000000002</v>
      </c>
      <c r="I352">
        <v>45</v>
      </c>
      <c r="J352">
        <v>199.3</v>
      </c>
      <c r="K352" t="s">
        <v>8263</v>
      </c>
      <c r="L352" t="s">
        <v>8263</v>
      </c>
    </row>
    <row r="353" spans="1:12" x14ac:dyDescent="0.3">
      <c r="A353" t="s">
        <v>742</v>
      </c>
      <c r="B353" t="s">
        <v>743</v>
      </c>
      <c r="C353">
        <v>20</v>
      </c>
      <c r="D353" t="s">
        <v>8263</v>
      </c>
      <c r="E353" t="s">
        <v>29</v>
      </c>
      <c r="F353" t="s">
        <v>35</v>
      </c>
      <c r="G353">
        <v>50.274723999999999</v>
      </c>
      <c r="H353">
        <v>7.4589569999999998</v>
      </c>
      <c r="I353" t="s">
        <v>8263</v>
      </c>
      <c r="J353" t="s">
        <v>8263</v>
      </c>
      <c r="K353" t="s">
        <v>8263</v>
      </c>
      <c r="L353" t="s">
        <v>8263</v>
      </c>
    </row>
    <row r="354" spans="1:12" x14ac:dyDescent="0.3">
      <c r="A354" t="s">
        <v>744</v>
      </c>
      <c r="B354" t="s">
        <v>745</v>
      </c>
      <c r="C354">
        <v>20</v>
      </c>
      <c r="D354" t="s">
        <v>8263</v>
      </c>
      <c r="E354" t="s">
        <v>29</v>
      </c>
      <c r="F354" t="s">
        <v>15</v>
      </c>
      <c r="G354">
        <v>47.343654430000001</v>
      </c>
      <c r="H354">
        <v>8.3456280249999999</v>
      </c>
      <c r="I354" t="s">
        <v>8263</v>
      </c>
      <c r="J354" t="s">
        <v>8263</v>
      </c>
      <c r="K354" t="s">
        <v>8263</v>
      </c>
      <c r="L354" t="s">
        <v>8263</v>
      </c>
    </row>
    <row r="355" spans="1:12" x14ac:dyDescent="0.3">
      <c r="A355" t="s">
        <v>746</v>
      </c>
      <c r="B355" t="s">
        <v>747</v>
      </c>
      <c r="C355">
        <v>20</v>
      </c>
      <c r="D355" t="s">
        <v>8263</v>
      </c>
      <c r="E355" t="s">
        <v>29</v>
      </c>
      <c r="F355" t="s">
        <v>35</v>
      </c>
      <c r="G355">
        <v>49.879784000000001</v>
      </c>
      <c r="H355">
        <v>6.9487620000000003</v>
      </c>
      <c r="I355" t="s">
        <v>8263</v>
      </c>
      <c r="J355" t="s">
        <v>8263</v>
      </c>
      <c r="K355" t="s">
        <v>8263</v>
      </c>
      <c r="L355" t="s">
        <v>8263</v>
      </c>
    </row>
    <row r="356" spans="1:12" x14ac:dyDescent="0.3">
      <c r="A356" t="s">
        <v>748</v>
      </c>
      <c r="B356" t="s">
        <v>749</v>
      </c>
      <c r="C356">
        <v>20</v>
      </c>
      <c r="D356" t="s">
        <v>8263</v>
      </c>
      <c r="E356" t="s">
        <v>29</v>
      </c>
      <c r="F356" t="s">
        <v>47</v>
      </c>
      <c r="G356">
        <v>61.341074999999996</v>
      </c>
      <c r="H356">
        <v>16.006847</v>
      </c>
      <c r="I356" t="s">
        <v>8263</v>
      </c>
      <c r="J356" t="s">
        <v>8263</v>
      </c>
      <c r="K356" t="s">
        <v>8263</v>
      </c>
      <c r="L356" t="s">
        <v>8263</v>
      </c>
    </row>
    <row r="357" spans="1:12" x14ac:dyDescent="0.3">
      <c r="A357" t="s">
        <v>750</v>
      </c>
      <c r="B357" t="s">
        <v>751</v>
      </c>
      <c r="C357">
        <v>334</v>
      </c>
      <c r="D357" t="s">
        <v>8263</v>
      </c>
      <c r="E357" t="s">
        <v>14</v>
      </c>
      <c r="F357" t="s">
        <v>70</v>
      </c>
      <c r="G357">
        <v>39.1845</v>
      </c>
      <c r="H357">
        <v>21.025500000000001</v>
      </c>
      <c r="I357">
        <v>87</v>
      </c>
      <c r="J357">
        <v>308</v>
      </c>
      <c r="K357">
        <v>50000</v>
      </c>
      <c r="L357">
        <v>540</v>
      </c>
    </row>
    <row r="358" spans="1:12" x14ac:dyDescent="0.3">
      <c r="A358" t="s">
        <v>752</v>
      </c>
      <c r="B358" t="s">
        <v>753</v>
      </c>
      <c r="C358">
        <v>20</v>
      </c>
      <c r="D358" t="s">
        <v>8263</v>
      </c>
      <c r="E358" t="s">
        <v>29</v>
      </c>
      <c r="F358" t="s">
        <v>19</v>
      </c>
      <c r="G358">
        <v>45.983974000000003</v>
      </c>
      <c r="H358">
        <v>8.1461140000000007</v>
      </c>
      <c r="I358" t="s">
        <v>8263</v>
      </c>
      <c r="J358" t="s">
        <v>8263</v>
      </c>
      <c r="K358" t="s">
        <v>8263</v>
      </c>
      <c r="L358">
        <v>72</v>
      </c>
    </row>
    <row r="359" spans="1:12" x14ac:dyDescent="0.3">
      <c r="A359" t="s">
        <v>754</v>
      </c>
      <c r="B359" t="s">
        <v>755</v>
      </c>
      <c r="C359">
        <v>20</v>
      </c>
      <c r="D359" t="s">
        <v>8263</v>
      </c>
      <c r="E359" t="s">
        <v>14</v>
      </c>
      <c r="F359" t="s">
        <v>19</v>
      </c>
      <c r="G359">
        <v>46.311111099999998</v>
      </c>
      <c r="H359">
        <v>12.789166700000001</v>
      </c>
      <c r="I359" t="s">
        <v>8263</v>
      </c>
      <c r="J359" t="s">
        <v>8263</v>
      </c>
      <c r="K359" t="s">
        <v>8263</v>
      </c>
      <c r="L359" t="s">
        <v>8263</v>
      </c>
    </row>
    <row r="360" spans="1:12" x14ac:dyDescent="0.3">
      <c r="A360" t="s">
        <v>756</v>
      </c>
      <c r="B360" t="s">
        <v>757</v>
      </c>
      <c r="C360">
        <v>20</v>
      </c>
      <c r="D360" t="s">
        <v>8263</v>
      </c>
      <c r="E360" t="s">
        <v>29</v>
      </c>
      <c r="F360" t="s">
        <v>19</v>
      </c>
      <c r="G360">
        <v>42.208925999999998</v>
      </c>
      <c r="H360">
        <v>12.729177999999999</v>
      </c>
      <c r="I360" t="s">
        <v>8263</v>
      </c>
      <c r="J360" t="s">
        <v>8263</v>
      </c>
      <c r="K360" t="s">
        <v>8263</v>
      </c>
      <c r="L360" t="s">
        <v>8263</v>
      </c>
    </row>
    <row r="361" spans="1:12" x14ac:dyDescent="0.3">
      <c r="A361" t="s">
        <v>758</v>
      </c>
      <c r="B361" t="s">
        <v>759</v>
      </c>
      <c r="C361">
        <v>20</v>
      </c>
      <c r="D361" t="s">
        <v>8263</v>
      </c>
      <c r="E361" t="s">
        <v>29</v>
      </c>
      <c r="F361" t="s">
        <v>19</v>
      </c>
      <c r="G361">
        <v>46.260882000000002</v>
      </c>
      <c r="H361">
        <v>8.3202130000000007</v>
      </c>
      <c r="I361" t="s">
        <v>8263</v>
      </c>
      <c r="J361" t="s">
        <v>8263</v>
      </c>
      <c r="K361" t="s">
        <v>8263</v>
      </c>
      <c r="L361" t="s">
        <v>8263</v>
      </c>
    </row>
    <row r="362" spans="1:12" x14ac:dyDescent="0.3">
      <c r="A362" t="s">
        <v>760</v>
      </c>
      <c r="B362" t="s">
        <v>761</v>
      </c>
      <c r="C362">
        <v>20</v>
      </c>
      <c r="D362" t="s">
        <v>8263</v>
      </c>
      <c r="E362" t="s">
        <v>14</v>
      </c>
      <c r="F362" t="s">
        <v>19</v>
      </c>
      <c r="G362">
        <v>46.433920000000001</v>
      </c>
      <c r="H362">
        <v>11.976792</v>
      </c>
      <c r="I362" t="s">
        <v>8263</v>
      </c>
      <c r="J362" t="s">
        <v>8263</v>
      </c>
      <c r="K362" t="s">
        <v>8263</v>
      </c>
      <c r="L362" t="s">
        <v>8263</v>
      </c>
    </row>
    <row r="363" spans="1:12" x14ac:dyDescent="0.3">
      <c r="A363" t="s">
        <v>762</v>
      </c>
      <c r="B363" t="s">
        <v>763</v>
      </c>
      <c r="C363">
        <v>20</v>
      </c>
      <c r="D363" t="s">
        <v>8263</v>
      </c>
      <c r="E363" t="s">
        <v>29</v>
      </c>
      <c r="F363" t="s">
        <v>19</v>
      </c>
      <c r="G363">
        <v>42.231126000000003</v>
      </c>
      <c r="H363">
        <v>12.596275</v>
      </c>
      <c r="I363" t="s">
        <v>8263</v>
      </c>
      <c r="J363" t="s">
        <v>8263</v>
      </c>
      <c r="K363" t="s">
        <v>8263</v>
      </c>
      <c r="L363" t="s">
        <v>8263</v>
      </c>
    </row>
    <row r="364" spans="1:12" x14ac:dyDescent="0.3">
      <c r="A364" t="s">
        <v>764</v>
      </c>
      <c r="B364" t="s">
        <v>765</v>
      </c>
      <c r="C364">
        <v>20</v>
      </c>
      <c r="D364" t="s">
        <v>8263</v>
      </c>
      <c r="E364" t="s">
        <v>29</v>
      </c>
      <c r="F364" t="s">
        <v>19</v>
      </c>
      <c r="G364">
        <v>41.993830000000003</v>
      </c>
      <c r="H364">
        <v>13.803905</v>
      </c>
      <c r="I364" t="s">
        <v>8263</v>
      </c>
      <c r="J364" t="s">
        <v>8263</v>
      </c>
      <c r="K364" t="s">
        <v>8263</v>
      </c>
      <c r="L364" t="s">
        <v>8263</v>
      </c>
    </row>
    <row r="365" spans="1:12" x14ac:dyDescent="0.3">
      <c r="A365" t="s">
        <v>766</v>
      </c>
      <c r="B365" t="s">
        <v>767</v>
      </c>
      <c r="C365">
        <v>20</v>
      </c>
      <c r="D365" t="s">
        <v>8263</v>
      </c>
      <c r="E365" t="s">
        <v>29</v>
      </c>
      <c r="F365" t="s">
        <v>19</v>
      </c>
      <c r="G365">
        <v>46.643520000000002</v>
      </c>
      <c r="H365">
        <v>11.355774</v>
      </c>
      <c r="I365" t="s">
        <v>8263</v>
      </c>
      <c r="J365" t="s">
        <v>8263</v>
      </c>
      <c r="K365" t="s">
        <v>8263</v>
      </c>
      <c r="L365" t="s">
        <v>8263</v>
      </c>
    </row>
    <row r="366" spans="1:12" x14ac:dyDescent="0.3">
      <c r="A366" t="s">
        <v>768</v>
      </c>
      <c r="B366" t="s">
        <v>769</v>
      </c>
      <c r="C366">
        <v>20</v>
      </c>
      <c r="D366" t="s">
        <v>8263</v>
      </c>
      <c r="E366" t="s">
        <v>29</v>
      </c>
      <c r="F366" t="s">
        <v>19</v>
      </c>
      <c r="G366">
        <v>40.032651000000001</v>
      </c>
      <c r="H366">
        <v>8.8967290000000006</v>
      </c>
      <c r="I366" t="s">
        <v>8263</v>
      </c>
      <c r="J366" t="s">
        <v>8263</v>
      </c>
      <c r="K366" t="s">
        <v>8263</v>
      </c>
      <c r="L366" t="s">
        <v>8263</v>
      </c>
    </row>
    <row r="367" spans="1:12" x14ac:dyDescent="0.3">
      <c r="A367" t="s">
        <v>770</v>
      </c>
      <c r="B367" t="s">
        <v>771</v>
      </c>
      <c r="C367">
        <v>20</v>
      </c>
      <c r="D367" t="s">
        <v>8263</v>
      </c>
      <c r="E367" t="s">
        <v>29</v>
      </c>
      <c r="F367" t="s">
        <v>19</v>
      </c>
      <c r="G367">
        <v>42.769944000000002</v>
      </c>
      <c r="H367">
        <v>13.410185</v>
      </c>
      <c r="I367" t="s">
        <v>8263</v>
      </c>
      <c r="J367" t="s">
        <v>8263</v>
      </c>
      <c r="K367" t="s">
        <v>8263</v>
      </c>
      <c r="L367" t="s">
        <v>8263</v>
      </c>
    </row>
    <row r="368" spans="1:12" x14ac:dyDescent="0.3">
      <c r="A368" t="s">
        <v>772</v>
      </c>
      <c r="B368" t="s">
        <v>773</v>
      </c>
      <c r="C368">
        <v>1005</v>
      </c>
      <c r="D368">
        <v>1029</v>
      </c>
      <c r="E368" t="s">
        <v>18</v>
      </c>
      <c r="F368" t="s">
        <v>19</v>
      </c>
      <c r="G368">
        <v>41.380906000000003</v>
      </c>
      <c r="H368">
        <v>14.09146</v>
      </c>
      <c r="I368">
        <v>495</v>
      </c>
      <c r="J368">
        <v>6</v>
      </c>
      <c r="K368">
        <v>15075</v>
      </c>
      <c r="L368" t="s">
        <v>8263</v>
      </c>
    </row>
    <row r="369" spans="1:12" x14ac:dyDescent="0.3">
      <c r="A369" t="s">
        <v>774</v>
      </c>
      <c r="B369" t="s">
        <v>775</v>
      </c>
      <c r="C369">
        <v>315</v>
      </c>
      <c r="D369" t="s">
        <v>8263</v>
      </c>
      <c r="E369" t="s">
        <v>14</v>
      </c>
      <c r="F369" t="s">
        <v>304</v>
      </c>
      <c r="G369">
        <v>43.759998000000003</v>
      </c>
      <c r="H369">
        <v>19.289000000000001</v>
      </c>
      <c r="I369">
        <v>79.5</v>
      </c>
      <c r="J369">
        <v>161</v>
      </c>
      <c r="K369" t="s">
        <v>8263</v>
      </c>
      <c r="L369">
        <v>1120</v>
      </c>
    </row>
    <row r="370" spans="1:12" x14ac:dyDescent="0.3">
      <c r="A370" t="s">
        <v>776</v>
      </c>
      <c r="B370" t="s">
        <v>777</v>
      </c>
      <c r="C370">
        <v>20</v>
      </c>
      <c r="D370" t="s">
        <v>8263</v>
      </c>
      <c r="E370" t="s">
        <v>14</v>
      </c>
      <c r="F370" t="s">
        <v>41</v>
      </c>
      <c r="G370">
        <v>46.858001999999999</v>
      </c>
      <c r="H370">
        <v>15.538</v>
      </c>
      <c r="I370" t="s">
        <v>8263</v>
      </c>
      <c r="J370" t="s">
        <v>8263</v>
      </c>
      <c r="K370" t="s">
        <v>8263</v>
      </c>
      <c r="L370" t="s">
        <v>8263</v>
      </c>
    </row>
    <row r="371" spans="1:12" x14ac:dyDescent="0.3">
      <c r="A371" t="s">
        <v>778</v>
      </c>
      <c r="B371" t="s">
        <v>779</v>
      </c>
      <c r="C371">
        <v>20</v>
      </c>
      <c r="D371" t="s">
        <v>8263</v>
      </c>
      <c r="E371" t="s">
        <v>29</v>
      </c>
      <c r="F371" t="s">
        <v>62</v>
      </c>
      <c r="G371">
        <v>57.381999999999998</v>
      </c>
      <c r="H371">
        <v>-4.8810000000000002</v>
      </c>
      <c r="I371" t="s">
        <v>8263</v>
      </c>
      <c r="J371" t="s">
        <v>8263</v>
      </c>
      <c r="K371" t="s">
        <v>8263</v>
      </c>
      <c r="L371">
        <v>60</v>
      </c>
    </row>
    <row r="372" spans="1:12" x14ac:dyDescent="0.3">
      <c r="A372" t="s">
        <v>780</v>
      </c>
      <c r="B372" t="s">
        <v>781</v>
      </c>
      <c r="C372">
        <v>20</v>
      </c>
      <c r="D372" t="s">
        <v>8263</v>
      </c>
      <c r="E372" t="s">
        <v>29</v>
      </c>
      <c r="F372" t="s">
        <v>62</v>
      </c>
      <c r="G372">
        <v>57.155997999999997</v>
      </c>
      <c r="H372">
        <v>-4.9359999999999999</v>
      </c>
      <c r="I372" t="s">
        <v>8263</v>
      </c>
      <c r="J372" t="s">
        <v>8263</v>
      </c>
      <c r="K372" t="s">
        <v>8263</v>
      </c>
      <c r="L372">
        <v>87</v>
      </c>
    </row>
    <row r="373" spans="1:12" x14ac:dyDescent="0.3">
      <c r="A373" t="s">
        <v>782</v>
      </c>
      <c r="B373" t="s">
        <v>783</v>
      </c>
      <c r="C373">
        <v>20</v>
      </c>
      <c r="D373" t="s">
        <v>8263</v>
      </c>
      <c r="E373" t="s">
        <v>29</v>
      </c>
      <c r="F373" t="s">
        <v>62</v>
      </c>
      <c r="G373">
        <v>57.077998999999998</v>
      </c>
      <c r="H373">
        <v>-4.7809999999999997</v>
      </c>
      <c r="I373" t="s">
        <v>8263</v>
      </c>
      <c r="J373" t="s">
        <v>8263</v>
      </c>
      <c r="K373" t="s">
        <v>8263</v>
      </c>
      <c r="L373">
        <v>78</v>
      </c>
    </row>
    <row r="374" spans="1:12" x14ac:dyDescent="0.3">
      <c r="A374" t="s">
        <v>784</v>
      </c>
      <c r="B374" t="s">
        <v>785</v>
      </c>
      <c r="C374">
        <v>20</v>
      </c>
      <c r="D374" t="s">
        <v>8263</v>
      </c>
      <c r="E374" t="s">
        <v>29</v>
      </c>
      <c r="F374" t="s">
        <v>62</v>
      </c>
      <c r="G374">
        <v>57.381999999999998</v>
      </c>
      <c r="H374">
        <v>-4.8810000000000002</v>
      </c>
      <c r="I374" t="s">
        <v>8263</v>
      </c>
      <c r="J374" t="s">
        <v>8263</v>
      </c>
      <c r="K374" t="s">
        <v>8263</v>
      </c>
      <c r="L374">
        <v>58</v>
      </c>
    </row>
    <row r="375" spans="1:12" x14ac:dyDescent="0.3">
      <c r="A375" t="s">
        <v>786</v>
      </c>
      <c r="B375" t="s">
        <v>787</v>
      </c>
      <c r="C375">
        <v>20</v>
      </c>
      <c r="D375" t="s">
        <v>8263</v>
      </c>
      <c r="E375" t="s">
        <v>29</v>
      </c>
      <c r="F375" t="s">
        <v>15</v>
      </c>
      <c r="G375">
        <v>46.565256079999997</v>
      </c>
      <c r="H375">
        <v>8.9607831600000001</v>
      </c>
      <c r="I375" t="s">
        <v>8263</v>
      </c>
      <c r="J375" t="s">
        <v>8263</v>
      </c>
      <c r="K375" t="s">
        <v>8263</v>
      </c>
      <c r="L375" t="s">
        <v>8263</v>
      </c>
    </row>
    <row r="376" spans="1:12" x14ac:dyDescent="0.3">
      <c r="A376" t="s">
        <v>788</v>
      </c>
      <c r="B376" t="s">
        <v>789</v>
      </c>
      <c r="C376">
        <v>20</v>
      </c>
      <c r="D376" t="s">
        <v>8263</v>
      </c>
      <c r="E376" t="s">
        <v>14</v>
      </c>
      <c r="F376" t="s">
        <v>38</v>
      </c>
      <c r="G376">
        <v>39.738998000000002</v>
      </c>
      <c r="H376">
        <v>-0.92900000000000005</v>
      </c>
      <c r="I376" t="s">
        <v>8263</v>
      </c>
      <c r="J376" t="s">
        <v>8263</v>
      </c>
      <c r="K376" t="s">
        <v>8263</v>
      </c>
      <c r="L376" t="s">
        <v>8263</v>
      </c>
    </row>
    <row r="377" spans="1:12" x14ac:dyDescent="0.3">
      <c r="A377" t="s">
        <v>790</v>
      </c>
      <c r="B377" t="s">
        <v>791</v>
      </c>
      <c r="C377">
        <v>20</v>
      </c>
      <c r="D377" t="s">
        <v>8263</v>
      </c>
      <c r="E377" t="s">
        <v>14</v>
      </c>
      <c r="F377" t="s">
        <v>38</v>
      </c>
      <c r="G377">
        <v>40.332999999999998</v>
      </c>
      <c r="H377">
        <v>-4.2489999999999997</v>
      </c>
      <c r="I377" t="s">
        <v>8263</v>
      </c>
      <c r="J377" t="s">
        <v>8263</v>
      </c>
      <c r="K377" t="s">
        <v>8263</v>
      </c>
      <c r="L377" t="s">
        <v>8263</v>
      </c>
    </row>
    <row r="378" spans="1:12" x14ac:dyDescent="0.3">
      <c r="A378" t="s">
        <v>792</v>
      </c>
      <c r="B378" t="s">
        <v>793</v>
      </c>
      <c r="C378">
        <v>285</v>
      </c>
      <c r="D378">
        <v>68</v>
      </c>
      <c r="E378" t="s">
        <v>18</v>
      </c>
      <c r="F378" t="s">
        <v>38</v>
      </c>
      <c r="G378">
        <v>42.263793</v>
      </c>
      <c r="H378">
        <v>-7.3875190000000002</v>
      </c>
      <c r="I378">
        <v>361</v>
      </c>
      <c r="J378" t="s">
        <v>8263</v>
      </c>
      <c r="K378" t="s">
        <v>8263</v>
      </c>
      <c r="L378" t="s">
        <v>8263</v>
      </c>
    </row>
    <row r="379" spans="1:12" x14ac:dyDescent="0.3">
      <c r="A379" t="s">
        <v>794</v>
      </c>
      <c r="B379" t="s">
        <v>795</v>
      </c>
      <c r="C379">
        <v>19.8</v>
      </c>
      <c r="D379" t="s">
        <v>8263</v>
      </c>
      <c r="E379" t="s">
        <v>29</v>
      </c>
      <c r="F379" t="s">
        <v>35</v>
      </c>
      <c r="G379">
        <v>48.750317000000003</v>
      </c>
      <c r="H379">
        <v>11.412153</v>
      </c>
      <c r="I379" t="s">
        <v>8263</v>
      </c>
      <c r="J379" t="s">
        <v>8263</v>
      </c>
      <c r="K379" t="s">
        <v>8263</v>
      </c>
      <c r="L379" t="s">
        <v>8263</v>
      </c>
    </row>
    <row r="380" spans="1:12" x14ac:dyDescent="0.3">
      <c r="A380" t="s">
        <v>796</v>
      </c>
      <c r="B380" t="s">
        <v>797</v>
      </c>
      <c r="C380">
        <v>20</v>
      </c>
      <c r="D380" t="s">
        <v>8263</v>
      </c>
      <c r="E380" t="s">
        <v>14</v>
      </c>
      <c r="F380" t="s">
        <v>467</v>
      </c>
      <c r="G380">
        <v>52.488300000000002</v>
      </c>
      <c r="H380">
        <v>20.9236</v>
      </c>
      <c r="I380" t="s">
        <v>8263</v>
      </c>
      <c r="J380" t="s">
        <v>8263</v>
      </c>
      <c r="K380" t="s">
        <v>8263</v>
      </c>
      <c r="L380" t="s">
        <v>8263</v>
      </c>
    </row>
    <row r="381" spans="1:12" x14ac:dyDescent="0.3">
      <c r="A381" t="s">
        <v>798</v>
      </c>
      <c r="B381" t="s">
        <v>799</v>
      </c>
      <c r="C381">
        <v>19.399999999999999</v>
      </c>
      <c r="D381" t="s">
        <v>8263</v>
      </c>
      <c r="E381" t="s">
        <v>29</v>
      </c>
      <c r="F381" t="s">
        <v>35</v>
      </c>
      <c r="G381">
        <v>48.026102100000003</v>
      </c>
      <c r="H381">
        <v>12.789631999999999</v>
      </c>
      <c r="I381" t="s">
        <v>8263</v>
      </c>
      <c r="J381" t="s">
        <v>8263</v>
      </c>
      <c r="K381" t="s">
        <v>8263</v>
      </c>
      <c r="L381" t="s">
        <v>8263</v>
      </c>
    </row>
    <row r="382" spans="1:12" x14ac:dyDescent="0.3">
      <c r="A382" t="s">
        <v>800</v>
      </c>
      <c r="B382" t="s">
        <v>801</v>
      </c>
      <c r="C382">
        <v>19.2</v>
      </c>
      <c r="D382" t="s">
        <v>8263</v>
      </c>
      <c r="E382" t="s">
        <v>29</v>
      </c>
      <c r="F382" t="s">
        <v>35</v>
      </c>
      <c r="G382">
        <v>47.692726</v>
      </c>
      <c r="H382">
        <v>10.797592</v>
      </c>
      <c r="I382" t="s">
        <v>8263</v>
      </c>
      <c r="J382" t="s">
        <v>8263</v>
      </c>
      <c r="K382" t="s">
        <v>8263</v>
      </c>
      <c r="L382" t="s">
        <v>8263</v>
      </c>
    </row>
    <row r="383" spans="1:12" x14ac:dyDescent="0.3">
      <c r="A383" t="s">
        <v>802</v>
      </c>
      <c r="B383" t="s">
        <v>803</v>
      </c>
      <c r="C383">
        <v>19.2</v>
      </c>
      <c r="D383" t="s">
        <v>8263</v>
      </c>
      <c r="E383" t="s">
        <v>29</v>
      </c>
      <c r="F383" t="s">
        <v>124</v>
      </c>
      <c r="G383">
        <v>41.7791</v>
      </c>
      <c r="H383">
        <v>20.856300000000001</v>
      </c>
      <c r="I383" t="s">
        <v>8263</v>
      </c>
      <c r="J383" t="s">
        <v>8263</v>
      </c>
      <c r="K383" t="s">
        <v>8263</v>
      </c>
      <c r="L383" t="s">
        <v>8263</v>
      </c>
    </row>
    <row r="384" spans="1:12" x14ac:dyDescent="0.3">
      <c r="A384" t="s">
        <v>804</v>
      </c>
      <c r="B384" t="s">
        <v>805</v>
      </c>
      <c r="C384">
        <v>19.14</v>
      </c>
      <c r="D384" t="s">
        <v>8263</v>
      </c>
      <c r="E384" t="s">
        <v>29</v>
      </c>
      <c r="F384" t="s">
        <v>15</v>
      </c>
      <c r="G384">
        <v>46.047992630000003</v>
      </c>
      <c r="H384">
        <v>8.97466556</v>
      </c>
      <c r="I384" t="s">
        <v>8263</v>
      </c>
      <c r="J384" t="s">
        <v>8263</v>
      </c>
      <c r="K384" t="s">
        <v>8263</v>
      </c>
      <c r="L384" t="s">
        <v>8263</v>
      </c>
    </row>
    <row r="385" spans="1:12" x14ac:dyDescent="0.3">
      <c r="A385" t="s">
        <v>806</v>
      </c>
      <c r="B385" t="s">
        <v>807</v>
      </c>
      <c r="C385">
        <v>19.100000000000001</v>
      </c>
      <c r="D385" t="s">
        <v>8263</v>
      </c>
      <c r="E385" t="s">
        <v>29</v>
      </c>
      <c r="F385" t="s">
        <v>62</v>
      </c>
      <c r="G385">
        <v>57.381999999999998</v>
      </c>
      <c r="H385">
        <v>-4.8810000000000002</v>
      </c>
      <c r="I385">
        <v>60</v>
      </c>
      <c r="J385">
        <v>3</v>
      </c>
      <c r="K385" t="s">
        <v>8263</v>
      </c>
      <c r="L385">
        <v>59</v>
      </c>
    </row>
    <row r="386" spans="1:12" x14ac:dyDescent="0.3">
      <c r="A386" t="s">
        <v>808</v>
      </c>
      <c r="B386" t="s">
        <v>809</v>
      </c>
      <c r="C386">
        <v>19.059999999999999</v>
      </c>
      <c r="D386" t="s">
        <v>8263</v>
      </c>
      <c r="E386" t="s">
        <v>29</v>
      </c>
      <c r="F386" t="s">
        <v>15</v>
      </c>
      <c r="G386">
        <v>46.837733710000002</v>
      </c>
      <c r="H386">
        <v>9.4473310139999995</v>
      </c>
      <c r="I386" t="s">
        <v>8263</v>
      </c>
      <c r="J386" t="s">
        <v>8263</v>
      </c>
      <c r="K386" t="s">
        <v>8263</v>
      </c>
      <c r="L386" t="s">
        <v>8263</v>
      </c>
    </row>
    <row r="387" spans="1:12" x14ac:dyDescent="0.3">
      <c r="A387" t="s">
        <v>810</v>
      </c>
      <c r="B387" t="s">
        <v>811</v>
      </c>
      <c r="C387">
        <v>19</v>
      </c>
      <c r="D387" t="s">
        <v>8263</v>
      </c>
      <c r="E387" t="s">
        <v>14</v>
      </c>
      <c r="F387" t="s">
        <v>24</v>
      </c>
      <c r="G387">
        <v>45.576000000000001</v>
      </c>
      <c r="H387">
        <v>1.84</v>
      </c>
      <c r="I387">
        <v>32</v>
      </c>
      <c r="J387">
        <v>20.5</v>
      </c>
      <c r="K387" t="s">
        <v>8263</v>
      </c>
      <c r="L387" t="s">
        <v>8263</v>
      </c>
    </row>
    <row r="388" spans="1:12" x14ac:dyDescent="0.3">
      <c r="A388" t="s">
        <v>812</v>
      </c>
      <c r="B388" t="s">
        <v>813</v>
      </c>
      <c r="C388">
        <v>19</v>
      </c>
      <c r="D388" t="s">
        <v>8263</v>
      </c>
      <c r="E388" t="s">
        <v>29</v>
      </c>
      <c r="F388" t="s">
        <v>41</v>
      </c>
      <c r="G388">
        <v>46.997841000000001</v>
      </c>
      <c r="H388">
        <v>15.467518999999999</v>
      </c>
      <c r="I388" t="s">
        <v>8263</v>
      </c>
      <c r="J388" t="s">
        <v>8263</v>
      </c>
      <c r="K388" t="s">
        <v>8263</v>
      </c>
      <c r="L388" t="s">
        <v>8263</v>
      </c>
    </row>
    <row r="389" spans="1:12" x14ac:dyDescent="0.3">
      <c r="A389" t="s">
        <v>814</v>
      </c>
      <c r="B389" t="s">
        <v>815</v>
      </c>
      <c r="C389">
        <v>19</v>
      </c>
      <c r="D389" t="s">
        <v>8263</v>
      </c>
      <c r="E389" t="s">
        <v>29</v>
      </c>
      <c r="F389" t="s">
        <v>41</v>
      </c>
      <c r="G389">
        <v>46.944096999999999</v>
      </c>
      <c r="H389">
        <v>15.503629999999999</v>
      </c>
      <c r="I389" t="s">
        <v>8263</v>
      </c>
      <c r="J389" t="s">
        <v>8263</v>
      </c>
      <c r="K389" t="s">
        <v>8263</v>
      </c>
      <c r="L389" t="s">
        <v>8263</v>
      </c>
    </row>
    <row r="390" spans="1:12" x14ac:dyDescent="0.3">
      <c r="A390" t="s">
        <v>816</v>
      </c>
      <c r="B390" t="s">
        <v>817</v>
      </c>
      <c r="C390">
        <v>19</v>
      </c>
      <c r="D390" t="s">
        <v>8263</v>
      </c>
      <c r="E390" t="s">
        <v>29</v>
      </c>
      <c r="F390" t="s">
        <v>19</v>
      </c>
      <c r="G390">
        <v>44.474626999999998</v>
      </c>
      <c r="H390">
        <v>6.9909179999999997</v>
      </c>
      <c r="I390" t="s">
        <v>8263</v>
      </c>
      <c r="J390" t="s">
        <v>8263</v>
      </c>
      <c r="K390" t="s">
        <v>8263</v>
      </c>
      <c r="L390" t="s">
        <v>8263</v>
      </c>
    </row>
    <row r="391" spans="1:12" x14ac:dyDescent="0.3">
      <c r="A391" t="s">
        <v>818</v>
      </c>
      <c r="B391" t="s">
        <v>819</v>
      </c>
      <c r="C391">
        <v>19</v>
      </c>
      <c r="D391" t="s">
        <v>8263</v>
      </c>
      <c r="E391" t="s">
        <v>14</v>
      </c>
      <c r="F391" t="s">
        <v>19</v>
      </c>
      <c r="G391">
        <v>46.058608999999997</v>
      </c>
      <c r="H391">
        <v>11.786595</v>
      </c>
      <c r="I391" t="s">
        <v>8263</v>
      </c>
      <c r="J391" t="s">
        <v>8263</v>
      </c>
      <c r="K391" t="s">
        <v>8263</v>
      </c>
      <c r="L391" t="s">
        <v>8263</v>
      </c>
    </row>
    <row r="392" spans="1:12" x14ac:dyDescent="0.3">
      <c r="A392" t="s">
        <v>820</v>
      </c>
      <c r="B392" t="s">
        <v>821</v>
      </c>
      <c r="C392">
        <v>19</v>
      </c>
      <c r="D392" t="s">
        <v>8263</v>
      </c>
      <c r="E392" t="s">
        <v>14</v>
      </c>
      <c r="F392" t="s">
        <v>19</v>
      </c>
      <c r="G392">
        <v>41.672525</v>
      </c>
      <c r="H392">
        <v>14.036415</v>
      </c>
      <c r="I392" t="s">
        <v>8263</v>
      </c>
      <c r="J392" t="s">
        <v>8263</v>
      </c>
      <c r="K392" t="s">
        <v>8263</v>
      </c>
      <c r="L392" t="s">
        <v>8263</v>
      </c>
    </row>
    <row r="393" spans="1:12" x14ac:dyDescent="0.3">
      <c r="A393" t="s">
        <v>822</v>
      </c>
      <c r="B393" t="s">
        <v>823</v>
      </c>
      <c r="C393">
        <v>19</v>
      </c>
      <c r="D393" t="s">
        <v>8263</v>
      </c>
      <c r="E393" t="s">
        <v>29</v>
      </c>
      <c r="F393" t="s">
        <v>19</v>
      </c>
      <c r="G393">
        <v>46.149310999999997</v>
      </c>
      <c r="H393">
        <v>11.789192999999999</v>
      </c>
      <c r="I393" t="s">
        <v>8263</v>
      </c>
      <c r="J393" t="s">
        <v>8263</v>
      </c>
      <c r="K393" t="s">
        <v>8263</v>
      </c>
      <c r="L393" t="s">
        <v>8263</v>
      </c>
    </row>
    <row r="394" spans="1:12" x14ac:dyDescent="0.3">
      <c r="A394" t="s">
        <v>824</v>
      </c>
      <c r="B394" t="s">
        <v>825</v>
      </c>
      <c r="C394">
        <v>19</v>
      </c>
      <c r="D394" t="s">
        <v>8263</v>
      </c>
      <c r="E394" t="s">
        <v>29</v>
      </c>
      <c r="F394" t="s">
        <v>19</v>
      </c>
      <c r="G394">
        <v>45.849249559999997</v>
      </c>
      <c r="H394">
        <v>10.580220219999999</v>
      </c>
      <c r="I394" t="s">
        <v>8263</v>
      </c>
      <c r="J394" t="s">
        <v>8263</v>
      </c>
      <c r="K394" t="s">
        <v>8263</v>
      </c>
      <c r="L394" t="s">
        <v>8263</v>
      </c>
    </row>
    <row r="395" spans="1:12" x14ac:dyDescent="0.3">
      <c r="A395" t="s">
        <v>826</v>
      </c>
      <c r="B395" t="s">
        <v>827</v>
      </c>
      <c r="C395">
        <v>320</v>
      </c>
      <c r="D395" t="s">
        <v>8263</v>
      </c>
      <c r="E395" t="s">
        <v>14</v>
      </c>
      <c r="F395" t="s">
        <v>70</v>
      </c>
      <c r="G395">
        <v>38.741500000000002</v>
      </c>
      <c r="H395">
        <v>21.3642</v>
      </c>
      <c r="I395">
        <v>75</v>
      </c>
      <c r="J395">
        <v>98</v>
      </c>
      <c r="K395">
        <v>25000</v>
      </c>
      <c r="L395">
        <v>580</v>
      </c>
    </row>
    <row r="396" spans="1:12" x14ac:dyDescent="0.3">
      <c r="A396" t="s">
        <v>828</v>
      </c>
      <c r="B396" t="s">
        <v>829</v>
      </c>
      <c r="C396">
        <v>307</v>
      </c>
      <c r="D396" t="s">
        <v>8263</v>
      </c>
      <c r="E396" t="s">
        <v>29</v>
      </c>
      <c r="F396" t="s">
        <v>231</v>
      </c>
      <c r="G396">
        <v>42.671799999999998</v>
      </c>
      <c r="H396">
        <v>18.995100000000001</v>
      </c>
      <c r="I396" t="s">
        <v>8263</v>
      </c>
      <c r="J396" t="s">
        <v>8263</v>
      </c>
      <c r="K396" t="s">
        <v>8263</v>
      </c>
      <c r="L396">
        <v>1300</v>
      </c>
    </row>
    <row r="397" spans="1:12" x14ac:dyDescent="0.3">
      <c r="A397" t="s">
        <v>830</v>
      </c>
      <c r="B397" t="s">
        <v>831</v>
      </c>
      <c r="C397">
        <v>19</v>
      </c>
      <c r="D397" t="s">
        <v>8263</v>
      </c>
      <c r="E397" t="s">
        <v>14</v>
      </c>
      <c r="F397" t="s">
        <v>44</v>
      </c>
      <c r="G397">
        <v>46.042000000000002</v>
      </c>
      <c r="H397">
        <v>13.598000000000001</v>
      </c>
      <c r="I397" t="s">
        <v>8263</v>
      </c>
      <c r="J397">
        <v>0.96</v>
      </c>
      <c r="K397" t="s">
        <v>8263</v>
      </c>
      <c r="L397" t="s">
        <v>8263</v>
      </c>
    </row>
    <row r="398" spans="1:12" x14ac:dyDescent="0.3">
      <c r="A398" t="s">
        <v>832</v>
      </c>
      <c r="B398" t="s">
        <v>833</v>
      </c>
      <c r="C398">
        <v>19</v>
      </c>
      <c r="D398" t="s">
        <v>8263</v>
      </c>
      <c r="E398" t="s">
        <v>29</v>
      </c>
      <c r="F398" t="s">
        <v>15</v>
      </c>
      <c r="G398">
        <v>46.542747400000003</v>
      </c>
      <c r="H398">
        <v>7.6594866000000001</v>
      </c>
      <c r="I398" t="s">
        <v>8263</v>
      </c>
      <c r="J398" t="s">
        <v>8263</v>
      </c>
      <c r="K398" t="s">
        <v>8263</v>
      </c>
      <c r="L398" t="s">
        <v>8263</v>
      </c>
    </row>
    <row r="399" spans="1:12" x14ac:dyDescent="0.3">
      <c r="A399" t="s">
        <v>834</v>
      </c>
      <c r="B399" t="s">
        <v>835</v>
      </c>
      <c r="C399">
        <v>19</v>
      </c>
      <c r="D399" t="s">
        <v>8263</v>
      </c>
      <c r="E399" t="s">
        <v>14</v>
      </c>
      <c r="F399" t="s">
        <v>38</v>
      </c>
      <c r="G399">
        <v>42.465000000000003</v>
      </c>
      <c r="H399">
        <v>-7.7240000000000002</v>
      </c>
      <c r="I399" t="s">
        <v>8263</v>
      </c>
      <c r="J399" t="s">
        <v>8263</v>
      </c>
      <c r="K399" t="s">
        <v>8263</v>
      </c>
      <c r="L399" t="s">
        <v>8263</v>
      </c>
    </row>
    <row r="400" spans="1:12" x14ac:dyDescent="0.3">
      <c r="A400" t="s">
        <v>836</v>
      </c>
      <c r="B400" t="s">
        <v>837</v>
      </c>
      <c r="C400">
        <v>18.899999999999999</v>
      </c>
      <c r="D400" t="s">
        <v>8263</v>
      </c>
      <c r="E400" t="s">
        <v>29</v>
      </c>
      <c r="F400" t="s">
        <v>35</v>
      </c>
      <c r="G400">
        <v>48.735931999999998</v>
      </c>
      <c r="H400">
        <v>11.020923</v>
      </c>
      <c r="I400" t="s">
        <v>8263</v>
      </c>
      <c r="J400" t="s">
        <v>8263</v>
      </c>
      <c r="K400" t="s">
        <v>8263</v>
      </c>
      <c r="L400" t="s">
        <v>8263</v>
      </c>
    </row>
    <row r="401" spans="1:12" x14ac:dyDescent="0.3">
      <c r="A401" t="s">
        <v>838</v>
      </c>
      <c r="B401" t="s">
        <v>839</v>
      </c>
      <c r="C401">
        <v>18.899999999999999</v>
      </c>
      <c r="D401" t="s">
        <v>8263</v>
      </c>
      <c r="E401" t="s">
        <v>29</v>
      </c>
      <c r="F401" t="s">
        <v>30</v>
      </c>
      <c r="G401">
        <v>49.049759999999999</v>
      </c>
      <c r="H401">
        <v>18.297940000000001</v>
      </c>
      <c r="I401" t="s">
        <v>8263</v>
      </c>
      <c r="J401" t="s">
        <v>8263</v>
      </c>
      <c r="K401" t="s">
        <v>8263</v>
      </c>
      <c r="L401" t="s">
        <v>8263</v>
      </c>
    </row>
    <row r="402" spans="1:12" x14ac:dyDescent="0.3">
      <c r="A402" t="s">
        <v>840</v>
      </c>
      <c r="B402" t="s">
        <v>841</v>
      </c>
      <c r="C402">
        <v>18.8</v>
      </c>
      <c r="D402" t="s">
        <v>8263</v>
      </c>
      <c r="E402" t="s">
        <v>29</v>
      </c>
      <c r="F402" t="s">
        <v>35</v>
      </c>
      <c r="G402">
        <v>49.728028999999999</v>
      </c>
      <c r="H402">
        <v>6.6244509999999996</v>
      </c>
      <c r="I402" t="s">
        <v>8263</v>
      </c>
      <c r="J402" t="s">
        <v>8263</v>
      </c>
      <c r="K402" t="s">
        <v>8263</v>
      </c>
      <c r="L402" t="s">
        <v>8263</v>
      </c>
    </row>
    <row r="403" spans="1:12" x14ac:dyDescent="0.3">
      <c r="A403" t="s">
        <v>842</v>
      </c>
      <c r="B403" t="s">
        <v>843</v>
      </c>
      <c r="C403">
        <v>20</v>
      </c>
      <c r="D403" t="s">
        <v>8263</v>
      </c>
      <c r="E403" t="s">
        <v>14</v>
      </c>
      <c r="F403" t="s">
        <v>47</v>
      </c>
      <c r="G403">
        <v>66.830912999999995</v>
      </c>
      <c r="H403">
        <v>18.974720000000001</v>
      </c>
      <c r="I403">
        <v>28</v>
      </c>
      <c r="J403">
        <v>460</v>
      </c>
      <c r="K403" t="s">
        <v>8263</v>
      </c>
      <c r="L403">
        <v>86</v>
      </c>
    </row>
    <row r="404" spans="1:12" x14ac:dyDescent="0.3">
      <c r="A404" t="s">
        <v>844</v>
      </c>
      <c r="B404" t="s">
        <v>845</v>
      </c>
      <c r="C404">
        <v>18.66</v>
      </c>
      <c r="D404" t="s">
        <v>8263</v>
      </c>
      <c r="E404" t="s">
        <v>29</v>
      </c>
      <c r="F404" t="s">
        <v>15</v>
      </c>
      <c r="G404">
        <v>46.696651039999999</v>
      </c>
      <c r="H404">
        <v>7.6649514720000003</v>
      </c>
      <c r="I404" t="s">
        <v>8263</v>
      </c>
      <c r="J404" t="s">
        <v>8263</v>
      </c>
      <c r="K404" t="s">
        <v>8263</v>
      </c>
      <c r="L404" t="s">
        <v>8263</v>
      </c>
    </row>
    <row r="405" spans="1:12" x14ac:dyDescent="0.3">
      <c r="A405" t="s">
        <v>846</v>
      </c>
      <c r="B405" t="s">
        <v>847</v>
      </c>
      <c r="C405">
        <v>18.600000000000001</v>
      </c>
      <c r="D405" t="s">
        <v>8263</v>
      </c>
      <c r="E405" t="s">
        <v>29</v>
      </c>
      <c r="F405" t="s">
        <v>62</v>
      </c>
      <c r="G405">
        <v>57.616599999999998</v>
      </c>
      <c r="H405">
        <v>-4.76</v>
      </c>
      <c r="I405" t="s">
        <v>8263</v>
      </c>
      <c r="J405" t="s">
        <v>8263</v>
      </c>
      <c r="K405" t="s">
        <v>8263</v>
      </c>
      <c r="L405">
        <v>121</v>
      </c>
    </row>
    <row r="406" spans="1:12" x14ac:dyDescent="0.3">
      <c r="A406" t="s">
        <v>848</v>
      </c>
      <c r="B406" t="s">
        <v>849</v>
      </c>
      <c r="C406">
        <v>18.399999999999999</v>
      </c>
      <c r="D406" t="s">
        <v>8263</v>
      </c>
      <c r="E406" t="s">
        <v>29</v>
      </c>
      <c r="F406" t="s">
        <v>35</v>
      </c>
      <c r="G406">
        <v>49.976669999999999</v>
      </c>
      <c r="H406">
        <v>7.127777</v>
      </c>
      <c r="I406" t="s">
        <v>8263</v>
      </c>
      <c r="J406" t="s">
        <v>8263</v>
      </c>
      <c r="K406" t="s">
        <v>8263</v>
      </c>
      <c r="L406" t="s">
        <v>8263</v>
      </c>
    </row>
    <row r="407" spans="1:12" x14ac:dyDescent="0.3">
      <c r="A407" t="s">
        <v>850</v>
      </c>
      <c r="B407" t="s">
        <v>851</v>
      </c>
      <c r="C407">
        <v>305</v>
      </c>
      <c r="D407">
        <v>300</v>
      </c>
      <c r="E407" t="s">
        <v>18</v>
      </c>
      <c r="F407" t="s">
        <v>62</v>
      </c>
      <c r="G407">
        <v>57.255361499999999</v>
      </c>
      <c r="H407">
        <v>-4.4931520000000003</v>
      </c>
      <c r="I407" t="s">
        <v>8263</v>
      </c>
      <c r="J407">
        <v>13.6</v>
      </c>
      <c r="K407">
        <v>6300</v>
      </c>
      <c r="L407">
        <v>226</v>
      </c>
    </row>
    <row r="408" spans="1:12" x14ac:dyDescent="0.3">
      <c r="A408" t="s">
        <v>852</v>
      </c>
      <c r="B408" t="s">
        <v>853</v>
      </c>
      <c r="C408">
        <v>18.3</v>
      </c>
      <c r="D408" t="s">
        <v>8263</v>
      </c>
      <c r="E408" t="s">
        <v>14</v>
      </c>
      <c r="F408" t="s">
        <v>15</v>
      </c>
      <c r="G408">
        <v>46.801705949999999</v>
      </c>
      <c r="H408">
        <v>7.1673408089999997</v>
      </c>
      <c r="I408" t="s">
        <v>8263</v>
      </c>
      <c r="J408" t="s">
        <v>8263</v>
      </c>
      <c r="K408" t="s">
        <v>8263</v>
      </c>
      <c r="L408" t="s">
        <v>8263</v>
      </c>
    </row>
    <row r="409" spans="1:12" x14ac:dyDescent="0.3">
      <c r="A409" t="s">
        <v>854</v>
      </c>
      <c r="B409" t="s">
        <v>855</v>
      </c>
      <c r="C409">
        <v>18.253988589999999</v>
      </c>
      <c r="D409" t="s">
        <v>8263</v>
      </c>
      <c r="E409" t="s">
        <v>29</v>
      </c>
      <c r="F409" t="s">
        <v>24</v>
      </c>
      <c r="G409">
        <v>44.06</v>
      </c>
      <c r="H409">
        <v>2.7690000000000001</v>
      </c>
      <c r="I409" t="s">
        <v>8263</v>
      </c>
      <c r="J409" t="s">
        <v>8263</v>
      </c>
      <c r="K409" t="s">
        <v>8263</v>
      </c>
      <c r="L409" t="s">
        <v>8263</v>
      </c>
    </row>
    <row r="410" spans="1:12" x14ac:dyDescent="0.3">
      <c r="A410" t="s">
        <v>856</v>
      </c>
      <c r="B410" t="s">
        <v>857</v>
      </c>
      <c r="C410">
        <v>18</v>
      </c>
      <c r="D410" t="s">
        <v>8263</v>
      </c>
      <c r="E410" t="s">
        <v>29</v>
      </c>
      <c r="F410" t="s">
        <v>41</v>
      </c>
      <c r="G410">
        <v>47.315844499999997</v>
      </c>
      <c r="H410">
        <v>13.140943500000001</v>
      </c>
      <c r="I410" t="s">
        <v>8263</v>
      </c>
      <c r="J410" t="s">
        <v>8263</v>
      </c>
      <c r="K410" t="s">
        <v>8263</v>
      </c>
      <c r="L410">
        <v>38.299999999999997</v>
      </c>
    </row>
    <row r="411" spans="1:12" x14ac:dyDescent="0.3">
      <c r="A411" t="s">
        <v>858</v>
      </c>
      <c r="B411" t="s">
        <v>859</v>
      </c>
      <c r="C411">
        <v>18</v>
      </c>
      <c r="D411" t="s">
        <v>8263</v>
      </c>
      <c r="E411" t="s">
        <v>29</v>
      </c>
      <c r="F411" t="s">
        <v>41</v>
      </c>
      <c r="G411">
        <v>47.292402000000003</v>
      </c>
      <c r="H411">
        <v>15.323134</v>
      </c>
      <c r="I411" t="s">
        <v>8263</v>
      </c>
      <c r="J411" t="s">
        <v>8263</v>
      </c>
      <c r="K411" t="s">
        <v>8263</v>
      </c>
      <c r="L411" t="s">
        <v>8263</v>
      </c>
    </row>
    <row r="412" spans="1:12" x14ac:dyDescent="0.3">
      <c r="A412" t="s">
        <v>860</v>
      </c>
      <c r="B412" t="s">
        <v>861</v>
      </c>
      <c r="C412">
        <v>18</v>
      </c>
      <c r="D412" t="s">
        <v>8263</v>
      </c>
      <c r="E412" t="s">
        <v>29</v>
      </c>
      <c r="F412" t="s">
        <v>15</v>
      </c>
      <c r="G412">
        <v>46.656882160000002</v>
      </c>
      <c r="H412">
        <v>7.5481189119999996</v>
      </c>
      <c r="I412" t="s">
        <v>8263</v>
      </c>
      <c r="J412" t="s">
        <v>8263</v>
      </c>
      <c r="K412" t="s">
        <v>8263</v>
      </c>
      <c r="L412" t="s">
        <v>8263</v>
      </c>
    </row>
    <row r="413" spans="1:12" x14ac:dyDescent="0.3">
      <c r="A413" t="s">
        <v>862</v>
      </c>
      <c r="B413" t="s">
        <v>863</v>
      </c>
      <c r="C413">
        <v>18.8</v>
      </c>
      <c r="D413" t="s">
        <v>8263</v>
      </c>
      <c r="E413" t="s">
        <v>14</v>
      </c>
      <c r="F413" t="s">
        <v>47</v>
      </c>
      <c r="G413">
        <v>57.053100000000001</v>
      </c>
      <c r="H413">
        <v>12.778165</v>
      </c>
      <c r="I413" t="s">
        <v>8263</v>
      </c>
      <c r="J413" t="s">
        <v>8263</v>
      </c>
      <c r="K413" t="s">
        <v>8263</v>
      </c>
      <c r="L413" t="s">
        <v>8263</v>
      </c>
    </row>
    <row r="414" spans="1:12" x14ac:dyDescent="0.3">
      <c r="A414" t="s">
        <v>864</v>
      </c>
      <c r="B414" t="s">
        <v>865</v>
      </c>
      <c r="C414">
        <v>18</v>
      </c>
      <c r="D414" t="s">
        <v>8263</v>
      </c>
      <c r="E414" t="s">
        <v>29</v>
      </c>
      <c r="F414" t="s">
        <v>19</v>
      </c>
      <c r="G414">
        <v>45.422854999999998</v>
      </c>
      <c r="H414">
        <v>7.5962129999999997</v>
      </c>
      <c r="I414" t="s">
        <v>8263</v>
      </c>
      <c r="J414" t="s">
        <v>8263</v>
      </c>
      <c r="K414" t="s">
        <v>8263</v>
      </c>
      <c r="L414">
        <v>70</v>
      </c>
    </row>
    <row r="415" spans="1:12" x14ac:dyDescent="0.3">
      <c r="A415" t="s">
        <v>866</v>
      </c>
      <c r="B415" t="s">
        <v>867</v>
      </c>
      <c r="C415">
        <v>18</v>
      </c>
      <c r="D415" t="s">
        <v>8263</v>
      </c>
      <c r="E415" t="s">
        <v>29</v>
      </c>
      <c r="F415" t="s">
        <v>19</v>
      </c>
      <c r="G415">
        <v>46.468406999999999</v>
      </c>
      <c r="H415">
        <v>10.372055</v>
      </c>
      <c r="I415" t="s">
        <v>8263</v>
      </c>
      <c r="J415" t="s">
        <v>8263</v>
      </c>
      <c r="K415" t="s">
        <v>8263</v>
      </c>
      <c r="L415" t="s">
        <v>8263</v>
      </c>
    </row>
    <row r="416" spans="1:12" x14ac:dyDescent="0.3">
      <c r="A416" t="s">
        <v>868</v>
      </c>
      <c r="B416" t="s">
        <v>869</v>
      </c>
      <c r="C416">
        <v>18</v>
      </c>
      <c r="D416" t="s">
        <v>8263</v>
      </c>
      <c r="E416" t="s">
        <v>29</v>
      </c>
      <c r="F416" t="s">
        <v>19</v>
      </c>
      <c r="G416">
        <v>46.120277799999997</v>
      </c>
      <c r="H416">
        <v>13.5355556</v>
      </c>
      <c r="I416" t="s">
        <v>8263</v>
      </c>
      <c r="J416" t="s">
        <v>8263</v>
      </c>
      <c r="K416" t="s">
        <v>8263</v>
      </c>
      <c r="L416" t="s">
        <v>8263</v>
      </c>
    </row>
    <row r="417" spans="1:12" x14ac:dyDescent="0.3">
      <c r="A417" t="s">
        <v>870</v>
      </c>
      <c r="B417" t="s">
        <v>871</v>
      </c>
      <c r="C417">
        <v>18</v>
      </c>
      <c r="D417" t="s">
        <v>8263</v>
      </c>
      <c r="E417" t="s">
        <v>29</v>
      </c>
      <c r="F417" t="s">
        <v>19</v>
      </c>
      <c r="G417">
        <v>43.552146999999998</v>
      </c>
      <c r="H417">
        <v>11.588433</v>
      </c>
      <c r="I417" t="s">
        <v>8263</v>
      </c>
      <c r="J417" t="s">
        <v>8263</v>
      </c>
      <c r="K417" t="s">
        <v>8263</v>
      </c>
      <c r="L417" t="s">
        <v>8263</v>
      </c>
    </row>
    <row r="418" spans="1:12" x14ac:dyDescent="0.3">
      <c r="A418" t="s">
        <v>872</v>
      </c>
      <c r="B418" t="s">
        <v>873</v>
      </c>
      <c r="C418">
        <v>18</v>
      </c>
      <c r="D418" t="s">
        <v>8263</v>
      </c>
      <c r="E418" t="s">
        <v>29</v>
      </c>
      <c r="F418" t="s">
        <v>19</v>
      </c>
      <c r="G418">
        <v>42.517130999999999</v>
      </c>
      <c r="H418">
        <v>12.523069</v>
      </c>
      <c r="I418" t="s">
        <v>8263</v>
      </c>
      <c r="J418" t="s">
        <v>8263</v>
      </c>
      <c r="K418" t="s">
        <v>8263</v>
      </c>
      <c r="L418" t="s">
        <v>8263</v>
      </c>
    </row>
    <row r="419" spans="1:12" x14ac:dyDescent="0.3">
      <c r="A419" t="s">
        <v>874</v>
      </c>
      <c r="B419" t="s">
        <v>875</v>
      </c>
      <c r="C419">
        <v>18</v>
      </c>
      <c r="D419" t="s">
        <v>8263</v>
      </c>
      <c r="E419" t="s">
        <v>14</v>
      </c>
      <c r="F419" t="s">
        <v>19</v>
      </c>
      <c r="G419">
        <v>45.876066000000002</v>
      </c>
      <c r="H419">
        <v>7.6243049999999997</v>
      </c>
      <c r="I419">
        <v>666</v>
      </c>
      <c r="J419">
        <v>11</v>
      </c>
      <c r="K419" t="s">
        <v>8263</v>
      </c>
      <c r="L419" t="s">
        <v>8263</v>
      </c>
    </row>
    <row r="420" spans="1:12" x14ac:dyDescent="0.3">
      <c r="A420" t="s">
        <v>876</v>
      </c>
      <c r="B420" t="s">
        <v>877</v>
      </c>
      <c r="C420">
        <v>18</v>
      </c>
      <c r="D420" t="s">
        <v>8263</v>
      </c>
      <c r="E420" t="s">
        <v>29</v>
      </c>
      <c r="F420" t="s">
        <v>19</v>
      </c>
      <c r="G420">
        <v>41.382916000000002</v>
      </c>
      <c r="H420">
        <v>13.686911</v>
      </c>
      <c r="I420" t="s">
        <v>8263</v>
      </c>
      <c r="J420" t="s">
        <v>8263</v>
      </c>
      <c r="K420" t="s">
        <v>8263</v>
      </c>
      <c r="L420" t="s">
        <v>8263</v>
      </c>
    </row>
    <row r="421" spans="1:12" x14ac:dyDescent="0.3">
      <c r="A421" t="s">
        <v>878</v>
      </c>
      <c r="B421" t="s">
        <v>879</v>
      </c>
      <c r="C421">
        <v>18</v>
      </c>
      <c r="D421" t="s">
        <v>8263</v>
      </c>
      <c r="E421" t="s">
        <v>29</v>
      </c>
      <c r="F421" t="s">
        <v>19</v>
      </c>
      <c r="G421">
        <v>46.920332999999999</v>
      </c>
      <c r="H421">
        <v>11.954483</v>
      </c>
      <c r="I421" t="s">
        <v>8263</v>
      </c>
      <c r="J421" t="s">
        <v>8263</v>
      </c>
      <c r="K421" t="s">
        <v>8263</v>
      </c>
      <c r="L421" t="s">
        <v>8263</v>
      </c>
    </row>
    <row r="422" spans="1:12" x14ac:dyDescent="0.3">
      <c r="A422" t="s">
        <v>880</v>
      </c>
      <c r="B422" t="s">
        <v>881</v>
      </c>
      <c r="C422">
        <v>18</v>
      </c>
      <c r="D422" t="s">
        <v>8263</v>
      </c>
      <c r="E422" t="s">
        <v>29</v>
      </c>
      <c r="F422" t="s">
        <v>19</v>
      </c>
      <c r="G422">
        <v>40.543612000000003</v>
      </c>
      <c r="H422">
        <v>15.44886</v>
      </c>
      <c r="I422" t="s">
        <v>8263</v>
      </c>
      <c r="J422" t="s">
        <v>8263</v>
      </c>
      <c r="K422" t="s">
        <v>8263</v>
      </c>
      <c r="L422" t="s">
        <v>8263</v>
      </c>
    </row>
    <row r="423" spans="1:12" x14ac:dyDescent="0.3">
      <c r="A423" t="s">
        <v>882</v>
      </c>
      <c r="B423" t="s">
        <v>883</v>
      </c>
      <c r="C423">
        <v>18</v>
      </c>
      <c r="D423" t="s">
        <v>8263</v>
      </c>
      <c r="E423" t="s">
        <v>14</v>
      </c>
      <c r="F423" t="s">
        <v>62</v>
      </c>
      <c r="G423">
        <v>57.775002000000001</v>
      </c>
      <c r="H423">
        <v>-4.9550000000000001</v>
      </c>
      <c r="I423">
        <v>45</v>
      </c>
      <c r="J423">
        <v>59.466000000000001</v>
      </c>
      <c r="K423" t="s">
        <v>8263</v>
      </c>
      <c r="L423">
        <v>80</v>
      </c>
    </row>
    <row r="424" spans="1:12" x14ac:dyDescent="0.3">
      <c r="A424" t="s">
        <v>884</v>
      </c>
      <c r="B424" t="s">
        <v>885</v>
      </c>
      <c r="C424">
        <v>18</v>
      </c>
      <c r="D424" t="s">
        <v>8263</v>
      </c>
      <c r="E424" t="s">
        <v>29</v>
      </c>
      <c r="F424" t="s">
        <v>62</v>
      </c>
      <c r="G424">
        <v>57.155997999999997</v>
      </c>
      <c r="H424">
        <v>-4.9359999999999999</v>
      </c>
      <c r="I424" t="s">
        <v>8263</v>
      </c>
      <c r="J424" t="s">
        <v>8263</v>
      </c>
      <c r="K424" t="s">
        <v>8263</v>
      </c>
      <c r="L424">
        <v>87</v>
      </c>
    </row>
    <row r="425" spans="1:12" x14ac:dyDescent="0.3">
      <c r="A425" t="s">
        <v>886</v>
      </c>
      <c r="B425" t="s">
        <v>887</v>
      </c>
      <c r="C425">
        <v>18</v>
      </c>
      <c r="D425" t="s">
        <v>8263</v>
      </c>
      <c r="E425" t="s">
        <v>14</v>
      </c>
      <c r="F425" t="s">
        <v>15</v>
      </c>
      <c r="G425">
        <v>46.376426129999999</v>
      </c>
      <c r="H425">
        <v>7.2779998529999999</v>
      </c>
      <c r="I425">
        <v>42</v>
      </c>
      <c r="J425">
        <v>2.6</v>
      </c>
      <c r="K425" t="s">
        <v>8263</v>
      </c>
      <c r="L425" t="s">
        <v>8263</v>
      </c>
    </row>
    <row r="426" spans="1:12" x14ac:dyDescent="0.3">
      <c r="A426" t="s">
        <v>888</v>
      </c>
      <c r="B426" t="s">
        <v>889</v>
      </c>
      <c r="C426">
        <v>18</v>
      </c>
      <c r="D426" t="s">
        <v>8263</v>
      </c>
      <c r="E426" t="s">
        <v>14</v>
      </c>
      <c r="F426" t="s">
        <v>38</v>
      </c>
      <c r="G426">
        <v>42.161999000000002</v>
      </c>
      <c r="H426">
        <v>-6.9210000000000003</v>
      </c>
      <c r="I426" t="s">
        <v>8263</v>
      </c>
      <c r="J426" t="s">
        <v>8263</v>
      </c>
      <c r="K426" t="s">
        <v>8263</v>
      </c>
      <c r="L426" t="s">
        <v>8263</v>
      </c>
    </row>
    <row r="427" spans="1:12" x14ac:dyDescent="0.3">
      <c r="A427" t="s">
        <v>890</v>
      </c>
      <c r="B427" t="s">
        <v>891</v>
      </c>
      <c r="C427">
        <v>18</v>
      </c>
      <c r="D427" t="s">
        <v>8263</v>
      </c>
      <c r="E427" t="s">
        <v>29</v>
      </c>
      <c r="F427" t="s">
        <v>67</v>
      </c>
      <c r="G427">
        <v>60.291348999999997</v>
      </c>
      <c r="H427">
        <v>25.316870000000002</v>
      </c>
      <c r="I427" t="s">
        <v>8263</v>
      </c>
      <c r="J427" t="s">
        <v>8263</v>
      </c>
      <c r="K427" t="s">
        <v>8263</v>
      </c>
      <c r="L427" t="s">
        <v>8263</v>
      </c>
    </row>
    <row r="428" spans="1:12" x14ac:dyDescent="0.3">
      <c r="A428" t="s">
        <v>892</v>
      </c>
      <c r="B428" t="s">
        <v>893</v>
      </c>
      <c r="C428">
        <v>18</v>
      </c>
      <c r="D428" t="s">
        <v>8263</v>
      </c>
      <c r="E428" t="s">
        <v>14</v>
      </c>
      <c r="F428" t="s">
        <v>73</v>
      </c>
      <c r="G428">
        <v>47.059583000000003</v>
      </c>
      <c r="H428">
        <v>22.303750000000001</v>
      </c>
      <c r="I428">
        <v>29</v>
      </c>
      <c r="J428">
        <v>65.400000000000006</v>
      </c>
      <c r="K428" t="s">
        <v>8263</v>
      </c>
      <c r="L428">
        <v>35</v>
      </c>
    </row>
    <row r="429" spans="1:12" x14ac:dyDescent="0.3">
      <c r="A429" t="s">
        <v>894</v>
      </c>
      <c r="B429" t="s">
        <v>895</v>
      </c>
      <c r="C429">
        <v>18</v>
      </c>
      <c r="D429" t="s">
        <v>8263</v>
      </c>
      <c r="E429" t="s">
        <v>14</v>
      </c>
      <c r="F429" t="s">
        <v>73</v>
      </c>
      <c r="G429">
        <v>47.078749999999999</v>
      </c>
      <c r="H429">
        <v>22.207916999999998</v>
      </c>
      <c r="I429">
        <v>37</v>
      </c>
      <c r="J429">
        <v>52.9</v>
      </c>
      <c r="K429" t="s">
        <v>8263</v>
      </c>
      <c r="L429">
        <v>35</v>
      </c>
    </row>
    <row r="430" spans="1:12" x14ac:dyDescent="0.3">
      <c r="A430" t="s">
        <v>896</v>
      </c>
      <c r="B430" t="s">
        <v>897</v>
      </c>
      <c r="C430">
        <v>17.8</v>
      </c>
      <c r="D430" t="s">
        <v>8263</v>
      </c>
      <c r="E430" t="s">
        <v>29</v>
      </c>
      <c r="F430" t="s">
        <v>35</v>
      </c>
      <c r="G430">
        <v>51.536512999999999</v>
      </c>
      <c r="H430">
        <v>14.382898000000001</v>
      </c>
      <c r="I430" t="s">
        <v>8263</v>
      </c>
      <c r="J430" t="s">
        <v>8263</v>
      </c>
      <c r="K430" t="s">
        <v>8263</v>
      </c>
      <c r="L430" t="s">
        <v>8263</v>
      </c>
    </row>
    <row r="431" spans="1:12" x14ac:dyDescent="0.3">
      <c r="A431" t="s">
        <v>898</v>
      </c>
      <c r="B431" t="s">
        <v>899</v>
      </c>
      <c r="C431">
        <v>17.75</v>
      </c>
      <c r="D431" t="s">
        <v>8263</v>
      </c>
      <c r="E431" t="s">
        <v>29</v>
      </c>
      <c r="F431" t="s">
        <v>15</v>
      </c>
      <c r="G431">
        <v>46.911663679999997</v>
      </c>
      <c r="H431">
        <v>8.393608875</v>
      </c>
      <c r="I431" t="s">
        <v>8263</v>
      </c>
      <c r="J431" t="s">
        <v>8263</v>
      </c>
      <c r="K431" t="s">
        <v>8263</v>
      </c>
      <c r="L431" t="s">
        <v>8263</v>
      </c>
    </row>
    <row r="432" spans="1:12" x14ac:dyDescent="0.3">
      <c r="A432" t="s">
        <v>900</v>
      </c>
      <c r="B432" t="s">
        <v>901</v>
      </c>
      <c r="C432">
        <v>18</v>
      </c>
      <c r="D432" t="s">
        <v>8263</v>
      </c>
      <c r="E432" t="s">
        <v>14</v>
      </c>
      <c r="F432" t="s">
        <v>47</v>
      </c>
      <c r="G432">
        <v>59.2</v>
      </c>
      <c r="H432">
        <v>17.45</v>
      </c>
      <c r="I432" t="s">
        <v>8263</v>
      </c>
      <c r="J432" t="s">
        <v>8263</v>
      </c>
      <c r="K432" t="s">
        <v>8263</v>
      </c>
      <c r="L432" t="s">
        <v>8263</v>
      </c>
    </row>
    <row r="433" spans="1:12" x14ac:dyDescent="0.3">
      <c r="A433" t="s">
        <v>902</v>
      </c>
      <c r="B433" t="s">
        <v>903</v>
      </c>
      <c r="C433">
        <v>17</v>
      </c>
      <c r="D433" t="s">
        <v>8263</v>
      </c>
      <c r="E433" t="s">
        <v>29</v>
      </c>
      <c r="F433" t="s">
        <v>19</v>
      </c>
      <c r="G433">
        <v>41.894738459999999</v>
      </c>
      <c r="H433">
        <v>12.483901980000001</v>
      </c>
      <c r="I433" t="s">
        <v>8263</v>
      </c>
      <c r="J433" t="s">
        <v>8263</v>
      </c>
      <c r="K433" t="s">
        <v>8263</v>
      </c>
      <c r="L433" t="s">
        <v>8263</v>
      </c>
    </row>
    <row r="434" spans="1:12" x14ac:dyDescent="0.3">
      <c r="A434" t="s">
        <v>904</v>
      </c>
      <c r="B434" t="s">
        <v>905</v>
      </c>
      <c r="C434">
        <v>17</v>
      </c>
      <c r="D434" t="s">
        <v>8263</v>
      </c>
      <c r="E434" t="s">
        <v>29</v>
      </c>
      <c r="F434" t="s">
        <v>19</v>
      </c>
      <c r="G434">
        <v>45.9694444</v>
      </c>
      <c r="H434">
        <v>12.3588889</v>
      </c>
      <c r="I434" t="s">
        <v>8263</v>
      </c>
      <c r="J434" t="s">
        <v>8263</v>
      </c>
      <c r="K434" t="s">
        <v>8263</v>
      </c>
      <c r="L434" t="s">
        <v>8263</v>
      </c>
    </row>
    <row r="435" spans="1:12" x14ac:dyDescent="0.3">
      <c r="A435" t="s">
        <v>906</v>
      </c>
      <c r="B435" t="s">
        <v>907</v>
      </c>
      <c r="C435">
        <v>17</v>
      </c>
      <c r="D435" t="s">
        <v>8263</v>
      </c>
      <c r="E435" t="s">
        <v>29</v>
      </c>
      <c r="F435" t="s">
        <v>19</v>
      </c>
      <c r="G435">
        <v>45.035939999999997</v>
      </c>
      <c r="H435">
        <v>7.0494089999999998</v>
      </c>
      <c r="I435" t="s">
        <v>8263</v>
      </c>
      <c r="J435" t="s">
        <v>8263</v>
      </c>
      <c r="K435" t="s">
        <v>8263</v>
      </c>
      <c r="L435" t="s">
        <v>8263</v>
      </c>
    </row>
    <row r="436" spans="1:12" x14ac:dyDescent="0.3">
      <c r="A436" t="s">
        <v>908</v>
      </c>
      <c r="B436" t="s">
        <v>909</v>
      </c>
      <c r="C436">
        <v>17</v>
      </c>
      <c r="D436" t="s">
        <v>8263</v>
      </c>
      <c r="E436" t="s">
        <v>29</v>
      </c>
      <c r="F436" t="s">
        <v>41</v>
      </c>
      <c r="G436">
        <v>46.875</v>
      </c>
      <c r="H436">
        <v>13.138</v>
      </c>
      <c r="I436" t="s">
        <v>8263</v>
      </c>
      <c r="J436" t="s">
        <v>8263</v>
      </c>
      <c r="K436" t="s">
        <v>8263</v>
      </c>
      <c r="L436" t="s">
        <v>8263</v>
      </c>
    </row>
    <row r="437" spans="1:12" x14ac:dyDescent="0.3">
      <c r="A437" t="s">
        <v>910</v>
      </c>
      <c r="B437" t="s">
        <v>911</v>
      </c>
      <c r="C437">
        <v>17</v>
      </c>
      <c r="D437" t="s">
        <v>8263</v>
      </c>
      <c r="E437" t="s">
        <v>29</v>
      </c>
      <c r="F437" t="s">
        <v>41</v>
      </c>
      <c r="G437">
        <v>46.59</v>
      </c>
      <c r="H437">
        <v>14.573</v>
      </c>
      <c r="I437" t="s">
        <v>8263</v>
      </c>
      <c r="J437" t="s">
        <v>8263</v>
      </c>
      <c r="K437" t="s">
        <v>8263</v>
      </c>
      <c r="L437" t="s">
        <v>8263</v>
      </c>
    </row>
    <row r="438" spans="1:12" x14ac:dyDescent="0.3">
      <c r="A438" t="s">
        <v>912</v>
      </c>
      <c r="B438" t="s">
        <v>913</v>
      </c>
      <c r="C438">
        <v>17</v>
      </c>
      <c r="D438" t="s">
        <v>8263</v>
      </c>
      <c r="E438" t="s">
        <v>29</v>
      </c>
      <c r="F438" t="s">
        <v>41</v>
      </c>
      <c r="G438">
        <v>46.910998999999997</v>
      </c>
      <c r="H438">
        <v>15.486000000000001</v>
      </c>
      <c r="I438" t="s">
        <v>8263</v>
      </c>
      <c r="J438" t="s">
        <v>8263</v>
      </c>
      <c r="K438" t="s">
        <v>8263</v>
      </c>
      <c r="L438" t="s">
        <v>8263</v>
      </c>
    </row>
    <row r="439" spans="1:12" x14ac:dyDescent="0.3">
      <c r="A439" t="s">
        <v>914</v>
      </c>
      <c r="B439" t="s">
        <v>915</v>
      </c>
      <c r="C439">
        <v>17</v>
      </c>
      <c r="D439" t="s">
        <v>8263</v>
      </c>
      <c r="E439" t="s">
        <v>29</v>
      </c>
      <c r="F439" t="s">
        <v>41</v>
      </c>
      <c r="G439">
        <v>47.109000999999999</v>
      </c>
      <c r="H439">
        <v>15.391999999999999</v>
      </c>
      <c r="I439" t="s">
        <v>8263</v>
      </c>
      <c r="J439" t="s">
        <v>8263</v>
      </c>
      <c r="K439" t="s">
        <v>8263</v>
      </c>
      <c r="L439" t="s">
        <v>8263</v>
      </c>
    </row>
    <row r="440" spans="1:12" x14ac:dyDescent="0.3">
      <c r="A440" t="s">
        <v>916</v>
      </c>
      <c r="B440" t="s">
        <v>917</v>
      </c>
      <c r="C440">
        <v>17</v>
      </c>
      <c r="D440" t="s">
        <v>8263</v>
      </c>
      <c r="E440" t="s">
        <v>29</v>
      </c>
      <c r="F440" t="s">
        <v>67</v>
      </c>
      <c r="G440">
        <v>60.875636</v>
      </c>
      <c r="H440">
        <v>26.712924999999998</v>
      </c>
      <c r="I440" t="s">
        <v>8263</v>
      </c>
      <c r="J440" t="s">
        <v>8263</v>
      </c>
      <c r="K440" t="s">
        <v>8263</v>
      </c>
      <c r="L440" t="s">
        <v>8263</v>
      </c>
    </row>
    <row r="441" spans="1:12" x14ac:dyDescent="0.3">
      <c r="A441" t="s">
        <v>918</v>
      </c>
      <c r="B441" t="s">
        <v>919</v>
      </c>
      <c r="C441">
        <v>17</v>
      </c>
      <c r="D441" t="s">
        <v>8263</v>
      </c>
      <c r="E441" t="s">
        <v>29</v>
      </c>
      <c r="F441" t="s">
        <v>67</v>
      </c>
      <c r="G441">
        <v>61.345370000000003</v>
      </c>
      <c r="H441">
        <v>22.905473000000001</v>
      </c>
      <c r="I441" t="s">
        <v>8263</v>
      </c>
      <c r="J441" t="s">
        <v>8263</v>
      </c>
      <c r="K441" t="s">
        <v>8263</v>
      </c>
      <c r="L441" t="s">
        <v>8263</v>
      </c>
    </row>
    <row r="442" spans="1:12" x14ac:dyDescent="0.3">
      <c r="A442" t="s">
        <v>920</v>
      </c>
      <c r="B442" t="s">
        <v>921</v>
      </c>
      <c r="C442">
        <v>16.93</v>
      </c>
      <c r="D442" t="s">
        <v>8263</v>
      </c>
      <c r="E442" t="s">
        <v>29</v>
      </c>
      <c r="F442" t="s">
        <v>15</v>
      </c>
      <c r="G442">
        <v>47.394781729999998</v>
      </c>
      <c r="H442">
        <v>8.035874583</v>
      </c>
      <c r="I442" t="s">
        <v>8263</v>
      </c>
      <c r="J442" t="s">
        <v>8263</v>
      </c>
      <c r="K442" t="s">
        <v>8263</v>
      </c>
      <c r="L442" t="s">
        <v>8263</v>
      </c>
    </row>
    <row r="443" spans="1:12" x14ac:dyDescent="0.3">
      <c r="A443" t="s">
        <v>922</v>
      </c>
      <c r="B443" t="s">
        <v>923</v>
      </c>
      <c r="C443">
        <v>16.7</v>
      </c>
      <c r="D443" t="s">
        <v>8263</v>
      </c>
      <c r="E443" t="s">
        <v>29</v>
      </c>
      <c r="F443" t="s">
        <v>35</v>
      </c>
      <c r="G443">
        <v>48.084026000000001</v>
      </c>
      <c r="H443">
        <v>10.864936</v>
      </c>
      <c r="I443" t="s">
        <v>8263</v>
      </c>
      <c r="J443" t="s">
        <v>8263</v>
      </c>
      <c r="K443" t="s">
        <v>8263</v>
      </c>
      <c r="L443" t="s">
        <v>8263</v>
      </c>
    </row>
    <row r="444" spans="1:12" x14ac:dyDescent="0.3">
      <c r="A444" t="s">
        <v>924</v>
      </c>
      <c r="B444" t="s">
        <v>925</v>
      </c>
      <c r="C444">
        <v>17.386610009999998</v>
      </c>
      <c r="D444" t="s">
        <v>8263</v>
      </c>
      <c r="E444" t="s">
        <v>14</v>
      </c>
      <c r="F444" t="s">
        <v>47</v>
      </c>
      <c r="G444">
        <v>60.0833333</v>
      </c>
      <c r="H444">
        <v>13.9833333</v>
      </c>
      <c r="I444">
        <v>55</v>
      </c>
      <c r="J444">
        <v>400</v>
      </c>
      <c r="K444" t="s">
        <v>8263</v>
      </c>
      <c r="L444">
        <v>64</v>
      </c>
    </row>
    <row r="445" spans="1:12" x14ac:dyDescent="0.3">
      <c r="A445" t="s">
        <v>926</v>
      </c>
      <c r="B445" t="s">
        <v>927</v>
      </c>
      <c r="C445">
        <v>16.600000000000001</v>
      </c>
      <c r="D445" t="s">
        <v>8263</v>
      </c>
      <c r="E445" t="s">
        <v>29</v>
      </c>
      <c r="F445" t="s">
        <v>35</v>
      </c>
      <c r="G445">
        <v>47.800199300000003</v>
      </c>
      <c r="H445">
        <v>10.902643400000001</v>
      </c>
      <c r="I445" t="s">
        <v>8263</v>
      </c>
      <c r="J445" t="s">
        <v>8263</v>
      </c>
      <c r="K445" t="s">
        <v>8263</v>
      </c>
      <c r="L445" t="s">
        <v>8263</v>
      </c>
    </row>
    <row r="446" spans="1:12" x14ac:dyDescent="0.3">
      <c r="A446" t="s">
        <v>928</v>
      </c>
      <c r="B446" t="s">
        <v>929</v>
      </c>
      <c r="C446">
        <v>16.5</v>
      </c>
      <c r="D446" t="s">
        <v>8263</v>
      </c>
      <c r="E446" t="s">
        <v>29</v>
      </c>
      <c r="F446" t="s">
        <v>30</v>
      </c>
      <c r="G446">
        <v>48.963189999999997</v>
      </c>
      <c r="H446">
        <v>18.145099999999999</v>
      </c>
      <c r="I446" t="s">
        <v>8263</v>
      </c>
      <c r="J446" t="s">
        <v>8263</v>
      </c>
      <c r="K446" t="s">
        <v>8263</v>
      </c>
      <c r="L446" t="s">
        <v>8263</v>
      </c>
    </row>
    <row r="447" spans="1:12" x14ac:dyDescent="0.3">
      <c r="A447" t="s">
        <v>930</v>
      </c>
      <c r="B447" t="s">
        <v>931</v>
      </c>
      <c r="C447">
        <v>16.5</v>
      </c>
      <c r="D447" t="s">
        <v>8263</v>
      </c>
      <c r="E447" t="s">
        <v>14</v>
      </c>
      <c r="F447" t="s">
        <v>15</v>
      </c>
      <c r="G447">
        <v>46.861014509999997</v>
      </c>
      <c r="H447">
        <v>9.8955740460000001</v>
      </c>
      <c r="I447" t="s">
        <v>8263</v>
      </c>
      <c r="J447" t="s">
        <v>8263</v>
      </c>
      <c r="K447" t="s">
        <v>8263</v>
      </c>
      <c r="L447" t="s">
        <v>8263</v>
      </c>
    </row>
    <row r="448" spans="1:12" x14ac:dyDescent="0.3">
      <c r="A448" t="s">
        <v>932</v>
      </c>
      <c r="B448" t="s">
        <v>933</v>
      </c>
      <c r="C448">
        <v>16.5</v>
      </c>
      <c r="D448" t="s">
        <v>8263</v>
      </c>
      <c r="E448" t="s">
        <v>29</v>
      </c>
      <c r="F448" t="s">
        <v>62</v>
      </c>
      <c r="G448">
        <v>56.509998000000003</v>
      </c>
      <c r="H448">
        <v>-4.2279999999999998</v>
      </c>
      <c r="I448" t="s">
        <v>8263</v>
      </c>
      <c r="J448" t="s">
        <v>8263</v>
      </c>
      <c r="K448" t="s">
        <v>8263</v>
      </c>
      <c r="L448">
        <v>71</v>
      </c>
    </row>
    <row r="449" spans="1:12" x14ac:dyDescent="0.3">
      <c r="A449" t="s">
        <v>934</v>
      </c>
      <c r="B449" t="s">
        <v>935</v>
      </c>
      <c r="C449">
        <v>297</v>
      </c>
      <c r="D449" t="s">
        <v>8263</v>
      </c>
      <c r="E449" t="s">
        <v>14</v>
      </c>
      <c r="F449" t="s">
        <v>24</v>
      </c>
      <c r="G449">
        <v>45.617870000000003</v>
      </c>
      <c r="H449">
        <v>6.7907400000000004</v>
      </c>
      <c r="I449">
        <v>180</v>
      </c>
      <c r="J449">
        <v>230</v>
      </c>
      <c r="K449">
        <v>407100</v>
      </c>
      <c r="L449" t="s">
        <v>8263</v>
      </c>
    </row>
    <row r="450" spans="1:12" x14ac:dyDescent="0.3">
      <c r="A450" t="s">
        <v>936</v>
      </c>
      <c r="B450" t="s">
        <v>937</v>
      </c>
      <c r="C450">
        <v>16.5</v>
      </c>
      <c r="D450" t="s">
        <v>8263</v>
      </c>
      <c r="E450" t="s">
        <v>29</v>
      </c>
      <c r="F450" t="s">
        <v>15</v>
      </c>
      <c r="G450">
        <v>46.861086</v>
      </c>
      <c r="H450">
        <v>9.8956289999999996</v>
      </c>
      <c r="I450" t="s">
        <v>8263</v>
      </c>
      <c r="J450" t="s">
        <v>8263</v>
      </c>
      <c r="K450" t="s">
        <v>8263</v>
      </c>
      <c r="L450" t="s">
        <v>8263</v>
      </c>
    </row>
    <row r="451" spans="1:12" x14ac:dyDescent="0.3">
      <c r="A451" t="s">
        <v>938</v>
      </c>
      <c r="B451" t="s">
        <v>939</v>
      </c>
      <c r="C451">
        <v>16.399999999999999</v>
      </c>
      <c r="D451" t="s">
        <v>8263</v>
      </c>
      <c r="E451" t="s">
        <v>29</v>
      </c>
      <c r="F451" t="s">
        <v>35</v>
      </c>
      <c r="G451">
        <v>50.123918000000003</v>
      </c>
      <c r="H451">
        <v>7.2259149999999996</v>
      </c>
      <c r="I451" t="s">
        <v>8263</v>
      </c>
      <c r="J451" t="s">
        <v>8263</v>
      </c>
      <c r="K451" t="s">
        <v>8263</v>
      </c>
      <c r="L451" t="s">
        <v>8263</v>
      </c>
    </row>
    <row r="452" spans="1:12" x14ac:dyDescent="0.3">
      <c r="A452" t="s">
        <v>940</v>
      </c>
      <c r="B452" t="s">
        <v>941</v>
      </c>
      <c r="C452">
        <v>16.399999999999999</v>
      </c>
      <c r="D452" t="s">
        <v>8263</v>
      </c>
      <c r="E452" t="s">
        <v>29</v>
      </c>
      <c r="F452" t="s">
        <v>35</v>
      </c>
      <c r="G452">
        <v>52.521937000000001</v>
      </c>
      <c r="H452">
        <v>10.360381</v>
      </c>
      <c r="I452" t="s">
        <v>8263</v>
      </c>
      <c r="J452" t="s">
        <v>8263</v>
      </c>
      <c r="K452" t="s">
        <v>8263</v>
      </c>
      <c r="L452" t="s">
        <v>8263</v>
      </c>
    </row>
    <row r="453" spans="1:12" x14ac:dyDescent="0.3">
      <c r="A453" t="s">
        <v>942</v>
      </c>
      <c r="B453" t="s">
        <v>943</v>
      </c>
      <c r="C453">
        <v>16.399999999999999</v>
      </c>
      <c r="D453" t="s">
        <v>8263</v>
      </c>
      <c r="E453" t="s">
        <v>29</v>
      </c>
      <c r="F453" t="s">
        <v>35</v>
      </c>
      <c r="G453">
        <v>50.087361999999999</v>
      </c>
      <c r="H453">
        <v>7.1358090000000001</v>
      </c>
      <c r="I453" t="s">
        <v>8263</v>
      </c>
      <c r="J453" t="s">
        <v>8263</v>
      </c>
      <c r="K453" t="s">
        <v>8263</v>
      </c>
      <c r="L453" t="s">
        <v>8263</v>
      </c>
    </row>
    <row r="454" spans="1:12" x14ac:dyDescent="0.3">
      <c r="A454" t="s">
        <v>944</v>
      </c>
      <c r="B454" t="s">
        <v>945</v>
      </c>
      <c r="C454">
        <v>16.289808919999999</v>
      </c>
      <c r="D454" t="s">
        <v>8263</v>
      </c>
      <c r="E454" t="s">
        <v>14</v>
      </c>
      <c r="F454" t="s">
        <v>24</v>
      </c>
      <c r="G454">
        <v>44.345999999999997</v>
      </c>
      <c r="H454">
        <v>5.8680000000000003</v>
      </c>
      <c r="I454" t="s">
        <v>8263</v>
      </c>
      <c r="J454" t="s">
        <v>8263</v>
      </c>
      <c r="K454" t="s">
        <v>8263</v>
      </c>
      <c r="L454" t="s">
        <v>8263</v>
      </c>
    </row>
    <row r="455" spans="1:12" x14ac:dyDescent="0.3">
      <c r="A455" t="s">
        <v>946</v>
      </c>
      <c r="B455" t="s">
        <v>947</v>
      </c>
      <c r="C455">
        <v>16.2</v>
      </c>
      <c r="D455" t="s">
        <v>8263</v>
      </c>
      <c r="E455" t="s">
        <v>29</v>
      </c>
      <c r="F455" t="s">
        <v>35</v>
      </c>
      <c r="G455">
        <v>48.603913200000001</v>
      </c>
      <c r="H455">
        <v>12.3023425</v>
      </c>
      <c r="I455" t="s">
        <v>8263</v>
      </c>
      <c r="J455" t="s">
        <v>8263</v>
      </c>
      <c r="K455" t="s">
        <v>8263</v>
      </c>
      <c r="L455" t="s">
        <v>8263</v>
      </c>
    </row>
    <row r="456" spans="1:12" x14ac:dyDescent="0.3">
      <c r="A456" t="s">
        <v>948</v>
      </c>
      <c r="B456" t="s">
        <v>949</v>
      </c>
      <c r="C456">
        <v>16.100000000000001</v>
      </c>
      <c r="D456" t="s">
        <v>8263</v>
      </c>
      <c r="E456" t="s">
        <v>29</v>
      </c>
      <c r="F456" t="s">
        <v>30</v>
      </c>
      <c r="G456">
        <v>48.902079999999998</v>
      </c>
      <c r="H456">
        <v>18.055789999999998</v>
      </c>
      <c r="I456" t="s">
        <v>8263</v>
      </c>
      <c r="J456" t="s">
        <v>8263</v>
      </c>
      <c r="K456" t="s">
        <v>8263</v>
      </c>
      <c r="L456" t="s">
        <v>8263</v>
      </c>
    </row>
    <row r="457" spans="1:12" x14ac:dyDescent="0.3">
      <c r="A457" t="s">
        <v>950</v>
      </c>
      <c r="B457" t="s">
        <v>951</v>
      </c>
      <c r="C457">
        <v>16.03</v>
      </c>
      <c r="D457" t="s">
        <v>8263</v>
      </c>
      <c r="E457" t="s">
        <v>29</v>
      </c>
      <c r="F457" t="s">
        <v>15</v>
      </c>
      <c r="G457">
        <v>47.436494459999999</v>
      </c>
      <c r="H457">
        <v>7.5239927780000002</v>
      </c>
      <c r="I457" t="s">
        <v>8263</v>
      </c>
      <c r="J457" t="s">
        <v>8263</v>
      </c>
      <c r="K457" t="s">
        <v>8263</v>
      </c>
      <c r="L457" t="s">
        <v>8263</v>
      </c>
    </row>
    <row r="458" spans="1:12" x14ac:dyDescent="0.3">
      <c r="A458" t="s">
        <v>952</v>
      </c>
      <c r="B458" t="s">
        <v>953</v>
      </c>
      <c r="C458">
        <v>1016</v>
      </c>
      <c r="D458">
        <v>784</v>
      </c>
      <c r="E458" t="s">
        <v>18</v>
      </c>
      <c r="F458" t="s">
        <v>19</v>
      </c>
      <c r="G458">
        <v>46.067588000000001</v>
      </c>
      <c r="H458">
        <v>8.7318770000000008</v>
      </c>
      <c r="I458">
        <v>736.25</v>
      </c>
      <c r="J458">
        <v>10</v>
      </c>
      <c r="K458">
        <v>17700</v>
      </c>
      <c r="L458" t="s">
        <v>8263</v>
      </c>
    </row>
    <row r="459" spans="1:12" x14ac:dyDescent="0.3">
      <c r="A459" t="s">
        <v>954</v>
      </c>
      <c r="B459" t="s">
        <v>955</v>
      </c>
      <c r="C459">
        <v>285</v>
      </c>
      <c r="D459" t="s">
        <v>8263</v>
      </c>
      <c r="E459" t="s">
        <v>29</v>
      </c>
      <c r="F459" t="s">
        <v>24</v>
      </c>
      <c r="G459">
        <v>44.59281</v>
      </c>
      <c r="H459">
        <v>4.72593</v>
      </c>
      <c r="I459">
        <v>19</v>
      </c>
      <c r="J459" t="s">
        <v>8263</v>
      </c>
      <c r="K459" t="s">
        <v>8263</v>
      </c>
      <c r="L459" t="s">
        <v>8263</v>
      </c>
    </row>
    <row r="460" spans="1:12" x14ac:dyDescent="0.3">
      <c r="A460" t="s">
        <v>956</v>
      </c>
      <c r="B460" t="s">
        <v>957</v>
      </c>
      <c r="C460">
        <v>16</v>
      </c>
      <c r="D460" t="s">
        <v>8263</v>
      </c>
      <c r="E460" t="s">
        <v>29</v>
      </c>
      <c r="F460" t="s">
        <v>41</v>
      </c>
      <c r="G460">
        <v>47.321488000000002</v>
      </c>
      <c r="H460">
        <v>13.174576999999999</v>
      </c>
      <c r="I460" t="s">
        <v>8263</v>
      </c>
      <c r="J460" t="s">
        <v>8263</v>
      </c>
      <c r="K460" t="s">
        <v>8263</v>
      </c>
      <c r="L460">
        <v>67</v>
      </c>
    </row>
    <row r="461" spans="1:12" x14ac:dyDescent="0.3">
      <c r="A461" t="s">
        <v>958</v>
      </c>
      <c r="B461" t="s">
        <v>959</v>
      </c>
      <c r="C461">
        <v>16</v>
      </c>
      <c r="D461" t="s">
        <v>8263</v>
      </c>
      <c r="E461" t="s">
        <v>29</v>
      </c>
      <c r="F461" t="s">
        <v>41</v>
      </c>
      <c r="G461">
        <v>47.4166667</v>
      </c>
      <c r="H461">
        <v>15.283333300000001</v>
      </c>
      <c r="I461" t="s">
        <v>8263</v>
      </c>
      <c r="J461" t="s">
        <v>8263</v>
      </c>
      <c r="K461" t="s">
        <v>8263</v>
      </c>
      <c r="L461" t="s">
        <v>8263</v>
      </c>
    </row>
    <row r="462" spans="1:12" x14ac:dyDescent="0.3">
      <c r="A462" t="s">
        <v>960</v>
      </c>
      <c r="B462" t="s">
        <v>961</v>
      </c>
      <c r="C462">
        <v>16</v>
      </c>
      <c r="D462" t="s">
        <v>8263</v>
      </c>
      <c r="E462" t="s">
        <v>29</v>
      </c>
      <c r="F462" t="s">
        <v>41</v>
      </c>
      <c r="G462">
        <v>47.108387999999998</v>
      </c>
      <c r="H462">
        <v>15.392094</v>
      </c>
      <c r="I462" t="s">
        <v>8263</v>
      </c>
      <c r="J462" t="s">
        <v>8263</v>
      </c>
      <c r="K462" t="s">
        <v>8263</v>
      </c>
      <c r="L462" t="s">
        <v>8263</v>
      </c>
    </row>
    <row r="463" spans="1:12" x14ac:dyDescent="0.3">
      <c r="A463" t="s">
        <v>962</v>
      </c>
      <c r="B463" t="s">
        <v>963</v>
      </c>
      <c r="C463">
        <v>16</v>
      </c>
      <c r="D463" t="s">
        <v>8263</v>
      </c>
      <c r="E463" t="s">
        <v>29</v>
      </c>
      <c r="F463" t="s">
        <v>41</v>
      </c>
      <c r="G463">
        <v>47.039749</v>
      </c>
      <c r="H463">
        <v>15.442537</v>
      </c>
      <c r="I463" t="s">
        <v>8263</v>
      </c>
      <c r="J463" t="s">
        <v>8263</v>
      </c>
      <c r="K463" t="s">
        <v>8263</v>
      </c>
      <c r="L463" t="s">
        <v>8263</v>
      </c>
    </row>
    <row r="464" spans="1:12" x14ac:dyDescent="0.3">
      <c r="A464" t="s">
        <v>964</v>
      </c>
      <c r="B464" t="s">
        <v>965</v>
      </c>
      <c r="C464">
        <v>16</v>
      </c>
      <c r="D464" t="s">
        <v>8263</v>
      </c>
      <c r="E464" t="s">
        <v>29</v>
      </c>
      <c r="F464" t="s">
        <v>35</v>
      </c>
      <c r="G464">
        <v>50.628568000000001</v>
      </c>
      <c r="H464">
        <v>6.4517759999999997</v>
      </c>
      <c r="I464" t="s">
        <v>8263</v>
      </c>
      <c r="J464" t="s">
        <v>8263</v>
      </c>
      <c r="K464" t="s">
        <v>8263</v>
      </c>
      <c r="L464" t="s">
        <v>8263</v>
      </c>
    </row>
    <row r="465" spans="1:12" x14ac:dyDescent="0.3">
      <c r="A465" t="s">
        <v>966</v>
      </c>
      <c r="B465" t="s">
        <v>967</v>
      </c>
      <c r="C465">
        <v>16</v>
      </c>
      <c r="D465" t="s">
        <v>8263</v>
      </c>
      <c r="E465" t="s">
        <v>29</v>
      </c>
      <c r="F465" t="s">
        <v>35</v>
      </c>
      <c r="G465">
        <v>50.365855000000003</v>
      </c>
      <c r="H465">
        <v>7.5817100000000002</v>
      </c>
      <c r="I465" t="s">
        <v>8263</v>
      </c>
      <c r="J465" t="s">
        <v>8263</v>
      </c>
      <c r="K465" t="s">
        <v>8263</v>
      </c>
      <c r="L465" t="s">
        <v>8263</v>
      </c>
    </row>
    <row r="466" spans="1:12" x14ac:dyDescent="0.3">
      <c r="A466" t="s">
        <v>968</v>
      </c>
      <c r="B466" t="s">
        <v>969</v>
      </c>
      <c r="C466">
        <v>16</v>
      </c>
      <c r="D466" t="s">
        <v>8263</v>
      </c>
      <c r="E466" t="s">
        <v>29</v>
      </c>
      <c r="F466" t="s">
        <v>19</v>
      </c>
      <c r="G466">
        <v>42.854826359999997</v>
      </c>
      <c r="H466">
        <v>13.57489586</v>
      </c>
      <c r="I466" t="s">
        <v>8263</v>
      </c>
      <c r="J466" t="s">
        <v>8263</v>
      </c>
      <c r="K466" t="s">
        <v>8263</v>
      </c>
      <c r="L466" t="s">
        <v>8263</v>
      </c>
    </row>
    <row r="467" spans="1:12" x14ac:dyDescent="0.3">
      <c r="A467" t="s">
        <v>970</v>
      </c>
      <c r="B467" t="s">
        <v>971</v>
      </c>
      <c r="C467">
        <v>16</v>
      </c>
      <c r="D467" t="s">
        <v>8263</v>
      </c>
      <c r="E467" t="s">
        <v>29</v>
      </c>
      <c r="F467" t="s">
        <v>19</v>
      </c>
      <c r="G467">
        <v>46.168995000000002</v>
      </c>
      <c r="H467">
        <v>9.8691490000000002</v>
      </c>
      <c r="I467" t="s">
        <v>8263</v>
      </c>
      <c r="J467" t="s">
        <v>8263</v>
      </c>
      <c r="K467" t="s">
        <v>8263</v>
      </c>
      <c r="L467" t="s">
        <v>8263</v>
      </c>
    </row>
    <row r="468" spans="1:12" x14ac:dyDescent="0.3">
      <c r="A468" t="s">
        <v>972</v>
      </c>
      <c r="B468" t="s">
        <v>973</v>
      </c>
      <c r="C468">
        <v>293</v>
      </c>
      <c r="D468" t="s">
        <v>8263</v>
      </c>
      <c r="E468" t="s">
        <v>14</v>
      </c>
      <c r="F468" t="s">
        <v>24</v>
      </c>
      <c r="G468">
        <v>45.151850000000003</v>
      </c>
      <c r="H468">
        <v>2.0098500000000001</v>
      </c>
      <c r="I468">
        <v>85</v>
      </c>
      <c r="J468">
        <v>187</v>
      </c>
      <c r="K468" t="s">
        <v>8263</v>
      </c>
      <c r="L468" t="s">
        <v>8263</v>
      </c>
    </row>
    <row r="469" spans="1:12" x14ac:dyDescent="0.3">
      <c r="A469" t="s">
        <v>974</v>
      </c>
      <c r="B469" t="s">
        <v>975</v>
      </c>
      <c r="C469">
        <v>16</v>
      </c>
      <c r="D469" t="s">
        <v>8263</v>
      </c>
      <c r="E469" t="s">
        <v>29</v>
      </c>
      <c r="F469" t="s">
        <v>19</v>
      </c>
      <c r="G469">
        <v>45.372086000000003</v>
      </c>
      <c r="H469">
        <v>11.129292</v>
      </c>
      <c r="I469" t="s">
        <v>8263</v>
      </c>
      <c r="J469" t="s">
        <v>8263</v>
      </c>
      <c r="K469" t="s">
        <v>8263</v>
      </c>
      <c r="L469" t="s">
        <v>8263</v>
      </c>
    </row>
    <row r="470" spans="1:12" x14ac:dyDescent="0.3">
      <c r="A470" t="s">
        <v>976</v>
      </c>
      <c r="B470" t="s">
        <v>977</v>
      </c>
      <c r="C470">
        <v>16</v>
      </c>
      <c r="D470" t="s">
        <v>8263</v>
      </c>
      <c r="E470" t="s">
        <v>14</v>
      </c>
      <c r="F470" t="s">
        <v>41</v>
      </c>
      <c r="G470">
        <v>47.515999000000001</v>
      </c>
      <c r="H470">
        <v>12.087999999999999</v>
      </c>
      <c r="I470" t="s">
        <v>8263</v>
      </c>
      <c r="J470" t="s">
        <v>8263</v>
      </c>
      <c r="K470" t="s">
        <v>8263</v>
      </c>
      <c r="L470" t="s">
        <v>8263</v>
      </c>
    </row>
    <row r="471" spans="1:12" x14ac:dyDescent="0.3">
      <c r="A471" t="s">
        <v>978</v>
      </c>
      <c r="B471" t="s">
        <v>979</v>
      </c>
      <c r="C471">
        <v>16</v>
      </c>
      <c r="D471" t="s">
        <v>8263</v>
      </c>
      <c r="E471" t="s">
        <v>14</v>
      </c>
      <c r="F471" t="s">
        <v>41</v>
      </c>
      <c r="G471">
        <v>47.292000000000002</v>
      </c>
      <c r="H471">
        <v>15.323</v>
      </c>
      <c r="I471" t="s">
        <v>8263</v>
      </c>
      <c r="J471" t="s">
        <v>8263</v>
      </c>
      <c r="K471" t="s">
        <v>8263</v>
      </c>
      <c r="L471" t="s">
        <v>8263</v>
      </c>
    </row>
    <row r="472" spans="1:12" x14ac:dyDescent="0.3">
      <c r="A472" t="s">
        <v>980</v>
      </c>
      <c r="B472" t="s">
        <v>981</v>
      </c>
      <c r="C472">
        <v>16</v>
      </c>
      <c r="D472" t="s">
        <v>8263</v>
      </c>
      <c r="E472" t="s">
        <v>14</v>
      </c>
      <c r="F472" t="s">
        <v>174</v>
      </c>
      <c r="G472">
        <v>48.907916999999998</v>
      </c>
      <c r="H472">
        <v>15.817083</v>
      </c>
      <c r="I472">
        <v>59</v>
      </c>
      <c r="J472">
        <v>122.66500000000001</v>
      </c>
      <c r="K472" t="s">
        <v>8263</v>
      </c>
      <c r="L472" t="s">
        <v>8263</v>
      </c>
    </row>
    <row r="473" spans="1:12" x14ac:dyDescent="0.3">
      <c r="A473" t="s">
        <v>982</v>
      </c>
      <c r="B473" t="s">
        <v>983</v>
      </c>
      <c r="C473">
        <v>293</v>
      </c>
      <c r="D473" t="s">
        <v>8263</v>
      </c>
      <c r="E473" t="s">
        <v>29</v>
      </c>
      <c r="F473" t="s">
        <v>41</v>
      </c>
      <c r="G473">
        <v>48.355950999999997</v>
      </c>
      <c r="H473">
        <v>16.241844</v>
      </c>
      <c r="I473" t="s">
        <v>8263</v>
      </c>
      <c r="J473" t="s">
        <v>8263</v>
      </c>
      <c r="K473" t="s">
        <v>8263</v>
      </c>
      <c r="L473">
        <v>1717</v>
      </c>
    </row>
    <row r="474" spans="1:12" x14ac:dyDescent="0.3">
      <c r="A474" t="s">
        <v>984</v>
      </c>
      <c r="B474" t="s">
        <v>985</v>
      </c>
      <c r="C474">
        <v>16</v>
      </c>
      <c r="D474" t="s">
        <v>8263</v>
      </c>
      <c r="E474" t="s">
        <v>29</v>
      </c>
      <c r="F474" t="s">
        <v>67</v>
      </c>
      <c r="G474">
        <v>63.338768999999999</v>
      </c>
      <c r="H474">
        <v>30.031884000000002</v>
      </c>
      <c r="I474" t="s">
        <v>8263</v>
      </c>
      <c r="J474" t="s">
        <v>8263</v>
      </c>
      <c r="K474" t="s">
        <v>8263</v>
      </c>
      <c r="L474">
        <v>76.3</v>
      </c>
    </row>
    <row r="475" spans="1:12" x14ac:dyDescent="0.3">
      <c r="A475" t="s">
        <v>986</v>
      </c>
      <c r="B475" t="s">
        <v>987</v>
      </c>
      <c r="C475">
        <v>16</v>
      </c>
      <c r="D475" t="s">
        <v>8263</v>
      </c>
      <c r="E475" t="s">
        <v>14</v>
      </c>
      <c r="F475" t="s">
        <v>73</v>
      </c>
      <c r="G475">
        <v>45.591250000000002</v>
      </c>
      <c r="H475">
        <v>22.958749999999998</v>
      </c>
      <c r="I475">
        <v>32</v>
      </c>
      <c r="J475">
        <v>12.5</v>
      </c>
      <c r="K475" t="s">
        <v>8263</v>
      </c>
      <c r="L475">
        <v>21</v>
      </c>
    </row>
    <row r="476" spans="1:12" x14ac:dyDescent="0.3">
      <c r="A476" t="s">
        <v>988</v>
      </c>
      <c r="B476" t="s">
        <v>989</v>
      </c>
      <c r="C476">
        <v>15.89</v>
      </c>
      <c r="D476" t="s">
        <v>8263</v>
      </c>
      <c r="E476" t="s">
        <v>14</v>
      </c>
      <c r="F476" t="s">
        <v>38</v>
      </c>
      <c r="G476">
        <v>39.564999999999998</v>
      </c>
      <c r="H476">
        <v>-2.1130559999999998</v>
      </c>
      <c r="I476">
        <v>523.9</v>
      </c>
      <c r="J476">
        <v>1118</v>
      </c>
      <c r="K476" t="s">
        <v>8263</v>
      </c>
      <c r="L476" t="s">
        <v>8263</v>
      </c>
    </row>
    <row r="477" spans="1:12" x14ac:dyDescent="0.3">
      <c r="A477" t="s">
        <v>990</v>
      </c>
      <c r="B477" t="s">
        <v>991</v>
      </c>
      <c r="C477">
        <v>15.8</v>
      </c>
      <c r="D477" t="s">
        <v>8263</v>
      </c>
      <c r="E477" t="s">
        <v>29</v>
      </c>
      <c r="F477" t="s">
        <v>15</v>
      </c>
      <c r="G477">
        <v>46.94662168</v>
      </c>
      <c r="H477">
        <v>8.8279977459999994</v>
      </c>
      <c r="I477" t="s">
        <v>8263</v>
      </c>
      <c r="J477" t="s">
        <v>8263</v>
      </c>
      <c r="K477" t="s">
        <v>8263</v>
      </c>
      <c r="L477" t="s">
        <v>8263</v>
      </c>
    </row>
    <row r="478" spans="1:12" x14ac:dyDescent="0.3">
      <c r="A478" t="s">
        <v>992</v>
      </c>
      <c r="B478" t="s">
        <v>993</v>
      </c>
      <c r="C478">
        <v>15.7</v>
      </c>
      <c r="D478" t="s">
        <v>8263</v>
      </c>
      <c r="E478" t="s">
        <v>29</v>
      </c>
      <c r="F478" t="s">
        <v>15</v>
      </c>
      <c r="G478">
        <v>46.995728700000001</v>
      </c>
      <c r="H478">
        <v>9.0871310550000004</v>
      </c>
      <c r="I478" t="s">
        <v>8263</v>
      </c>
      <c r="J478" t="s">
        <v>8263</v>
      </c>
      <c r="K478" t="s">
        <v>8263</v>
      </c>
      <c r="L478" t="s">
        <v>8263</v>
      </c>
    </row>
    <row r="479" spans="1:12" x14ac:dyDescent="0.3">
      <c r="A479" t="s">
        <v>994</v>
      </c>
      <c r="B479" t="s">
        <v>995</v>
      </c>
      <c r="C479">
        <v>16.69114561</v>
      </c>
      <c r="D479" t="s">
        <v>8263</v>
      </c>
      <c r="E479" t="s">
        <v>14</v>
      </c>
      <c r="F479" t="s">
        <v>47</v>
      </c>
      <c r="G479">
        <v>60.508889000000003</v>
      </c>
      <c r="H479">
        <v>15.436944</v>
      </c>
      <c r="I479" t="s">
        <v>8263</v>
      </c>
      <c r="J479" t="s">
        <v>8263</v>
      </c>
      <c r="K479" t="s">
        <v>8263</v>
      </c>
      <c r="L479" t="s">
        <v>8263</v>
      </c>
    </row>
    <row r="480" spans="1:12" x14ac:dyDescent="0.3">
      <c r="A480" t="s">
        <v>996</v>
      </c>
      <c r="B480" t="s">
        <v>997</v>
      </c>
      <c r="C480">
        <v>15.5</v>
      </c>
      <c r="D480" t="s">
        <v>8263</v>
      </c>
      <c r="E480" t="s">
        <v>29</v>
      </c>
      <c r="F480" t="s">
        <v>15</v>
      </c>
      <c r="G480">
        <v>46.727205720000001</v>
      </c>
      <c r="H480">
        <v>6.5134866230000004</v>
      </c>
      <c r="I480" t="s">
        <v>8263</v>
      </c>
      <c r="J480" t="s">
        <v>8263</v>
      </c>
      <c r="K480" t="s">
        <v>8263</v>
      </c>
      <c r="L480" t="s">
        <v>8263</v>
      </c>
    </row>
    <row r="481" spans="1:12" x14ac:dyDescent="0.3">
      <c r="A481" t="s">
        <v>998</v>
      </c>
      <c r="B481" t="s">
        <v>999</v>
      </c>
      <c r="C481">
        <v>15.5</v>
      </c>
      <c r="D481" t="s">
        <v>8263</v>
      </c>
      <c r="E481" t="s">
        <v>29</v>
      </c>
      <c r="F481" t="s">
        <v>15</v>
      </c>
      <c r="G481">
        <v>46.168063609999997</v>
      </c>
      <c r="H481">
        <v>9.0168995269999996</v>
      </c>
      <c r="I481" t="s">
        <v>8263</v>
      </c>
      <c r="J481" t="s">
        <v>8263</v>
      </c>
      <c r="K481" t="s">
        <v>8263</v>
      </c>
      <c r="L481" t="s">
        <v>8263</v>
      </c>
    </row>
    <row r="482" spans="1:12" x14ac:dyDescent="0.3">
      <c r="A482" t="s">
        <v>1000</v>
      </c>
      <c r="B482" t="s">
        <v>1001</v>
      </c>
      <c r="C482">
        <v>292</v>
      </c>
      <c r="D482">
        <v>242</v>
      </c>
      <c r="E482" t="s">
        <v>18</v>
      </c>
      <c r="F482" t="s">
        <v>41</v>
      </c>
      <c r="G482">
        <v>47.207999999999998</v>
      </c>
      <c r="H482">
        <v>11.006</v>
      </c>
      <c r="I482" t="s">
        <v>8263</v>
      </c>
      <c r="J482">
        <v>2.2000000000000002</v>
      </c>
      <c r="K482">
        <v>2700</v>
      </c>
      <c r="L482" t="s">
        <v>8263</v>
      </c>
    </row>
    <row r="483" spans="1:12" x14ac:dyDescent="0.3">
      <c r="A483" t="s">
        <v>1002</v>
      </c>
      <c r="B483" t="s">
        <v>1003</v>
      </c>
      <c r="C483">
        <v>15.2</v>
      </c>
      <c r="D483" t="s">
        <v>8263</v>
      </c>
      <c r="E483" t="s">
        <v>29</v>
      </c>
      <c r="F483" t="s">
        <v>15</v>
      </c>
      <c r="G483">
        <v>47.037852399999998</v>
      </c>
      <c r="H483">
        <v>7.2719272110000004</v>
      </c>
      <c r="I483" t="s">
        <v>8263</v>
      </c>
      <c r="J483" t="s">
        <v>8263</v>
      </c>
      <c r="K483" t="s">
        <v>8263</v>
      </c>
      <c r="L483" t="s">
        <v>8263</v>
      </c>
    </row>
    <row r="484" spans="1:12" x14ac:dyDescent="0.3">
      <c r="A484" t="s">
        <v>1004</v>
      </c>
      <c r="B484" t="s">
        <v>1005</v>
      </c>
      <c r="C484">
        <v>15</v>
      </c>
      <c r="D484" t="s">
        <v>8263</v>
      </c>
      <c r="E484" t="s">
        <v>14</v>
      </c>
      <c r="F484" t="s">
        <v>38</v>
      </c>
      <c r="G484">
        <v>37.902999999999999</v>
      </c>
      <c r="H484">
        <v>-5.2069999999999999</v>
      </c>
      <c r="I484">
        <v>56.9</v>
      </c>
      <c r="J484">
        <v>342</v>
      </c>
      <c r="K484">
        <v>53000</v>
      </c>
      <c r="L484" t="s">
        <v>8263</v>
      </c>
    </row>
    <row r="485" spans="1:12" x14ac:dyDescent="0.3">
      <c r="A485" t="s">
        <v>1006</v>
      </c>
      <c r="B485" t="s">
        <v>1007</v>
      </c>
      <c r="C485">
        <v>15</v>
      </c>
      <c r="D485" t="s">
        <v>8263</v>
      </c>
      <c r="E485" t="s">
        <v>14</v>
      </c>
      <c r="F485" t="s">
        <v>38</v>
      </c>
      <c r="G485">
        <v>38.356997999999997</v>
      </c>
      <c r="H485">
        <v>-2.9209999999999998</v>
      </c>
      <c r="I485">
        <v>103</v>
      </c>
      <c r="J485">
        <v>347</v>
      </c>
      <c r="K485">
        <v>86000</v>
      </c>
      <c r="L485" t="s">
        <v>8263</v>
      </c>
    </row>
    <row r="486" spans="1:12" x14ac:dyDescent="0.3">
      <c r="A486" t="s">
        <v>1008</v>
      </c>
      <c r="B486" t="s">
        <v>1009</v>
      </c>
      <c r="C486">
        <v>15</v>
      </c>
      <c r="D486" t="s">
        <v>8263</v>
      </c>
      <c r="E486" t="s">
        <v>29</v>
      </c>
      <c r="F486" t="s">
        <v>41</v>
      </c>
      <c r="G486">
        <v>46.828285000000001</v>
      </c>
      <c r="H486">
        <v>15.566222</v>
      </c>
      <c r="I486" t="s">
        <v>8263</v>
      </c>
      <c r="J486" t="s">
        <v>8263</v>
      </c>
      <c r="K486" t="s">
        <v>8263</v>
      </c>
      <c r="L486" t="s">
        <v>8263</v>
      </c>
    </row>
    <row r="487" spans="1:12" x14ac:dyDescent="0.3">
      <c r="A487" t="s">
        <v>1010</v>
      </c>
      <c r="B487" t="s">
        <v>1011</v>
      </c>
      <c r="C487">
        <v>15</v>
      </c>
      <c r="D487" t="s">
        <v>8263</v>
      </c>
      <c r="E487" t="s">
        <v>29</v>
      </c>
      <c r="F487" t="s">
        <v>30</v>
      </c>
      <c r="G487">
        <v>49.005670000000002</v>
      </c>
      <c r="H487">
        <v>18.234940000000002</v>
      </c>
      <c r="I487" t="s">
        <v>8263</v>
      </c>
      <c r="J487" t="s">
        <v>8263</v>
      </c>
      <c r="K487" t="s">
        <v>8263</v>
      </c>
      <c r="L487" t="s">
        <v>8263</v>
      </c>
    </row>
    <row r="488" spans="1:12" x14ac:dyDescent="0.3">
      <c r="A488" t="s">
        <v>1012</v>
      </c>
      <c r="B488" t="s">
        <v>1013</v>
      </c>
      <c r="C488">
        <v>15</v>
      </c>
      <c r="D488" t="s">
        <v>8263</v>
      </c>
      <c r="E488" t="s">
        <v>29</v>
      </c>
      <c r="F488" t="s">
        <v>35</v>
      </c>
      <c r="G488">
        <v>51.093173</v>
      </c>
      <c r="H488">
        <v>7.8627200000000004</v>
      </c>
      <c r="I488" t="s">
        <v>8263</v>
      </c>
      <c r="J488" t="s">
        <v>8263</v>
      </c>
      <c r="K488" t="s">
        <v>8263</v>
      </c>
      <c r="L488" t="s">
        <v>8263</v>
      </c>
    </row>
    <row r="489" spans="1:12" x14ac:dyDescent="0.3">
      <c r="A489" t="s">
        <v>1014</v>
      </c>
      <c r="B489" t="s">
        <v>1015</v>
      </c>
      <c r="C489">
        <v>15</v>
      </c>
      <c r="D489" t="s">
        <v>8263</v>
      </c>
      <c r="E489" t="s">
        <v>29</v>
      </c>
      <c r="F489" t="s">
        <v>35</v>
      </c>
      <c r="G489">
        <v>48.634039999999999</v>
      </c>
      <c r="H489">
        <v>12.483689999999999</v>
      </c>
      <c r="I489" t="s">
        <v>8263</v>
      </c>
      <c r="J489" t="s">
        <v>8263</v>
      </c>
      <c r="K489" t="s">
        <v>8263</v>
      </c>
      <c r="L489" t="s">
        <v>8263</v>
      </c>
    </row>
    <row r="490" spans="1:12" x14ac:dyDescent="0.3">
      <c r="A490" t="s">
        <v>1016</v>
      </c>
      <c r="B490" t="s">
        <v>1017</v>
      </c>
      <c r="C490">
        <v>15</v>
      </c>
      <c r="D490" t="s">
        <v>8263</v>
      </c>
      <c r="E490" t="s">
        <v>29</v>
      </c>
      <c r="F490" t="s">
        <v>15</v>
      </c>
      <c r="G490">
        <v>46.915510449999999</v>
      </c>
      <c r="H490">
        <v>8.9879015619999993</v>
      </c>
      <c r="I490" t="s">
        <v>8263</v>
      </c>
      <c r="J490" t="s">
        <v>8263</v>
      </c>
      <c r="K490" t="s">
        <v>8263</v>
      </c>
      <c r="L490" t="s">
        <v>8263</v>
      </c>
    </row>
    <row r="491" spans="1:12" x14ac:dyDescent="0.3">
      <c r="A491" t="s">
        <v>1018</v>
      </c>
      <c r="B491" t="s">
        <v>1019</v>
      </c>
      <c r="C491">
        <v>15</v>
      </c>
      <c r="D491" t="s">
        <v>8263</v>
      </c>
      <c r="E491" t="s">
        <v>29</v>
      </c>
      <c r="F491" t="s">
        <v>15</v>
      </c>
      <c r="G491">
        <v>47.40190948</v>
      </c>
      <c r="H491">
        <v>9.3236406380000005</v>
      </c>
      <c r="I491" t="s">
        <v>8263</v>
      </c>
      <c r="J491" t="s">
        <v>8263</v>
      </c>
      <c r="K491" t="s">
        <v>8263</v>
      </c>
      <c r="L491" t="s">
        <v>8263</v>
      </c>
    </row>
    <row r="492" spans="1:12" x14ac:dyDescent="0.3">
      <c r="A492" t="s">
        <v>1020</v>
      </c>
      <c r="B492" t="s">
        <v>1021</v>
      </c>
      <c r="C492">
        <v>15</v>
      </c>
      <c r="D492" t="s">
        <v>8263</v>
      </c>
      <c r="E492" t="s">
        <v>14</v>
      </c>
      <c r="F492" t="s">
        <v>41</v>
      </c>
      <c r="G492">
        <v>47.799405640000003</v>
      </c>
      <c r="H492">
        <v>13.04399014</v>
      </c>
      <c r="I492" t="s">
        <v>8263</v>
      </c>
      <c r="J492" t="s">
        <v>8263</v>
      </c>
      <c r="K492" t="s">
        <v>8263</v>
      </c>
      <c r="L492" t="s">
        <v>8263</v>
      </c>
    </row>
    <row r="493" spans="1:12" x14ac:dyDescent="0.3">
      <c r="A493" t="s">
        <v>1022</v>
      </c>
      <c r="B493" t="s">
        <v>1023</v>
      </c>
      <c r="C493">
        <v>15.6</v>
      </c>
      <c r="D493" t="s">
        <v>8263</v>
      </c>
      <c r="E493" t="s">
        <v>14</v>
      </c>
      <c r="F493" t="s">
        <v>47</v>
      </c>
      <c r="G493">
        <v>62.9166667</v>
      </c>
      <c r="H493">
        <v>15.0166667</v>
      </c>
      <c r="I493" t="s">
        <v>8263</v>
      </c>
      <c r="J493" t="s">
        <v>8263</v>
      </c>
      <c r="K493" t="s">
        <v>8263</v>
      </c>
      <c r="L493" t="s">
        <v>8263</v>
      </c>
    </row>
    <row r="494" spans="1:12" x14ac:dyDescent="0.3">
      <c r="A494" t="s">
        <v>1024</v>
      </c>
      <c r="B494" t="s">
        <v>1025</v>
      </c>
      <c r="C494">
        <v>15</v>
      </c>
      <c r="D494" t="s">
        <v>8263</v>
      </c>
      <c r="E494" t="s">
        <v>29</v>
      </c>
      <c r="F494" t="s">
        <v>19</v>
      </c>
      <c r="G494">
        <v>41.809823999999999</v>
      </c>
      <c r="H494">
        <v>13.559801999999999</v>
      </c>
      <c r="I494" t="s">
        <v>8263</v>
      </c>
      <c r="J494" t="s">
        <v>8263</v>
      </c>
      <c r="K494" t="s">
        <v>8263</v>
      </c>
      <c r="L494" t="s">
        <v>8263</v>
      </c>
    </row>
    <row r="495" spans="1:12" x14ac:dyDescent="0.3">
      <c r="A495" t="s">
        <v>1026</v>
      </c>
      <c r="B495" t="s">
        <v>1027</v>
      </c>
      <c r="C495">
        <v>15</v>
      </c>
      <c r="D495" t="s">
        <v>8263</v>
      </c>
      <c r="E495" t="s">
        <v>29</v>
      </c>
      <c r="F495" t="s">
        <v>19</v>
      </c>
      <c r="G495">
        <v>44.131950000000003</v>
      </c>
      <c r="H495">
        <v>10.410997999999999</v>
      </c>
      <c r="I495" t="s">
        <v>8263</v>
      </c>
      <c r="J495" t="s">
        <v>8263</v>
      </c>
      <c r="K495" t="s">
        <v>8263</v>
      </c>
      <c r="L495" t="s">
        <v>8263</v>
      </c>
    </row>
    <row r="496" spans="1:12" x14ac:dyDescent="0.3">
      <c r="A496" t="s">
        <v>1028</v>
      </c>
      <c r="B496" t="s">
        <v>1029</v>
      </c>
      <c r="C496">
        <v>15.2</v>
      </c>
      <c r="D496" t="s">
        <v>8263</v>
      </c>
      <c r="E496" t="s">
        <v>29</v>
      </c>
      <c r="F496" t="s">
        <v>19</v>
      </c>
      <c r="G496">
        <v>46.283000999999999</v>
      </c>
      <c r="H496">
        <v>10.259755999999999</v>
      </c>
      <c r="I496" t="s">
        <v>8263</v>
      </c>
      <c r="J496" t="s">
        <v>8263</v>
      </c>
      <c r="K496" t="s">
        <v>8263</v>
      </c>
      <c r="L496" t="s">
        <v>8263</v>
      </c>
    </row>
    <row r="497" spans="1:12" x14ac:dyDescent="0.3">
      <c r="A497" t="s">
        <v>1030</v>
      </c>
      <c r="B497" t="s">
        <v>1031</v>
      </c>
      <c r="C497">
        <v>15</v>
      </c>
      <c r="D497" t="s">
        <v>8263</v>
      </c>
      <c r="E497" t="s">
        <v>29</v>
      </c>
      <c r="F497" t="s">
        <v>19</v>
      </c>
      <c r="G497">
        <v>44.643853999999997</v>
      </c>
      <c r="H497">
        <v>9.4965689999999991</v>
      </c>
      <c r="I497" t="s">
        <v>8263</v>
      </c>
      <c r="J497" t="s">
        <v>8263</v>
      </c>
      <c r="K497" t="s">
        <v>8263</v>
      </c>
      <c r="L497" t="s">
        <v>8263</v>
      </c>
    </row>
    <row r="498" spans="1:12" x14ac:dyDescent="0.3">
      <c r="A498" t="s">
        <v>1032</v>
      </c>
      <c r="B498" t="s">
        <v>1033</v>
      </c>
      <c r="C498">
        <v>14.49</v>
      </c>
      <c r="D498" t="s">
        <v>8263</v>
      </c>
      <c r="E498" t="s">
        <v>29</v>
      </c>
      <c r="F498" t="s">
        <v>19</v>
      </c>
      <c r="G498">
        <v>45.682971999999999</v>
      </c>
      <c r="H498">
        <v>8.7087330000000005</v>
      </c>
      <c r="I498" t="s">
        <v>8263</v>
      </c>
      <c r="J498" t="s">
        <v>8263</v>
      </c>
      <c r="K498" t="s">
        <v>8263</v>
      </c>
      <c r="L498" t="s">
        <v>8263</v>
      </c>
    </row>
    <row r="499" spans="1:12" x14ac:dyDescent="0.3">
      <c r="A499" t="s">
        <v>1034</v>
      </c>
      <c r="B499" t="s">
        <v>1035</v>
      </c>
      <c r="C499">
        <v>15</v>
      </c>
      <c r="D499" t="s">
        <v>8263</v>
      </c>
      <c r="E499" t="s">
        <v>29</v>
      </c>
      <c r="F499" t="s">
        <v>62</v>
      </c>
      <c r="G499">
        <v>57.155997999999997</v>
      </c>
      <c r="H499">
        <v>-4.9359999999999999</v>
      </c>
      <c r="I499" t="s">
        <v>8263</v>
      </c>
      <c r="J499" t="s">
        <v>8263</v>
      </c>
      <c r="K499" t="s">
        <v>8263</v>
      </c>
      <c r="L499">
        <v>29</v>
      </c>
    </row>
    <row r="500" spans="1:12" x14ac:dyDescent="0.3">
      <c r="A500" t="s">
        <v>1036</v>
      </c>
      <c r="B500" t="s">
        <v>1037</v>
      </c>
      <c r="C500">
        <v>15</v>
      </c>
      <c r="D500" t="s">
        <v>8263</v>
      </c>
      <c r="E500" t="s">
        <v>29</v>
      </c>
      <c r="F500" t="s">
        <v>62</v>
      </c>
      <c r="G500">
        <v>56.345001000000003</v>
      </c>
      <c r="H500">
        <v>-5.13</v>
      </c>
      <c r="I500" t="s">
        <v>8263</v>
      </c>
      <c r="J500" t="s">
        <v>8263</v>
      </c>
      <c r="K500" t="s">
        <v>8263</v>
      </c>
      <c r="L500">
        <v>36</v>
      </c>
    </row>
    <row r="501" spans="1:12" x14ac:dyDescent="0.3">
      <c r="A501" t="s">
        <v>1038</v>
      </c>
      <c r="B501" t="s">
        <v>1039</v>
      </c>
      <c r="C501">
        <v>15</v>
      </c>
      <c r="D501" t="s">
        <v>8263</v>
      </c>
      <c r="E501" t="s">
        <v>29</v>
      </c>
      <c r="F501" t="s">
        <v>62</v>
      </c>
      <c r="G501">
        <v>56.699001000000003</v>
      </c>
      <c r="H501">
        <v>-4.4080000000000004</v>
      </c>
      <c r="I501" t="s">
        <v>8263</v>
      </c>
      <c r="J501" t="s">
        <v>8263</v>
      </c>
      <c r="K501" t="s">
        <v>8263</v>
      </c>
      <c r="L501">
        <v>60</v>
      </c>
    </row>
    <row r="502" spans="1:12" x14ac:dyDescent="0.3">
      <c r="A502" t="s">
        <v>1040</v>
      </c>
      <c r="B502" t="s">
        <v>1041</v>
      </c>
      <c r="C502">
        <v>15</v>
      </c>
      <c r="D502" t="s">
        <v>8263</v>
      </c>
      <c r="E502" t="s">
        <v>14</v>
      </c>
      <c r="F502" t="s">
        <v>62</v>
      </c>
      <c r="G502">
        <v>57.585099999999997</v>
      </c>
      <c r="H502">
        <v>-4.5396999999999998</v>
      </c>
      <c r="I502" t="s">
        <v>8263</v>
      </c>
      <c r="J502" t="s">
        <v>8263</v>
      </c>
      <c r="K502" t="s">
        <v>8263</v>
      </c>
      <c r="L502">
        <v>42</v>
      </c>
    </row>
    <row r="503" spans="1:12" x14ac:dyDescent="0.3">
      <c r="A503" t="s">
        <v>1042</v>
      </c>
      <c r="B503" t="s">
        <v>1043</v>
      </c>
      <c r="C503">
        <v>287</v>
      </c>
      <c r="D503" t="s">
        <v>8263</v>
      </c>
      <c r="E503" t="s">
        <v>29</v>
      </c>
      <c r="F503" t="s">
        <v>41</v>
      </c>
      <c r="G503">
        <v>48.385413999999997</v>
      </c>
      <c r="H503">
        <v>14.0227</v>
      </c>
      <c r="I503">
        <v>34</v>
      </c>
      <c r="J503" t="s">
        <v>8263</v>
      </c>
      <c r="K503" t="s">
        <v>8263</v>
      </c>
      <c r="L503">
        <v>1686</v>
      </c>
    </row>
    <row r="504" spans="1:12" x14ac:dyDescent="0.3">
      <c r="A504" t="s">
        <v>1044</v>
      </c>
      <c r="B504" t="s">
        <v>1045</v>
      </c>
      <c r="C504">
        <v>15</v>
      </c>
      <c r="D504" t="s">
        <v>8263</v>
      </c>
      <c r="E504" t="s">
        <v>29</v>
      </c>
      <c r="F504" t="s">
        <v>15</v>
      </c>
      <c r="G504">
        <v>47.00317218</v>
      </c>
      <c r="H504">
        <v>7.2411356710000003</v>
      </c>
      <c r="I504" t="s">
        <v>8263</v>
      </c>
      <c r="J504" t="s">
        <v>8263</v>
      </c>
      <c r="K504" t="s">
        <v>8263</v>
      </c>
      <c r="L504" t="s">
        <v>8263</v>
      </c>
    </row>
    <row r="505" spans="1:12" x14ac:dyDescent="0.3">
      <c r="A505" t="s">
        <v>1046</v>
      </c>
      <c r="B505" t="s">
        <v>1047</v>
      </c>
      <c r="C505">
        <v>15</v>
      </c>
      <c r="D505" t="s">
        <v>8263</v>
      </c>
      <c r="E505" t="s">
        <v>14</v>
      </c>
      <c r="F505" t="s">
        <v>38</v>
      </c>
      <c r="G505">
        <v>43.112000000000002</v>
      </c>
      <c r="H505">
        <v>-4.4409999999999998</v>
      </c>
      <c r="I505" t="s">
        <v>8263</v>
      </c>
      <c r="J505" t="s">
        <v>8263</v>
      </c>
      <c r="K505" t="s">
        <v>8263</v>
      </c>
      <c r="L505" t="s">
        <v>8263</v>
      </c>
    </row>
    <row r="506" spans="1:12" x14ac:dyDescent="0.3">
      <c r="A506" t="s">
        <v>1048</v>
      </c>
      <c r="B506" t="s">
        <v>1049</v>
      </c>
      <c r="C506">
        <v>15.3</v>
      </c>
      <c r="D506" t="s">
        <v>8263</v>
      </c>
      <c r="E506" t="s">
        <v>29</v>
      </c>
      <c r="F506" t="s">
        <v>67</v>
      </c>
      <c r="G506">
        <v>63.323397</v>
      </c>
      <c r="H506">
        <v>30.143619000000001</v>
      </c>
      <c r="I506" t="s">
        <v>8263</v>
      </c>
      <c r="J506" t="s">
        <v>8263</v>
      </c>
      <c r="K506" t="s">
        <v>8263</v>
      </c>
      <c r="L506">
        <v>66.099999999999994</v>
      </c>
    </row>
    <row r="507" spans="1:12" x14ac:dyDescent="0.3">
      <c r="A507" t="s">
        <v>1050</v>
      </c>
      <c r="B507" t="s">
        <v>1051</v>
      </c>
      <c r="C507">
        <v>15</v>
      </c>
      <c r="D507" t="s">
        <v>8263</v>
      </c>
      <c r="E507" t="s">
        <v>14</v>
      </c>
      <c r="F507" t="s">
        <v>73</v>
      </c>
      <c r="G507">
        <v>44.982917</v>
      </c>
      <c r="H507">
        <v>24.742083000000001</v>
      </c>
      <c r="I507">
        <v>35</v>
      </c>
      <c r="J507">
        <v>54.8</v>
      </c>
      <c r="K507" t="s">
        <v>8263</v>
      </c>
      <c r="L507">
        <v>28</v>
      </c>
    </row>
    <row r="508" spans="1:12" x14ac:dyDescent="0.3">
      <c r="A508" t="s">
        <v>1052</v>
      </c>
      <c r="B508" t="s">
        <v>1053</v>
      </c>
      <c r="C508">
        <v>15</v>
      </c>
      <c r="D508" t="s">
        <v>8263</v>
      </c>
      <c r="E508" t="s">
        <v>14</v>
      </c>
      <c r="F508" t="s">
        <v>73</v>
      </c>
      <c r="G508">
        <v>45.082917000000002</v>
      </c>
      <c r="H508">
        <v>24.662917</v>
      </c>
      <c r="I508">
        <v>29</v>
      </c>
      <c r="J508">
        <v>13.3</v>
      </c>
      <c r="K508" t="s">
        <v>8263</v>
      </c>
      <c r="L508">
        <v>26</v>
      </c>
    </row>
    <row r="509" spans="1:12" x14ac:dyDescent="0.3">
      <c r="A509" t="s">
        <v>1054</v>
      </c>
      <c r="B509" t="s">
        <v>1055</v>
      </c>
      <c r="C509">
        <v>14.8</v>
      </c>
      <c r="D509" t="s">
        <v>8263</v>
      </c>
      <c r="E509" t="s">
        <v>29</v>
      </c>
      <c r="F509" t="s">
        <v>35</v>
      </c>
      <c r="G509">
        <v>48.622456</v>
      </c>
      <c r="H509">
        <v>12.398037</v>
      </c>
      <c r="I509" t="s">
        <v>8263</v>
      </c>
      <c r="J509" t="s">
        <v>8263</v>
      </c>
      <c r="K509" t="s">
        <v>8263</v>
      </c>
      <c r="L509" t="s">
        <v>8263</v>
      </c>
    </row>
    <row r="510" spans="1:12" x14ac:dyDescent="0.3">
      <c r="A510" t="s">
        <v>1056</v>
      </c>
      <c r="B510" t="s">
        <v>1057</v>
      </c>
      <c r="C510">
        <v>15</v>
      </c>
      <c r="D510" t="s">
        <v>8263</v>
      </c>
      <c r="E510" t="s">
        <v>14</v>
      </c>
      <c r="F510" t="s">
        <v>47</v>
      </c>
      <c r="G510">
        <v>61.146912</v>
      </c>
      <c r="H510">
        <v>14.146146999999999</v>
      </c>
      <c r="I510" t="s">
        <v>8263</v>
      </c>
      <c r="J510" t="s">
        <v>8263</v>
      </c>
      <c r="K510" t="s">
        <v>8263</v>
      </c>
      <c r="L510" t="s">
        <v>8263</v>
      </c>
    </row>
    <row r="511" spans="1:12" x14ac:dyDescent="0.3">
      <c r="A511" t="s">
        <v>1058</v>
      </c>
      <c r="B511" t="s">
        <v>1059</v>
      </c>
      <c r="C511">
        <v>14.31</v>
      </c>
      <c r="D511" t="s">
        <v>8263</v>
      </c>
      <c r="E511" t="s">
        <v>29</v>
      </c>
      <c r="F511" t="s">
        <v>15</v>
      </c>
      <c r="G511">
        <v>46.877060550000003</v>
      </c>
      <c r="H511">
        <v>7.9985922309999999</v>
      </c>
      <c r="I511" t="s">
        <v>8263</v>
      </c>
      <c r="J511" t="s">
        <v>8263</v>
      </c>
      <c r="K511" t="s">
        <v>8263</v>
      </c>
      <c r="L511" t="s">
        <v>8263</v>
      </c>
    </row>
    <row r="512" spans="1:12" x14ac:dyDescent="0.3">
      <c r="A512" t="s">
        <v>1060</v>
      </c>
      <c r="B512" t="s">
        <v>1061</v>
      </c>
      <c r="C512">
        <v>284</v>
      </c>
      <c r="D512" t="s">
        <v>8263</v>
      </c>
      <c r="E512" t="s">
        <v>14</v>
      </c>
      <c r="F512" t="s">
        <v>38</v>
      </c>
      <c r="G512">
        <v>39.242198999999999</v>
      </c>
      <c r="H512">
        <v>-0.87819999999999998</v>
      </c>
      <c r="I512" t="s">
        <v>8263</v>
      </c>
      <c r="J512" t="s">
        <v>8263</v>
      </c>
      <c r="K512" t="s">
        <v>8263</v>
      </c>
      <c r="L512">
        <v>434</v>
      </c>
    </row>
    <row r="513" spans="1:12" x14ac:dyDescent="0.3">
      <c r="A513" t="s">
        <v>1062</v>
      </c>
      <c r="B513" t="s">
        <v>1063</v>
      </c>
      <c r="C513">
        <v>14.2</v>
      </c>
      <c r="D513" t="s">
        <v>8263</v>
      </c>
      <c r="E513" t="s">
        <v>29</v>
      </c>
      <c r="F513" t="s">
        <v>35</v>
      </c>
      <c r="G513">
        <v>48.061264899999998</v>
      </c>
      <c r="H513">
        <v>10.1284379</v>
      </c>
      <c r="I513" t="s">
        <v>8263</v>
      </c>
      <c r="J513" t="s">
        <v>8263</v>
      </c>
      <c r="K513" t="s">
        <v>8263</v>
      </c>
      <c r="L513" t="s">
        <v>8263</v>
      </c>
    </row>
    <row r="514" spans="1:12" x14ac:dyDescent="0.3">
      <c r="A514" t="s">
        <v>1064</v>
      </c>
      <c r="B514" t="s">
        <v>1065</v>
      </c>
      <c r="C514">
        <v>14.1</v>
      </c>
      <c r="D514" t="s">
        <v>8263</v>
      </c>
      <c r="E514" t="s">
        <v>14</v>
      </c>
      <c r="F514" t="s">
        <v>15</v>
      </c>
      <c r="G514">
        <v>46.880303740000002</v>
      </c>
      <c r="H514">
        <v>8.4212599620000006</v>
      </c>
      <c r="I514">
        <v>32</v>
      </c>
      <c r="J514">
        <v>1.7</v>
      </c>
      <c r="K514" t="s">
        <v>8263</v>
      </c>
      <c r="L514" t="s">
        <v>8263</v>
      </c>
    </row>
    <row r="515" spans="1:12" x14ac:dyDescent="0.3">
      <c r="A515" t="s">
        <v>1066</v>
      </c>
      <c r="B515" t="s">
        <v>1067</v>
      </c>
      <c r="C515">
        <v>14.4</v>
      </c>
      <c r="D515" t="s">
        <v>8263</v>
      </c>
      <c r="E515" t="s">
        <v>14</v>
      </c>
      <c r="F515" t="s">
        <v>47</v>
      </c>
      <c r="G515">
        <v>56.584336999999998</v>
      </c>
      <c r="H515">
        <v>13.756098</v>
      </c>
      <c r="I515" t="s">
        <v>8263</v>
      </c>
      <c r="J515" t="s">
        <v>8263</v>
      </c>
      <c r="K515" t="s">
        <v>8263</v>
      </c>
      <c r="L515" t="s">
        <v>8263</v>
      </c>
    </row>
    <row r="516" spans="1:12" x14ac:dyDescent="0.3">
      <c r="A516" t="s">
        <v>1068</v>
      </c>
      <c r="B516" t="s">
        <v>1069</v>
      </c>
      <c r="C516">
        <v>14</v>
      </c>
      <c r="D516" t="s">
        <v>8263</v>
      </c>
      <c r="E516" t="s">
        <v>29</v>
      </c>
      <c r="F516" t="s">
        <v>41</v>
      </c>
      <c r="G516">
        <v>46.785117999999997</v>
      </c>
      <c r="H516">
        <v>15.585557</v>
      </c>
      <c r="I516" t="s">
        <v>8263</v>
      </c>
      <c r="J516" t="s">
        <v>8263</v>
      </c>
      <c r="K516" t="s">
        <v>8263</v>
      </c>
      <c r="L516" t="s">
        <v>8263</v>
      </c>
    </row>
    <row r="517" spans="1:12" x14ac:dyDescent="0.3">
      <c r="A517" t="s">
        <v>1070</v>
      </c>
      <c r="B517" t="s">
        <v>1071</v>
      </c>
      <c r="C517">
        <v>14</v>
      </c>
      <c r="D517" t="s">
        <v>8263</v>
      </c>
      <c r="E517" t="s">
        <v>29</v>
      </c>
      <c r="F517" t="s">
        <v>41</v>
      </c>
      <c r="G517">
        <v>47.251148000000001</v>
      </c>
      <c r="H517">
        <v>15.31034</v>
      </c>
      <c r="I517" t="s">
        <v>8263</v>
      </c>
      <c r="J517" t="s">
        <v>8263</v>
      </c>
      <c r="K517" t="s">
        <v>8263</v>
      </c>
      <c r="L517" t="s">
        <v>8263</v>
      </c>
    </row>
    <row r="518" spans="1:12" x14ac:dyDescent="0.3">
      <c r="A518" t="s">
        <v>1072</v>
      </c>
      <c r="B518" t="s">
        <v>1073</v>
      </c>
      <c r="C518">
        <v>14.083154110000001</v>
      </c>
      <c r="D518" t="s">
        <v>8263</v>
      </c>
      <c r="E518" t="s">
        <v>14</v>
      </c>
      <c r="F518" t="s">
        <v>47</v>
      </c>
      <c r="G518">
        <v>61.25</v>
      </c>
      <c r="H518">
        <v>16.6333333</v>
      </c>
      <c r="I518" t="s">
        <v>8263</v>
      </c>
      <c r="J518" t="s">
        <v>8263</v>
      </c>
      <c r="K518" t="s">
        <v>8263</v>
      </c>
      <c r="L518" t="s">
        <v>8263</v>
      </c>
    </row>
    <row r="519" spans="1:12" x14ac:dyDescent="0.3">
      <c r="A519" t="s">
        <v>1074</v>
      </c>
      <c r="B519" t="s">
        <v>1075</v>
      </c>
      <c r="C519">
        <v>14</v>
      </c>
      <c r="D519" t="s">
        <v>8263</v>
      </c>
      <c r="E519" t="s">
        <v>29</v>
      </c>
      <c r="F519" t="s">
        <v>35</v>
      </c>
      <c r="G519">
        <v>50.628506999999999</v>
      </c>
      <c r="H519">
        <v>6.4791109999999996</v>
      </c>
      <c r="I519" t="s">
        <v>8263</v>
      </c>
      <c r="J519" t="s">
        <v>8263</v>
      </c>
      <c r="K519" t="s">
        <v>8263</v>
      </c>
      <c r="L519" t="s">
        <v>8263</v>
      </c>
    </row>
    <row r="520" spans="1:12" x14ac:dyDescent="0.3">
      <c r="A520" t="s">
        <v>1076</v>
      </c>
      <c r="B520" t="s">
        <v>1077</v>
      </c>
      <c r="C520">
        <v>14</v>
      </c>
      <c r="D520" t="s">
        <v>8263</v>
      </c>
      <c r="E520" t="s">
        <v>14</v>
      </c>
      <c r="F520" t="s">
        <v>15</v>
      </c>
      <c r="G520">
        <v>46.79964631</v>
      </c>
      <c r="H520">
        <v>8.2814526140000009</v>
      </c>
      <c r="I520">
        <v>16</v>
      </c>
      <c r="J520">
        <v>2.73</v>
      </c>
      <c r="K520" t="s">
        <v>8263</v>
      </c>
      <c r="L520" t="s">
        <v>8263</v>
      </c>
    </row>
    <row r="521" spans="1:12" x14ac:dyDescent="0.3">
      <c r="A521" t="s">
        <v>1078</v>
      </c>
      <c r="B521" t="s">
        <v>1079</v>
      </c>
      <c r="C521">
        <v>14</v>
      </c>
      <c r="D521" t="s">
        <v>8263</v>
      </c>
      <c r="E521" t="s">
        <v>29</v>
      </c>
      <c r="F521" t="s">
        <v>19</v>
      </c>
      <c r="G521">
        <v>46.131588000000001</v>
      </c>
      <c r="H521">
        <v>9.280837</v>
      </c>
      <c r="I521" t="s">
        <v>8263</v>
      </c>
      <c r="J521" t="s">
        <v>8263</v>
      </c>
      <c r="K521" t="s">
        <v>8263</v>
      </c>
      <c r="L521" t="s">
        <v>8263</v>
      </c>
    </row>
    <row r="522" spans="1:12" x14ac:dyDescent="0.3">
      <c r="A522" t="s">
        <v>1080</v>
      </c>
      <c r="B522" t="s">
        <v>1081</v>
      </c>
      <c r="C522">
        <v>14</v>
      </c>
      <c r="D522" t="s">
        <v>8263</v>
      </c>
      <c r="E522" t="s">
        <v>29</v>
      </c>
      <c r="F522" t="s">
        <v>19</v>
      </c>
      <c r="G522">
        <v>42.957348000000003</v>
      </c>
      <c r="H522">
        <v>13.412281999999999</v>
      </c>
      <c r="I522" t="s">
        <v>8263</v>
      </c>
      <c r="J522" t="s">
        <v>8263</v>
      </c>
      <c r="K522" t="s">
        <v>8263</v>
      </c>
      <c r="L522" t="s">
        <v>8263</v>
      </c>
    </row>
    <row r="523" spans="1:12" x14ac:dyDescent="0.3">
      <c r="A523" t="s">
        <v>1082</v>
      </c>
      <c r="B523" t="s">
        <v>1083</v>
      </c>
      <c r="C523">
        <v>14.6</v>
      </c>
      <c r="D523" t="s">
        <v>8263</v>
      </c>
      <c r="E523" t="s">
        <v>29</v>
      </c>
      <c r="F523" t="s">
        <v>19</v>
      </c>
      <c r="G523">
        <v>46.292293000000001</v>
      </c>
      <c r="H523">
        <v>9.365335</v>
      </c>
      <c r="I523" t="s">
        <v>8263</v>
      </c>
      <c r="J523" t="s">
        <v>8263</v>
      </c>
      <c r="K523" t="s">
        <v>8263</v>
      </c>
      <c r="L523">
        <v>45</v>
      </c>
    </row>
    <row r="524" spans="1:12" x14ac:dyDescent="0.3">
      <c r="A524" t="s">
        <v>1084</v>
      </c>
      <c r="B524" t="s">
        <v>1085</v>
      </c>
      <c r="C524">
        <v>12.7</v>
      </c>
      <c r="D524" t="s">
        <v>8263</v>
      </c>
      <c r="E524" t="s">
        <v>29</v>
      </c>
      <c r="F524" t="s">
        <v>19</v>
      </c>
      <c r="G524">
        <v>46.146388999999999</v>
      </c>
      <c r="H524">
        <v>9.3009369999999993</v>
      </c>
      <c r="I524">
        <v>446.67</v>
      </c>
      <c r="J524" t="s">
        <v>8263</v>
      </c>
      <c r="K524" t="s">
        <v>8263</v>
      </c>
      <c r="L524">
        <v>66</v>
      </c>
    </row>
    <row r="525" spans="1:12" x14ac:dyDescent="0.3">
      <c r="A525" t="s">
        <v>1086</v>
      </c>
      <c r="B525" t="s">
        <v>1087</v>
      </c>
      <c r="C525">
        <v>14</v>
      </c>
      <c r="D525" t="s">
        <v>8263</v>
      </c>
      <c r="E525" t="s">
        <v>29</v>
      </c>
      <c r="F525" t="s">
        <v>19</v>
      </c>
      <c r="G525">
        <v>46.016007000000002</v>
      </c>
      <c r="H525">
        <v>11.636892</v>
      </c>
      <c r="I525" t="s">
        <v>8263</v>
      </c>
      <c r="J525" t="s">
        <v>8263</v>
      </c>
      <c r="K525" t="s">
        <v>8263</v>
      </c>
      <c r="L525" t="s">
        <v>8263</v>
      </c>
    </row>
    <row r="526" spans="1:12" x14ac:dyDescent="0.3">
      <c r="A526" t="s">
        <v>1088</v>
      </c>
      <c r="B526" t="s">
        <v>1089</v>
      </c>
      <c r="C526">
        <v>14</v>
      </c>
      <c r="D526" t="s">
        <v>8263</v>
      </c>
      <c r="E526" t="s">
        <v>29</v>
      </c>
      <c r="F526" t="s">
        <v>19</v>
      </c>
      <c r="G526">
        <v>46.076602000000001</v>
      </c>
      <c r="H526">
        <v>10.908474</v>
      </c>
      <c r="I526" t="s">
        <v>8263</v>
      </c>
      <c r="J526" t="s">
        <v>8263</v>
      </c>
      <c r="K526" t="s">
        <v>8263</v>
      </c>
      <c r="L526" t="s">
        <v>8263</v>
      </c>
    </row>
    <row r="527" spans="1:12" x14ac:dyDescent="0.3">
      <c r="A527" t="s">
        <v>1090</v>
      </c>
      <c r="B527" t="s">
        <v>1091</v>
      </c>
      <c r="C527">
        <v>14</v>
      </c>
      <c r="D527" t="s">
        <v>8263</v>
      </c>
      <c r="E527" t="s">
        <v>29</v>
      </c>
      <c r="F527" t="s">
        <v>19</v>
      </c>
      <c r="G527">
        <v>44.647033999999998</v>
      </c>
      <c r="H527">
        <v>7.3210220000000001</v>
      </c>
      <c r="I527" t="s">
        <v>8263</v>
      </c>
      <c r="J527" t="s">
        <v>8263</v>
      </c>
      <c r="K527" t="s">
        <v>8263</v>
      </c>
      <c r="L527" t="s">
        <v>8263</v>
      </c>
    </row>
    <row r="528" spans="1:12" x14ac:dyDescent="0.3">
      <c r="A528" t="s">
        <v>1092</v>
      </c>
      <c r="B528" t="s">
        <v>1093</v>
      </c>
      <c r="C528">
        <v>14</v>
      </c>
      <c r="D528" t="s">
        <v>8263</v>
      </c>
      <c r="E528" t="s">
        <v>29</v>
      </c>
      <c r="F528" t="s">
        <v>19</v>
      </c>
      <c r="G528">
        <v>45.442129999999999</v>
      </c>
      <c r="H528">
        <v>12.34014</v>
      </c>
      <c r="I528" t="s">
        <v>8263</v>
      </c>
      <c r="J528" t="s">
        <v>8263</v>
      </c>
      <c r="K528" t="s">
        <v>8263</v>
      </c>
      <c r="L528" t="s">
        <v>8263</v>
      </c>
    </row>
    <row r="529" spans="1:12" x14ac:dyDescent="0.3">
      <c r="A529" t="s">
        <v>1094</v>
      </c>
      <c r="B529" t="s">
        <v>1095</v>
      </c>
      <c r="C529">
        <v>14</v>
      </c>
      <c r="D529" t="s">
        <v>8263</v>
      </c>
      <c r="E529" t="s">
        <v>29</v>
      </c>
      <c r="F529" t="s">
        <v>15</v>
      </c>
      <c r="G529">
        <v>46.517411109999998</v>
      </c>
      <c r="H529">
        <v>8.6776669379999998</v>
      </c>
      <c r="I529" t="s">
        <v>8263</v>
      </c>
      <c r="J529" t="s">
        <v>8263</v>
      </c>
      <c r="K529" t="s">
        <v>8263</v>
      </c>
      <c r="L529" t="s">
        <v>8263</v>
      </c>
    </row>
    <row r="530" spans="1:12" x14ac:dyDescent="0.3">
      <c r="A530" t="s">
        <v>1096</v>
      </c>
      <c r="B530" t="s">
        <v>1097</v>
      </c>
      <c r="C530">
        <v>330</v>
      </c>
      <c r="D530">
        <v>330</v>
      </c>
      <c r="E530" t="s">
        <v>18</v>
      </c>
      <c r="F530" t="s">
        <v>19</v>
      </c>
      <c r="G530">
        <v>44.117038999999998</v>
      </c>
      <c r="H530">
        <v>11.043380000000001</v>
      </c>
      <c r="I530" t="s">
        <v>8263</v>
      </c>
      <c r="J530" t="s">
        <v>8263</v>
      </c>
      <c r="K530">
        <v>2640</v>
      </c>
      <c r="L530" t="s">
        <v>8263</v>
      </c>
    </row>
    <row r="531" spans="1:12" x14ac:dyDescent="0.3">
      <c r="A531" t="s">
        <v>1098</v>
      </c>
      <c r="B531" t="s">
        <v>1099</v>
      </c>
      <c r="C531">
        <v>14</v>
      </c>
      <c r="D531" t="s">
        <v>8263</v>
      </c>
      <c r="E531" t="s">
        <v>14</v>
      </c>
      <c r="F531" t="s">
        <v>41</v>
      </c>
      <c r="G531">
        <v>46.570999</v>
      </c>
      <c r="H531">
        <v>13.722</v>
      </c>
      <c r="I531" t="s">
        <v>8263</v>
      </c>
      <c r="J531" t="s">
        <v>8263</v>
      </c>
      <c r="K531" t="s">
        <v>8263</v>
      </c>
      <c r="L531" t="s">
        <v>8263</v>
      </c>
    </row>
    <row r="532" spans="1:12" x14ac:dyDescent="0.3">
      <c r="A532" t="s">
        <v>1100</v>
      </c>
      <c r="B532" t="s">
        <v>1101</v>
      </c>
      <c r="C532">
        <v>14</v>
      </c>
      <c r="D532" t="s">
        <v>8263</v>
      </c>
      <c r="E532" t="s">
        <v>14</v>
      </c>
      <c r="F532" t="s">
        <v>41</v>
      </c>
      <c r="G532">
        <v>47.144001000000003</v>
      </c>
      <c r="H532">
        <v>15.33</v>
      </c>
      <c r="I532" t="s">
        <v>8263</v>
      </c>
      <c r="J532" t="s">
        <v>8263</v>
      </c>
      <c r="K532" t="s">
        <v>8263</v>
      </c>
      <c r="L532" t="s">
        <v>8263</v>
      </c>
    </row>
    <row r="533" spans="1:12" x14ac:dyDescent="0.3">
      <c r="A533" t="s">
        <v>1102</v>
      </c>
      <c r="B533" t="s">
        <v>1103</v>
      </c>
      <c r="C533">
        <v>14</v>
      </c>
      <c r="D533" t="s">
        <v>8263</v>
      </c>
      <c r="E533" t="s">
        <v>14</v>
      </c>
      <c r="F533" t="s">
        <v>41</v>
      </c>
      <c r="G533">
        <v>46.799999</v>
      </c>
      <c r="H533">
        <v>15.558999999999999</v>
      </c>
      <c r="I533" t="s">
        <v>8263</v>
      </c>
      <c r="J533" t="s">
        <v>8263</v>
      </c>
      <c r="K533" t="s">
        <v>8263</v>
      </c>
      <c r="L533" t="s">
        <v>8263</v>
      </c>
    </row>
    <row r="534" spans="1:12" x14ac:dyDescent="0.3">
      <c r="A534" t="s">
        <v>1104</v>
      </c>
      <c r="B534" t="s">
        <v>1105</v>
      </c>
      <c r="C534">
        <v>14</v>
      </c>
      <c r="D534" t="s">
        <v>8263</v>
      </c>
      <c r="E534" t="s">
        <v>14</v>
      </c>
      <c r="F534" t="s">
        <v>41</v>
      </c>
      <c r="G534">
        <v>46.837001999999998</v>
      </c>
      <c r="H534">
        <v>15.552</v>
      </c>
      <c r="I534" t="s">
        <v>8263</v>
      </c>
      <c r="J534" t="s">
        <v>8263</v>
      </c>
      <c r="K534" t="s">
        <v>8263</v>
      </c>
      <c r="L534" t="s">
        <v>8263</v>
      </c>
    </row>
    <row r="535" spans="1:12" x14ac:dyDescent="0.3">
      <c r="A535" t="s">
        <v>1106</v>
      </c>
      <c r="B535" t="s">
        <v>1107</v>
      </c>
      <c r="C535">
        <v>14</v>
      </c>
      <c r="D535" t="s">
        <v>8263</v>
      </c>
      <c r="E535" t="s">
        <v>14</v>
      </c>
      <c r="F535" t="s">
        <v>41</v>
      </c>
      <c r="G535">
        <v>47.250999</v>
      </c>
      <c r="H535">
        <v>15.31</v>
      </c>
      <c r="I535" t="s">
        <v>8263</v>
      </c>
      <c r="J535" t="s">
        <v>8263</v>
      </c>
      <c r="K535" t="s">
        <v>8263</v>
      </c>
      <c r="L535" t="s">
        <v>8263</v>
      </c>
    </row>
    <row r="536" spans="1:12" x14ac:dyDescent="0.3">
      <c r="A536" t="s">
        <v>1108</v>
      </c>
      <c r="B536" t="s">
        <v>1109</v>
      </c>
      <c r="C536">
        <v>14</v>
      </c>
      <c r="D536" t="s">
        <v>8263</v>
      </c>
      <c r="E536" t="s">
        <v>14</v>
      </c>
      <c r="F536" t="s">
        <v>47</v>
      </c>
      <c r="G536">
        <v>58.560479000000001</v>
      </c>
      <c r="H536">
        <v>15.082435</v>
      </c>
      <c r="I536">
        <v>25</v>
      </c>
      <c r="J536">
        <v>170</v>
      </c>
      <c r="K536" t="s">
        <v>8263</v>
      </c>
      <c r="L536">
        <v>42</v>
      </c>
    </row>
    <row r="537" spans="1:12" x14ac:dyDescent="0.3">
      <c r="A537" t="s">
        <v>1110</v>
      </c>
      <c r="B537" t="s">
        <v>1111</v>
      </c>
      <c r="C537">
        <v>14</v>
      </c>
      <c r="D537" t="s">
        <v>8263</v>
      </c>
      <c r="E537" t="s">
        <v>14</v>
      </c>
      <c r="F537" t="s">
        <v>73</v>
      </c>
      <c r="G537">
        <v>45.793750000000003</v>
      </c>
      <c r="H537">
        <v>24.595417000000001</v>
      </c>
      <c r="I537">
        <v>20</v>
      </c>
      <c r="J537">
        <v>7.35</v>
      </c>
      <c r="K537" t="s">
        <v>8263</v>
      </c>
      <c r="L537">
        <v>36</v>
      </c>
    </row>
    <row r="538" spans="1:12" x14ac:dyDescent="0.3">
      <c r="A538" t="s">
        <v>1112</v>
      </c>
      <c r="B538" t="s">
        <v>1113</v>
      </c>
      <c r="C538">
        <v>14</v>
      </c>
      <c r="D538" t="s">
        <v>8263</v>
      </c>
      <c r="E538" t="s">
        <v>14</v>
      </c>
      <c r="F538" t="s">
        <v>73</v>
      </c>
      <c r="G538">
        <v>45.745417000000003</v>
      </c>
      <c r="H538">
        <v>24.391249999999999</v>
      </c>
      <c r="I538">
        <v>23</v>
      </c>
      <c r="J538">
        <v>10.8</v>
      </c>
      <c r="K538" t="s">
        <v>8263</v>
      </c>
      <c r="L538">
        <v>39</v>
      </c>
    </row>
    <row r="539" spans="1:12" x14ac:dyDescent="0.3">
      <c r="A539" t="s">
        <v>1114</v>
      </c>
      <c r="B539" t="s">
        <v>1115</v>
      </c>
      <c r="C539">
        <v>280</v>
      </c>
      <c r="D539">
        <v>159</v>
      </c>
      <c r="E539" t="s">
        <v>18</v>
      </c>
      <c r="F539" t="s">
        <v>15</v>
      </c>
      <c r="G539">
        <v>46.948002000000002</v>
      </c>
      <c r="H539">
        <v>9.4819999999999993</v>
      </c>
      <c r="I539">
        <v>147</v>
      </c>
      <c r="J539">
        <v>3.34</v>
      </c>
      <c r="K539">
        <v>3080</v>
      </c>
      <c r="L539" t="s">
        <v>8263</v>
      </c>
    </row>
    <row r="540" spans="1:12" x14ac:dyDescent="0.3">
      <c r="A540" t="s">
        <v>1116</v>
      </c>
      <c r="B540" t="s">
        <v>1117</v>
      </c>
      <c r="C540">
        <v>14</v>
      </c>
      <c r="D540" t="s">
        <v>8263</v>
      </c>
      <c r="E540" t="s">
        <v>14</v>
      </c>
      <c r="F540" t="s">
        <v>73</v>
      </c>
      <c r="G540">
        <v>45.778750000000002</v>
      </c>
      <c r="H540">
        <v>24.512917000000002</v>
      </c>
      <c r="I540">
        <v>22</v>
      </c>
      <c r="J540">
        <v>5.2</v>
      </c>
      <c r="K540" t="s">
        <v>8263</v>
      </c>
      <c r="L540">
        <v>37</v>
      </c>
    </row>
    <row r="541" spans="1:12" x14ac:dyDescent="0.3">
      <c r="A541" t="s">
        <v>1118</v>
      </c>
      <c r="B541" t="s">
        <v>1119</v>
      </c>
      <c r="C541">
        <v>14</v>
      </c>
      <c r="D541" t="s">
        <v>8263</v>
      </c>
      <c r="E541" t="s">
        <v>14</v>
      </c>
      <c r="F541" t="s">
        <v>73</v>
      </c>
      <c r="G541">
        <v>45.808750000000003</v>
      </c>
      <c r="H541">
        <v>24.749583000000001</v>
      </c>
      <c r="I541">
        <v>20</v>
      </c>
      <c r="J541">
        <v>4.25</v>
      </c>
      <c r="K541" t="s">
        <v>8263</v>
      </c>
      <c r="L541">
        <v>33</v>
      </c>
    </row>
    <row r="542" spans="1:12" x14ac:dyDescent="0.3">
      <c r="A542" t="s">
        <v>1120</v>
      </c>
      <c r="B542" t="s">
        <v>1121</v>
      </c>
      <c r="C542">
        <v>14</v>
      </c>
      <c r="D542" t="s">
        <v>8263</v>
      </c>
      <c r="E542" t="s">
        <v>14</v>
      </c>
      <c r="F542" t="s">
        <v>73</v>
      </c>
      <c r="G542">
        <v>45.835417</v>
      </c>
      <c r="H542">
        <v>24.860417000000002</v>
      </c>
      <c r="I542">
        <v>26</v>
      </c>
      <c r="J542">
        <v>12.25</v>
      </c>
      <c r="K542" t="s">
        <v>8263</v>
      </c>
      <c r="L542">
        <v>29</v>
      </c>
    </row>
    <row r="543" spans="1:12" x14ac:dyDescent="0.3">
      <c r="A543" t="s">
        <v>1122</v>
      </c>
      <c r="B543" t="s">
        <v>1123</v>
      </c>
      <c r="C543">
        <v>13.92</v>
      </c>
      <c r="D543" t="s">
        <v>8263</v>
      </c>
      <c r="E543" t="s">
        <v>29</v>
      </c>
      <c r="F543" t="s">
        <v>88</v>
      </c>
      <c r="G543">
        <v>40.266536109999997</v>
      </c>
      <c r="H543">
        <v>20.521686110000001</v>
      </c>
      <c r="I543" t="s">
        <v>8263</v>
      </c>
      <c r="J543" t="s">
        <v>8263</v>
      </c>
      <c r="K543" t="s">
        <v>8263</v>
      </c>
      <c r="L543">
        <v>71.3</v>
      </c>
    </row>
    <row r="544" spans="1:12" x14ac:dyDescent="0.3">
      <c r="A544" t="s">
        <v>1124</v>
      </c>
      <c r="B544" t="s">
        <v>1125</v>
      </c>
      <c r="C544">
        <v>14</v>
      </c>
      <c r="D544" t="s">
        <v>8263</v>
      </c>
      <c r="E544" t="s">
        <v>14</v>
      </c>
      <c r="F544" t="s">
        <v>47</v>
      </c>
      <c r="G544">
        <v>63.331136000000001</v>
      </c>
      <c r="H544">
        <v>19.126693</v>
      </c>
      <c r="I544" t="s">
        <v>8263</v>
      </c>
      <c r="J544" t="s">
        <v>8263</v>
      </c>
      <c r="K544" t="s">
        <v>8263</v>
      </c>
      <c r="L544" t="s">
        <v>8263</v>
      </c>
    </row>
    <row r="545" spans="1:12" x14ac:dyDescent="0.3">
      <c r="A545" t="s">
        <v>1126</v>
      </c>
      <c r="B545" t="s">
        <v>1127</v>
      </c>
      <c r="C545">
        <v>13.6</v>
      </c>
      <c r="D545" t="s">
        <v>8263</v>
      </c>
      <c r="E545" t="s">
        <v>29</v>
      </c>
      <c r="F545" t="s">
        <v>35</v>
      </c>
      <c r="G545">
        <v>49.951073999999998</v>
      </c>
      <c r="H545">
        <v>7.0231659999999998</v>
      </c>
      <c r="I545" t="s">
        <v>8263</v>
      </c>
      <c r="J545" t="s">
        <v>8263</v>
      </c>
      <c r="K545" t="s">
        <v>8263</v>
      </c>
      <c r="L545" t="s">
        <v>8263</v>
      </c>
    </row>
    <row r="546" spans="1:12" x14ac:dyDescent="0.3">
      <c r="A546" t="s">
        <v>1128</v>
      </c>
      <c r="B546" t="s">
        <v>1129</v>
      </c>
      <c r="C546">
        <v>13.521473029999999</v>
      </c>
      <c r="D546" t="s">
        <v>8263</v>
      </c>
      <c r="E546" t="s">
        <v>29</v>
      </c>
      <c r="F546" t="s">
        <v>1130</v>
      </c>
      <c r="G546">
        <v>50.7517</v>
      </c>
      <c r="H546">
        <v>5.6863000000000001</v>
      </c>
      <c r="I546" t="s">
        <v>8263</v>
      </c>
      <c r="J546" t="s">
        <v>8263</v>
      </c>
      <c r="K546" t="s">
        <v>8263</v>
      </c>
      <c r="L546" t="s">
        <v>8263</v>
      </c>
    </row>
    <row r="547" spans="1:12" x14ac:dyDescent="0.3">
      <c r="A547" t="s">
        <v>1131</v>
      </c>
      <c r="B547" t="s">
        <v>1132</v>
      </c>
      <c r="C547">
        <v>13.328025480000001</v>
      </c>
      <c r="D547" t="s">
        <v>8263</v>
      </c>
      <c r="E547" t="s">
        <v>14</v>
      </c>
      <c r="F547" t="s">
        <v>24</v>
      </c>
      <c r="G547">
        <v>44.875999999999998</v>
      </c>
      <c r="H547">
        <v>6.48</v>
      </c>
      <c r="I547" t="s">
        <v>8263</v>
      </c>
      <c r="J547" t="s">
        <v>8263</v>
      </c>
      <c r="K547" t="s">
        <v>8263</v>
      </c>
      <c r="L547" t="s">
        <v>8263</v>
      </c>
    </row>
    <row r="548" spans="1:12" x14ac:dyDescent="0.3">
      <c r="A548" t="s">
        <v>1133</v>
      </c>
      <c r="B548" t="s">
        <v>1134</v>
      </c>
      <c r="C548">
        <v>276</v>
      </c>
      <c r="D548">
        <v>240</v>
      </c>
      <c r="E548" t="s">
        <v>18</v>
      </c>
      <c r="F548" t="s">
        <v>112</v>
      </c>
      <c r="G548">
        <v>44.200732799999997</v>
      </c>
      <c r="H548">
        <v>15.6811168</v>
      </c>
      <c r="I548">
        <v>517</v>
      </c>
      <c r="J548">
        <v>12.3</v>
      </c>
      <c r="K548">
        <v>14800</v>
      </c>
      <c r="L548">
        <v>430</v>
      </c>
    </row>
    <row r="549" spans="1:12" x14ac:dyDescent="0.3">
      <c r="A549" t="s">
        <v>1135</v>
      </c>
      <c r="B549" t="s">
        <v>1136</v>
      </c>
      <c r="C549">
        <v>13.318650939999999</v>
      </c>
      <c r="D549" t="s">
        <v>8263</v>
      </c>
      <c r="E549" t="s">
        <v>29</v>
      </c>
      <c r="F549" t="s">
        <v>1130</v>
      </c>
      <c r="G549">
        <v>50.651699999999998</v>
      </c>
      <c r="H549">
        <v>5.6307999999999998</v>
      </c>
      <c r="I549" t="s">
        <v>8263</v>
      </c>
      <c r="J549" t="s">
        <v>8263</v>
      </c>
      <c r="K549" t="s">
        <v>8263</v>
      </c>
      <c r="L549" t="s">
        <v>8263</v>
      </c>
    </row>
    <row r="550" spans="1:12" x14ac:dyDescent="0.3">
      <c r="A550" t="s">
        <v>1137</v>
      </c>
      <c r="B550" t="s">
        <v>1138</v>
      </c>
      <c r="C550">
        <v>13.3</v>
      </c>
      <c r="D550" t="s">
        <v>8263</v>
      </c>
      <c r="E550" t="s">
        <v>14</v>
      </c>
      <c r="F550" t="s">
        <v>15</v>
      </c>
      <c r="G550">
        <v>47.608419759999997</v>
      </c>
      <c r="H550">
        <v>7.9778323420000001</v>
      </c>
      <c r="I550" t="s">
        <v>8263</v>
      </c>
      <c r="J550" t="s">
        <v>8263</v>
      </c>
      <c r="K550" t="s">
        <v>8263</v>
      </c>
      <c r="L550" t="s">
        <v>8263</v>
      </c>
    </row>
    <row r="551" spans="1:12" x14ac:dyDescent="0.3">
      <c r="A551" t="s">
        <v>1139</v>
      </c>
      <c r="B551" t="s">
        <v>1140</v>
      </c>
      <c r="C551">
        <v>240</v>
      </c>
      <c r="D551" t="s">
        <v>8263</v>
      </c>
      <c r="E551" t="s">
        <v>29</v>
      </c>
      <c r="F551" t="s">
        <v>117</v>
      </c>
      <c r="G551">
        <v>41.160499999999999</v>
      </c>
      <c r="H551">
        <v>-7.3742000000000001</v>
      </c>
      <c r="I551" t="s">
        <v>8263</v>
      </c>
      <c r="J551" t="s">
        <v>8263</v>
      </c>
      <c r="K551" t="s">
        <v>8263</v>
      </c>
      <c r="L551">
        <v>610.70000000000005</v>
      </c>
    </row>
    <row r="552" spans="1:12" x14ac:dyDescent="0.3">
      <c r="A552" t="s">
        <v>1141</v>
      </c>
      <c r="B552" t="s">
        <v>1142</v>
      </c>
      <c r="C552">
        <v>231</v>
      </c>
      <c r="D552">
        <v>204</v>
      </c>
      <c r="E552" t="s">
        <v>18</v>
      </c>
      <c r="F552" t="s">
        <v>117</v>
      </c>
      <c r="G552">
        <v>41.689967000000003</v>
      </c>
      <c r="H552">
        <v>-8.0923449999999999</v>
      </c>
      <c r="I552">
        <v>75</v>
      </c>
      <c r="J552">
        <v>56.3</v>
      </c>
      <c r="K552">
        <v>7520</v>
      </c>
      <c r="L552" t="s">
        <v>8263</v>
      </c>
    </row>
    <row r="553" spans="1:12" x14ac:dyDescent="0.3">
      <c r="A553" t="s">
        <v>1143</v>
      </c>
      <c r="B553" t="s">
        <v>1144</v>
      </c>
      <c r="C553">
        <v>13.18343621</v>
      </c>
      <c r="D553" t="s">
        <v>8263</v>
      </c>
      <c r="E553" t="s">
        <v>29</v>
      </c>
      <c r="F553" t="s">
        <v>174</v>
      </c>
      <c r="G553">
        <v>50.638599999999997</v>
      </c>
      <c r="H553">
        <v>14.047800000000001</v>
      </c>
      <c r="I553">
        <v>17</v>
      </c>
      <c r="J553">
        <v>10.96</v>
      </c>
      <c r="K553" t="s">
        <v>8263</v>
      </c>
      <c r="L553" t="s">
        <v>8263</v>
      </c>
    </row>
    <row r="554" spans="1:12" x14ac:dyDescent="0.3">
      <c r="A554" t="s">
        <v>1145</v>
      </c>
      <c r="B554" t="s">
        <v>1146</v>
      </c>
      <c r="C554">
        <v>13</v>
      </c>
      <c r="D554" t="s">
        <v>8263</v>
      </c>
      <c r="E554" t="s">
        <v>29</v>
      </c>
      <c r="F554" t="s">
        <v>41</v>
      </c>
      <c r="G554">
        <v>46.745775999999999</v>
      </c>
      <c r="H554">
        <v>15.571427999999999</v>
      </c>
      <c r="I554" t="s">
        <v>8263</v>
      </c>
      <c r="J554" t="s">
        <v>8263</v>
      </c>
      <c r="K554" t="s">
        <v>8263</v>
      </c>
      <c r="L554">
        <v>59</v>
      </c>
    </row>
    <row r="555" spans="1:12" x14ac:dyDescent="0.3">
      <c r="A555" t="s">
        <v>1147</v>
      </c>
      <c r="B555" t="s">
        <v>1148</v>
      </c>
      <c r="C555">
        <v>13</v>
      </c>
      <c r="D555" t="s">
        <v>8263</v>
      </c>
      <c r="E555" t="s">
        <v>29</v>
      </c>
      <c r="F555" t="s">
        <v>41</v>
      </c>
      <c r="G555">
        <v>47.20926</v>
      </c>
      <c r="H555">
        <v>15.335656</v>
      </c>
      <c r="I555" t="s">
        <v>8263</v>
      </c>
      <c r="J555" t="s">
        <v>8263</v>
      </c>
      <c r="K555" t="s">
        <v>8263</v>
      </c>
      <c r="L555" t="s">
        <v>8263</v>
      </c>
    </row>
    <row r="556" spans="1:12" x14ac:dyDescent="0.3">
      <c r="A556" t="s">
        <v>1149</v>
      </c>
      <c r="B556" t="s">
        <v>1150</v>
      </c>
      <c r="C556">
        <v>13</v>
      </c>
      <c r="D556" t="s">
        <v>8263</v>
      </c>
      <c r="E556" t="s">
        <v>29</v>
      </c>
      <c r="F556" t="s">
        <v>15</v>
      </c>
      <c r="G556">
        <v>46.768994480000003</v>
      </c>
      <c r="H556">
        <v>8.6659041289999994</v>
      </c>
      <c r="I556" t="s">
        <v>8263</v>
      </c>
      <c r="J556" t="s">
        <v>8263</v>
      </c>
      <c r="K556" t="s">
        <v>8263</v>
      </c>
      <c r="L556" t="s">
        <v>8263</v>
      </c>
    </row>
    <row r="557" spans="1:12" x14ac:dyDescent="0.3">
      <c r="A557" t="s">
        <v>1151</v>
      </c>
      <c r="B557" t="s">
        <v>1152</v>
      </c>
      <c r="C557">
        <v>13</v>
      </c>
      <c r="D557" t="s">
        <v>8263</v>
      </c>
      <c r="E557" t="s">
        <v>29</v>
      </c>
      <c r="F557" t="s">
        <v>41</v>
      </c>
      <c r="G557">
        <v>46.716448999999997</v>
      </c>
      <c r="H557">
        <v>15.621270000000001</v>
      </c>
      <c r="I557" t="s">
        <v>8263</v>
      </c>
      <c r="J557" t="s">
        <v>8263</v>
      </c>
      <c r="K557" t="s">
        <v>8263</v>
      </c>
      <c r="L557" t="s">
        <v>8263</v>
      </c>
    </row>
    <row r="558" spans="1:12" x14ac:dyDescent="0.3">
      <c r="A558" t="s">
        <v>1153</v>
      </c>
      <c r="B558" t="s">
        <v>1154</v>
      </c>
      <c r="C558">
        <v>275</v>
      </c>
      <c r="D558" t="s">
        <v>8263</v>
      </c>
      <c r="E558" t="s">
        <v>14</v>
      </c>
      <c r="F558" t="s">
        <v>47</v>
      </c>
      <c r="G558">
        <v>63.5493995</v>
      </c>
      <c r="H558">
        <v>16.7128525</v>
      </c>
      <c r="I558">
        <v>41</v>
      </c>
      <c r="J558">
        <v>7</v>
      </c>
      <c r="K558" t="s">
        <v>8263</v>
      </c>
      <c r="L558">
        <v>931</v>
      </c>
    </row>
    <row r="559" spans="1:12" x14ac:dyDescent="0.3">
      <c r="A559" t="s">
        <v>1155</v>
      </c>
      <c r="B559" t="s">
        <v>1156</v>
      </c>
      <c r="C559">
        <v>13</v>
      </c>
      <c r="D559" t="s">
        <v>8263</v>
      </c>
      <c r="E559" t="s">
        <v>29</v>
      </c>
      <c r="F559" t="s">
        <v>19</v>
      </c>
      <c r="G559">
        <v>46.808317000000002</v>
      </c>
      <c r="H559">
        <v>10.542652</v>
      </c>
      <c r="I559" t="s">
        <v>8263</v>
      </c>
      <c r="J559" t="s">
        <v>8263</v>
      </c>
      <c r="K559" t="s">
        <v>8263</v>
      </c>
      <c r="L559" t="s">
        <v>8263</v>
      </c>
    </row>
    <row r="560" spans="1:12" x14ac:dyDescent="0.3">
      <c r="A560" t="s">
        <v>1157</v>
      </c>
      <c r="B560" t="s">
        <v>1158</v>
      </c>
      <c r="C560">
        <v>13</v>
      </c>
      <c r="D560" t="s">
        <v>8263</v>
      </c>
      <c r="E560" t="s">
        <v>29</v>
      </c>
      <c r="F560" t="s">
        <v>19</v>
      </c>
      <c r="G560">
        <v>45.239148</v>
      </c>
      <c r="H560">
        <v>7.3754119999999999</v>
      </c>
      <c r="I560" t="s">
        <v>8263</v>
      </c>
      <c r="J560" t="s">
        <v>8263</v>
      </c>
      <c r="K560" t="s">
        <v>8263</v>
      </c>
      <c r="L560" t="s">
        <v>8263</v>
      </c>
    </row>
    <row r="561" spans="1:12" x14ac:dyDescent="0.3">
      <c r="A561" t="s">
        <v>1159</v>
      </c>
      <c r="B561" t="s">
        <v>1160</v>
      </c>
      <c r="C561">
        <v>13</v>
      </c>
      <c r="D561" t="s">
        <v>8263</v>
      </c>
      <c r="E561" t="s">
        <v>14</v>
      </c>
      <c r="F561" t="s">
        <v>19</v>
      </c>
      <c r="G561">
        <v>43.683959000000002</v>
      </c>
      <c r="H561">
        <v>12.644054000000001</v>
      </c>
      <c r="I561">
        <v>58.5</v>
      </c>
      <c r="J561" t="s">
        <v>8263</v>
      </c>
      <c r="K561" t="s">
        <v>8263</v>
      </c>
      <c r="L561" t="s">
        <v>8263</v>
      </c>
    </row>
    <row r="562" spans="1:12" x14ac:dyDescent="0.3">
      <c r="A562" t="s">
        <v>1161</v>
      </c>
      <c r="B562" t="s">
        <v>1162</v>
      </c>
      <c r="C562">
        <v>13</v>
      </c>
      <c r="D562" t="s">
        <v>8263</v>
      </c>
      <c r="E562" t="s">
        <v>14</v>
      </c>
      <c r="F562" t="s">
        <v>19</v>
      </c>
      <c r="G562">
        <v>46.178198999999999</v>
      </c>
      <c r="H562">
        <v>10.329159000000001</v>
      </c>
      <c r="I562" t="s">
        <v>8263</v>
      </c>
      <c r="J562" t="s">
        <v>8263</v>
      </c>
      <c r="K562" t="s">
        <v>8263</v>
      </c>
      <c r="L562" t="s">
        <v>8263</v>
      </c>
    </row>
    <row r="563" spans="1:12" x14ac:dyDescent="0.3">
      <c r="A563" t="s">
        <v>1163</v>
      </c>
      <c r="B563" t="s">
        <v>1164</v>
      </c>
      <c r="C563">
        <v>13</v>
      </c>
      <c r="D563" t="s">
        <v>8263</v>
      </c>
      <c r="E563" t="s">
        <v>29</v>
      </c>
      <c r="F563" t="s">
        <v>19</v>
      </c>
      <c r="G563">
        <v>44.343724000000002</v>
      </c>
      <c r="H563">
        <v>7.0353219999999999</v>
      </c>
      <c r="I563" t="s">
        <v>8263</v>
      </c>
      <c r="J563" t="s">
        <v>8263</v>
      </c>
      <c r="K563" t="s">
        <v>8263</v>
      </c>
      <c r="L563" t="s">
        <v>8263</v>
      </c>
    </row>
    <row r="564" spans="1:12" x14ac:dyDescent="0.3">
      <c r="A564" t="s">
        <v>1165</v>
      </c>
      <c r="B564" t="s">
        <v>1166</v>
      </c>
      <c r="C564">
        <v>13</v>
      </c>
      <c r="D564" t="s">
        <v>8263</v>
      </c>
      <c r="E564" t="s">
        <v>29</v>
      </c>
      <c r="F564" t="s">
        <v>19</v>
      </c>
      <c r="G564">
        <v>46.597121000000001</v>
      </c>
      <c r="H564">
        <v>11.530879000000001</v>
      </c>
      <c r="I564" t="s">
        <v>8263</v>
      </c>
      <c r="J564" t="s">
        <v>8263</v>
      </c>
      <c r="K564" t="s">
        <v>8263</v>
      </c>
      <c r="L564" t="s">
        <v>8263</v>
      </c>
    </row>
    <row r="565" spans="1:12" x14ac:dyDescent="0.3">
      <c r="A565" t="s">
        <v>1167</v>
      </c>
      <c r="B565" t="s">
        <v>1168</v>
      </c>
      <c r="C565">
        <v>13</v>
      </c>
      <c r="D565" t="s">
        <v>8263</v>
      </c>
      <c r="E565" t="s">
        <v>29</v>
      </c>
      <c r="F565" t="s">
        <v>19</v>
      </c>
      <c r="G565">
        <v>46.433920000000001</v>
      </c>
      <c r="H565">
        <v>11.976792</v>
      </c>
      <c r="I565" t="s">
        <v>8263</v>
      </c>
      <c r="J565" t="s">
        <v>8263</v>
      </c>
      <c r="K565" t="s">
        <v>8263</v>
      </c>
      <c r="L565" t="s">
        <v>8263</v>
      </c>
    </row>
    <row r="566" spans="1:12" x14ac:dyDescent="0.3">
      <c r="A566" t="s">
        <v>1169</v>
      </c>
      <c r="B566" t="s">
        <v>1170</v>
      </c>
      <c r="C566">
        <v>13</v>
      </c>
      <c r="D566" t="s">
        <v>8263</v>
      </c>
      <c r="E566" t="s">
        <v>29</v>
      </c>
      <c r="F566" t="s">
        <v>15</v>
      </c>
      <c r="G566">
        <v>46.318729470000001</v>
      </c>
      <c r="H566">
        <v>7.6237845829999999</v>
      </c>
      <c r="I566" t="s">
        <v>8263</v>
      </c>
      <c r="J566" t="s">
        <v>8263</v>
      </c>
      <c r="K566" t="s">
        <v>8263</v>
      </c>
      <c r="L566" t="s">
        <v>8263</v>
      </c>
    </row>
    <row r="567" spans="1:12" x14ac:dyDescent="0.3">
      <c r="A567" t="s">
        <v>1171</v>
      </c>
      <c r="B567" t="s">
        <v>1172</v>
      </c>
      <c r="C567">
        <v>13</v>
      </c>
      <c r="D567" t="s">
        <v>8263</v>
      </c>
      <c r="E567" t="s">
        <v>14</v>
      </c>
      <c r="F567" t="s">
        <v>41</v>
      </c>
      <c r="G567">
        <v>47.186999999999998</v>
      </c>
      <c r="H567">
        <v>15.336</v>
      </c>
      <c r="I567" t="s">
        <v>8263</v>
      </c>
      <c r="J567" t="s">
        <v>8263</v>
      </c>
      <c r="K567" t="s">
        <v>8263</v>
      </c>
      <c r="L567" t="s">
        <v>8263</v>
      </c>
    </row>
    <row r="568" spans="1:12" x14ac:dyDescent="0.3">
      <c r="A568" t="s">
        <v>1173</v>
      </c>
      <c r="B568" t="s">
        <v>1174</v>
      </c>
      <c r="C568">
        <v>13</v>
      </c>
      <c r="D568" t="s">
        <v>8263</v>
      </c>
      <c r="E568" t="s">
        <v>14</v>
      </c>
      <c r="F568" t="s">
        <v>41</v>
      </c>
      <c r="G568">
        <v>46.716999000000001</v>
      </c>
      <c r="H568">
        <v>15.622</v>
      </c>
      <c r="I568" t="s">
        <v>8263</v>
      </c>
      <c r="J568" t="s">
        <v>8263</v>
      </c>
      <c r="K568" t="s">
        <v>8263</v>
      </c>
      <c r="L568" t="s">
        <v>8263</v>
      </c>
    </row>
    <row r="569" spans="1:12" x14ac:dyDescent="0.3">
      <c r="A569" t="s">
        <v>1175</v>
      </c>
      <c r="B569" t="s">
        <v>1176</v>
      </c>
      <c r="C569">
        <v>13</v>
      </c>
      <c r="D569" t="s">
        <v>8263</v>
      </c>
      <c r="E569" t="s">
        <v>14</v>
      </c>
      <c r="F569" t="s">
        <v>38</v>
      </c>
      <c r="G569">
        <v>42.706001000000001</v>
      </c>
      <c r="H569">
        <v>-0.52</v>
      </c>
      <c r="I569" t="s">
        <v>8263</v>
      </c>
      <c r="J569" t="s">
        <v>8263</v>
      </c>
      <c r="K569" t="s">
        <v>8263</v>
      </c>
      <c r="L569" t="s">
        <v>8263</v>
      </c>
    </row>
    <row r="570" spans="1:12" x14ac:dyDescent="0.3">
      <c r="A570" t="s">
        <v>1177</v>
      </c>
      <c r="B570" t="s">
        <v>1178</v>
      </c>
      <c r="C570">
        <v>13</v>
      </c>
      <c r="D570" t="s">
        <v>8263</v>
      </c>
      <c r="E570" t="s">
        <v>14</v>
      </c>
      <c r="F570" t="s">
        <v>38</v>
      </c>
      <c r="G570">
        <v>36.919998</v>
      </c>
      <c r="H570">
        <v>-3.3439999999999999</v>
      </c>
      <c r="I570" t="s">
        <v>8263</v>
      </c>
      <c r="J570" t="s">
        <v>8263</v>
      </c>
      <c r="K570" t="s">
        <v>8263</v>
      </c>
      <c r="L570" t="s">
        <v>8263</v>
      </c>
    </row>
    <row r="571" spans="1:12" x14ac:dyDescent="0.3">
      <c r="A571" t="s">
        <v>1179</v>
      </c>
      <c r="B571" t="s">
        <v>1180</v>
      </c>
      <c r="C571">
        <v>13</v>
      </c>
      <c r="D571" t="s">
        <v>8263</v>
      </c>
      <c r="E571" t="s">
        <v>14</v>
      </c>
      <c r="F571" t="s">
        <v>38</v>
      </c>
      <c r="G571">
        <v>36.879002</v>
      </c>
      <c r="H571">
        <v>-4.7910000000000004</v>
      </c>
      <c r="I571" t="s">
        <v>8263</v>
      </c>
      <c r="J571" t="s">
        <v>8263</v>
      </c>
      <c r="K571" t="s">
        <v>8263</v>
      </c>
      <c r="L571" t="s">
        <v>8263</v>
      </c>
    </row>
    <row r="572" spans="1:12" x14ac:dyDescent="0.3">
      <c r="A572" t="s">
        <v>1181</v>
      </c>
      <c r="B572" t="s">
        <v>1182</v>
      </c>
      <c r="C572">
        <v>13</v>
      </c>
      <c r="D572" t="s">
        <v>8263</v>
      </c>
      <c r="E572" t="s">
        <v>14</v>
      </c>
      <c r="F572" t="s">
        <v>38</v>
      </c>
      <c r="G572">
        <v>36.939999</v>
      </c>
      <c r="H572">
        <v>-3.343</v>
      </c>
      <c r="I572" t="s">
        <v>8263</v>
      </c>
      <c r="J572" t="s">
        <v>8263</v>
      </c>
      <c r="K572" t="s">
        <v>8263</v>
      </c>
      <c r="L572" t="s">
        <v>8263</v>
      </c>
    </row>
    <row r="573" spans="1:12" x14ac:dyDescent="0.3">
      <c r="A573" t="s">
        <v>1183</v>
      </c>
      <c r="B573" t="s">
        <v>1184</v>
      </c>
      <c r="C573">
        <v>13</v>
      </c>
      <c r="D573" t="s">
        <v>8263</v>
      </c>
      <c r="E573" t="s">
        <v>29</v>
      </c>
      <c r="F573" t="s">
        <v>67</v>
      </c>
      <c r="G573">
        <v>64.127488999999997</v>
      </c>
      <c r="H573">
        <v>29.502344000000001</v>
      </c>
      <c r="I573" t="s">
        <v>8263</v>
      </c>
      <c r="J573" t="s">
        <v>8263</v>
      </c>
      <c r="K573" t="s">
        <v>8263</v>
      </c>
      <c r="L573" t="s">
        <v>8263</v>
      </c>
    </row>
    <row r="574" spans="1:12" x14ac:dyDescent="0.3">
      <c r="A574" t="s">
        <v>1185</v>
      </c>
      <c r="B574" t="s">
        <v>1186</v>
      </c>
      <c r="C574">
        <v>13</v>
      </c>
      <c r="D574" t="s">
        <v>8263</v>
      </c>
      <c r="E574" t="s">
        <v>29</v>
      </c>
      <c r="F574" t="s">
        <v>67</v>
      </c>
      <c r="G574">
        <v>66.492335999999995</v>
      </c>
      <c r="H574">
        <v>26.128326000000001</v>
      </c>
      <c r="I574" t="s">
        <v>8263</v>
      </c>
      <c r="J574" t="s">
        <v>8263</v>
      </c>
      <c r="K574" t="s">
        <v>8263</v>
      </c>
      <c r="L574">
        <v>51</v>
      </c>
    </row>
    <row r="575" spans="1:12" x14ac:dyDescent="0.3">
      <c r="A575" t="s">
        <v>1187</v>
      </c>
      <c r="B575" t="s">
        <v>1188</v>
      </c>
      <c r="C575">
        <v>12.8</v>
      </c>
      <c r="D575" t="s">
        <v>8263</v>
      </c>
      <c r="E575" t="s">
        <v>29</v>
      </c>
      <c r="F575" t="s">
        <v>35</v>
      </c>
      <c r="G575">
        <v>47.554693999999998</v>
      </c>
      <c r="H575">
        <v>11.291366</v>
      </c>
      <c r="I575" t="s">
        <v>8263</v>
      </c>
      <c r="J575" t="s">
        <v>8263</v>
      </c>
      <c r="K575" t="s">
        <v>8263</v>
      </c>
      <c r="L575" t="s">
        <v>8263</v>
      </c>
    </row>
    <row r="576" spans="1:12" x14ac:dyDescent="0.3">
      <c r="A576" t="s">
        <v>1189</v>
      </c>
      <c r="B576" t="s">
        <v>1190</v>
      </c>
      <c r="C576">
        <v>12.8</v>
      </c>
      <c r="D576" t="s">
        <v>8263</v>
      </c>
      <c r="E576" t="s">
        <v>29</v>
      </c>
      <c r="F576" t="s">
        <v>124</v>
      </c>
      <c r="G576">
        <v>41.7166</v>
      </c>
      <c r="H576">
        <v>20.721900000000002</v>
      </c>
      <c r="I576" t="s">
        <v>8263</v>
      </c>
      <c r="J576" t="s">
        <v>8263</v>
      </c>
      <c r="K576" t="s">
        <v>8263</v>
      </c>
      <c r="L576" t="s">
        <v>8263</v>
      </c>
    </row>
    <row r="577" spans="1:12" x14ac:dyDescent="0.3">
      <c r="A577" t="s">
        <v>1191</v>
      </c>
      <c r="B577" t="s">
        <v>1192</v>
      </c>
      <c r="C577">
        <v>12.6</v>
      </c>
      <c r="D577" t="s">
        <v>8263</v>
      </c>
      <c r="E577" t="s">
        <v>14</v>
      </c>
      <c r="F577" t="s">
        <v>124</v>
      </c>
      <c r="G577">
        <v>41.971150000000002</v>
      </c>
      <c r="H577">
        <v>22.57809</v>
      </c>
      <c r="I577">
        <v>92</v>
      </c>
      <c r="J577">
        <v>127</v>
      </c>
      <c r="K577" t="s">
        <v>8263</v>
      </c>
      <c r="L577" t="s">
        <v>8263</v>
      </c>
    </row>
    <row r="578" spans="1:12" x14ac:dyDescent="0.3">
      <c r="A578" t="s">
        <v>1193</v>
      </c>
      <c r="B578" t="s">
        <v>1194</v>
      </c>
      <c r="C578">
        <v>12.6</v>
      </c>
      <c r="D578" t="s">
        <v>8263</v>
      </c>
      <c r="E578" t="s">
        <v>29</v>
      </c>
      <c r="F578" t="s">
        <v>35</v>
      </c>
      <c r="G578">
        <v>48.696072200000003</v>
      </c>
      <c r="H578">
        <v>12.797761899999999</v>
      </c>
      <c r="I578" t="s">
        <v>8263</v>
      </c>
      <c r="J578" t="s">
        <v>8263</v>
      </c>
      <c r="K578" t="s">
        <v>8263</v>
      </c>
      <c r="L578" t="s">
        <v>8263</v>
      </c>
    </row>
    <row r="579" spans="1:12" x14ac:dyDescent="0.3">
      <c r="A579" t="s">
        <v>1195</v>
      </c>
      <c r="B579" t="s">
        <v>1196</v>
      </c>
      <c r="C579">
        <v>12.6</v>
      </c>
      <c r="D579" t="s">
        <v>8263</v>
      </c>
      <c r="E579" t="s">
        <v>29</v>
      </c>
      <c r="F579" t="s">
        <v>35</v>
      </c>
      <c r="G579">
        <v>48.667862</v>
      </c>
      <c r="H579">
        <v>12.660026999999999</v>
      </c>
      <c r="I579" t="s">
        <v>8263</v>
      </c>
      <c r="J579" t="s">
        <v>8263</v>
      </c>
      <c r="K579" t="s">
        <v>8263</v>
      </c>
      <c r="L579" t="s">
        <v>8263</v>
      </c>
    </row>
    <row r="580" spans="1:12" x14ac:dyDescent="0.3">
      <c r="A580" t="s">
        <v>1197</v>
      </c>
      <c r="B580" t="s">
        <v>1198</v>
      </c>
      <c r="C580">
        <v>12.6</v>
      </c>
      <c r="D580" t="s">
        <v>8263</v>
      </c>
      <c r="E580" t="s">
        <v>29</v>
      </c>
      <c r="F580" t="s">
        <v>35</v>
      </c>
      <c r="G580">
        <v>49.794339999999998</v>
      </c>
      <c r="H580">
        <v>10.1813</v>
      </c>
      <c r="I580" t="s">
        <v>8263</v>
      </c>
      <c r="J580" t="s">
        <v>8263</v>
      </c>
      <c r="K580" t="s">
        <v>8263</v>
      </c>
      <c r="L580" t="s">
        <v>8263</v>
      </c>
    </row>
    <row r="581" spans="1:12" x14ac:dyDescent="0.3">
      <c r="A581" t="s">
        <v>1199</v>
      </c>
      <c r="B581" t="s">
        <v>1200</v>
      </c>
      <c r="C581">
        <v>13.76</v>
      </c>
      <c r="D581" t="s">
        <v>8263</v>
      </c>
      <c r="E581" t="s">
        <v>14</v>
      </c>
      <c r="F581" t="s">
        <v>47</v>
      </c>
      <c r="G581">
        <v>61.4166667</v>
      </c>
      <c r="H581">
        <v>16.399999999999999</v>
      </c>
      <c r="I581" t="s">
        <v>8263</v>
      </c>
      <c r="J581" t="s">
        <v>8263</v>
      </c>
      <c r="K581" t="s">
        <v>8263</v>
      </c>
      <c r="L581" t="s">
        <v>8263</v>
      </c>
    </row>
    <row r="582" spans="1:12" x14ac:dyDescent="0.3">
      <c r="A582" t="s">
        <v>1201</v>
      </c>
      <c r="B582" t="s">
        <v>1202</v>
      </c>
      <c r="C582">
        <v>12.5</v>
      </c>
      <c r="D582" t="s">
        <v>8263</v>
      </c>
      <c r="E582" t="s">
        <v>29</v>
      </c>
      <c r="F582" t="s">
        <v>15</v>
      </c>
      <c r="G582">
        <v>46.758062170000002</v>
      </c>
      <c r="H582">
        <v>9.0717462290000004</v>
      </c>
      <c r="I582" t="s">
        <v>8263</v>
      </c>
      <c r="J582" t="s">
        <v>8263</v>
      </c>
      <c r="K582" t="s">
        <v>8263</v>
      </c>
      <c r="L582" t="s">
        <v>8263</v>
      </c>
    </row>
    <row r="583" spans="1:12" x14ac:dyDescent="0.3">
      <c r="A583" t="s">
        <v>1203</v>
      </c>
      <c r="B583" t="s">
        <v>1204</v>
      </c>
      <c r="C583">
        <v>11</v>
      </c>
      <c r="D583" t="s">
        <v>8263</v>
      </c>
      <c r="E583" t="s">
        <v>14</v>
      </c>
      <c r="F583" t="s">
        <v>467</v>
      </c>
      <c r="G583">
        <v>49.807299999999998</v>
      </c>
      <c r="H583">
        <v>19.202000000000002</v>
      </c>
      <c r="I583" t="s">
        <v>8263</v>
      </c>
      <c r="J583" t="s">
        <v>8263</v>
      </c>
      <c r="K583" t="s">
        <v>8263</v>
      </c>
      <c r="L583" t="s">
        <v>8263</v>
      </c>
    </row>
    <row r="584" spans="1:12" x14ac:dyDescent="0.3">
      <c r="A584" t="s">
        <v>1205</v>
      </c>
      <c r="B584" t="s">
        <v>1206</v>
      </c>
      <c r="C584">
        <v>270</v>
      </c>
      <c r="D584" t="s">
        <v>8263</v>
      </c>
      <c r="E584" t="s">
        <v>29</v>
      </c>
      <c r="F584" t="s">
        <v>24</v>
      </c>
      <c r="G584">
        <v>44.499001</v>
      </c>
      <c r="H584">
        <v>4.7080000000000002</v>
      </c>
      <c r="I584">
        <v>18</v>
      </c>
      <c r="J584" t="s">
        <v>8263</v>
      </c>
      <c r="K584" t="s">
        <v>8263</v>
      </c>
      <c r="L584" t="s">
        <v>8263</v>
      </c>
    </row>
    <row r="585" spans="1:12" x14ac:dyDescent="0.3">
      <c r="A585" t="s">
        <v>1207</v>
      </c>
      <c r="B585" t="s">
        <v>1208</v>
      </c>
      <c r="C585">
        <v>12.4</v>
      </c>
      <c r="D585" t="s">
        <v>8263</v>
      </c>
      <c r="E585" t="s">
        <v>29</v>
      </c>
      <c r="F585" t="s">
        <v>35</v>
      </c>
      <c r="G585">
        <v>48.237448999999998</v>
      </c>
      <c r="H585">
        <v>10.92718</v>
      </c>
      <c r="I585" t="s">
        <v>8263</v>
      </c>
      <c r="J585" t="s">
        <v>8263</v>
      </c>
      <c r="K585" t="s">
        <v>8263</v>
      </c>
      <c r="L585" t="s">
        <v>8263</v>
      </c>
    </row>
    <row r="586" spans="1:12" x14ac:dyDescent="0.3">
      <c r="A586" t="s">
        <v>1209</v>
      </c>
      <c r="B586" t="s">
        <v>1210</v>
      </c>
      <c r="C586">
        <v>12.3</v>
      </c>
      <c r="D586" t="s">
        <v>8263</v>
      </c>
      <c r="E586" t="s">
        <v>29</v>
      </c>
      <c r="F586" t="s">
        <v>35</v>
      </c>
      <c r="G586">
        <v>48.007950000000001</v>
      </c>
      <c r="H586">
        <v>10.118537</v>
      </c>
      <c r="I586" t="s">
        <v>8263</v>
      </c>
      <c r="J586" t="s">
        <v>8263</v>
      </c>
      <c r="K586" t="s">
        <v>8263</v>
      </c>
      <c r="L586" t="s">
        <v>8263</v>
      </c>
    </row>
    <row r="587" spans="1:12" x14ac:dyDescent="0.3">
      <c r="A587" t="s">
        <v>1211</v>
      </c>
      <c r="B587" t="s">
        <v>1212</v>
      </c>
      <c r="C587">
        <v>12.2</v>
      </c>
      <c r="D587" t="s">
        <v>8263</v>
      </c>
      <c r="E587" t="s">
        <v>29</v>
      </c>
      <c r="F587" t="s">
        <v>35</v>
      </c>
      <c r="G587">
        <v>48.180228999999997</v>
      </c>
      <c r="H587">
        <v>10.8833102</v>
      </c>
      <c r="I587" t="s">
        <v>8263</v>
      </c>
      <c r="J587" t="s">
        <v>8263</v>
      </c>
      <c r="K587" t="s">
        <v>8263</v>
      </c>
      <c r="L587" t="s">
        <v>8263</v>
      </c>
    </row>
    <row r="588" spans="1:12" x14ac:dyDescent="0.3">
      <c r="A588" t="s">
        <v>1213</v>
      </c>
      <c r="B588" t="s">
        <v>1214</v>
      </c>
      <c r="C588">
        <v>12.2</v>
      </c>
      <c r="D588" t="s">
        <v>8263</v>
      </c>
      <c r="E588" t="s">
        <v>29</v>
      </c>
      <c r="F588" t="s">
        <v>15</v>
      </c>
      <c r="G588">
        <v>47.028245599999998</v>
      </c>
      <c r="H588">
        <v>8.6479277270000008</v>
      </c>
      <c r="I588" t="s">
        <v>8263</v>
      </c>
      <c r="J588" t="s">
        <v>8263</v>
      </c>
      <c r="K588" t="s">
        <v>8263</v>
      </c>
      <c r="L588" t="s">
        <v>8263</v>
      </c>
    </row>
    <row r="589" spans="1:12" x14ac:dyDescent="0.3">
      <c r="A589" t="s">
        <v>1215</v>
      </c>
      <c r="B589" t="s">
        <v>1216</v>
      </c>
      <c r="C589">
        <v>12.1</v>
      </c>
      <c r="D589" t="s">
        <v>8263</v>
      </c>
      <c r="E589" t="s">
        <v>29</v>
      </c>
      <c r="F589" t="s">
        <v>35</v>
      </c>
      <c r="G589">
        <v>48.210619999999999</v>
      </c>
      <c r="H589">
        <v>10.904933</v>
      </c>
      <c r="I589" t="s">
        <v>8263</v>
      </c>
      <c r="J589" t="s">
        <v>8263</v>
      </c>
      <c r="K589" t="s">
        <v>8263</v>
      </c>
      <c r="L589" t="s">
        <v>8263</v>
      </c>
    </row>
    <row r="590" spans="1:12" x14ac:dyDescent="0.3">
      <c r="A590" t="s">
        <v>1217</v>
      </c>
      <c r="B590" t="s">
        <v>1218</v>
      </c>
      <c r="C590">
        <v>12.1</v>
      </c>
      <c r="D590" t="s">
        <v>8263</v>
      </c>
      <c r="E590" t="s">
        <v>29</v>
      </c>
      <c r="F590" t="s">
        <v>35</v>
      </c>
      <c r="G590">
        <v>49.566954000000003</v>
      </c>
      <c r="H590">
        <v>6.5923480000000003</v>
      </c>
      <c r="I590" t="s">
        <v>8263</v>
      </c>
      <c r="J590" t="s">
        <v>8263</v>
      </c>
      <c r="K590" t="s">
        <v>8263</v>
      </c>
      <c r="L590" t="s">
        <v>8263</v>
      </c>
    </row>
    <row r="591" spans="1:12" x14ac:dyDescent="0.3">
      <c r="A591" t="s">
        <v>1219</v>
      </c>
      <c r="B591" t="s">
        <v>1220</v>
      </c>
      <c r="C591">
        <v>267</v>
      </c>
      <c r="D591">
        <v>216</v>
      </c>
      <c r="E591" t="s">
        <v>18</v>
      </c>
      <c r="F591" t="s">
        <v>38</v>
      </c>
      <c r="G591">
        <v>42.166873000000002</v>
      </c>
      <c r="H591">
        <v>-7.1752450000000003</v>
      </c>
      <c r="I591">
        <v>193</v>
      </c>
      <c r="J591" t="s">
        <v>8263</v>
      </c>
      <c r="K591" t="s">
        <v>8263</v>
      </c>
      <c r="L591" t="s">
        <v>8263</v>
      </c>
    </row>
    <row r="592" spans="1:12" x14ac:dyDescent="0.3">
      <c r="A592" t="s">
        <v>1221</v>
      </c>
      <c r="B592" t="s">
        <v>1222</v>
      </c>
      <c r="C592">
        <v>12</v>
      </c>
      <c r="D592" t="s">
        <v>8263</v>
      </c>
      <c r="E592" t="s">
        <v>29</v>
      </c>
      <c r="F592" t="s">
        <v>41</v>
      </c>
      <c r="G592">
        <v>47.186512999999998</v>
      </c>
      <c r="H592">
        <v>15.336014</v>
      </c>
      <c r="I592" t="s">
        <v>8263</v>
      </c>
      <c r="J592" t="s">
        <v>8263</v>
      </c>
      <c r="K592" t="s">
        <v>8263</v>
      </c>
      <c r="L592" t="s">
        <v>8263</v>
      </c>
    </row>
    <row r="593" spans="1:12" x14ac:dyDescent="0.3">
      <c r="A593" t="s">
        <v>1223</v>
      </c>
      <c r="B593" t="s">
        <v>1224</v>
      </c>
      <c r="C593">
        <v>12</v>
      </c>
      <c r="D593" t="s">
        <v>8263</v>
      </c>
      <c r="E593" t="s">
        <v>29</v>
      </c>
      <c r="F593" t="s">
        <v>41</v>
      </c>
      <c r="G593">
        <v>47.175224999999998</v>
      </c>
      <c r="H593">
        <v>15.320385</v>
      </c>
      <c r="I593" t="s">
        <v>8263</v>
      </c>
      <c r="J593" t="s">
        <v>8263</v>
      </c>
      <c r="K593" t="s">
        <v>8263</v>
      </c>
      <c r="L593" t="s">
        <v>8263</v>
      </c>
    </row>
    <row r="594" spans="1:12" x14ac:dyDescent="0.3">
      <c r="A594" t="s">
        <v>1225</v>
      </c>
      <c r="B594" t="s">
        <v>1226</v>
      </c>
      <c r="C594">
        <v>12.5</v>
      </c>
      <c r="D594" t="s">
        <v>8263</v>
      </c>
      <c r="E594" t="s">
        <v>14</v>
      </c>
      <c r="F594" t="s">
        <v>47</v>
      </c>
      <c r="G594">
        <v>56.530555999999997</v>
      </c>
      <c r="H594">
        <v>13.183332999999999</v>
      </c>
      <c r="I594" t="s">
        <v>8263</v>
      </c>
      <c r="J594" t="s">
        <v>8263</v>
      </c>
      <c r="K594" t="s">
        <v>8263</v>
      </c>
      <c r="L594" t="s">
        <v>8263</v>
      </c>
    </row>
    <row r="595" spans="1:12" x14ac:dyDescent="0.3">
      <c r="A595" t="s">
        <v>1227</v>
      </c>
      <c r="B595" t="s">
        <v>1228</v>
      </c>
      <c r="C595">
        <v>12</v>
      </c>
      <c r="D595" t="s">
        <v>8263</v>
      </c>
      <c r="E595" t="s">
        <v>29</v>
      </c>
      <c r="F595" t="s">
        <v>15</v>
      </c>
      <c r="G595">
        <v>46.899207560000001</v>
      </c>
      <c r="H595">
        <v>8.5934071319999994</v>
      </c>
      <c r="I595" t="s">
        <v>8263</v>
      </c>
      <c r="J595" t="s">
        <v>8263</v>
      </c>
      <c r="K595" t="s">
        <v>8263</v>
      </c>
      <c r="L595" t="s">
        <v>8263</v>
      </c>
    </row>
    <row r="596" spans="1:12" x14ac:dyDescent="0.3">
      <c r="A596" t="s">
        <v>1229</v>
      </c>
      <c r="B596" t="s">
        <v>1230</v>
      </c>
      <c r="C596">
        <v>12</v>
      </c>
      <c r="D596" t="s">
        <v>8263</v>
      </c>
      <c r="E596" t="s">
        <v>29</v>
      </c>
      <c r="F596" t="s">
        <v>35</v>
      </c>
      <c r="G596">
        <v>48.2704497</v>
      </c>
      <c r="H596">
        <v>10.977346300000001</v>
      </c>
      <c r="I596" t="s">
        <v>8263</v>
      </c>
      <c r="J596" t="s">
        <v>8263</v>
      </c>
      <c r="K596" t="s">
        <v>8263</v>
      </c>
      <c r="L596" t="s">
        <v>8263</v>
      </c>
    </row>
    <row r="597" spans="1:12" x14ac:dyDescent="0.3">
      <c r="A597" t="s">
        <v>1231</v>
      </c>
      <c r="B597" t="s">
        <v>1232</v>
      </c>
      <c r="C597">
        <v>12</v>
      </c>
      <c r="D597" t="s">
        <v>8263</v>
      </c>
      <c r="E597" t="s">
        <v>29</v>
      </c>
      <c r="F597" t="s">
        <v>35</v>
      </c>
      <c r="G597">
        <v>48.148375000000001</v>
      </c>
      <c r="H597">
        <v>10.867023</v>
      </c>
      <c r="I597" t="s">
        <v>8263</v>
      </c>
      <c r="J597" t="s">
        <v>8263</v>
      </c>
      <c r="K597" t="s">
        <v>8263</v>
      </c>
      <c r="L597" t="s">
        <v>8263</v>
      </c>
    </row>
    <row r="598" spans="1:12" x14ac:dyDescent="0.3">
      <c r="A598" t="s">
        <v>1233</v>
      </c>
      <c r="B598" t="s">
        <v>1234</v>
      </c>
      <c r="C598">
        <v>12</v>
      </c>
      <c r="D598" t="s">
        <v>8263</v>
      </c>
      <c r="E598" t="s">
        <v>14</v>
      </c>
      <c r="F598" t="s">
        <v>47</v>
      </c>
      <c r="G598">
        <v>63.326493399999997</v>
      </c>
      <c r="H598">
        <v>14.5811578</v>
      </c>
      <c r="I598" t="s">
        <v>8263</v>
      </c>
      <c r="J598" t="s">
        <v>8263</v>
      </c>
      <c r="K598" t="s">
        <v>8263</v>
      </c>
      <c r="L598" t="s">
        <v>8263</v>
      </c>
    </row>
    <row r="599" spans="1:12" x14ac:dyDescent="0.3">
      <c r="A599" t="s">
        <v>1235</v>
      </c>
      <c r="B599" t="s">
        <v>1236</v>
      </c>
      <c r="C599">
        <v>285</v>
      </c>
      <c r="D599" t="s">
        <v>8263</v>
      </c>
      <c r="E599" t="s">
        <v>14</v>
      </c>
      <c r="F599" t="s">
        <v>24</v>
      </c>
      <c r="G599">
        <v>46.39734</v>
      </c>
      <c r="H599">
        <v>5.6655600000000002</v>
      </c>
      <c r="I599">
        <v>130</v>
      </c>
      <c r="J599">
        <v>592.4</v>
      </c>
      <c r="K599" t="s">
        <v>8263</v>
      </c>
      <c r="L599">
        <v>300</v>
      </c>
    </row>
    <row r="600" spans="1:12" x14ac:dyDescent="0.3">
      <c r="A600" t="s">
        <v>1237</v>
      </c>
      <c r="B600" t="s">
        <v>1238</v>
      </c>
      <c r="C600">
        <v>12</v>
      </c>
      <c r="D600" t="s">
        <v>8263</v>
      </c>
      <c r="E600" t="s">
        <v>14</v>
      </c>
      <c r="F600" t="s">
        <v>47</v>
      </c>
      <c r="G600">
        <v>60.501505999999999</v>
      </c>
      <c r="H600">
        <v>14.964287000000001</v>
      </c>
      <c r="I600" t="s">
        <v>8263</v>
      </c>
      <c r="J600" t="s">
        <v>8263</v>
      </c>
      <c r="K600" t="s">
        <v>8263</v>
      </c>
      <c r="L600" t="s">
        <v>8263</v>
      </c>
    </row>
    <row r="601" spans="1:12" x14ac:dyDescent="0.3">
      <c r="A601" t="s">
        <v>1239</v>
      </c>
      <c r="B601" t="s">
        <v>1240</v>
      </c>
      <c r="C601">
        <v>12</v>
      </c>
      <c r="D601" t="s">
        <v>8263</v>
      </c>
      <c r="E601" t="s">
        <v>14</v>
      </c>
      <c r="F601" t="s">
        <v>19</v>
      </c>
      <c r="G601">
        <v>45.829667000000001</v>
      </c>
      <c r="H601">
        <v>7.8232100000000004</v>
      </c>
      <c r="I601">
        <v>731.5</v>
      </c>
      <c r="J601">
        <v>4.1719999999999997</v>
      </c>
      <c r="K601" t="s">
        <v>8263</v>
      </c>
      <c r="L601" t="s">
        <v>8263</v>
      </c>
    </row>
    <row r="602" spans="1:12" x14ac:dyDescent="0.3">
      <c r="A602" t="s">
        <v>1241</v>
      </c>
      <c r="B602" t="s">
        <v>1242</v>
      </c>
      <c r="C602">
        <v>12</v>
      </c>
      <c r="D602" t="s">
        <v>8263</v>
      </c>
      <c r="E602" t="s">
        <v>29</v>
      </c>
      <c r="F602" t="s">
        <v>19</v>
      </c>
      <c r="G602">
        <v>44.437255</v>
      </c>
      <c r="H602">
        <v>10.194488</v>
      </c>
      <c r="I602" t="s">
        <v>8263</v>
      </c>
      <c r="J602" t="s">
        <v>8263</v>
      </c>
      <c r="K602" t="s">
        <v>8263</v>
      </c>
      <c r="L602" t="s">
        <v>8263</v>
      </c>
    </row>
    <row r="603" spans="1:12" x14ac:dyDescent="0.3">
      <c r="A603" t="s">
        <v>1243</v>
      </c>
      <c r="B603" t="s">
        <v>1244</v>
      </c>
      <c r="C603">
        <v>12</v>
      </c>
      <c r="D603" t="s">
        <v>8263</v>
      </c>
      <c r="E603" t="s">
        <v>29</v>
      </c>
      <c r="F603" t="s">
        <v>19</v>
      </c>
      <c r="G603">
        <v>40.233333299999998</v>
      </c>
      <c r="H603">
        <v>15.2333333</v>
      </c>
      <c r="I603" t="s">
        <v>8263</v>
      </c>
      <c r="J603" t="s">
        <v>8263</v>
      </c>
      <c r="K603" t="s">
        <v>8263</v>
      </c>
      <c r="L603" t="s">
        <v>8263</v>
      </c>
    </row>
    <row r="604" spans="1:12" x14ac:dyDescent="0.3">
      <c r="A604" t="s">
        <v>1245</v>
      </c>
      <c r="B604" t="s">
        <v>1246</v>
      </c>
      <c r="C604">
        <v>12</v>
      </c>
      <c r="D604" t="s">
        <v>8263</v>
      </c>
      <c r="E604" t="s">
        <v>29</v>
      </c>
      <c r="F604" t="s">
        <v>19</v>
      </c>
      <c r="G604">
        <v>46.081890000000001</v>
      </c>
      <c r="H604">
        <v>9.5494439999999994</v>
      </c>
      <c r="I604" t="s">
        <v>8263</v>
      </c>
      <c r="J604" t="s">
        <v>8263</v>
      </c>
      <c r="K604" t="s">
        <v>8263</v>
      </c>
      <c r="L604" t="s">
        <v>8263</v>
      </c>
    </row>
    <row r="605" spans="1:12" x14ac:dyDescent="0.3">
      <c r="A605" t="s">
        <v>1247</v>
      </c>
      <c r="B605" t="s">
        <v>1248</v>
      </c>
      <c r="C605">
        <v>12</v>
      </c>
      <c r="D605" t="s">
        <v>8263</v>
      </c>
      <c r="E605" t="s">
        <v>29</v>
      </c>
      <c r="F605" t="s">
        <v>19</v>
      </c>
      <c r="G605">
        <v>45.925691999999998</v>
      </c>
      <c r="H605">
        <v>10.250862</v>
      </c>
      <c r="I605" t="s">
        <v>8263</v>
      </c>
      <c r="J605" t="s">
        <v>8263</v>
      </c>
      <c r="K605" t="s">
        <v>8263</v>
      </c>
      <c r="L605" t="s">
        <v>8263</v>
      </c>
    </row>
    <row r="606" spans="1:12" x14ac:dyDescent="0.3">
      <c r="A606" t="s">
        <v>1249</v>
      </c>
      <c r="B606" t="s">
        <v>1250</v>
      </c>
      <c r="C606">
        <v>12.3</v>
      </c>
      <c r="D606" t="s">
        <v>8263</v>
      </c>
      <c r="E606" t="s">
        <v>29</v>
      </c>
      <c r="F606" t="s">
        <v>19</v>
      </c>
      <c r="G606">
        <v>45.666561999999999</v>
      </c>
      <c r="H606">
        <v>7.6891109999999996</v>
      </c>
      <c r="I606" t="s">
        <v>8263</v>
      </c>
      <c r="J606" t="s">
        <v>8263</v>
      </c>
      <c r="K606" t="s">
        <v>8263</v>
      </c>
      <c r="L606" t="s">
        <v>8263</v>
      </c>
    </row>
    <row r="607" spans="1:12" x14ac:dyDescent="0.3">
      <c r="A607" t="s">
        <v>1251</v>
      </c>
      <c r="B607" t="s">
        <v>1252</v>
      </c>
      <c r="C607">
        <v>12</v>
      </c>
      <c r="D607" t="s">
        <v>8263</v>
      </c>
      <c r="E607" t="s">
        <v>29</v>
      </c>
      <c r="F607" t="s">
        <v>15</v>
      </c>
      <c r="G607">
        <v>47.18769382</v>
      </c>
      <c r="H607">
        <v>6.8731173720000003</v>
      </c>
      <c r="I607" t="s">
        <v>8263</v>
      </c>
      <c r="J607" t="s">
        <v>8263</v>
      </c>
      <c r="K607" t="s">
        <v>8263</v>
      </c>
      <c r="L607" t="s">
        <v>8263</v>
      </c>
    </row>
    <row r="608" spans="1:12" x14ac:dyDescent="0.3">
      <c r="A608" t="s">
        <v>1253</v>
      </c>
      <c r="B608" t="s">
        <v>1254</v>
      </c>
      <c r="C608">
        <v>12</v>
      </c>
      <c r="D608" t="s">
        <v>8263</v>
      </c>
      <c r="E608" t="s">
        <v>14</v>
      </c>
      <c r="F608" t="s">
        <v>41</v>
      </c>
      <c r="G608">
        <v>47.932999000000002</v>
      </c>
      <c r="H608">
        <v>13.797000000000001</v>
      </c>
      <c r="I608" t="s">
        <v>8263</v>
      </c>
      <c r="J608" t="s">
        <v>8263</v>
      </c>
      <c r="K608" t="s">
        <v>8263</v>
      </c>
      <c r="L608" t="s">
        <v>8263</v>
      </c>
    </row>
    <row r="609" spans="1:12" x14ac:dyDescent="0.3">
      <c r="A609" t="s">
        <v>1255</v>
      </c>
      <c r="B609" t="s">
        <v>1256</v>
      </c>
      <c r="C609">
        <v>12</v>
      </c>
      <c r="D609" t="s">
        <v>8263</v>
      </c>
      <c r="E609" t="s">
        <v>14</v>
      </c>
      <c r="F609" t="s">
        <v>41</v>
      </c>
      <c r="G609">
        <v>47.480998999999997</v>
      </c>
      <c r="H609">
        <v>14.484</v>
      </c>
      <c r="I609" t="s">
        <v>8263</v>
      </c>
      <c r="J609" t="s">
        <v>8263</v>
      </c>
      <c r="K609" t="s">
        <v>8263</v>
      </c>
      <c r="L609" t="s">
        <v>8263</v>
      </c>
    </row>
    <row r="610" spans="1:12" x14ac:dyDescent="0.3">
      <c r="A610" t="s">
        <v>1257</v>
      </c>
      <c r="B610" t="s">
        <v>1258</v>
      </c>
      <c r="C610">
        <v>12</v>
      </c>
      <c r="D610" t="s">
        <v>8263</v>
      </c>
      <c r="E610" t="s">
        <v>14</v>
      </c>
      <c r="F610" t="s">
        <v>174</v>
      </c>
      <c r="G610">
        <v>49.566249999999997</v>
      </c>
      <c r="H610">
        <v>16.30875</v>
      </c>
      <c r="I610">
        <v>78</v>
      </c>
      <c r="J610">
        <v>53.142000000000003</v>
      </c>
      <c r="K610" t="s">
        <v>8263</v>
      </c>
      <c r="L610" t="s">
        <v>8263</v>
      </c>
    </row>
    <row r="611" spans="1:12" x14ac:dyDescent="0.3">
      <c r="A611" t="s">
        <v>1259</v>
      </c>
      <c r="B611" t="s">
        <v>1260</v>
      </c>
      <c r="C611">
        <v>12</v>
      </c>
      <c r="D611" t="s">
        <v>8263</v>
      </c>
      <c r="E611" t="s">
        <v>14</v>
      </c>
      <c r="F611" t="s">
        <v>73</v>
      </c>
      <c r="G611">
        <v>45.057917000000003</v>
      </c>
      <c r="H611">
        <v>23.267917000000001</v>
      </c>
      <c r="I611">
        <v>25</v>
      </c>
      <c r="J611">
        <v>4.76</v>
      </c>
      <c r="K611" t="s">
        <v>8263</v>
      </c>
      <c r="L611">
        <v>25</v>
      </c>
    </row>
    <row r="612" spans="1:12" x14ac:dyDescent="0.3">
      <c r="A612" t="s">
        <v>1261</v>
      </c>
      <c r="B612" t="s">
        <v>1262</v>
      </c>
      <c r="C612">
        <v>11.94</v>
      </c>
      <c r="D612" t="s">
        <v>8263</v>
      </c>
      <c r="E612" t="s">
        <v>29</v>
      </c>
      <c r="F612" t="s">
        <v>15</v>
      </c>
      <c r="G612">
        <v>46.968442940000003</v>
      </c>
      <c r="H612">
        <v>7.4394210640000002</v>
      </c>
      <c r="I612" t="s">
        <v>8263</v>
      </c>
      <c r="J612" t="s">
        <v>8263</v>
      </c>
      <c r="K612" t="s">
        <v>8263</v>
      </c>
      <c r="L612" t="s">
        <v>8263</v>
      </c>
    </row>
    <row r="613" spans="1:12" x14ac:dyDescent="0.3">
      <c r="A613" t="s">
        <v>1263</v>
      </c>
      <c r="B613" t="s">
        <v>1264</v>
      </c>
      <c r="C613">
        <v>11.9</v>
      </c>
      <c r="D613" t="s">
        <v>8263</v>
      </c>
      <c r="E613" t="s">
        <v>29</v>
      </c>
      <c r="F613" t="s">
        <v>35</v>
      </c>
      <c r="G613">
        <v>48.646422999999999</v>
      </c>
      <c r="H613">
        <v>10.879085999999999</v>
      </c>
      <c r="I613" t="s">
        <v>8263</v>
      </c>
      <c r="J613" t="s">
        <v>8263</v>
      </c>
      <c r="K613" t="s">
        <v>8263</v>
      </c>
      <c r="L613" t="s">
        <v>8263</v>
      </c>
    </row>
    <row r="614" spans="1:12" x14ac:dyDescent="0.3">
      <c r="A614" t="s">
        <v>1265</v>
      </c>
      <c r="B614" t="s">
        <v>1266</v>
      </c>
      <c r="C614">
        <v>11.84713376</v>
      </c>
      <c r="D614" t="s">
        <v>8263</v>
      </c>
      <c r="E614" t="s">
        <v>14</v>
      </c>
      <c r="F614" t="s">
        <v>24</v>
      </c>
      <c r="G614">
        <v>44.737000000000002</v>
      </c>
      <c r="H614">
        <v>6.5750000000000002</v>
      </c>
      <c r="I614" t="s">
        <v>8263</v>
      </c>
      <c r="J614" t="s">
        <v>8263</v>
      </c>
      <c r="K614" t="s">
        <v>8263</v>
      </c>
      <c r="L614" t="s">
        <v>8263</v>
      </c>
    </row>
    <row r="615" spans="1:12" x14ac:dyDescent="0.3">
      <c r="A615" t="s">
        <v>1267</v>
      </c>
      <c r="B615" t="s">
        <v>1268</v>
      </c>
      <c r="C615">
        <v>11.84713376</v>
      </c>
      <c r="D615" t="s">
        <v>8263</v>
      </c>
      <c r="E615" t="s">
        <v>14</v>
      </c>
      <c r="F615" t="s">
        <v>24</v>
      </c>
      <c r="G615">
        <v>45.414999999999999</v>
      </c>
      <c r="H615">
        <v>2.4990000000000001</v>
      </c>
      <c r="I615" t="s">
        <v>8263</v>
      </c>
      <c r="J615" t="s">
        <v>8263</v>
      </c>
      <c r="K615" t="s">
        <v>8263</v>
      </c>
      <c r="L615" t="s">
        <v>8263</v>
      </c>
    </row>
    <row r="616" spans="1:12" x14ac:dyDescent="0.3">
      <c r="A616" t="s">
        <v>1269</v>
      </c>
      <c r="B616" t="s">
        <v>1270</v>
      </c>
      <c r="C616">
        <v>11.82</v>
      </c>
      <c r="D616" t="s">
        <v>8263</v>
      </c>
      <c r="E616" t="s">
        <v>29</v>
      </c>
      <c r="F616" t="s">
        <v>88</v>
      </c>
      <c r="G616">
        <v>40.309800000000003</v>
      </c>
      <c r="H616">
        <v>20.476980560000001</v>
      </c>
      <c r="I616" t="s">
        <v>8263</v>
      </c>
      <c r="J616" t="s">
        <v>8263</v>
      </c>
      <c r="K616" t="s">
        <v>8263</v>
      </c>
      <c r="L616">
        <v>49.98</v>
      </c>
    </row>
    <row r="617" spans="1:12" x14ac:dyDescent="0.3">
      <c r="A617" t="s">
        <v>1271</v>
      </c>
      <c r="B617" t="s">
        <v>1272</v>
      </c>
      <c r="C617">
        <v>306</v>
      </c>
      <c r="D617" t="s">
        <v>8263</v>
      </c>
      <c r="E617" t="s">
        <v>14</v>
      </c>
      <c r="F617" t="s">
        <v>15</v>
      </c>
      <c r="G617">
        <v>46.876115339999998</v>
      </c>
      <c r="H617">
        <v>8.9870293490000002</v>
      </c>
      <c r="I617" t="s">
        <v>8263</v>
      </c>
      <c r="J617">
        <v>92</v>
      </c>
      <c r="K617">
        <v>700</v>
      </c>
      <c r="L617">
        <v>322.60000000000002</v>
      </c>
    </row>
    <row r="618" spans="1:12" x14ac:dyDescent="0.3">
      <c r="A618" t="s">
        <v>1273</v>
      </c>
      <c r="B618" t="s">
        <v>1274</v>
      </c>
      <c r="C618">
        <v>11.6</v>
      </c>
      <c r="D618" t="s">
        <v>8263</v>
      </c>
      <c r="E618" t="s">
        <v>14</v>
      </c>
      <c r="F618" t="s">
        <v>41</v>
      </c>
      <c r="G618">
        <v>47.216666699999998</v>
      </c>
      <c r="H618">
        <v>12.816666700000001</v>
      </c>
      <c r="I618" t="s">
        <v>8263</v>
      </c>
      <c r="J618" t="s">
        <v>8263</v>
      </c>
      <c r="K618" t="s">
        <v>8263</v>
      </c>
      <c r="L618" t="s">
        <v>8263</v>
      </c>
    </row>
    <row r="619" spans="1:12" x14ac:dyDescent="0.3">
      <c r="A619" t="s">
        <v>1275</v>
      </c>
      <c r="B619" t="s">
        <v>1276</v>
      </c>
      <c r="C619">
        <v>11.5</v>
      </c>
      <c r="D619" t="s">
        <v>8263</v>
      </c>
      <c r="E619" t="s">
        <v>14</v>
      </c>
      <c r="F619" t="s">
        <v>15</v>
      </c>
      <c r="G619">
        <v>46.982469999999999</v>
      </c>
      <c r="H619">
        <v>9.6457549999999994</v>
      </c>
      <c r="I619" t="s">
        <v>8263</v>
      </c>
      <c r="J619">
        <v>2.5000000000000001E-2</v>
      </c>
      <c r="K619" t="s">
        <v>8263</v>
      </c>
      <c r="L619" t="s">
        <v>8263</v>
      </c>
    </row>
    <row r="620" spans="1:12" x14ac:dyDescent="0.3">
      <c r="A620" t="s">
        <v>1277</v>
      </c>
      <c r="B620" t="s">
        <v>1278</v>
      </c>
      <c r="C620">
        <v>11.33</v>
      </c>
      <c r="D620" t="s">
        <v>8263</v>
      </c>
      <c r="E620" t="s">
        <v>29</v>
      </c>
      <c r="F620" t="s">
        <v>15</v>
      </c>
      <c r="G620">
        <v>46.188211529999997</v>
      </c>
      <c r="H620">
        <v>8.0700669850000004</v>
      </c>
      <c r="I620" t="s">
        <v>8263</v>
      </c>
      <c r="J620" t="s">
        <v>8263</v>
      </c>
      <c r="K620" t="s">
        <v>8263</v>
      </c>
      <c r="L620" t="s">
        <v>8263</v>
      </c>
    </row>
    <row r="621" spans="1:12" x14ac:dyDescent="0.3">
      <c r="A621" t="s">
        <v>1279</v>
      </c>
      <c r="B621" t="s">
        <v>1280</v>
      </c>
      <c r="C621">
        <v>11.33</v>
      </c>
      <c r="D621" t="s">
        <v>8263</v>
      </c>
      <c r="E621" t="s">
        <v>29</v>
      </c>
      <c r="F621" t="s">
        <v>15</v>
      </c>
      <c r="G621">
        <v>46.982841229999998</v>
      </c>
      <c r="H621">
        <v>9.6448633029999993</v>
      </c>
      <c r="I621" t="s">
        <v>8263</v>
      </c>
      <c r="J621" t="s">
        <v>8263</v>
      </c>
      <c r="K621" t="s">
        <v>8263</v>
      </c>
      <c r="L621" t="s">
        <v>8263</v>
      </c>
    </row>
    <row r="622" spans="1:12" x14ac:dyDescent="0.3">
      <c r="A622" t="s">
        <v>1281</v>
      </c>
      <c r="B622" t="s">
        <v>1282</v>
      </c>
      <c r="C622">
        <v>11.3</v>
      </c>
      <c r="D622" t="s">
        <v>8263</v>
      </c>
      <c r="E622" t="s">
        <v>29</v>
      </c>
      <c r="F622" t="s">
        <v>35</v>
      </c>
      <c r="G622">
        <v>48.546993999999998</v>
      </c>
      <c r="H622">
        <v>10.865069999999999</v>
      </c>
      <c r="I622" t="s">
        <v>8263</v>
      </c>
      <c r="J622" t="s">
        <v>8263</v>
      </c>
      <c r="K622" t="s">
        <v>8263</v>
      </c>
      <c r="L622" t="s">
        <v>8263</v>
      </c>
    </row>
    <row r="623" spans="1:12" x14ac:dyDescent="0.3">
      <c r="A623" t="s">
        <v>1283</v>
      </c>
      <c r="B623" t="s">
        <v>1284</v>
      </c>
      <c r="C623">
        <v>11.3</v>
      </c>
      <c r="D623" t="s">
        <v>8263</v>
      </c>
      <c r="E623" t="s">
        <v>29</v>
      </c>
      <c r="F623" t="s">
        <v>15</v>
      </c>
      <c r="G623">
        <v>46.011463820000003</v>
      </c>
      <c r="H623">
        <v>7.7385531629999997</v>
      </c>
      <c r="I623" t="s">
        <v>8263</v>
      </c>
      <c r="J623" t="s">
        <v>8263</v>
      </c>
      <c r="K623" t="s">
        <v>8263</v>
      </c>
      <c r="L623" t="s">
        <v>8263</v>
      </c>
    </row>
    <row r="624" spans="1:12" x14ac:dyDescent="0.3">
      <c r="A624" t="s">
        <v>1285</v>
      </c>
      <c r="B624" t="s">
        <v>1286</v>
      </c>
      <c r="C624">
        <v>12</v>
      </c>
      <c r="D624" t="s">
        <v>8263</v>
      </c>
      <c r="E624" t="s">
        <v>14</v>
      </c>
      <c r="F624" t="s">
        <v>47</v>
      </c>
      <c r="G624">
        <v>62.541800000000002</v>
      </c>
      <c r="H624">
        <v>15.843400000000001</v>
      </c>
      <c r="I624" t="s">
        <v>8263</v>
      </c>
      <c r="J624" t="s">
        <v>8263</v>
      </c>
      <c r="K624" t="s">
        <v>8263</v>
      </c>
      <c r="L624" t="s">
        <v>8263</v>
      </c>
    </row>
    <row r="625" spans="1:12" x14ac:dyDescent="0.3">
      <c r="A625" t="s">
        <v>1287</v>
      </c>
      <c r="B625" t="s">
        <v>1288</v>
      </c>
      <c r="C625">
        <v>978</v>
      </c>
      <c r="D625">
        <v>1120</v>
      </c>
      <c r="E625" t="s">
        <v>18</v>
      </c>
      <c r="F625" t="s">
        <v>19</v>
      </c>
      <c r="G625">
        <v>46.172153000000002</v>
      </c>
      <c r="H625">
        <v>10.344367</v>
      </c>
      <c r="I625">
        <v>1265</v>
      </c>
      <c r="J625">
        <v>17.04</v>
      </c>
      <c r="K625">
        <v>4900</v>
      </c>
      <c r="L625" t="s">
        <v>8263</v>
      </c>
    </row>
    <row r="626" spans="1:12" x14ac:dyDescent="0.3">
      <c r="A626" t="s">
        <v>1289</v>
      </c>
      <c r="B626" t="s">
        <v>1290</v>
      </c>
      <c r="C626">
        <v>215.6</v>
      </c>
      <c r="D626" t="s">
        <v>8263</v>
      </c>
      <c r="E626" t="s">
        <v>14</v>
      </c>
      <c r="F626" t="s">
        <v>15</v>
      </c>
      <c r="G626">
        <v>46.616831300000001</v>
      </c>
      <c r="H626">
        <v>8.3075871279999998</v>
      </c>
      <c r="I626" t="s">
        <v>8263</v>
      </c>
      <c r="J626" t="s">
        <v>8263</v>
      </c>
      <c r="K626" t="s">
        <v>8263</v>
      </c>
      <c r="L626">
        <v>261.8</v>
      </c>
    </row>
    <row r="627" spans="1:12" x14ac:dyDescent="0.3">
      <c r="A627" t="s">
        <v>1291</v>
      </c>
      <c r="B627" t="s">
        <v>1292</v>
      </c>
      <c r="C627">
        <v>11.2</v>
      </c>
      <c r="D627" t="s">
        <v>8263</v>
      </c>
      <c r="E627" t="s">
        <v>29</v>
      </c>
      <c r="F627" t="s">
        <v>35</v>
      </c>
      <c r="G627">
        <v>47.996297239999997</v>
      </c>
      <c r="H627">
        <v>11.485427870000001</v>
      </c>
      <c r="I627" t="s">
        <v>8263</v>
      </c>
      <c r="J627" t="s">
        <v>8263</v>
      </c>
      <c r="K627" t="s">
        <v>8263</v>
      </c>
      <c r="L627" t="s">
        <v>8263</v>
      </c>
    </row>
    <row r="628" spans="1:12" x14ac:dyDescent="0.3">
      <c r="A628" t="s">
        <v>1293</v>
      </c>
      <c r="B628" t="s">
        <v>1294</v>
      </c>
      <c r="C628">
        <v>11</v>
      </c>
      <c r="D628" t="s">
        <v>8263</v>
      </c>
      <c r="E628" t="s">
        <v>29</v>
      </c>
      <c r="F628" t="s">
        <v>41</v>
      </c>
      <c r="G628">
        <v>47.139091000000001</v>
      </c>
      <c r="H628">
        <v>15.328046000000001</v>
      </c>
      <c r="I628" t="s">
        <v>8263</v>
      </c>
      <c r="J628" t="s">
        <v>8263</v>
      </c>
      <c r="K628" t="s">
        <v>8263</v>
      </c>
      <c r="L628" t="s">
        <v>8263</v>
      </c>
    </row>
    <row r="629" spans="1:12" x14ac:dyDescent="0.3">
      <c r="A629" t="s">
        <v>1295</v>
      </c>
      <c r="B629" t="s">
        <v>1296</v>
      </c>
      <c r="C629">
        <v>11</v>
      </c>
      <c r="D629" t="s">
        <v>8263</v>
      </c>
      <c r="E629" t="s">
        <v>29</v>
      </c>
      <c r="F629" t="s">
        <v>35</v>
      </c>
      <c r="G629">
        <v>48.527535999999998</v>
      </c>
      <c r="H629">
        <v>9.3488325000000003</v>
      </c>
      <c r="I629" t="s">
        <v>8263</v>
      </c>
      <c r="J629" t="s">
        <v>8263</v>
      </c>
      <c r="K629" t="s">
        <v>8263</v>
      </c>
      <c r="L629" t="s">
        <v>8263</v>
      </c>
    </row>
    <row r="630" spans="1:12" x14ac:dyDescent="0.3">
      <c r="A630" t="s">
        <v>1297</v>
      </c>
      <c r="B630" t="s">
        <v>1298</v>
      </c>
      <c r="C630">
        <v>11</v>
      </c>
      <c r="D630" t="s">
        <v>8263</v>
      </c>
      <c r="E630" t="s">
        <v>18</v>
      </c>
      <c r="F630" t="s">
        <v>24</v>
      </c>
      <c r="G630">
        <v>44.103551699999997</v>
      </c>
      <c r="H630">
        <v>2.6946591</v>
      </c>
      <c r="I630" t="s">
        <v>8263</v>
      </c>
      <c r="J630" t="s">
        <v>8263</v>
      </c>
      <c r="K630" t="s">
        <v>8263</v>
      </c>
      <c r="L630" t="s">
        <v>8263</v>
      </c>
    </row>
    <row r="631" spans="1:12" x14ac:dyDescent="0.3">
      <c r="A631" t="s">
        <v>1299</v>
      </c>
      <c r="B631" t="s">
        <v>1300</v>
      </c>
      <c r="C631">
        <v>11</v>
      </c>
      <c r="D631" t="s">
        <v>8263</v>
      </c>
      <c r="E631" t="s">
        <v>14</v>
      </c>
      <c r="F631" t="s">
        <v>19</v>
      </c>
      <c r="G631">
        <v>43.475754000000002</v>
      </c>
      <c r="H631">
        <v>12.628657</v>
      </c>
      <c r="I631" t="s">
        <v>8263</v>
      </c>
      <c r="J631" t="s">
        <v>8263</v>
      </c>
      <c r="K631" t="s">
        <v>8263</v>
      </c>
      <c r="L631" t="s">
        <v>8263</v>
      </c>
    </row>
    <row r="632" spans="1:12" x14ac:dyDescent="0.3">
      <c r="A632" t="s">
        <v>1301</v>
      </c>
      <c r="B632" t="s">
        <v>1302</v>
      </c>
      <c r="C632">
        <v>11</v>
      </c>
      <c r="D632" t="s">
        <v>8263</v>
      </c>
      <c r="E632" t="s">
        <v>29</v>
      </c>
      <c r="F632" t="s">
        <v>19</v>
      </c>
      <c r="G632">
        <v>44.316254000000001</v>
      </c>
      <c r="H632">
        <v>10.341393</v>
      </c>
      <c r="I632" t="s">
        <v>8263</v>
      </c>
      <c r="J632" t="s">
        <v>8263</v>
      </c>
      <c r="K632" t="s">
        <v>8263</v>
      </c>
      <c r="L632" t="s">
        <v>8263</v>
      </c>
    </row>
    <row r="633" spans="1:12" x14ac:dyDescent="0.3">
      <c r="A633" t="s">
        <v>1303</v>
      </c>
      <c r="B633" t="s">
        <v>1304</v>
      </c>
      <c r="C633">
        <v>250</v>
      </c>
      <c r="D633" t="s">
        <v>8263</v>
      </c>
      <c r="E633" t="s">
        <v>14</v>
      </c>
      <c r="F633" t="s">
        <v>88</v>
      </c>
      <c r="G633">
        <v>42.009998000000003</v>
      </c>
      <c r="H633">
        <v>19.625</v>
      </c>
      <c r="I633">
        <v>60</v>
      </c>
      <c r="J633">
        <v>680</v>
      </c>
      <c r="K633" t="s">
        <v>8263</v>
      </c>
      <c r="L633">
        <v>1510</v>
      </c>
    </row>
    <row r="634" spans="1:12" x14ac:dyDescent="0.3">
      <c r="A634" t="s">
        <v>1305</v>
      </c>
      <c r="B634" t="s">
        <v>1306</v>
      </c>
      <c r="C634">
        <v>11</v>
      </c>
      <c r="D634" t="s">
        <v>8263</v>
      </c>
      <c r="E634" t="s">
        <v>29</v>
      </c>
      <c r="F634" t="s">
        <v>19</v>
      </c>
      <c r="G634">
        <v>41.864424999999997</v>
      </c>
      <c r="H634">
        <v>13.456999</v>
      </c>
      <c r="I634" t="s">
        <v>8263</v>
      </c>
      <c r="J634" t="s">
        <v>8263</v>
      </c>
      <c r="K634" t="s">
        <v>8263</v>
      </c>
      <c r="L634" t="s">
        <v>8263</v>
      </c>
    </row>
    <row r="635" spans="1:12" x14ac:dyDescent="0.3">
      <c r="A635" t="s">
        <v>1307</v>
      </c>
      <c r="B635" t="s">
        <v>1308</v>
      </c>
      <c r="C635">
        <v>11</v>
      </c>
      <c r="D635" t="s">
        <v>8263</v>
      </c>
      <c r="E635" t="s">
        <v>29</v>
      </c>
      <c r="F635" t="s">
        <v>15</v>
      </c>
      <c r="G635">
        <v>46.079152000000001</v>
      </c>
      <c r="H635">
        <v>7.1567272480000002</v>
      </c>
      <c r="I635" t="s">
        <v>8263</v>
      </c>
      <c r="J635" t="s">
        <v>8263</v>
      </c>
      <c r="K635" t="s">
        <v>8263</v>
      </c>
      <c r="L635" t="s">
        <v>8263</v>
      </c>
    </row>
    <row r="636" spans="1:12" x14ac:dyDescent="0.3">
      <c r="A636" t="s">
        <v>1309</v>
      </c>
      <c r="B636" t="s">
        <v>1310</v>
      </c>
      <c r="C636">
        <v>11</v>
      </c>
      <c r="D636" t="s">
        <v>8263</v>
      </c>
      <c r="E636" t="s">
        <v>14</v>
      </c>
      <c r="F636" t="s">
        <v>41</v>
      </c>
      <c r="G636">
        <v>47.41</v>
      </c>
      <c r="H636">
        <v>15.214</v>
      </c>
      <c r="I636" t="s">
        <v>8263</v>
      </c>
      <c r="J636" t="s">
        <v>8263</v>
      </c>
      <c r="K636" t="s">
        <v>8263</v>
      </c>
      <c r="L636" t="s">
        <v>8263</v>
      </c>
    </row>
    <row r="637" spans="1:12" x14ac:dyDescent="0.3">
      <c r="A637" t="s">
        <v>1311</v>
      </c>
      <c r="B637" t="s">
        <v>1312</v>
      </c>
      <c r="C637">
        <v>315</v>
      </c>
      <c r="D637">
        <v>315</v>
      </c>
      <c r="E637" t="s">
        <v>18</v>
      </c>
      <c r="F637" t="s">
        <v>70</v>
      </c>
      <c r="G637">
        <v>40.385657299999998</v>
      </c>
      <c r="H637">
        <v>22.2113777</v>
      </c>
      <c r="I637">
        <v>60</v>
      </c>
      <c r="J637">
        <v>18</v>
      </c>
      <c r="K637">
        <v>3000</v>
      </c>
      <c r="L637" t="s">
        <v>8263</v>
      </c>
    </row>
    <row r="638" spans="1:12" x14ac:dyDescent="0.3">
      <c r="A638" t="s">
        <v>1313</v>
      </c>
      <c r="B638" t="s">
        <v>1314</v>
      </c>
      <c r="C638">
        <v>11</v>
      </c>
      <c r="D638" t="s">
        <v>8263</v>
      </c>
      <c r="E638" t="s">
        <v>14</v>
      </c>
      <c r="F638" t="s">
        <v>174</v>
      </c>
      <c r="G638">
        <v>50.366250000000001</v>
      </c>
      <c r="H638">
        <v>13.412917</v>
      </c>
      <c r="I638">
        <v>52</v>
      </c>
      <c r="J638">
        <v>287.56200000000001</v>
      </c>
      <c r="K638" t="s">
        <v>8263</v>
      </c>
      <c r="L638" t="s">
        <v>8263</v>
      </c>
    </row>
    <row r="639" spans="1:12" x14ac:dyDescent="0.3">
      <c r="A639" t="s">
        <v>1315</v>
      </c>
      <c r="B639" t="s">
        <v>1316</v>
      </c>
      <c r="C639">
        <v>11</v>
      </c>
      <c r="D639" t="s">
        <v>8263</v>
      </c>
      <c r="E639" t="s">
        <v>29</v>
      </c>
      <c r="F639" t="s">
        <v>62</v>
      </c>
      <c r="G639">
        <v>56.509998000000003</v>
      </c>
      <c r="H639">
        <v>-4.2279999999999998</v>
      </c>
      <c r="I639">
        <v>142</v>
      </c>
      <c r="J639" t="s">
        <v>8263</v>
      </c>
      <c r="K639" t="s">
        <v>8263</v>
      </c>
      <c r="L639">
        <v>26</v>
      </c>
    </row>
    <row r="640" spans="1:12" x14ac:dyDescent="0.3">
      <c r="A640" t="s">
        <v>1317</v>
      </c>
      <c r="B640" t="s">
        <v>1318</v>
      </c>
      <c r="C640">
        <v>48.7</v>
      </c>
      <c r="D640" t="s">
        <v>8263</v>
      </c>
      <c r="E640" t="s">
        <v>14</v>
      </c>
      <c r="F640" t="s">
        <v>38</v>
      </c>
      <c r="G640">
        <v>43.133094</v>
      </c>
      <c r="H640">
        <v>-4.3884442999999997</v>
      </c>
      <c r="I640">
        <v>116</v>
      </c>
      <c r="J640">
        <v>11.8</v>
      </c>
      <c r="K640" t="s">
        <v>8263</v>
      </c>
      <c r="L640" t="s">
        <v>8263</v>
      </c>
    </row>
    <row r="641" spans="1:12" x14ac:dyDescent="0.3">
      <c r="A641" t="s">
        <v>1319</v>
      </c>
      <c r="B641" t="s">
        <v>1320</v>
      </c>
      <c r="C641">
        <v>11</v>
      </c>
      <c r="D641" t="s">
        <v>8263</v>
      </c>
      <c r="E641" t="s">
        <v>29</v>
      </c>
      <c r="F641" t="s">
        <v>67</v>
      </c>
      <c r="G641">
        <v>67.636463000000006</v>
      </c>
      <c r="H641">
        <v>26.781735000000001</v>
      </c>
      <c r="I641" t="s">
        <v>8263</v>
      </c>
      <c r="J641" t="s">
        <v>8263</v>
      </c>
      <c r="K641" t="s">
        <v>8263</v>
      </c>
      <c r="L641">
        <v>31.3</v>
      </c>
    </row>
    <row r="642" spans="1:12" x14ac:dyDescent="0.3">
      <c r="A642" t="s">
        <v>1321</v>
      </c>
      <c r="B642" t="s">
        <v>1322</v>
      </c>
      <c r="C642">
        <v>11</v>
      </c>
      <c r="D642" t="s">
        <v>8263</v>
      </c>
      <c r="E642" t="s">
        <v>14</v>
      </c>
      <c r="F642" t="s">
        <v>73</v>
      </c>
      <c r="G642">
        <v>44.916249999999998</v>
      </c>
      <c r="H642">
        <v>24.821249999999999</v>
      </c>
      <c r="I642">
        <v>33</v>
      </c>
      <c r="J642">
        <v>54.9</v>
      </c>
      <c r="K642" t="s">
        <v>8263</v>
      </c>
      <c r="L642" t="s">
        <v>8263</v>
      </c>
    </row>
    <row r="643" spans="1:12" x14ac:dyDescent="0.3">
      <c r="A643" t="s">
        <v>1323</v>
      </c>
      <c r="B643" t="s">
        <v>1324</v>
      </c>
      <c r="C643">
        <v>11</v>
      </c>
      <c r="D643" t="s">
        <v>8263</v>
      </c>
      <c r="E643" t="s">
        <v>14</v>
      </c>
      <c r="F643" t="s">
        <v>73</v>
      </c>
      <c r="G643">
        <v>46.932917000000003</v>
      </c>
      <c r="H643">
        <v>26.337917000000001</v>
      </c>
      <c r="I643">
        <v>27</v>
      </c>
      <c r="J643">
        <v>10</v>
      </c>
      <c r="K643" t="s">
        <v>8263</v>
      </c>
      <c r="L643">
        <v>52</v>
      </c>
    </row>
    <row r="644" spans="1:12" x14ac:dyDescent="0.3">
      <c r="A644" t="s">
        <v>1325</v>
      </c>
      <c r="B644" t="s">
        <v>1326</v>
      </c>
      <c r="C644">
        <v>10.99</v>
      </c>
      <c r="D644" t="s">
        <v>8263</v>
      </c>
      <c r="E644" t="s">
        <v>29</v>
      </c>
      <c r="F644" t="s">
        <v>15</v>
      </c>
      <c r="G644">
        <v>46.34778507</v>
      </c>
      <c r="H644">
        <v>7.0443257790000002</v>
      </c>
      <c r="I644" t="s">
        <v>8263</v>
      </c>
      <c r="J644" t="s">
        <v>8263</v>
      </c>
      <c r="K644" t="s">
        <v>8263</v>
      </c>
      <c r="L644" t="s">
        <v>8263</v>
      </c>
    </row>
    <row r="645" spans="1:12" x14ac:dyDescent="0.3">
      <c r="A645" t="s">
        <v>1327</v>
      </c>
      <c r="B645" t="s">
        <v>1328</v>
      </c>
      <c r="C645">
        <v>10.9</v>
      </c>
      <c r="D645" t="s">
        <v>8263</v>
      </c>
      <c r="E645" t="s">
        <v>29</v>
      </c>
      <c r="F645" t="s">
        <v>35</v>
      </c>
      <c r="G645">
        <v>48.692383</v>
      </c>
      <c r="H645">
        <v>10.897786</v>
      </c>
      <c r="I645" t="s">
        <v>8263</v>
      </c>
      <c r="J645" t="s">
        <v>8263</v>
      </c>
      <c r="K645" t="s">
        <v>8263</v>
      </c>
      <c r="L645" t="s">
        <v>8263</v>
      </c>
    </row>
    <row r="646" spans="1:12" x14ac:dyDescent="0.3">
      <c r="A646" t="s">
        <v>1329</v>
      </c>
      <c r="B646" t="s">
        <v>1330</v>
      </c>
      <c r="C646">
        <v>10.86</v>
      </c>
      <c r="D646" t="s">
        <v>8263</v>
      </c>
      <c r="E646" t="s">
        <v>29</v>
      </c>
      <c r="F646" t="s">
        <v>15</v>
      </c>
      <c r="G646">
        <v>47.258540279999998</v>
      </c>
      <c r="H646">
        <v>9.1296020139999996</v>
      </c>
      <c r="I646" t="s">
        <v>8263</v>
      </c>
      <c r="J646" t="s">
        <v>8263</v>
      </c>
      <c r="K646" t="s">
        <v>8263</v>
      </c>
      <c r="L646" t="s">
        <v>8263</v>
      </c>
    </row>
    <row r="647" spans="1:12" x14ac:dyDescent="0.3">
      <c r="A647" t="s">
        <v>1331</v>
      </c>
      <c r="B647" t="s">
        <v>1332</v>
      </c>
      <c r="C647">
        <v>10.7</v>
      </c>
      <c r="D647" t="s">
        <v>8263</v>
      </c>
      <c r="E647" t="s">
        <v>29</v>
      </c>
      <c r="F647" t="s">
        <v>15</v>
      </c>
      <c r="G647">
        <v>46.499208969999998</v>
      </c>
      <c r="H647">
        <v>6.385808677</v>
      </c>
      <c r="I647" t="s">
        <v>8263</v>
      </c>
      <c r="J647" t="s">
        <v>8263</v>
      </c>
      <c r="K647" t="s">
        <v>8263</v>
      </c>
      <c r="L647" t="s">
        <v>8263</v>
      </c>
    </row>
    <row r="648" spans="1:12" x14ac:dyDescent="0.3">
      <c r="A648" t="s">
        <v>1333</v>
      </c>
      <c r="B648" t="s">
        <v>1334</v>
      </c>
      <c r="C648">
        <v>10.61</v>
      </c>
      <c r="D648" t="s">
        <v>8263</v>
      </c>
      <c r="E648" t="s">
        <v>29</v>
      </c>
      <c r="F648" t="s">
        <v>15</v>
      </c>
      <c r="G648">
        <v>46.265099739999997</v>
      </c>
      <c r="H648">
        <v>7.0401925820000004</v>
      </c>
      <c r="I648" t="s">
        <v>8263</v>
      </c>
      <c r="J648" t="s">
        <v>8263</v>
      </c>
      <c r="K648" t="s">
        <v>8263</v>
      </c>
      <c r="L648" t="s">
        <v>8263</v>
      </c>
    </row>
    <row r="649" spans="1:12" x14ac:dyDescent="0.3">
      <c r="A649" t="s">
        <v>1335</v>
      </c>
      <c r="B649" t="s">
        <v>1336</v>
      </c>
      <c r="C649">
        <v>10.5</v>
      </c>
      <c r="D649" t="s">
        <v>8263</v>
      </c>
      <c r="E649" t="s">
        <v>29</v>
      </c>
      <c r="F649" t="s">
        <v>35</v>
      </c>
      <c r="G649">
        <v>47.803187000000001</v>
      </c>
      <c r="H649">
        <v>10.904254</v>
      </c>
      <c r="I649" t="s">
        <v>8263</v>
      </c>
      <c r="J649" t="s">
        <v>8263</v>
      </c>
      <c r="K649" t="s">
        <v>8263</v>
      </c>
      <c r="L649" t="s">
        <v>8263</v>
      </c>
    </row>
    <row r="650" spans="1:12" x14ac:dyDescent="0.3">
      <c r="A650" t="s">
        <v>1337</v>
      </c>
      <c r="B650" t="s">
        <v>1338</v>
      </c>
      <c r="C650">
        <v>10.4</v>
      </c>
      <c r="D650" t="s">
        <v>8263</v>
      </c>
      <c r="E650" t="s">
        <v>29</v>
      </c>
      <c r="F650" t="s">
        <v>15</v>
      </c>
      <c r="G650">
        <v>47.399424570000001</v>
      </c>
      <c r="H650">
        <v>8.0510283250000008</v>
      </c>
      <c r="I650" t="s">
        <v>8263</v>
      </c>
      <c r="J650" t="s">
        <v>8263</v>
      </c>
      <c r="K650" t="s">
        <v>8263</v>
      </c>
      <c r="L650" t="s">
        <v>8263</v>
      </c>
    </row>
    <row r="651" spans="1:12" x14ac:dyDescent="0.3">
      <c r="A651" t="s">
        <v>1339</v>
      </c>
      <c r="B651" t="s">
        <v>1340</v>
      </c>
      <c r="C651">
        <v>10.3</v>
      </c>
      <c r="D651" t="s">
        <v>8263</v>
      </c>
      <c r="E651" t="s">
        <v>29</v>
      </c>
      <c r="F651" t="s">
        <v>35</v>
      </c>
      <c r="G651">
        <v>47.739291999999999</v>
      </c>
      <c r="H651">
        <v>10.825702</v>
      </c>
      <c r="I651" t="s">
        <v>8263</v>
      </c>
      <c r="J651" t="s">
        <v>8263</v>
      </c>
      <c r="K651" t="s">
        <v>8263</v>
      </c>
      <c r="L651" t="s">
        <v>8263</v>
      </c>
    </row>
    <row r="652" spans="1:12" x14ac:dyDescent="0.3">
      <c r="A652" t="s">
        <v>1341</v>
      </c>
      <c r="B652" t="s">
        <v>1342</v>
      </c>
      <c r="C652">
        <v>210</v>
      </c>
      <c r="D652" t="s">
        <v>8263</v>
      </c>
      <c r="E652" t="s">
        <v>14</v>
      </c>
      <c r="F652" t="s">
        <v>70</v>
      </c>
      <c r="G652">
        <v>39.836109</v>
      </c>
      <c r="H652">
        <v>21.066389000000001</v>
      </c>
      <c r="I652">
        <v>78</v>
      </c>
      <c r="J652">
        <v>144</v>
      </c>
      <c r="K652">
        <v>242000</v>
      </c>
      <c r="L652">
        <v>159</v>
      </c>
    </row>
    <row r="653" spans="1:12" x14ac:dyDescent="0.3">
      <c r="A653" t="s">
        <v>1343</v>
      </c>
      <c r="B653" t="s">
        <v>1344</v>
      </c>
      <c r="C653">
        <v>10.24</v>
      </c>
      <c r="D653" t="s">
        <v>8263</v>
      </c>
      <c r="E653" t="s">
        <v>14</v>
      </c>
      <c r="F653" t="s">
        <v>95</v>
      </c>
      <c r="G653">
        <v>43.121299999999998</v>
      </c>
      <c r="H653">
        <v>25.170999999999999</v>
      </c>
      <c r="I653">
        <v>50</v>
      </c>
      <c r="J653">
        <v>200</v>
      </c>
      <c r="K653" t="s">
        <v>8263</v>
      </c>
      <c r="L653" t="s">
        <v>8263</v>
      </c>
    </row>
    <row r="654" spans="1:12" x14ac:dyDescent="0.3">
      <c r="A654" t="s">
        <v>1345</v>
      </c>
      <c r="B654" t="s">
        <v>1346</v>
      </c>
      <c r="C654">
        <v>10.1</v>
      </c>
      <c r="D654" t="s">
        <v>8263</v>
      </c>
      <c r="E654" t="s">
        <v>29</v>
      </c>
      <c r="F654" t="s">
        <v>35</v>
      </c>
      <c r="G654">
        <v>48.558394</v>
      </c>
      <c r="H654">
        <v>10.411764</v>
      </c>
      <c r="I654" t="s">
        <v>8263</v>
      </c>
      <c r="J654" t="s">
        <v>8263</v>
      </c>
      <c r="K654" t="s">
        <v>8263</v>
      </c>
      <c r="L654" t="s">
        <v>8263</v>
      </c>
    </row>
    <row r="655" spans="1:12" x14ac:dyDescent="0.3">
      <c r="A655" t="s">
        <v>1347</v>
      </c>
      <c r="B655" t="s">
        <v>1348</v>
      </c>
      <c r="C655">
        <v>10.1</v>
      </c>
      <c r="D655" t="s">
        <v>8263</v>
      </c>
      <c r="E655" t="s">
        <v>29</v>
      </c>
      <c r="F655" t="s">
        <v>35</v>
      </c>
      <c r="G655">
        <v>47.715980000000002</v>
      </c>
      <c r="H655">
        <v>10.825785</v>
      </c>
      <c r="I655" t="s">
        <v>8263</v>
      </c>
      <c r="J655" t="s">
        <v>8263</v>
      </c>
      <c r="K655" t="s">
        <v>8263</v>
      </c>
      <c r="L655" t="s">
        <v>8263</v>
      </c>
    </row>
    <row r="656" spans="1:12" x14ac:dyDescent="0.3">
      <c r="A656" t="s">
        <v>1349</v>
      </c>
      <c r="B656" t="s">
        <v>1350</v>
      </c>
      <c r="C656">
        <v>10</v>
      </c>
      <c r="D656" t="s">
        <v>8263</v>
      </c>
      <c r="E656" t="s">
        <v>29</v>
      </c>
      <c r="F656" t="s">
        <v>41</v>
      </c>
      <c r="G656">
        <v>47.388475999999997</v>
      </c>
      <c r="H656">
        <v>15.095160999999999</v>
      </c>
      <c r="I656" t="s">
        <v>8263</v>
      </c>
      <c r="J656" t="s">
        <v>8263</v>
      </c>
      <c r="K656" t="s">
        <v>8263</v>
      </c>
      <c r="L656" t="s">
        <v>8263</v>
      </c>
    </row>
    <row r="657" spans="1:12" x14ac:dyDescent="0.3">
      <c r="A657" t="s">
        <v>1351</v>
      </c>
      <c r="B657" t="s">
        <v>1352</v>
      </c>
      <c r="C657">
        <v>254</v>
      </c>
      <c r="D657" t="s">
        <v>8263</v>
      </c>
      <c r="E657" t="s">
        <v>29</v>
      </c>
      <c r="F657" t="s">
        <v>41</v>
      </c>
      <c r="G657">
        <v>48.189357000000001</v>
      </c>
      <c r="H657">
        <v>15.067755</v>
      </c>
      <c r="I657" t="s">
        <v>8263</v>
      </c>
      <c r="J657" t="s">
        <v>8263</v>
      </c>
      <c r="K657" t="s">
        <v>8263</v>
      </c>
      <c r="L657">
        <v>1335</v>
      </c>
    </row>
    <row r="658" spans="1:12" x14ac:dyDescent="0.3">
      <c r="A658" t="s">
        <v>1353</v>
      </c>
      <c r="B658" t="s">
        <v>1354</v>
      </c>
      <c r="C658">
        <v>10</v>
      </c>
      <c r="D658" t="s">
        <v>8263</v>
      </c>
      <c r="E658" t="s">
        <v>14</v>
      </c>
      <c r="F658" t="s">
        <v>41</v>
      </c>
      <c r="G658">
        <v>46.987392</v>
      </c>
      <c r="H658">
        <v>15.091177999999999</v>
      </c>
      <c r="I658" t="s">
        <v>8263</v>
      </c>
      <c r="J658" t="s">
        <v>8263</v>
      </c>
      <c r="K658" t="s">
        <v>8263</v>
      </c>
      <c r="L658" t="s">
        <v>8263</v>
      </c>
    </row>
    <row r="659" spans="1:12" x14ac:dyDescent="0.3">
      <c r="A659" t="s">
        <v>1355</v>
      </c>
      <c r="B659" t="s">
        <v>1356</v>
      </c>
      <c r="C659">
        <v>11.2</v>
      </c>
      <c r="D659" t="s">
        <v>8263</v>
      </c>
      <c r="E659" t="s">
        <v>14</v>
      </c>
      <c r="F659" t="s">
        <v>47</v>
      </c>
      <c r="G659">
        <v>56.841853999999998</v>
      </c>
      <c r="H659">
        <v>13.008626</v>
      </c>
      <c r="I659" t="s">
        <v>8263</v>
      </c>
      <c r="J659" t="s">
        <v>8263</v>
      </c>
      <c r="K659" t="s">
        <v>8263</v>
      </c>
      <c r="L659" t="s">
        <v>8263</v>
      </c>
    </row>
    <row r="660" spans="1:12" x14ac:dyDescent="0.3">
      <c r="A660" t="s">
        <v>1357</v>
      </c>
      <c r="B660" t="s">
        <v>1358</v>
      </c>
      <c r="C660">
        <v>10</v>
      </c>
      <c r="D660" t="s">
        <v>8263</v>
      </c>
      <c r="E660" t="s">
        <v>29</v>
      </c>
      <c r="F660" t="s">
        <v>35</v>
      </c>
      <c r="G660">
        <v>48.603155999999998</v>
      </c>
      <c r="H660">
        <v>10.582724000000001</v>
      </c>
      <c r="I660" t="s">
        <v>8263</v>
      </c>
      <c r="J660" t="s">
        <v>8263</v>
      </c>
      <c r="K660" t="s">
        <v>8263</v>
      </c>
      <c r="L660" t="s">
        <v>8263</v>
      </c>
    </row>
    <row r="661" spans="1:12" x14ac:dyDescent="0.3">
      <c r="A661" t="s">
        <v>1359</v>
      </c>
      <c r="B661" t="s">
        <v>1360</v>
      </c>
      <c r="C661">
        <v>10</v>
      </c>
      <c r="D661" t="s">
        <v>8263</v>
      </c>
      <c r="E661" t="s">
        <v>14</v>
      </c>
      <c r="F661" t="s">
        <v>15</v>
      </c>
      <c r="G661">
        <v>46.490211440000003</v>
      </c>
      <c r="H661">
        <v>8.7367042460000004</v>
      </c>
      <c r="I661" t="s">
        <v>8263</v>
      </c>
      <c r="J661" t="s">
        <v>8263</v>
      </c>
      <c r="K661" t="s">
        <v>8263</v>
      </c>
      <c r="L661" t="s">
        <v>8263</v>
      </c>
    </row>
    <row r="662" spans="1:12" x14ac:dyDescent="0.3">
      <c r="A662" t="s">
        <v>1361</v>
      </c>
      <c r="B662" t="s">
        <v>1362</v>
      </c>
      <c r="C662">
        <v>10</v>
      </c>
      <c r="D662" t="s">
        <v>8263</v>
      </c>
      <c r="E662" t="s">
        <v>14</v>
      </c>
      <c r="F662" t="s">
        <v>47</v>
      </c>
      <c r="G662">
        <v>61.489882999999999</v>
      </c>
      <c r="H662">
        <v>14.709516000000001</v>
      </c>
      <c r="I662" t="s">
        <v>8263</v>
      </c>
      <c r="J662" t="s">
        <v>8263</v>
      </c>
      <c r="K662" t="s">
        <v>8263</v>
      </c>
      <c r="L662" t="s">
        <v>8263</v>
      </c>
    </row>
    <row r="663" spans="1:12" x14ac:dyDescent="0.3">
      <c r="A663" t="s">
        <v>1363</v>
      </c>
      <c r="B663" t="s">
        <v>1364</v>
      </c>
      <c r="C663">
        <v>10</v>
      </c>
      <c r="D663" t="s">
        <v>8263</v>
      </c>
      <c r="E663" t="s">
        <v>29</v>
      </c>
      <c r="F663" t="s">
        <v>19</v>
      </c>
      <c r="G663">
        <v>46.159595000000003</v>
      </c>
      <c r="H663">
        <v>9.9349509999999999</v>
      </c>
      <c r="I663" t="s">
        <v>8263</v>
      </c>
      <c r="J663" t="s">
        <v>8263</v>
      </c>
      <c r="K663" t="s">
        <v>8263</v>
      </c>
      <c r="L663" t="s">
        <v>8263</v>
      </c>
    </row>
    <row r="664" spans="1:12" x14ac:dyDescent="0.3">
      <c r="A664" t="s">
        <v>1365</v>
      </c>
      <c r="B664" t="s">
        <v>1366</v>
      </c>
      <c r="C664">
        <v>10</v>
      </c>
      <c r="D664" t="s">
        <v>8263</v>
      </c>
      <c r="E664" t="s">
        <v>29</v>
      </c>
      <c r="F664" t="s">
        <v>19</v>
      </c>
      <c r="G664">
        <v>41.545717510000003</v>
      </c>
      <c r="H664">
        <v>13.514728549999999</v>
      </c>
      <c r="I664" t="s">
        <v>8263</v>
      </c>
      <c r="J664" t="s">
        <v>8263</v>
      </c>
      <c r="K664" t="s">
        <v>8263</v>
      </c>
      <c r="L664" t="s">
        <v>8263</v>
      </c>
    </row>
    <row r="665" spans="1:12" x14ac:dyDescent="0.3">
      <c r="A665" t="s">
        <v>1367</v>
      </c>
      <c r="B665" t="s">
        <v>1368</v>
      </c>
      <c r="C665">
        <v>10</v>
      </c>
      <c r="D665" t="s">
        <v>8263</v>
      </c>
      <c r="E665" t="s">
        <v>29</v>
      </c>
      <c r="F665" t="s">
        <v>19</v>
      </c>
      <c r="G665">
        <v>39.809603000000003</v>
      </c>
      <c r="H665">
        <v>16.163284999999998</v>
      </c>
      <c r="I665" t="s">
        <v>8263</v>
      </c>
      <c r="J665" t="s">
        <v>8263</v>
      </c>
      <c r="K665" t="s">
        <v>8263</v>
      </c>
      <c r="L665" t="s">
        <v>8263</v>
      </c>
    </row>
    <row r="666" spans="1:12" x14ac:dyDescent="0.3">
      <c r="A666" t="s">
        <v>1369</v>
      </c>
      <c r="B666" t="s">
        <v>1370</v>
      </c>
      <c r="C666">
        <v>10</v>
      </c>
      <c r="D666" t="s">
        <v>8263</v>
      </c>
      <c r="E666" t="s">
        <v>29</v>
      </c>
      <c r="F666" t="s">
        <v>19</v>
      </c>
      <c r="G666">
        <v>44.315525999999998</v>
      </c>
      <c r="H666">
        <v>7.2987279999999997</v>
      </c>
      <c r="I666" t="s">
        <v>8263</v>
      </c>
      <c r="J666" t="s">
        <v>8263</v>
      </c>
      <c r="K666" t="s">
        <v>8263</v>
      </c>
      <c r="L666" t="s">
        <v>8263</v>
      </c>
    </row>
    <row r="667" spans="1:12" x14ac:dyDescent="0.3">
      <c r="A667" t="s">
        <v>1371</v>
      </c>
      <c r="B667" t="s">
        <v>1372</v>
      </c>
      <c r="C667">
        <v>10</v>
      </c>
      <c r="D667" t="s">
        <v>8263</v>
      </c>
      <c r="E667" t="s">
        <v>29</v>
      </c>
      <c r="F667" t="s">
        <v>19</v>
      </c>
      <c r="G667">
        <v>46.345555599999997</v>
      </c>
      <c r="H667">
        <v>12.186388900000001</v>
      </c>
      <c r="I667" t="s">
        <v>8263</v>
      </c>
      <c r="J667" t="s">
        <v>8263</v>
      </c>
      <c r="K667" t="s">
        <v>8263</v>
      </c>
      <c r="L667" t="s">
        <v>8263</v>
      </c>
    </row>
    <row r="668" spans="1:12" x14ac:dyDescent="0.3">
      <c r="A668" t="s">
        <v>1373</v>
      </c>
      <c r="B668" t="s">
        <v>1374</v>
      </c>
      <c r="C668">
        <v>274</v>
      </c>
      <c r="D668" t="s">
        <v>8263</v>
      </c>
      <c r="E668" t="s">
        <v>14</v>
      </c>
      <c r="F668" t="s">
        <v>47</v>
      </c>
      <c r="G668">
        <v>66.428961000000001</v>
      </c>
      <c r="H668">
        <v>20.653796</v>
      </c>
      <c r="I668" t="s">
        <v>8263</v>
      </c>
      <c r="J668" t="s">
        <v>8263</v>
      </c>
      <c r="K668" t="s">
        <v>8263</v>
      </c>
      <c r="L668">
        <v>1147</v>
      </c>
    </row>
    <row r="669" spans="1:12" x14ac:dyDescent="0.3">
      <c r="A669" t="s">
        <v>1375</v>
      </c>
      <c r="B669" t="s">
        <v>1376</v>
      </c>
      <c r="C669">
        <v>10</v>
      </c>
      <c r="D669" t="s">
        <v>8263</v>
      </c>
      <c r="E669" t="s">
        <v>14</v>
      </c>
      <c r="F669" t="s">
        <v>19</v>
      </c>
      <c r="G669">
        <v>44.315525999999998</v>
      </c>
      <c r="H669">
        <v>7.2987279999999997</v>
      </c>
      <c r="I669" t="s">
        <v>8263</v>
      </c>
      <c r="J669" t="s">
        <v>8263</v>
      </c>
      <c r="K669" t="s">
        <v>8263</v>
      </c>
      <c r="L669" t="s">
        <v>8263</v>
      </c>
    </row>
    <row r="670" spans="1:12" x14ac:dyDescent="0.3">
      <c r="A670" t="s">
        <v>1377</v>
      </c>
      <c r="B670" t="s">
        <v>1378</v>
      </c>
      <c r="C670">
        <v>10</v>
      </c>
      <c r="D670" t="s">
        <v>8263</v>
      </c>
      <c r="E670" t="s">
        <v>29</v>
      </c>
      <c r="F670" t="s">
        <v>19</v>
      </c>
      <c r="G670">
        <v>43.690759999999997</v>
      </c>
      <c r="H670">
        <v>12.812658000000001</v>
      </c>
      <c r="I670" t="s">
        <v>8263</v>
      </c>
      <c r="J670" t="s">
        <v>8263</v>
      </c>
      <c r="K670" t="s">
        <v>8263</v>
      </c>
      <c r="L670" t="s">
        <v>8263</v>
      </c>
    </row>
    <row r="671" spans="1:12" x14ac:dyDescent="0.3">
      <c r="A671" t="s">
        <v>1379</v>
      </c>
      <c r="B671" t="s">
        <v>1380</v>
      </c>
      <c r="C671">
        <v>10</v>
      </c>
      <c r="D671" t="s">
        <v>8263</v>
      </c>
      <c r="E671" t="s">
        <v>29</v>
      </c>
      <c r="F671" t="s">
        <v>19</v>
      </c>
      <c r="G671">
        <v>45.891390000000001</v>
      </c>
      <c r="H671">
        <v>10.147760999999999</v>
      </c>
      <c r="I671" t="s">
        <v>8263</v>
      </c>
      <c r="J671" t="s">
        <v>8263</v>
      </c>
      <c r="K671" t="s">
        <v>8263</v>
      </c>
      <c r="L671" t="s">
        <v>8263</v>
      </c>
    </row>
    <row r="672" spans="1:12" x14ac:dyDescent="0.3">
      <c r="A672" t="s">
        <v>1381</v>
      </c>
      <c r="B672" t="s">
        <v>1382</v>
      </c>
      <c r="C672">
        <v>10</v>
      </c>
      <c r="D672" t="s">
        <v>8263</v>
      </c>
      <c r="E672" t="s">
        <v>14</v>
      </c>
      <c r="F672" t="s">
        <v>19</v>
      </c>
      <c r="G672">
        <v>46.2180556</v>
      </c>
      <c r="H672">
        <v>12.7980556</v>
      </c>
      <c r="I672" t="s">
        <v>8263</v>
      </c>
      <c r="J672" t="s">
        <v>8263</v>
      </c>
      <c r="K672" t="s">
        <v>8263</v>
      </c>
      <c r="L672" t="s">
        <v>8263</v>
      </c>
    </row>
    <row r="673" spans="1:12" x14ac:dyDescent="0.3">
      <c r="A673" t="s">
        <v>1383</v>
      </c>
      <c r="B673" t="s">
        <v>1384</v>
      </c>
      <c r="C673">
        <v>10</v>
      </c>
      <c r="D673" t="s">
        <v>8263</v>
      </c>
      <c r="E673" t="s">
        <v>29</v>
      </c>
      <c r="F673" t="s">
        <v>19</v>
      </c>
      <c r="G673">
        <v>42.213735999999997</v>
      </c>
      <c r="H673">
        <v>13.913504</v>
      </c>
      <c r="I673" t="s">
        <v>8263</v>
      </c>
      <c r="J673" t="s">
        <v>8263</v>
      </c>
      <c r="K673" t="s">
        <v>8263</v>
      </c>
      <c r="L673" t="s">
        <v>8263</v>
      </c>
    </row>
    <row r="674" spans="1:12" x14ac:dyDescent="0.3">
      <c r="A674" t="s">
        <v>1385</v>
      </c>
      <c r="B674" t="s">
        <v>1386</v>
      </c>
      <c r="C674">
        <v>10</v>
      </c>
      <c r="D674" t="s">
        <v>8263</v>
      </c>
      <c r="E674" t="s">
        <v>29</v>
      </c>
      <c r="F674" t="s">
        <v>19</v>
      </c>
      <c r="G674">
        <v>44.142257000000001</v>
      </c>
      <c r="H674">
        <v>11.163814</v>
      </c>
      <c r="I674" t="s">
        <v>8263</v>
      </c>
      <c r="J674" t="s">
        <v>8263</v>
      </c>
      <c r="K674" t="s">
        <v>8263</v>
      </c>
      <c r="L674" t="s">
        <v>8263</v>
      </c>
    </row>
    <row r="675" spans="1:12" x14ac:dyDescent="0.3">
      <c r="A675" t="s">
        <v>1387</v>
      </c>
      <c r="B675" t="s">
        <v>1388</v>
      </c>
      <c r="C675">
        <v>10</v>
      </c>
      <c r="D675" t="s">
        <v>8263</v>
      </c>
      <c r="E675" t="s">
        <v>29</v>
      </c>
      <c r="F675" t="s">
        <v>19</v>
      </c>
      <c r="G675">
        <v>46.203898000000002</v>
      </c>
      <c r="H675">
        <v>10.133853999999999</v>
      </c>
      <c r="I675" t="s">
        <v>8263</v>
      </c>
      <c r="J675" t="s">
        <v>8263</v>
      </c>
      <c r="K675" t="s">
        <v>8263</v>
      </c>
      <c r="L675" t="s">
        <v>8263</v>
      </c>
    </row>
    <row r="676" spans="1:12" x14ac:dyDescent="0.3">
      <c r="A676" t="s">
        <v>1389</v>
      </c>
      <c r="B676" t="s">
        <v>1390</v>
      </c>
      <c r="C676">
        <v>10</v>
      </c>
      <c r="D676" t="s">
        <v>8263</v>
      </c>
      <c r="E676" t="s">
        <v>29</v>
      </c>
      <c r="F676" t="s">
        <v>19</v>
      </c>
      <c r="G676">
        <v>45.775066000000002</v>
      </c>
      <c r="H676">
        <v>7.8266119999999999</v>
      </c>
      <c r="I676" t="s">
        <v>8263</v>
      </c>
      <c r="J676" t="s">
        <v>8263</v>
      </c>
      <c r="K676" t="s">
        <v>8263</v>
      </c>
      <c r="L676" t="s">
        <v>8263</v>
      </c>
    </row>
    <row r="677" spans="1:12" x14ac:dyDescent="0.3">
      <c r="A677" t="s">
        <v>1391</v>
      </c>
      <c r="B677" t="s">
        <v>1392</v>
      </c>
      <c r="C677">
        <v>10</v>
      </c>
      <c r="D677" t="s">
        <v>8263</v>
      </c>
      <c r="E677" t="s">
        <v>29</v>
      </c>
      <c r="F677" t="s">
        <v>19</v>
      </c>
      <c r="G677">
        <v>46.034722199999997</v>
      </c>
      <c r="H677">
        <v>12.6791667</v>
      </c>
      <c r="I677" t="s">
        <v>8263</v>
      </c>
      <c r="J677" t="s">
        <v>8263</v>
      </c>
      <c r="K677" t="s">
        <v>8263</v>
      </c>
      <c r="L677" t="s">
        <v>8263</v>
      </c>
    </row>
    <row r="678" spans="1:12" x14ac:dyDescent="0.3">
      <c r="A678" t="s">
        <v>1393</v>
      </c>
      <c r="B678" t="s">
        <v>1394</v>
      </c>
      <c r="C678">
        <v>247</v>
      </c>
      <c r="D678">
        <v>168</v>
      </c>
      <c r="E678" t="s">
        <v>18</v>
      </c>
      <c r="F678" t="s">
        <v>38</v>
      </c>
      <c r="G678">
        <v>39.77787</v>
      </c>
      <c r="H678">
        <v>-5.6124640000000001</v>
      </c>
      <c r="I678">
        <v>116</v>
      </c>
      <c r="J678">
        <v>1446</v>
      </c>
      <c r="K678">
        <v>664000</v>
      </c>
      <c r="L678" t="s">
        <v>8263</v>
      </c>
    </row>
    <row r="679" spans="1:12" x14ac:dyDescent="0.3">
      <c r="A679" t="s">
        <v>1395</v>
      </c>
      <c r="B679" t="s">
        <v>1396</v>
      </c>
      <c r="C679">
        <v>10</v>
      </c>
      <c r="D679" t="s">
        <v>8263</v>
      </c>
      <c r="E679" t="s">
        <v>14</v>
      </c>
      <c r="F679" t="s">
        <v>41</v>
      </c>
      <c r="G679">
        <v>46.738998000000002</v>
      </c>
      <c r="H679">
        <v>13.593999999999999</v>
      </c>
      <c r="I679" t="s">
        <v>8263</v>
      </c>
      <c r="J679" t="s">
        <v>8263</v>
      </c>
      <c r="K679" t="s">
        <v>8263</v>
      </c>
      <c r="L679" t="s">
        <v>8263</v>
      </c>
    </row>
    <row r="680" spans="1:12" x14ac:dyDescent="0.3">
      <c r="A680" t="s">
        <v>1397</v>
      </c>
      <c r="B680" t="s">
        <v>1398</v>
      </c>
      <c r="C680">
        <v>10</v>
      </c>
      <c r="D680" t="s">
        <v>8263</v>
      </c>
      <c r="E680" t="s">
        <v>14</v>
      </c>
      <c r="F680" t="s">
        <v>41</v>
      </c>
      <c r="G680">
        <v>46.923000000000002</v>
      </c>
      <c r="H680">
        <v>12.601000000000001</v>
      </c>
      <c r="I680" t="s">
        <v>8263</v>
      </c>
      <c r="J680" t="s">
        <v>8263</v>
      </c>
      <c r="K680" t="s">
        <v>8263</v>
      </c>
      <c r="L680" t="s">
        <v>8263</v>
      </c>
    </row>
    <row r="681" spans="1:12" x14ac:dyDescent="0.3">
      <c r="A681" t="s">
        <v>1399</v>
      </c>
      <c r="B681" t="s">
        <v>1400</v>
      </c>
      <c r="C681">
        <v>10</v>
      </c>
      <c r="D681" t="s">
        <v>8263</v>
      </c>
      <c r="E681" t="s">
        <v>14</v>
      </c>
      <c r="F681" t="s">
        <v>41</v>
      </c>
      <c r="G681">
        <v>46.929001</v>
      </c>
      <c r="H681">
        <v>12.545</v>
      </c>
      <c r="I681" t="s">
        <v>8263</v>
      </c>
      <c r="J681" t="s">
        <v>8263</v>
      </c>
      <c r="K681" t="s">
        <v>8263</v>
      </c>
      <c r="L681" t="s">
        <v>8263</v>
      </c>
    </row>
    <row r="682" spans="1:12" x14ac:dyDescent="0.3">
      <c r="A682" t="s">
        <v>1401</v>
      </c>
      <c r="B682" t="s">
        <v>1402</v>
      </c>
      <c r="C682">
        <v>10</v>
      </c>
      <c r="D682" t="s">
        <v>8263</v>
      </c>
      <c r="E682" t="s">
        <v>14</v>
      </c>
      <c r="F682" t="s">
        <v>41</v>
      </c>
      <c r="G682">
        <v>47.381000999999998</v>
      </c>
      <c r="H682">
        <v>15.103</v>
      </c>
      <c r="I682" t="s">
        <v>8263</v>
      </c>
      <c r="J682" t="s">
        <v>8263</v>
      </c>
      <c r="K682" t="s">
        <v>8263</v>
      </c>
      <c r="L682" t="s">
        <v>8263</v>
      </c>
    </row>
    <row r="683" spans="1:12" x14ac:dyDescent="0.3">
      <c r="A683" t="s">
        <v>1403</v>
      </c>
      <c r="B683" t="s">
        <v>1404</v>
      </c>
      <c r="C683">
        <v>10</v>
      </c>
      <c r="D683" t="s">
        <v>8263</v>
      </c>
      <c r="E683" t="s">
        <v>14</v>
      </c>
      <c r="F683" t="s">
        <v>41</v>
      </c>
      <c r="G683">
        <v>47.316001999999997</v>
      </c>
      <c r="H683">
        <v>13.141</v>
      </c>
      <c r="I683" t="s">
        <v>8263</v>
      </c>
      <c r="J683" t="s">
        <v>8263</v>
      </c>
      <c r="K683" t="s">
        <v>8263</v>
      </c>
      <c r="L683" t="s">
        <v>8263</v>
      </c>
    </row>
    <row r="684" spans="1:12" x14ac:dyDescent="0.3">
      <c r="A684" t="s">
        <v>1405</v>
      </c>
      <c r="B684" t="s">
        <v>1406</v>
      </c>
      <c r="C684">
        <v>10</v>
      </c>
      <c r="D684" t="s">
        <v>8263</v>
      </c>
      <c r="E684" t="s">
        <v>29</v>
      </c>
      <c r="F684" t="s">
        <v>1130</v>
      </c>
      <c r="G684">
        <v>50.592199999999998</v>
      </c>
      <c r="H684">
        <v>5.4612999999999996</v>
      </c>
      <c r="I684" t="s">
        <v>8263</v>
      </c>
      <c r="J684" t="s">
        <v>8263</v>
      </c>
      <c r="K684" t="s">
        <v>8263</v>
      </c>
      <c r="L684" t="s">
        <v>8263</v>
      </c>
    </row>
    <row r="685" spans="1:12" x14ac:dyDescent="0.3">
      <c r="A685" t="s">
        <v>1407</v>
      </c>
      <c r="B685" t="s">
        <v>1408</v>
      </c>
      <c r="C685">
        <v>10</v>
      </c>
      <c r="D685" t="s">
        <v>8263</v>
      </c>
      <c r="E685" t="s">
        <v>29</v>
      </c>
      <c r="F685" t="s">
        <v>62</v>
      </c>
      <c r="G685">
        <v>58.188999000000003</v>
      </c>
      <c r="H685">
        <v>-4.734</v>
      </c>
      <c r="I685" t="s">
        <v>8263</v>
      </c>
      <c r="J685" t="s">
        <v>8263</v>
      </c>
      <c r="K685" t="s">
        <v>8263</v>
      </c>
      <c r="L685">
        <v>26</v>
      </c>
    </row>
    <row r="686" spans="1:12" x14ac:dyDescent="0.3">
      <c r="A686" t="s">
        <v>1409</v>
      </c>
      <c r="B686" t="s">
        <v>1410</v>
      </c>
      <c r="C686">
        <v>10</v>
      </c>
      <c r="D686" t="s">
        <v>8263</v>
      </c>
      <c r="E686" t="s">
        <v>14</v>
      </c>
      <c r="F686" t="s">
        <v>38</v>
      </c>
      <c r="G686">
        <v>42.854999999999997</v>
      </c>
      <c r="H686">
        <v>-8.1890000000000001</v>
      </c>
      <c r="I686" t="s">
        <v>8263</v>
      </c>
      <c r="J686" t="s">
        <v>8263</v>
      </c>
      <c r="K686">
        <v>39000</v>
      </c>
      <c r="L686" t="s">
        <v>8263</v>
      </c>
    </row>
    <row r="687" spans="1:12" x14ac:dyDescent="0.3">
      <c r="A687" t="s">
        <v>1411</v>
      </c>
      <c r="B687" t="s">
        <v>1412</v>
      </c>
      <c r="C687">
        <v>15</v>
      </c>
      <c r="D687">
        <v>12</v>
      </c>
      <c r="E687" t="s">
        <v>18</v>
      </c>
      <c r="F687" t="s">
        <v>41</v>
      </c>
      <c r="G687">
        <v>47.0531826</v>
      </c>
      <c r="H687">
        <v>9.7529724000000009</v>
      </c>
      <c r="I687" t="s">
        <v>8263</v>
      </c>
      <c r="J687" t="s">
        <v>8263</v>
      </c>
      <c r="K687" t="s">
        <v>8263</v>
      </c>
      <c r="L687" t="s">
        <v>8263</v>
      </c>
    </row>
    <row r="688" spans="1:12" x14ac:dyDescent="0.3">
      <c r="A688" t="s">
        <v>1413</v>
      </c>
      <c r="B688" t="s">
        <v>1414</v>
      </c>
      <c r="C688">
        <v>10</v>
      </c>
      <c r="D688" t="s">
        <v>8263</v>
      </c>
      <c r="E688" t="s">
        <v>14</v>
      </c>
      <c r="F688" t="s">
        <v>73</v>
      </c>
      <c r="G688">
        <v>45.332917000000002</v>
      </c>
      <c r="H688">
        <v>25.987916999999999</v>
      </c>
      <c r="I688">
        <v>78</v>
      </c>
      <c r="J688">
        <v>60</v>
      </c>
      <c r="K688" t="s">
        <v>8263</v>
      </c>
      <c r="L688" t="s">
        <v>8263</v>
      </c>
    </row>
    <row r="689" spans="1:12" x14ac:dyDescent="0.3">
      <c r="A689" t="s">
        <v>1415</v>
      </c>
      <c r="B689" t="s">
        <v>1416</v>
      </c>
      <c r="C689">
        <v>10</v>
      </c>
      <c r="D689" t="s">
        <v>8263</v>
      </c>
      <c r="E689" t="s">
        <v>14</v>
      </c>
      <c r="F689" t="s">
        <v>73</v>
      </c>
      <c r="G689">
        <v>45.249583000000001</v>
      </c>
      <c r="H689">
        <v>25.735417000000002</v>
      </c>
      <c r="I689">
        <v>108</v>
      </c>
      <c r="J689">
        <v>53.67</v>
      </c>
      <c r="K689" t="s">
        <v>8263</v>
      </c>
      <c r="L689">
        <v>30</v>
      </c>
    </row>
    <row r="690" spans="1:12" x14ac:dyDescent="0.3">
      <c r="A690" t="s">
        <v>1417</v>
      </c>
      <c r="B690" t="s">
        <v>1418</v>
      </c>
      <c r="C690">
        <v>9.9</v>
      </c>
      <c r="D690" t="s">
        <v>8263</v>
      </c>
      <c r="E690" t="s">
        <v>29</v>
      </c>
      <c r="F690" t="s">
        <v>35</v>
      </c>
      <c r="G690">
        <v>53.061134000000003</v>
      </c>
      <c r="H690">
        <v>8.8649369999999994</v>
      </c>
      <c r="I690" t="s">
        <v>8263</v>
      </c>
      <c r="J690" t="s">
        <v>8263</v>
      </c>
      <c r="K690" t="s">
        <v>8263</v>
      </c>
      <c r="L690" t="s">
        <v>8263</v>
      </c>
    </row>
    <row r="691" spans="1:12" x14ac:dyDescent="0.3">
      <c r="A691" t="s">
        <v>1419</v>
      </c>
      <c r="B691" t="s">
        <v>1420</v>
      </c>
      <c r="C691">
        <v>9.8000000000000007</v>
      </c>
      <c r="D691" t="s">
        <v>8263</v>
      </c>
      <c r="E691" t="s">
        <v>14</v>
      </c>
      <c r="F691" t="s">
        <v>41</v>
      </c>
      <c r="G691">
        <v>47.15</v>
      </c>
      <c r="H691">
        <v>13.5</v>
      </c>
      <c r="I691" t="s">
        <v>8263</v>
      </c>
      <c r="J691" t="s">
        <v>8263</v>
      </c>
      <c r="K691" t="s">
        <v>8263</v>
      </c>
      <c r="L691" t="s">
        <v>8263</v>
      </c>
    </row>
    <row r="692" spans="1:12" x14ac:dyDescent="0.3">
      <c r="A692" t="s">
        <v>1421</v>
      </c>
      <c r="B692" t="s">
        <v>1422</v>
      </c>
      <c r="C692">
        <v>9.6999999999999993</v>
      </c>
      <c r="D692" t="s">
        <v>8263</v>
      </c>
      <c r="E692" t="s">
        <v>29</v>
      </c>
      <c r="F692" t="s">
        <v>35</v>
      </c>
      <c r="G692">
        <v>48.596746000000003</v>
      </c>
      <c r="H692">
        <v>10.8789</v>
      </c>
      <c r="I692" t="s">
        <v>8263</v>
      </c>
      <c r="J692" t="s">
        <v>8263</v>
      </c>
      <c r="K692" t="s">
        <v>8263</v>
      </c>
      <c r="L692" t="s">
        <v>8263</v>
      </c>
    </row>
    <row r="693" spans="1:12" x14ac:dyDescent="0.3">
      <c r="A693" t="s">
        <v>1423</v>
      </c>
      <c r="B693" t="s">
        <v>1424</v>
      </c>
      <c r="C693">
        <v>9.6999999999999993</v>
      </c>
      <c r="D693" t="s">
        <v>8263</v>
      </c>
      <c r="E693" t="s">
        <v>29</v>
      </c>
      <c r="F693" t="s">
        <v>15</v>
      </c>
      <c r="G693">
        <v>46.719447000000002</v>
      </c>
      <c r="H693">
        <v>8.1845829680000008</v>
      </c>
      <c r="I693" t="s">
        <v>8263</v>
      </c>
      <c r="J693" t="s">
        <v>8263</v>
      </c>
      <c r="K693" t="s">
        <v>8263</v>
      </c>
      <c r="L693" t="s">
        <v>8263</v>
      </c>
    </row>
    <row r="694" spans="1:12" x14ac:dyDescent="0.3">
      <c r="A694" t="s">
        <v>1425</v>
      </c>
      <c r="B694" t="s">
        <v>1426</v>
      </c>
      <c r="C694">
        <v>9.6751592360000007</v>
      </c>
      <c r="D694" t="s">
        <v>8263</v>
      </c>
      <c r="E694" t="s">
        <v>14</v>
      </c>
      <c r="F694" t="s">
        <v>24</v>
      </c>
      <c r="G694">
        <v>44.655000000000001</v>
      </c>
      <c r="H694">
        <v>2.5739999999999998</v>
      </c>
      <c r="I694" t="s">
        <v>8263</v>
      </c>
      <c r="J694" t="s">
        <v>8263</v>
      </c>
      <c r="K694" t="s">
        <v>8263</v>
      </c>
      <c r="L694" t="s">
        <v>8263</v>
      </c>
    </row>
    <row r="695" spans="1:12" x14ac:dyDescent="0.3">
      <c r="A695" t="s">
        <v>1427</v>
      </c>
      <c r="B695" t="s">
        <v>1428</v>
      </c>
      <c r="C695">
        <v>9.67</v>
      </c>
      <c r="D695" t="s">
        <v>8263</v>
      </c>
      <c r="E695" t="s">
        <v>14</v>
      </c>
      <c r="F695" t="s">
        <v>15</v>
      </c>
      <c r="G695">
        <v>46.468174140000002</v>
      </c>
      <c r="H695">
        <v>8.3695233039999994</v>
      </c>
      <c r="I695" t="s">
        <v>8263</v>
      </c>
      <c r="J695" t="s">
        <v>8263</v>
      </c>
      <c r="K695" t="s">
        <v>8263</v>
      </c>
      <c r="L695" t="s">
        <v>8263</v>
      </c>
    </row>
    <row r="696" spans="1:12" x14ac:dyDescent="0.3">
      <c r="A696" t="s">
        <v>1429</v>
      </c>
      <c r="B696" t="s">
        <v>1430</v>
      </c>
      <c r="C696">
        <v>9.6</v>
      </c>
      <c r="D696" t="s">
        <v>8263</v>
      </c>
      <c r="E696" t="s">
        <v>14</v>
      </c>
      <c r="F696" t="s">
        <v>15</v>
      </c>
      <c r="G696">
        <v>46.727191089999998</v>
      </c>
      <c r="H696">
        <v>8.3336972490000001</v>
      </c>
      <c r="I696" t="s">
        <v>8263</v>
      </c>
      <c r="J696" t="s">
        <v>8263</v>
      </c>
      <c r="K696" t="s">
        <v>8263</v>
      </c>
      <c r="L696" t="s">
        <v>8263</v>
      </c>
    </row>
    <row r="697" spans="1:12" x14ac:dyDescent="0.3">
      <c r="A697" t="s">
        <v>1431</v>
      </c>
      <c r="B697" t="s">
        <v>1432</v>
      </c>
      <c r="C697">
        <v>245</v>
      </c>
      <c r="D697" t="s">
        <v>8263</v>
      </c>
      <c r="E697" t="s">
        <v>14</v>
      </c>
      <c r="F697" t="s">
        <v>41</v>
      </c>
      <c r="G697">
        <v>46.976120999999999</v>
      </c>
      <c r="H697">
        <v>10.051450000000001</v>
      </c>
      <c r="I697">
        <v>122</v>
      </c>
      <c r="J697">
        <v>13.65</v>
      </c>
      <c r="K697" t="s">
        <v>8263</v>
      </c>
      <c r="L697" t="s">
        <v>8263</v>
      </c>
    </row>
    <row r="698" spans="1:12" x14ac:dyDescent="0.3">
      <c r="A698" t="s">
        <v>1433</v>
      </c>
      <c r="B698" t="s">
        <v>1434</v>
      </c>
      <c r="C698">
        <v>9.6</v>
      </c>
      <c r="D698" t="s">
        <v>8263</v>
      </c>
      <c r="E698" t="s">
        <v>29</v>
      </c>
      <c r="F698" t="s">
        <v>124</v>
      </c>
      <c r="G698">
        <v>41.952800000000003</v>
      </c>
      <c r="H698">
        <v>21.298200000000001</v>
      </c>
      <c r="I698" t="s">
        <v>8263</v>
      </c>
      <c r="J698" t="s">
        <v>8263</v>
      </c>
      <c r="K698" t="s">
        <v>8263</v>
      </c>
      <c r="L698" t="s">
        <v>8263</v>
      </c>
    </row>
    <row r="699" spans="1:12" x14ac:dyDescent="0.3">
      <c r="A699" t="s">
        <v>1435</v>
      </c>
      <c r="B699" t="s">
        <v>1436</v>
      </c>
      <c r="C699">
        <v>9.6</v>
      </c>
      <c r="D699" t="s">
        <v>8263</v>
      </c>
      <c r="E699" t="s">
        <v>14</v>
      </c>
      <c r="F699" t="s">
        <v>174</v>
      </c>
      <c r="G699">
        <v>49.180416999999998</v>
      </c>
      <c r="H699">
        <v>14.447082999999999</v>
      </c>
      <c r="I699">
        <v>31</v>
      </c>
      <c r="J699">
        <v>22.2</v>
      </c>
      <c r="K699" t="s">
        <v>8263</v>
      </c>
      <c r="L699" t="s">
        <v>8263</v>
      </c>
    </row>
    <row r="700" spans="1:12" x14ac:dyDescent="0.3">
      <c r="A700" t="s">
        <v>1437</v>
      </c>
      <c r="B700" t="s">
        <v>1438</v>
      </c>
      <c r="C700">
        <v>9.5</v>
      </c>
      <c r="D700" t="s">
        <v>8263</v>
      </c>
      <c r="E700" t="s">
        <v>14</v>
      </c>
      <c r="F700" t="s">
        <v>15</v>
      </c>
      <c r="G700">
        <v>46.372495039999997</v>
      </c>
      <c r="H700">
        <v>10.02897447</v>
      </c>
      <c r="I700" t="s">
        <v>8263</v>
      </c>
      <c r="J700" t="s">
        <v>8263</v>
      </c>
      <c r="K700" t="s">
        <v>8263</v>
      </c>
      <c r="L700" t="s">
        <v>8263</v>
      </c>
    </row>
    <row r="701" spans="1:12" x14ac:dyDescent="0.3">
      <c r="A701" t="s">
        <v>1439</v>
      </c>
      <c r="B701" t="s">
        <v>1440</v>
      </c>
      <c r="C701">
        <v>9.4</v>
      </c>
      <c r="D701" t="s">
        <v>8263</v>
      </c>
      <c r="E701" t="s">
        <v>29</v>
      </c>
      <c r="F701" t="s">
        <v>15</v>
      </c>
      <c r="G701">
        <v>46.84043063</v>
      </c>
      <c r="H701">
        <v>9.5425054179999993</v>
      </c>
      <c r="I701" t="s">
        <v>8263</v>
      </c>
      <c r="J701" t="s">
        <v>8263</v>
      </c>
      <c r="K701" t="s">
        <v>8263</v>
      </c>
      <c r="L701" t="s">
        <v>8263</v>
      </c>
    </row>
    <row r="702" spans="1:12" x14ac:dyDescent="0.3">
      <c r="A702" t="s">
        <v>1441</v>
      </c>
      <c r="B702" t="s">
        <v>1442</v>
      </c>
      <c r="C702">
        <v>9.3839022849999996</v>
      </c>
      <c r="D702" t="s">
        <v>8263</v>
      </c>
      <c r="E702" t="s">
        <v>14</v>
      </c>
      <c r="F702" t="s">
        <v>174</v>
      </c>
      <c r="G702">
        <v>49.938099999999999</v>
      </c>
      <c r="H702">
        <v>14.3749</v>
      </c>
      <c r="I702">
        <v>10</v>
      </c>
      <c r="J702">
        <v>11.1</v>
      </c>
      <c r="K702" t="s">
        <v>8263</v>
      </c>
      <c r="L702" t="s">
        <v>8263</v>
      </c>
    </row>
    <row r="703" spans="1:12" x14ac:dyDescent="0.3">
      <c r="A703" t="s">
        <v>1443</v>
      </c>
      <c r="B703" t="s">
        <v>1444</v>
      </c>
      <c r="C703">
        <v>9.3000000000000007</v>
      </c>
      <c r="D703" t="s">
        <v>8263</v>
      </c>
      <c r="E703" t="s">
        <v>29</v>
      </c>
      <c r="F703" t="s">
        <v>15</v>
      </c>
      <c r="G703">
        <v>46.91761881</v>
      </c>
      <c r="H703">
        <v>8.8454988639999996</v>
      </c>
      <c r="I703" t="s">
        <v>8263</v>
      </c>
      <c r="J703" t="s">
        <v>8263</v>
      </c>
      <c r="K703" t="s">
        <v>8263</v>
      </c>
      <c r="L703" t="s">
        <v>8263</v>
      </c>
    </row>
    <row r="704" spans="1:12" x14ac:dyDescent="0.3">
      <c r="A704" t="s">
        <v>1445</v>
      </c>
      <c r="B704" t="s">
        <v>1446</v>
      </c>
      <c r="C704">
        <v>13.8</v>
      </c>
      <c r="D704" t="s">
        <v>8263</v>
      </c>
      <c r="E704" t="s">
        <v>29</v>
      </c>
      <c r="F704" t="s">
        <v>88</v>
      </c>
      <c r="G704">
        <v>40.968997219999999</v>
      </c>
      <c r="H704">
        <v>20.513372220000001</v>
      </c>
      <c r="I704" t="s">
        <v>8263</v>
      </c>
      <c r="J704" t="s">
        <v>8263</v>
      </c>
      <c r="K704" t="s">
        <v>8263</v>
      </c>
      <c r="L704">
        <v>50</v>
      </c>
    </row>
    <row r="705" spans="1:12" x14ac:dyDescent="0.3">
      <c r="A705" t="s">
        <v>1447</v>
      </c>
      <c r="B705" t="s">
        <v>1448</v>
      </c>
      <c r="C705">
        <v>9.15</v>
      </c>
      <c r="D705" t="s">
        <v>8263</v>
      </c>
      <c r="E705" t="s">
        <v>29</v>
      </c>
      <c r="F705" t="s">
        <v>15</v>
      </c>
      <c r="G705">
        <v>46.761683300000001</v>
      </c>
      <c r="H705">
        <v>7.6168560019999996</v>
      </c>
      <c r="I705" t="s">
        <v>8263</v>
      </c>
      <c r="J705" t="s">
        <v>8263</v>
      </c>
      <c r="K705" t="s">
        <v>8263</v>
      </c>
      <c r="L705" t="s">
        <v>8263</v>
      </c>
    </row>
    <row r="706" spans="1:12" x14ac:dyDescent="0.3">
      <c r="A706" t="s">
        <v>1449</v>
      </c>
      <c r="B706" t="s">
        <v>1450</v>
      </c>
      <c r="C706">
        <v>9.0828025480000001</v>
      </c>
      <c r="D706" t="s">
        <v>8263</v>
      </c>
      <c r="E706" t="s">
        <v>14</v>
      </c>
      <c r="F706" t="s">
        <v>1130</v>
      </c>
      <c r="G706">
        <v>50.438699999999997</v>
      </c>
      <c r="H706">
        <v>6.0385999999999997</v>
      </c>
      <c r="I706" t="s">
        <v>8263</v>
      </c>
      <c r="J706" t="s">
        <v>8263</v>
      </c>
      <c r="K706" t="s">
        <v>8263</v>
      </c>
      <c r="L706" t="s">
        <v>8263</v>
      </c>
    </row>
    <row r="707" spans="1:12" x14ac:dyDescent="0.3">
      <c r="A707" t="s">
        <v>1451</v>
      </c>
      <c r="B707" t="s">
        <v>1452</v>
      </c>
      <c r="C707">
        <v>240.2</v>
      </c>
      <c r="D707" t="s">
        <v>8263</v>
      </c>
      <c r="E707" t="s">
        <v>18</v>
      </c>
      <c r="F707" t="s">
        <v>38</v>
      </c>
      <c r="G707">
        <v>40.362583999999998</v>
      </c>
      <c r="H707">
        <v>-2.8193069999999998</v>
      </c>
      <c r="I707">
        <v>36</v>
      </c>
      <c r="J707">
        <v>23</v>
      </c>
      <c r="K707" t="s">
        <v>8263</v>
      </c>
      <c r="L707" t="s">
        <v>8263</v>
      </c>
    </row>
    <row r="708" spans="1:12" x14ac:dyDescent="0.3">
      <c r="A708" t="s">
        <v>1453</v>
      </c>
      <c r="B708" t="s">
        <v>1454</v>
      </c>
      <c r="C708">
        <v>9</v>
      </c>
      <c r="D708" t="s">
        <v>8263</v>
      </c>
      <c r="E708" t="s">
        <v>29</v>
      </c>
      <c r="F708" t="s">
        <v>41</v>
      </c>
      <c r="G708">
        <v>47.287672999999998</v>
      </c>
      <c r="H708">
        <v>12.885052</v>
      </c>
      <c r="I708" t="s">
        <v>8263</v>
      </c>
      <c r="J708" t="s">
        <v>8263</v>
      </c>
      <c r="K708" t="s">
        <v>8263</v>
      </c>
      <c r="L708" t="s">
        <v>8263</v>
      </c>
    </row>
    <row r="709" spans="1:12" x14ac:dyDescent="0.3">
      <c r="A709" t="s">
        <v>1455</v>
      </c>
      <c r="B709" t="s">
        <v>1456</v>
      </c>
      <c r="C709">
        <v>10</v>
      </c>
      <c r="D709" t="s">
        <v>8263</v>
      </c>
      <c r="E709" t="s">
        <v>14</v>
      </c>
      <c r="F709" t="s">
        <v>47</v>
      </c>
      <c r="G709">
        <v>62.311093999999997</v>
      </c>
      <c r="H709">
        <v>17.172947000000001</v>
      </c>
      <c r="I709" t="s">
        <v>8263</v>
      </c>
      <c r="J709" t="s">
        <v>8263</v>
      </c>
      <c r="K709" t="s">
        <v>8263</v>
      </c>
      <c r="L709" t="s">
        <v>8263</v>
      </c>
    </row>
    <row r="710" spans="1:12" x14ac:dyDescent="0.3">
      <c r="A710" t="s">
        <v>1457</v>
      </c>
      <c r="B710" t="s">
        <v>1458</v>
      </c>
      <c r="C710">
        <v>9</v>
      </c>
      <c r="D710" t="s">
        <v>8263</v>
      </c>
      <c r="E710" t="s">
        <v>29</v>
      </c>
      <c r="F710" t="s">
        <v>15</v>
      </c>
      <c r="G710">
        <v>46.374952209999996</v>
      </c>
      <c r="H710">
        <v>9.6589008829999994</v>
      </c>
      <c r="I710" t="s">
        <v>8263</v>
      </c>
      <c r="J710" t="s">
        <v>8263</v>
      </c>
      <c r="K710" t="s">
        <v>8263</v>
      </c>
      <c r="L710" t="s">
        <v>8263</v>
      </c>
    </row>
    <row r="711" spans="1:12" x14ac:dyDescent="0.3">
      <c r="A711" t="s">
        <v>1459</v>
      </c>
      <c r="B711" t="s">
        <v>1460</v>
      </c>
      <c r="C711">
        <v>934</v>
      </c>
      <c r="D711" t="s">
        <v>8263</v>
      </c>
      <c r="E711" t="s">
        <v>14</v>
      </c>
      <c r="F711" t="s">
        <v>38</v>
      </c>
      <c r="G711">
        <v>39.730300999999997</v>
      </c>
      <c r="H711">
        <v>-6.8849</v>
      </c>
      <c r="I711">
        <v>130</v>
      </c>
      <c r="J711">
        <v>3162</v>
      </c>
      <c r="K711">
        <v>970100</v>
      </c>
      <c r="L711">
        <v>1850</v>
      </c>
    </row>
    <row r="712" spans="1:12" x14ac:dyDescent="0.3">
      <c r="A712" t="s">
        <v>1461</v>
      </c>
      <c r="B712" t="s">
        <v>1462</v>
      </c>
      <c r="C712">
        <v>9</v>
      </c>
      <c r="D712" t="s">
        <v>8263</v>
      </c>
      <c r="E712" t="s">
        <v>29</v>
      </c>
      <c r="F712" t="s">
        <v>15</v>
      </c>
      <c r="G712">
        <v>46.672798790000002</v>
      </c>
      <c r="H712">
        <v>7.6226408409999999</v>
      </c>
      <c r="I712" t="s">
        <v>8263</v>
      </c>
      <c r="J712" t="s">
        <v>8263</v>
      </c>
      <c r="K712" t="s">
        <v>8263</v>
      </c>
      <c r="L712" t="s">
        <v>8263</v>
      </c>
    </row>
    <row r="713" spans="1:12" x14ac:dyDescent="0.3">
      <c r="A713" t="s">
        <v>1463</v>
      </c>
      <c r="B713" t="s">
        <v>1464</v>
      </c>
      <c r="C713">
        <v>9</v>
      </c>
      <c r="D713" t="s">
        <v>8263</v>
      </c>
      <c r="E713" t="s">
        <v>29</v>
      </c>
      <c r="F713" t="s">
        <v>19</v>
      </c>
      <c r="G713">
        <v>41.183333300000001</v>
      </c>
      <c r="H713">
        <v>14.466666699999999</v>
      </c>
      <c r="I713" t="s">
        <v>8263</v>
      </c>
      <c r="J713" t="s">
        <v>8263</v>
      </c>
      <c r="K713" t="s">
        <v>8263</v>
      </c>
      <c r="L713" t="s">
        <v>8263</v>
      </c>
    </row>
    <row r="714" spans="1:12" x14ac:dyDescent="0.3">
      <c r="A714" t="s">
        <v>1465</v>
      </c>
      <c r="B714" t="s">
        <v>1466</v>
      </c>
      <c r="C714">
        <v>9</v>
      </c>
      <c r="D714" t="s">
        <v>8263</v>
      </c>
      <c r="E714" t="s">
        <v>29</v>
      </c>
      <c r="F714" t="s">
        <v>19</v>
      </c>
      <c r="G714">
        <v>45.893791</v>
      </c>
      <c r="H714">
        <v>10.185661</v>
      </c>
      <c r="I714" t="s">
        <v>8263</v>
      </c>
      <c r="J714" t="s">
        <v>8263</v>
      </c>
      <c r="K714" t="s">
        <v>8263</v>
      </c>
      <c r="L714" t="s">
        <v>8263</v>
      </c>
    </row>
    <row r="715" spans="1:12" x14ac:dyDescent="0.3">
      <c r="A715" t="s">
        <v>1467</v>
      </c>
      <c r="B715" t="s">
        <v>1468</v>
      </c>
      <c r="C715">
        <v>9</v>
      </c>
      <c r="D715" t="s">
        <v>8263</v>
      </c>
      <c r="E715" t="s">
        <v>29</v>
      </c>
      <c r="F715" t="s">
        <v>19</v>
      </c>
      <c r="G715">
        <v>46.376885999999999</v>
      </c>
      <c r="H715">
        <v>8.425713</v>
      </c>
      <c r="I715" t="s">
        <v>8263</v>
      </c>
      <c r="J715" t="s">
        <v>8263</v>
      </c>
      <c r="K715" t="s">
        <v>8263</v>
      </c>
      <c r="L715" t="s">
        <v>8263</v>
      </c>
    </row>
    <row r="716" spans="1:12" x14ac:dyDescent="0.3">
      <c r="A716" t="s">
        <v>1469</v>
      </c>
      <c r="B716" t="s">
        <v>1470</v>
      </c>
      <c r="C716">
        <v>9</v>
      </c>
      <c r="D716" t="s">
        <v>8263</v>
      </c>
      <c r="E716" t="s">
        <v>29</v>
      </c>
      <c r="F716" t="s">
        <v>19</v>
      </c>
      <c r="G716">
        <v>45.929592999999997</v>
      </c>
      <c r="H716">
        <v>10.308662999999999</v>
      </c>
      <c r="I716" t="s">
        <v>8263</v>
      </c>
      <c r="J716" t="s">
        <v>8263</v>
      </c>
      <c r="K716" t="s">
        <v>8263</v>
      </c>
      <c r="L716" t="s">
        <v>8263</v>
      </c>
    </row>
    <row r="717" spans="1:12" x14ac:dyDescent="0.3">
      <c r="A717" t="s">
        <v>1471</v>
      </c>
      <c r="B717" t="s">
        <v>1472</v>
      </c>
      <c r="C717">
        <v>9</v>
      </c>
      <c r="D717" t="s">
        <v>8263</v>
      </c>
      <c r="E717" t="s">
        <v>29</v>
      </c>
      <c r="F717" t="s">
        <v>19</v>
      </c>
      <c r="G717">
        <v>40.657210999999997</v>
      </c>
      <c r="H717">
        <v>15.02305</v>
      </c>
      <c r="I717" t="s">
        <v>8263</v>
      </c>
      <c r="J717" t="s">
        <v>8263</v>
      </c>
      <c r="K717" t="s">
        <v>8263</v>
      </c>
      <c r="L717" t="s">
        <v>8263</v>
      </c>
    </row>
    <row r="718" spans="1:12" x14ac:dyDescent="0.3">
      <c r="A718" t="s">
        <v>1473</v>
      </c>
      <c r="B718" t="s">
        <v>1474</v>
      </c>
      <c r="C718">
        <v>9</v>
      </c>
      <c r="D718" t="s">
        <v>8263</v>
      </c>
      <c r="E718" t="s">
        <v>14</v>
      </c>
      <c r="F718" t="s">
        <v>41</v>
      </c>
      <c r="G718">
        <v>47.02</v>
      </c>
      <c r="H718">
        <v>12.362</v>
      </c>
      <c r="I718" t="s">
        <v>8263</v>
      </c>
      <c r="J718" t="s">
        <v>8263</v>
      </c>
      <c r="K718" t="s">
        <v>8263</v>
      </c>
      <c r="L718" t="s">
        <v>8263</v>
      </c>
    </row>
    <row r="719" spans="1:12" x14ac:dyDescent="0.3">
      <c r="A719" t="s">
        <v>1475</v>
      </c>
      <c r="B719" t="s">
        <v>1476</v>
      </c>
      <c r="C719">
        <v>9</v>
      </c>
      <c r="D719" t="s">
        <v>8263</v>
      </c>
      <c r="E719" t="s">
        <v>14</v>
      </c>
      <c r="F719" t="s">
        <v>41</v>
      </c>
      <c r="G719">
        <v>46.748001000000002</v>
      </c>
      <c r="H719">
        <v>12.433999999999999</v>
      </c>
      <c r="I719" t="s">
        <v>8263</v>
      </c>
      <c r="J719" t="s">
        <v>8263</v>
      </c>
      <c r="K719" t="s">
        <v>8263</v>
      </c>
      <c r="L719" t="s">
        <v>8263</v>
      </c>
    </row>
    <row r="720" spans="1:12" x14ac:dyDescent="0.3">
      <c r="A720" t="s">
        <v>1477</v>
      </c>
      <c r="B720" t="s">
        <v>1478</v>
      </c>
      <c r="C720">
        <v>240.1</v>
      </c>
      <c r="D720" t="s">
        <v>8263</v>
      </c>
      <c r="E720" t="s">
        <v>29</v>
      </c>
      <c r="F720" t="s">
        <v>1479</v>
      </c>
      <c r="G720">
        <v>56.740499999999997</v>
      </c>
      <c r="H720">
        <v>24.711300000000001</v>
      </c>
      <c r="I720" t="s">
        <v>8263</v>
      </c>
      <c r="J720" t="s">
        <v>8263</v>
      </c>
      <c r="K720" t="s">
        <v>8263</v>
      </c>
      <c r="L720">
        <v>825</v>
      </c>
    </row>
    <row r="721" spans="1:12" x14ac:dyDescent="0.3">
      <c r="A721" t="s">
        <v>1480</v>
      </c>
      <c r="B721" t="s">
        <v>1481</v>
      </c>
      <c r="C721">
        <v>9</v>
      </c>
      <c r="D721" t="s">
        <v>8263</v>
      </c>
      <c r="E721" t="s">
        <v>14</v>
      </c>
      <c r="F721" t="s">
        <v>38</v>
      </c>
      <c r="G721">
        <v>38.786250000000003</v>
      </c>
      <c r="H721">
        <v>-6.2704170000000001</v>
      </c>
      <c r="I721">
        <v>67</v>
      </c>
      <c r="J721">
        <v>852</v>
      </c>
      <c r="K721" t="s">
        <v>8263</v>
      </c>
      <c r="L721" t="s">
        <v>8263</v>
      </c>
    </row>
    <row r="722" spans="1:12" x14ac:dyDescent="0.3">
      <c r="A722" t="s">
        <v>1482</v>
      </c>
      <c r="B722" t="s">
        <v>1483</v>
      </c>
      <c r="C722">
        <v>8.94</v>
      </c>
      <c r="D722" t="s">
        <v>8263</v>
      </c>
      <c r="E722" t="s">
        <v>29</v>
      </c>
      <c r="F722" t="s">
        <v>15</v>
      </c>
      <c r="G722">
        <v>46.282412720000004</v>
      </c>
      <c r="H722">
        <v>8.6697188339999993</v>
      </c>
      <c r="I722" t="s">
        <v>8263</v>
      </c>
      <c r="J722" t="s">
        <v>8263</v>
      </c>
      <c r="K722" t="s">
        <v>8263</v>
      </c>
      <c r="L722" t="s">
        <v>8263</v>
      </c>
    </row>
    <row r="723" spans="1:12" x14ac:dyDescent="0.3">
      <c r="A723" t="s">
        <v>1484</v>
      </c>
      <c r="B723" t="s">
        <v>1485</v>
      </c>
      <c r="C723">
        <v>8.8000000000000007</v>
      </c>
      <c r="D723" t="s">
        <v>8263</v>
      </c>
      <c r="E723" t="s">
        <v>29</v>
      </c>
      <c r="F723" t="s">
        <v>15</v>
      </c>
      <c r="G723">
        <v>46.971005150000003</v>
      </c>
      <c r="H723">
        <v>8.7824966920000005</v>
      </c>
      <c r="I723" t="s">
        <v>8263</v>
      </c>
      <c r="J723" t="s">
        <v>8263</v>
      </c>
      <c r="K723" t="s">
        <v>8263</v>
      </c>
      <c r="L723" t="s">
        <v>8263</v>
      </c>
    </row>
    <row r="724" spans="1:12" x14ac:dyDescent="0.3">
      <c r="A724" t="s">
        <v>1486</v>
      </c>
      <c r="B724" t="s">
        <v>1487</v>
      </c>
      <c r="C724">
        <v>201</v>
      </c>
      <c r="D724" t="s">
        <v>8263</v>
      </c>
      <c r="E724" t="s">
        <v>29</v>
      </c>
      <c r="F724" t="s">
        <v>117</v>
      </c>
      <c r="G724">
        <v>41.084899999999998</v>
      </c>
      <c r="H724">
        <v>-8.1305999999999994</v>
      </c>
      <c r="I724" t="s">
        <v>8263</v>
      </c>
      <c r="J724" t="s">
        <v>8263</v>
      </c>
      <c r="K724" t="s">
        <v>8263</v>
      </c>
      <c r="L724">
        <v>806.1</v>
      </c>
    </row>
    <row r="725" spans="1:12" x14ac:dyDescent="0.3">
      <c r="A725" t="s">
        <v>1488</v>
      </c>
      <c r="B725" t="s">
        <v>1489</v>
      </c>
      <c r="C725">
        <v>240</v>
      </c>
      <c r="D725" t="s">
        <v>8263</v>
      </c>
      <c r="E725" t="s">
        <v>14</v>
      </c>
      <c r="F725" t="s">
        <v>41</v>
      </c>
      <c r="G725">
        <v>47.259591</v>
      </c>
      <c r="H725">
        <v>12.738799</v>
      </c>
      <c r="I725">
        <v>858</v>
      </c>
      <c r="J725">
        <v>81.17</v>
      </c>
      <c r="K725">
        <v>159900</v>
      </c>
      <c r="L725" t="s">
        <v>8263</v>
      </c>
    </row>
    <row r="726" spans="1:12" x14ac:dyDescent="0.3">
      <c r="A726" t="s">
        <v>1490</v>
      </c>
      <c r="B726" t="s">
        <v>1491</v>
      </c>
      <c r="C726">
        <v>8.7910000000000004</v>
      </c>
      <c r="D726" t="s">
        <v>8263</v>
      </c>
      <c r="E726" t="s">
        <v>29</v>
      </c>
      <c r="F726" t="s">
        <v>15</v>
      </c>
      <c r="G726">
        <v>46.730947919999998</v>
      </c>
      <c r="H726">
        <v>9.7291484819999994</v>
      </c>
      <c r="I726" t="s">
        <v>8263</v>
      </c>
      <c r="J726" t="s">
        <v>8263</v>
      </c>
      <c r="K726" t="s">
        <v>8263</v>
      </c>
      <c r="L726" t="s">
        <v>8263</v>
      </c>
    </row>
    <row r="727" spans="1:12" x14ac:dyDescent="0.3">
      <c r="A727" t="s">
        <v>1492</v>
      </c>
      <c r="B727" t="s">
        <v>1493</v>
      </c>
      <c r="C727">
        <v>8.6999999999999993</v>
      </c>
      <c r="D727" t="s">
        <v>8263</v>
      </c>
      <c r="E727" t="s">
        <v>29</v>
      </c>
      <c r="F727" t="s">
        <v>15</v>
      </c>
      <c r="G727">
        <v>46.840963790000004</v>
      </c>
      <c r="H727">
        <v>8.6321455599999997</v>
      </c>
      <c r="I727" t="s">
        <v>8263</v>
      </c>
      <c r="J727" t="s">
        <v>8263</v>
      </c>
      <c r="K727" t="s">
        <v>8263</v>
      </c>
      <c r="L727" t="s">
        <v>8263</v>
      </c>
    </row>
    <row r="728" spans="1:12" x14ac:dyDescent="0.3">
      <c r="A728" t="s">
        <v>1494</v>
      </c>
      <c r="B728" t="s">
        <v>1495</v>
      </c>
      <c r="C728">
        <v>8.6999999999999993</v>
      </c>
      <c r="D728" t="s">
        <v>8263</v>
      </c>
      <c r="E728" t="s">
        <v>29</v>
      </c>
      <c r="F728" t="s">
        <v>15</v>
      </c>
      <c r="G728">
        <v>46.057125360000001</v>
      </c>
      <c r="H728">
        <v>7.2480638839999996</v>
      </c>
      <c r="I728" t="s">
        <v>8263</v>
      </c>
      <c r="J728" t="s">
        <v>8263</v>
      </c>
      <c r="K728" t="s">
        <v>8263</v>
      </c>
      <c r="L728" t="s">
        <v>8263</v>
      </c>
    </row>
    <row r="729" spans="1:12" x14ac:dyDescent="0.3">
      <c r="A729" t="s">
        <v>1496</v>
      </c>
      <c r="B729" t="s">
        <v>1497</v>
      </c>
      <c r="C729">
        <v>8.6999999999999993</v>
      </c>
      <c r="D729" t="s">
        <v>8263</v>
      </c>
      <c r="E729" t="s">
        <v>29</v>
      </c>
      <c r="F729" t="s">
        <v>15</v>
      </c>
      <c r="G729">
        <v>46.203119749999999</v>
      </c>
      <c r="H729">
        <v>6.1344715860000001</v>
      </c>
      <c r="I729" t="s">
        <v>8263</v>
      </c>
      <c r="J729" t="s">
        <v>8263</v>
      </c>
      <c r="K729" t="s">
        <v>8263</v>
      </c>
      <c r="L729" t="s">
        <v>8263</v>
      </c>
    </row>
    <row r="730" spans="1:12" x14ac:dyDescent="0.3">
      <c r="A730" t="s">
        <v>1498</v>
      </c>
      <c r="B730" t="s">
        <v>1499</v>
      </c>
      <c r="C730">
        <v>9</v>
      </c>
      <c r="D730" t="s">
        <v>8263</v>
      </c>
      <c r="E730" t="s">
        <v>14</v>
      </c>
      <c r="F730" t="s">
        <v>47</v>
      </c>
      <c r="G730">
        <v>62.590859000000002</v>
      </c>
      <c r="H730">
        <v>16.406569999999999</v>
      </c>
      <c r="I730">
        <v>18</v>
      </c>
      <c r="J730">
        <v>360</v>
      </c>
      <c r="K730" t="s">
        <v>8263</v>
      </c>
      <c r="L730">
        <v>30</v>
      </c>
    </row>
    <row r="731" spans="1:12" x14ac:dyDescent="0.3">
      <c r="A731" t="s">
        <v>1500</v>
      </c>
      <c r="B731" t="s">
        <v>1501</v>
      </c>
      <c r="C731">
        <v>8.6</v>
      </c>
      <c r="D731" t="s">
        <v>8263</v>
      </c>
      <c r="E731" t="s">
        <v>29</v>
      </c>
      <c r="F731" t="s">
        <v>41</v>
      </c>
      <c r="G731">
        <v>47.683333300000001</v>
      </c>
      <c r="H731">
        <v>13.1</v>
      </c>
      <c r="I731" t="s">
        <v>8263</v>
      </c>
      <c r="J731" t="s">
        <v>8263</v>
      </c>
      <c r="K731" t="s">
        <v>8263</v>
      </c>
      <c r="L731" t="s">
        <v>8263</v>
      </c>
    </row>
    <row r="732" spans="1:12" x14ac:dyDescent="0.3">
      <c r="A732" t="s">
        <v>1502</v>
      </c>
      <c r="B732" t="s">
        <v>1503</v>
      </c>
      <c r="C732">
        <v>8.6</v>
      </c>
      <c r="D732" t="s">
        <v>8263</v>
      </c>
      <c r="E732" t="s">
        <v>29</v>
      </c>
      <c r="F732" t="s">
        <v>15</v>
      </c>
      <c r="G732">
        <v>46.91414649</v>
      </c>
      <c r="H732">
        <v>8.3979198799999999</v>
      </c>
      <c r="I732" t="s">
        <v>8263</v>
      </c>
      <c r="J732" t="s">
        <v>8263</v>
      </c>
      <c r="K732" t="s">
        <v>8263</v>
      </c>
      <c r="L732" t="s">
        <v>8263</v>
      </c>
    </row>
    <row r="733" spans="1:12" x14ac:dyDescent="0.3">
      <c r="A733" t="s">
        <v>1504</v>
      </c>
      <c r="B733" t="s">
        <v>1505</v>
      </c>
      <c r="C733">
        <v>8.56</v>
      </c>
      <c r="D733" t="s">
        <v>8263</v>
      </c>
      <c r="E733" t="s">
        <v>29</v>
      </c>
      <c r="F733" t="s">
        <v>15</v>
      </c>
      <c r="G733">
        <v>46.506050799999997</v>
      </c>
      <c r="H733">
        <v>7.0532671279999999</v>
      </c>
      <c r="I733" t="s">
        <v>8263</v>
      </c>
      <c r="J733" t="s">
        <v>8263</v>
      </c>
      <c r="K733" t="s">
        <v>8263</v>
      </c>
      <c r="L733" t="s">
        <v>8263</v>
      </c>
    </row>
    <row r="734" spans="1:12" x14ac:dyDescent="0.3">
      <c r="A734" t="s">
        <v>1506</v>
      </c>
      <c r="B734" t="s">
        <v>1507</v>
      </c>
      <c r="C734">
        <v>314.3</v>
      </c>
      <c r="D734">
        <v>240</v>
      </c>
      <c r="E734" t="s">
        <v>18</v>
      </c>
      <c r="F734" t="s">
        <v>19</v>
      </c>
      <c r="G734">
        <v>40.127147999999998</v>
      </c>
      <c r="H734">
        <v>9.140644</v>
      </c>
      <c r="I734">
        <v>80</v>
      </c>
      <c r="J734">
        <v>67.78</v>
      </c>
      <c r="K734">
        <v>12480</v>
      </c>
      <c r="L734">
        <v>388.505</v>
      </c>
    </row>
    <row r="735" spans="1:12" x14ac:dyDescent="0.3">
      <c r="A735" t="s">
        <v>1508</v>
      </c>
      <c r="B735" t="s">
        <v>1509</v>
      </c>
      <c r="C735">
        <v>8.3000000000000007</v>
      </c>
      <c r="D735" t="s">
        <v>8263</v>
      </c>
      <c r="E735" t="s">
        <v>29</v>
      </c>
      <c r="F735" t="s">
        <v>15</v>
      </c>
      <c r="G735">
        <v>47.02149902</v>
      </c>
      <c r="H735">
        <v>7.2281774900000002</v>
      </c>
      <c r="I735" t="s">
        <v>8263</v>
      </c>
      <c r="J735" t="s">
        <v>8263</v>
      </c>
      <c r="K735" t="s">
        <v>8263</v>
      </c>
      <c r="L735" t="s">
        <v>8263</v>
      </c>
    </row>
    <row r="736" spans="1:12" x14ac:dyDescent="0.3">
      <c r="A736" t="s">
        <v>1510</v>
      </c>
      <c r="B736" t="s">
        <v>1511</v>
      </c>
      <c r="C736">
        <v>8.1999999999999993</v>
      </c>
      <c r="D736" t="s">
        <v>8263</v>
      </c>
      <c r="E736" t="s">
        <v>18</v>
      </c>
      <c r="F736" t="s">
        <v>15</v>
      </c>
      <c r="G736">
        <v>46.283251980000003</v>
      </c>
      <c r="H736">
        <v>7.6887977330000004</v>
      </c>
      <c r="I736">
        <v>25</v>
      </c>
      <c r="J736">
        <v>6.49</v>
      </c>
      <c r="K736" t="s">
        <v>8263</v>
      </c>
      <c r="L736" t="s">
        <v>8263</v>
      </c>
    </row>
    <row r="737" spans="1:12" x14ac:dyDescent="0.3">
      <c r="A737" t="s">
        <v>1512</v>
      </c>
      <c r="B737" t="s">
        <v>1513</v>
      </c>
      <c r="C737">
        <v>8.1128838190000003</v>
      </c>
      <c r="D737" t="s">
        <v>8263</v>
      </c>
      <c r="E737" t="s">
        <v>29</v>
      </c>
      <c r="F737" t="s">
        <v>24</v>
      </c>
      <c r="G737">
        <v>43.853999999999999</v>
      </c>
      <c r="H737">
        <v>5.859</v>
      </c>
      <c r="I737" t="s">
        <v>8263</v>
      </c>
      <c r="J737" t="s">
        <v>8263</v>
      </c>
      <c r="K737" t="s">
        <v>8263</v>
      </c>
      <c r="L737" t="s">
        <v>8263</v>
      </c>
    </row>
    <row r="738" spans="1:12" x14ac:dyDescent="0.3">
      <c r="A738" t="s">
        <v>1514</v>
      </c>
      <c r="B738" t="s">
        <v>1515</v>
      </c>
      <c r="C738">
        <v>8.0955414010000002</v>
      </c>
      <c r="D738" t="s">
        <v>8263</v>
      </c>
      <c r="E738" t="s">
        <v>14</v>
      </c>
      <c r="F738" t="s">
        <v>467</v>
      </c>
      <c r="G738">
        <v>49.431100000000001</v>
      </c>
      <c r="H738">
        <v>22.4084</v>
      </c>
      <c r="I738" t="s">
        <v>8263</v>
      </c>
      <c r="J738" t="s">
        <v>8263</v>
      </c>
      <c r="K738" t="s">
        <v>8263</v>
      </c>
      <c r="L738" t="s">
        <v>8263</v>
      </c>
    </row>
    <row r="739" spans="1:12" x14ac:dyDescent="0.3">
      <c r="A739" t="s">
        <v>1516</v>
      </c>
      <c r="B739" t="s">
        <v>1517</v>
      </c>
      <c r="C739">
        <v>8</v>
      </c>
      <c r="D739" t="s">
        <v>8263</v>
      </c>
      <c r="E739" t="s">
        <v>14</v>
      </c>
      <c r="F739" t="s">
        <v>304</v>
      </c>
      <c r="G739">
        <v>42.70664</v>
      </c>
      <c r="H739">
        <v>18.380500000000001</v>
      </c>
      <c r="I739">
        <v>33.5</v>
      </c>
      <c r="J739">
        <v>15.9</v>
      </c>
      <c r="K739" t="s">
        <v>8263</v>
      </c>
      <c r="L739" t="s">
        <v>8263</v>
      </c>
    </row>
    <row r="740" spans="1:12" x14ac:dyDescent="0.3">
      <c r="A740" t="s">
        <v>1518</v>
      </c>
      <c r="B740" t="s">
        <v>1519</v>
      </c>
      <c r="C740">
        <v>240</v>
      </c>
      <c r="D740" t="s">
        <v>8263</v>
      </c>
      <c r="E740" t="s">
        <v>18</v>
      </c>
      <c r="F740" t="s">
        <v>24</v>
      </c>
      <c r="G740">
        <v>48.618002199999999</v>
      </c>
      <c r="H740">
        <v>-2.0238876000000001</v>
      </c>
      <c r="I740">
        <v>27</v>
      </c>
      <c r="J740">
        <v>184</v>
      </c>
      <c r="K740" t="s">
        <v>8263</v>
      </c>
      <c r="L740" t="s">
        <v>8263</v>
      </c>
    </row>
    <row r="741" spans="1:12" x14ac:dyDescent="0.3">
      <c r="A741" t="s">
        <v>1520</v>
      </c>
      <c r="B741" t="s">
        <v>1521</v>
      </c>
      <c r="C741">
        <v>8.6933050059999992</v>
      </c>
      <c r="D741" t="s">
        <v>8263</v>
      </c>
      <c r="E741" t="s">
        <v>14</v>
      </c>
      <c r="F741" t="s">
        <v>47</v>
      </c>
      <c r="G741">
        <v>61.490515000000002</v>
      </c>
      <c r="H741">
        <v>14.712678</v>
      </c>
      <c r="I741">
        <v>28</v>
      </c>
      <c r="J741">
        <v>73</v>
      </c>
      <c r="K741" t="s">
        <v>8263</v>
      </c>
      <c r="L741">
        <v>23</v>
      </c>
    </row>
    <row r="742" spans="1:12" x14ac:dyDescent="0.3">
      <c r="A742" t="s">
        <v>1522</v>
      </c>
      <c r="B742" t="s">
        <v>1523</v>
      </c>
      <c r="C742">
        <v>8</v>
      </c>
      <c r="D742" t="s">
        <v>8263</v>
      </c>
      <c r="E742" t="s">
        <v>14</v>
      </c>
      <c r="F742" t="s">
        <v>41</v>
      </c>
      <c r="G742">
        <v>47.491345000000003</v>
      </c>
      <c r="H742">
        <v>13.956943000000001</v>
      </c>
      <c r="I742" t="s">
        <v>8263</v>
      </c>
      <c r="J742" t="s">
        <v>8263</v>
      </c>
      <c r="K742" t="s">
        <v>8263</v>
      </c>
      <c r="L742">
        <v>28.5</v>
      </c>
    </row>
    <row r="743" spans="1:12" x14ac:dyDescent="0.3">
      <c r="A743" t="s">
        <v>1524</v>
      </c>
      <c r="B743" t="s">
        <v>1525</v>
      </c>
      <c r="C743">
        <v>8</v>
      </c>
      <c r="D743" t="s">
        <v>8263</v>
      </c>
      <c r="E743" t="s">
        <v>29</v>
      </c>
      <c r="F743" t="s">
        <v>19</v>
      </c>
      <c r="G743">
        <v>42.004033</v>
      </c>
      <c r="H743">
        <v>14.156813</v>
      </c>
      <c r="I743" t="s">
        <v>8263</v>
      </c>
      <c r="J743" t="s">
        <v>8263</v>
      </c>
      <c r="K743" t="s">
        <v>8263</v>
      </c>
      <c r="L743" t="s">
        <v>8263</v>
      </c>
    </row>
    <row r="744" spans="1:12" x14ac:dyDescent="0.3">
      <c r="A744" t="s">
        <v>1526</v>
      </c>
      <c r="B744" t="s">
        <v>1527</v>
      </c>
      <c r="C744">
        <v>8</v>
      </c>
      <c r="D744" t="s">
        <v>8263</v>
      </c>
      <c r="E744" t="s">
        <v>29</v>
      </c>
      <c r="F744" t="s">
        <v>19</v>
      </c>
      <c r="G744">
        <v>40.233333299999998</v>
      </c>
      <c r="H744">
        <v>15.2333333</v>
      </c>
      <c r="I744" t="s">
        <v>8263</v>
      </c>
      <c r="J744" t="s">
        <v>8263</v>
      </c>
      <c r="K744" t="s">
        <v>8263</v>
      </c>
      <c r="L744" t="s">
        <v>8263</v>
      </c>
    </row>
    <row r="745" spans="1:12" x14ac:dyDescent="0.3">
      <c r="A745" t="s">
        <v>1528</v>
      </c>
      <c r="B745" t="s">
        <v>1529</v>
      </c>
      <c r="C745">
        <v>8</v>
      </c>
      <c r="D745" t="s">
        <v>8263</v>
      </c>
      <c r="E745" t="s">
        <v>14</v>
      </c>
      <c r="F745" t="s">
        <v>19</v>
      </c>
      <c r="G745">
        <v>46.060375999999998</v>
      </c>
      <c r="H745">
        <v>8.1146119999999993</v>
      </c>
      <c r="I745" t="s">
        <v>8263</v>
      </c>
      <c r="J745" t="s">
        <v>8263</v>
      </c>
      <c r="K745" t="s">
        <v>8263</v>
      </c>
      <c r="L745" t="s">
        <v>8263</v>
      </c>
    </row>
    <row r="746" spans="1:12" x14ac:dyDescent="0.3">
      <c r="A746" t="s">
        <v>1530</v>
      </c>
      <c r="B746" t="s">
        <v>1531</v>
      </c>
      <c r="C746">
        <v>8</v>
      </c>
      <c r="D746" t="s">
        <v>8263</v>
      </c>
      <c r="E746" t="s">
        <v>29</v>
      </c>
      <c r="F746" t="s">
        <v>19</v>
      </c>
      <c r="G746">
        <v>41.973522000000003</v>
      </c>
      <c r="H746">
        <v>12.868485</v>
      </c>
      <c r="I746" t="s">
        <v>8263</v>
      </c>
      <c r="J746" t="s">
        <v>8263</v>
      </c>
      <c r="K746" t="s">
        <v>8263</v>
      </c>
      <c r="L746" t="s">
        <v>8263</v>
      </c>
    </row>
    <row r="747" spans="1:12" x14ac:dyDescent="0.3">
      <c r="A747" t="s">
        <v>1532</v>
      </c>
      <c r="B747" t="s">
        <v>1533</v>
      </c>
      <c r="C747">
        <v>8</v>
      </c>
      <c r="D747" t="s">
        <v>8263</v>
      </c>
      <c r="E747" t="s">
        <v>29</v>
      </c>
      <c r="F747" t="s">
        <v>19</v>
      </c>
      <c r="G747">
        <v>37.997948000000001</v>
      </c>
      <c r="H747">
        <v>13.279745</v>
      </c>
      <c r="I747" t="s">
        <v>8263</v>
      </c>
      <c r="J747" t="s">
        <v>8263</v>
      </c>
      <c r="K747" t="s">
        <v>8263</v>
      </c>
      <c r="L747" t="s">
        <v>8263</v>
      </c>
    </row>
    <row r="748" spans="1:12" x14ac:dyDescent="0.3">
      <c r="A748" t="s">
        <v>1534</v>
      </c>
      <c r="B748" t="s">
        <v>1535</v>
      </c>
      <c r="C748">
        <v>8</v>
      </c>
      <c r="D748" t="s">
        <v>8263</v>
      </c>
      <c r="E748" t="s">
        <v>29</v>
      </c>
      <c r="F748" t="s">
        <v>19</v>
      </c>
      <c r="G748">
        <v>42.957348000000003</v>
      </c>
      <c r="H748">
        <v>13.412281999999999</v>
      </c>
      <c r="I748" t="s">
        <v>8263</v>
      </c>
      <c r="J748" t="s">
        <v>8263</v>
      </c>
      <c r="K748" t="s">
        <v>8263</v>
      </c>
      <c r="L748" t="s">
        <v>8263</v>
      </c>
    </row>
    <row r="749" spans="1:12" x14ac:dyDescent="0.3">
      <c r="A749" t="s">
        <v>1536</v>
      </c>
      <c r="B749" t="s">
        <v>1537</v>
      </c>
      <c r="C749">
        <v>8</v>
      </c>
      <c r="D749" t="s">
        <v>8263</v>
      </c>
      <c r="E749" t="s">
        <v>29</v>
      </c>
      <c r="F749" t="s">
        <v>19</v>
      </c>
      <c r="G749">
        <v>41.863022999999998</v>
      </c>
      <c r="H749">
        <v>13.250095</v>
      </c>
      <c r="I749" t="s">
        <v>8263</v>
      </c>
      <c r="J749" t="s">
        <v>8263</v>
      </c>
      <c r="K749" t="s">
        <v>8263</v>
      </c>
      <c r="L749" t="s">
        <v>8263</v>
      </c>
    </row>
    <row r="750" spans="1:12" x14ac:dyDescent="0.3">
      <c r="A750" t="s">
        <v>1538</v>
      </c>
      <c r="B750" t="s">
        <v>1539</v>
      </c>
      <c r="C750">
        <v>8</v>
      </c>
      <c r="D750" t="s">
        <v>8263</v>
      </c>
      <c r="E750" t="s">
        <v>29</v>
      </c>
      <c r="F750" t="s">
        <v>19</v>
      </c>
      <c r="G750">
        <v>44.295555</v>
      </c>
      <c r="H750">
        <v>10.570198</v>
      </c>
      <c r="I750" t="s">
        <v>8263</v>
      </c>
      <c r="J750" t="s">
        <v>8263</v>
      </c>
      <c r="K750" t="s">
        <v>8263</v>
      </c>
      <c r="L750" t="s">
        <v>8263</v>
      </c>
    </row>
    <row r="751" spans="1:12" x14ac:dyDescent="0.3">
      <c r="A751" t="s">
        <v>1540</v>
      </c>
      <c r="B751" t="s">
        <v>1541</v>
      </c>
      <c r="C751">
        <v>196</v>
      </c>
      <c r="D751" t="s">
        <v>8263</v>
      </c>
      <c r="E751" t="s">
        <v>18</v>
      </c>
      <c r="F751" t="s">
        <v>117</v>
      </c>
      <c r="G751">
        <v>41.693192000000003</v>
      </c>
      <c r="H751">
        <v>-8.0279509999999998</v>
      </c>
      <c r="I751" t="s">
        <v>8263</v>
      </c>
      <c r="J751">
        <v>92.1</v>
      </c>
      <c r="K751">
        <v>23520</v>
      </c>
      <c r="L751">
        <v>220</v>
      </c>
    </row>
    <row r="752" spans="1:12" x14ac:dyDescent="0.3">
      <c r="A752" t="s">
        <v>1542</v>
      </c>
      <c r="B752" t="s">
        <v>1543</v>
      </c>
      <c r="C752">
        <v>8</v>
      </c>
      <c r="D752" t="s">
        <v>8263</v>
      </c>
      <c r="E752" t="s">
        <v>29</v>
      </c>
      <c r="F752" t="s">
        <v>19</v>
      </c>
      <c r="G752">
        <v>41.099713999999999</v>
      </c>
      <c r="H752">
        <v>14.220126</v>
      </c>
      <c r="I752" t="s">
        <v>8263</v>
      </c>
      <c r="J752" t="s">
        <v>8263</v>
      </c>
      <c r="K752" t="s">
        <v>8263</v>
      </c>
      <c r="L752" t="s">
        <v>8263</v>
      </c>
    </row>
    <row r="753" spans="1:12" x14ac:dyDescent="0.3">
      <c r="A753" t="s">
        <v>1544</v>
      </c>
      <c r="B753" t="s">
        <v>1545</v>
      </c>
      <c r="C753">
        <v>8</v>
      </c>
      <c r="D753" t="s">
        <v>8263</v>
      </c>
      <c r="E753" t="s">
        <v>29</v>
      </c>
      <c r="F753" t="s">
        <v>19</v>
      </c>
      <c r="G753">
        <v>46.555555599999998</v>
      </c>
      <c r="H753">
        <v>12.4380556</v>
      </c>
      <c r="I753" t="s">
        <v>8263</v>
      </c>
      <c r="J753" t="s">
        <v>8263</v>
      </c>
      <c r="K753" t="s">
        <v>8263</v>
      </c>
      <c r="L753" t="s">
        <v>8263</v>
      </c>
    </row>
    <row r="754" spans="1:12" x14ac:dyDescent="0.3">
      <c r="A754" t="s">
        <v>1546</v>
      </c>
      <c r="B754" t="s">
        <v>1547</v>
      </c>
      <c r="C754">
        <v>8</v>
      </c>
      <c r="D754" t="s">
        <v>8263</v>
      </c>
      <c r="E754" t="s">
        <v>29</v>
      </c>
      <c r="F754" t="s">
        <v>19</v>
      </c>
      <c r="G754">
        <v>46.56662</v>
      </c>
      <c r="H754">
        <v>11.560980000000001</v>
      </c>
      <c r="I754" t="s">
        <v>8263</v>
      </c>
      <c r="J754" t="s">
        <v>8263</v>
      </c>
      <c r="K754" t="s">
        <v>8263</v>
      </c>
      <c r="L754" t="s">
        <v>8263</v>
      </c>
    </row>
    <row r="755" spans="1:12" x14ac:dyDescent="0.3">
      <c r="A755" t="s">
        <v>1548</v>
      </c>
      <c r="B755" t="s">
        <v>1549</v>
      </c>
      <c r="C755">
        <v>8</v>
      </c>
      <c r="D755" t="s">
        <v>8263</v>
      </c>
      <c r="E755" t="s">
        <v>29</v>
      </c>
      <c r="F755" t="s">
        <v>19</v>
      </c>
      <c r="G755">
        <v>44.027650999999999</v>
      </c>
      <c r="H755">
        <v>10.765107</v>
      </c>
      <c r="I755" t="s">
        <v>8263</v>
      </c>
      <c r="J755" t="s">
        <v>8263</v>
      </c>
      <c r="K755" t="s">
        <v>8263</v>
      </c>
      <c r="L755" t="s">
        <v>8263</v>
      </c>
    </row>
    <row r="756" spans="1:12" x14ac:dyDescent="0.3">
      <c r="A756" t="s">
        <v>1550</v>
      </c>
      <c r="B756" t="s">
        <v>1551</v>
      </c>
      <c r="C756">
        <v>8</v>
      </c>
      <c r="D756" t="s">
        <v>8263</v>
      </c>
      <c r="E756" t="s">
        <v>14</v>
      </c>
      <c r="F756" t="s">
        <v>15</v>
      </c>
      <c r="G756">
        <v>46.336124470000001</v>
      </c>
      <c r="H756">
        <v>6.8814811540000003</v>
      </c>
      <c r="I756" t="s">
        <v>8263</v>
      </c>
      <c r="J756" t="s">
        <v>8263</v>
      </c>
      <c r="K756" t="s">
        <v>8263</v>
      </c>
      <c r="L756" t="s">
        <v>8263</v>
      </c>
    </row>
    <row r="757" spans="1:12" x14ac:dyDescent="0.3">
      <c r="A757" t="s">
        <v>1552</v>
      </c>
      <c r="B757" t="s">
        <v>1553</v>
      </c>
      <c r="C757">
        <v>8</v>
      </c>
      <c r="D757" t="s">
        <v>8263</v>
      </c>
      <c r="E757" t="s">
        <v>14</v>
      </c>
      <c r="F757" t="s">
        <v>41</v>
      </c>
      <c r="G757">
        <v>47.487000000000002</v>
      </c>
      <c r="H757">
        <v>14.026</v>
      </c>
      <c r="I757" t="s">
        <v>8263</v>
      </c>
      <c r="J757" t="s">
        <v>8263</v>
      </c>
      <c r="K757" t="s">
        <v>8263</v>
      </c>
      <c r="L757" t="s">
        <v>8263</v>
      </c>
    </row>
    <row r="758" spans="1:12" x14ac:dyDescent="0.3">
      <c r="A758" t="s">
        <v>1554</v>
      </c>
      <c r="B758" t="s">
        <v>1555</v>
      </c>
      <c r="C758">
        <v>162</v>
      </c>
      <c r="D758" t="s">
        <v>8263</v>
      </c>
      <c r="E758" t="s">
        <v>14</v>
      </c>
      <c r="F758" t="s">
        <v>70</v>
      </c>
      <c r="G758">
        <v>39.464399999999998</v>
      </c>
      <c r="H758">
        <v>21.304200000000002</v>
      </c>
      <c r="I758">
        <v>150</v>
      </c>
      <c r="J758" t="s">
        <v>8263</v>
      </c>
      <c r="K758" t="s">
        <v>8263</v>
      </c>
      <c r="L758" t="s">
        <v>8263</v>
      </c>
    </row>
    <row r="759" spans="1:12" x14ac:dyDescent="0.3">
      <c r="A759" t="s">
        <v>1556</v>
      </c>
      <c r="B759" t="s">
        <v>1557</v>
      </c>
      <c r="C759">
        <v>8</v>
      </c>
      <c r="D759" t="s">
        <v>8263</v>
      </c>
      <c r="E759" t="s">
        <v>29</v>
      </c>
      <c r="F759" t="s">
        <v>62</v>
      </c>
      <c r="G759">
        <v>56.014999000000003</v>
      </c>
      <c r="H759">
        <v>-5.1210000000000004</v>
      </c>
      <c r="I759" t="s">
        <v>8263</v>
      </c>
      <c r="J759" t="s">
        <v>8263</v>
      </c>
      <c r="K759" t="s">
        <v>8263</v>
      </c>
      <c r="L759">
        <v>22</v>
      </c>
    </row>
    <row r="760" spans="1:12" x14ac:dyDescent="0.3">
      <c r="A760" t="s">
        <v>1558</v>
      </c>
      <c r="B760" t="s">
        <v>1559</v>
      </c>
      <c r="C760">
        <v>8</v>
      </c>
      <c r="D760" t="s">
        <v>8263</v>
      </c>
      <c r="E760" t="s">
        <v>14</v>
      </c>
      <c r="F760" t="s">
        <v>95</v>
      </c>
      <c r="G760">
        <v>43.19</v>
      </c>
      <c r="H760">
        <v>23.167000000000002</v>
      </c>
      <c r="I760">
        <v>251</v>
      </c>
      <c r="J760">
        <v>0.03</v>
      </c>
      <c r="K760" t="s">
        <v>8263</v>
      </c>
      <c r="L760" t="s">
        <v>8263</v>
      </c>
    </row>
    <row r="761" spans="1:12" x14ac:dyDescent="0.3">
      <c r="A761" t="s">
        <v>1560</v>
      </c>
      <c r="B761" t="s">
        <v>1561</v>
      </c>
      <c r="C761">
        <v>240</v>
      </c>
      <c r="D761">
        <v>291</v>
      </c>
      <c r="E761" t="s">
        <v>14</v>
      </c>
      <c r="F761" t="s">
        <v>95</v>
      </c>
      <c r="G761">
        <v>42.233001999999999</v>
      </c>
      <c r="H761">
        <v>23.950001</v>
      </c>
      <c r="I761">
        <v>539</v>
      </c>
      <c r="J761">
        <v>0.42</v>
      </c>
      <c r="K761" t="s">
        <v>8263</v>
      </c>
      <c r="L761">
        <v>291</v>
      </c>
    </row>
    <row r="762" spans="1:12" x14ac:dyDescent="0.3">
      <c r="A762" t="s">
        <v>1562</v>
      </c>
      <c r="B762" t="s">
        <v>1563</v>
      </c>
      <c r="C762">
        <v>8</v>
      </c>
      <c r="D762" t="s">
        <v>8263</v>
      </c>
      <c r="E762" t="s">
        <v>14</v>
      </c>
      <c r="F762" t="s">
        <v>47</v>
      </c>
      <c r="G762">
        <v>56.75</v>
      </c>
      <c r="H762">
        <v>13.283333300000001</v>
      </c>
      <c r="I762" t="s">
        <v>8263</v>
      </c>
      <c r="J762" t="s">
        <v>8263</v>
      </c>
      <c r="K762" t="s">
        <v>8263</v>
      </c>
      <c r="L762" t="s">
        <v>8263</v>
      </c>
    </row>
    <row r="763" spans="1:12" x14ac:dyDescent="0.3">
      <c r="A763" t="s">
        <v>1564</v>
      </c>
      <c r="B763" t="s">
        <v>1565</v>
      </c>
      <c r="C763">
        <v>7.8980891719999997</v>
      </c>
      <c r="D763" t="s">
        <v>8263</v>
      </c>
      <c r="E763" t="s">
        <v>14</v>
      </c>
      <c r="F763" t="s">
        <v>467</v>
      </c>
      <c r="G763">
        <v>53.561300000000003</v>
      </c>
      <c r="H763">
        <v>18.353999999999999</v>
      </c>
      <c r="I763" t="s">
        <v>8263</v>
      </c>
      <c r="J763" t="s">
        <v>8263</v>
      </c>
      <c r="K763" t="s">
        <v>8263</v>
      </c>
      <c r="L763" t="s">
        <v>8263</v>
      </c>
    </row>
    <row r="764" spans="1:12" x14ac:dyDescent="0.3">
      <c r="A764" t="s">
        <v>1566</v>
      </c>
      <c r="B764" t="s">
        <v>1567</v>
      </c>
      <c r="C764">
        <v>7.8</v>
      </c>
      <c r="D764" t="s">
        <v>8263</v>
      </c>
      <c r="E764" t="s">
        <v>14</v>
      </c>
      <c r="F764" t="s">
        <v>95</v>
      </c>
      <c r="G764">
        <v>43.12</v>
      </c>
      <c r="H764">
        <v>23.12</v>
      </c>
      <c r="I764">
        <v>529</v>
      </c>
      <c r="J764">
        <v>0.14000000000000001</v>
      </c>
      <c r="K764" t="s">
        <v>8263</v>
      </c>
      <c r="L764" t="s">
        <v>8263</v>
      </c>
    </row>
    <row r="765" spans="1:12" x14ac:dyDescent="0.3">
      <c r="A765" t="s">
        <v>1568</v>
      </c>
      <c r="B765" t="s">
        <v>1569</v>
      </c>
      <c r="C765">
        <v>7.42</v>
      </c>
      <c r="D765" t="s">
        <v>8263</v>
      </c>
      <c r="E765" t="s">
        <v>18</v>
      </c>
      <c r="F765" t="s">
        <v>35</v>
      </c>
      <c r="G765">
        <v>51.351040400000002</v>
      </c>
      <c r="H765">
        <v>7.9680568999999997</v>
      </c>
      <c r="I765" t="s">
        <v>8263</v>
      </c>
      <c r="J765" t="s">
        <v>8263</v>
      </c>
      <c r="K765" t="s">
        <v>8263</v>
      </c>
      <c r="L765" t="s">
        <v>8263</v>
      </c>
    </row>
    <row r="766" spans="1:12" x14ac:dyDescent="0.3">
      <c r="A766" t="s">
        <v>1570</v>
      </c>
      <c r="B766" t="s">
        <v>1571</v>
      </c>
      <c r="C766">
        <v>232.2</v>
      </c>
      <c r="D766" t="s">
        <v>8263</v>
      </c>
      <c r="E766" t="s">
        <v>14</v>
      </c>
      <c r="F766" t="s">
        <v>24</v>
      </c>
      <c r="G766">
        <v>45.412689999999998</v>
      </c>
      <c r="H766">
        <v>2.4986199999999998</v>
      </c>
      <c r="I766">
        <v>125</v>
      </c>
      <c r="J766">
        <v>477.4</v>
      </c>
      <c r="K766" t="s">
        <v>8263</v>
      </c>
      <c r="L766">
        <v>310</v>
      </c>
    </row>
    <row r="767" spans="1:12" x14ac:dyDescent="0.3">
      <c r="A767" t="s">
        <v>1572</v>
      </c>
      <c r="B767" t="s">
        <v>1573</v>
      </c>
      <c r="C767">
        <v>7.4044585989999998</v>
      </c>
      <c r="D767" t="s">
        <v>8263</v>
      </c>
      <c r="E767" t="s">
        <v>14</v>
      </c>
      <c r="F767" t="s">
        <v>112</v>
      </c>
      <c r="G767">
        <v>44.09</v>
      </c>
      <c r="H767">
        <v>16.220400000000001</v>
      </c>
      <c r="I767" t="s">
        <v>8263</v>
      </c>
      <c r="J767" t="s">
        <v>8263</v>
      </c>
      <c r="K767" t="s">
        <v>8263</v>
      </c>
      <c r="L767" t="s">
        <v>8263</v>
      </c>
    </row>
    <row r="768" spans="1:12" x14ac:dyDescent="0.3">
      <c r="A768" t="s">
        <v>1574</v>
      </c>
      <c r="B768" t="s">
        <v>1575</v>
      </c>
      <c r="C768">
        <v>13.252000000000001</v>
      </c>
      <c r="D768" t="s">
        <v>8263</v>
      </c>
      <c r="E768" t="s">
        <v>14</v>
      </c>
      <c r="F768" t="s">
        <v>467</v>
      </c>
      <c r="G768">
        <v>50.963999999999999</v>
      </c>
      <c r="H768">
        <v>15.645</v>
      </c>
      <c r="I768">
        <v>62</v>
      </c>
      <c r="J768">
        <v>50</v>
      </c>
      <c r="K768" t="s">
        <v>8263</v>
      </c>
      <c r="L768" t="s">
        <v>8263</v>
      </c>
    </row>
    <row r="769" spans="1:12" x14ac:dyDescent="0.3">
      <c r="A769" t="s">
        <v>1576</v>
      </c>
      <c r="B769" t="s">
        <v>1577</v>
      </c>
      <c r="C769">
        <v>8</v>
      </c>
      <c r="D769" t="s">
        <v>8263</v>
      </c>
      <c r="E769" t="s">
        <v>14</v>
      </c>
      <c r="F769" t="s">
        <v>47</v>
      </c>
      <c r="G769">
        <v>65.683333300000001</v>
      </c>
      <c r="H769">
        <v>18.1666667</v>
      </c>
      <c r="I769">
        <v>21</v>
      </c>
      <c r="J769">
        <v>778</v>
      </c>
      <c r="K769" t="s">
        <v>8263</v>
      </c>
      <c r="L769">
        <v>27</v>
      </c>
    </row>
    <row r="770" spans="1:12" x14ac:dyDescent="0.3">
      <c r="A770" t="s">
        <v>1578</v>
      </c>
      <c r="B770" t="s">
        <v>1579</v>
      </c>
      <c r="C770">
        <v>7.3</v>
      </c>
      <c r="D770" t="s">
        <v>8263</v>
      </c>
      <c r="E770" t="s">
        <v>29</v>
      </c>
      <c r="F770" t="s">
        <v>15</v>
      </c>
      <c r="G770">
        <v>46.68192209</v>
      </c>
      <c r="H770">
        <v>9.5252130000000008</v>
      </c>
      <c r="I770" t="s">
        <v>8263</v>
      </c>
      <c r="J770" t="s">
        <v>8263</v>
      </c>
      <c r="K770" t="s">
        <v>8263</v>
      </c>
      <c r="L770" t="s">
        <v>8263</v>
      </c>
    </row>
    <row r="771" spans="1:12" x14ac:dyDescent="0.3">
      <c r="A771" t="s">
        <v>1580</v>
      </c>
      <c r="B771" t="s">
        <v>1581</v>
      </c>
      <c r="C771">
        <v>7.2</v>
      </c>
      <c r="D771" t="s">
        <v>8263</v>
      </c>
      <c r="E771" t="s">
        <v>29</v>
      </c>
      <c r="F771" t="s">
        <v>15</v>
      </c>
      <c r="G771">
        <v>46.33299753</v>
      </c>
      <c r="H771">
        <v>8.0113584729999996</v>
      </c>
      <c r="I771" t="s">
        <v>8263</v>
      </c>
      <c r="J771" t="s">
        <v>8263</v>
      </c>
      <c r="K771" t="s">
        <v>8263</v>
      </c>
      <c r="L771" t="s">
        <v>8263</v>
      </c>
    </row>
    <row r="772" spans="1:12" x14ac:dyDescent="0.3">
      <c r="A772" t="s">
        <v>1582</v>
      </c>
      <c r="B772" t="s">
        <v>1583</v>
      </c>
      <c r="C772">
        <v>7.2</v>
      </c>
      <c r="D772" t="s">
        <v>8263</v>
      </c>
      <c r="E772" t="s">
        <v>29</v>
      </c>
      <c r="F772" t="s">
        <v>15</v>
      </c>
      <c r="G772">
        <v>46.828442809999999</v>
      </c>
      <c r="H772">
        <v>9.6061499250000004</v>
      </c>
      <c r="I772" t="s">
        <v>8263</v>
      </c>
      <c r="J772" t="s">
        <v>8263</v>
      </c>
      <c r="K772" t="s">
        <v>8263</v>
      </c>
      <c r="L772" t="s">
        <v>8263</v>
      </c>
    </row>
    <row r="773" spans="1:12" x14ac:dyDescent="0.3">
      <c r="A773" t="s">
        <v>1584</v>
      </c>
      <c r="B773" t="s">
        <v>1585</v>
      </c>
      <c r="C773">
        <v>7.1082802550000004</v>
      </c>
      <c r="D773" t="s">
        <v>8263</v>
      </c>
      <c r="E773" t="s">
        <v>14</v>
      </c>
      <c r="F773" t="s">
        <v>467</v>
      </c>
      <c r="G773">
        <v>54.269599999999997</v>
      </c>
      <c r="H773">
        <v>18.510000000000002</v>
      </c>
      <c r="I773" t="s">
        <v>8263</v>
      </c>
      <c r="J773" t="s">
        <v>8263</v>
      </c>
      <c r="K773" t="s">
        <v>8263</v>
      </c>
      <c r="L773" t="s">
        <v>8263</v>
      </c>
    </row>
    <row r="774" spans="1:12" x14ac:dyDescent="0.3">
      <c r="A774" t="s">
        <v>1586</v>
      </c>
      <c r="B774" t="s">
        <v>1587</v>
      </c>
      <c r="C774">
        <v>7.1</v>
      </c>
      <c r="D774" t="s">
        <v>8263</v>
      </c>
      <c r="E774" t="s">
        <v>18</v>
      </c>
      <c r="F774" t="s">
        <v>38</v>
      </c>
      <c r="G774">
        <v>42.6334211</v>
      </c>
      <c r="H774">
        <v>0.21801799999999999</v>
      </c>
      <c r="I774" t="s">
        <v>8263</v>
      </c>
      <c r="J774" t="s">
        <v>8263</v>
      </c>
      <c r="K774" t="s">
        <v>8263</v>
      </c>
      <c r="L774" t="s">
        <v>8263</v>
      </c>
    </row>
    <row r="775" spans="1:12" x14ac:dyDescent="0.3">
      <c r="A775" t="s">
        <v>1588</v>
      </c>
      <c r="B775" t="s">
        <v>1589</v>
      </c>
      <c r="C775">
        <v>280</v>
      </c>
      <c r="D775">
        <v>224</v>
      </c>
      <c r="E775" t="s">
        <v>14</v>
      </c>
      <c r="F775" t="s">
        <v>41</v>
      </c>
      <c r="G775">
        <v>47.074250999999997</v>
      </c>
      <c r="H775">
        <v>9.874371</v>
      </c>
      <c r="I775">
        <v>974</v>
      </c>
      <c r="J775">
        <v>78.3</v>
      </c>
      <c r="K775" t="s">
        <v>8263</v>
      </c>
      <c r="L775">
        <v>371</v>
      </c>
    </row>
    <row r="776" spans="1:12" x14ac:dyDescent="0.3">
      <c r="A776" t="s">
        <v>1590</v>
      </c>
      <c r="B776" t="s">
        <v>1591</v>
      </c>
      <c r="C776">
        <v>154</v>
      </c>
      <c r="D776" t="s">
        <v>8263</v>
      </c>
      <c r="E776" t="s">
        <v>14</v>
      </c>
      <c r="F776" t="s">
        <v>70</v>
      </c>
      <c r="G776">
        <v>40.096600000000002</v>
      </c>
      <c r="H776">
        <v>21.803899999999999</v>
      </c>
      <c r="I776">
        <v>104</v>
      </c>
      <c r="J776">
        <v>270</v>
      </c>
      <c r="K776">
        <v>72000</v>
      </c>
      <c r="L776">
        <v>320</v>
      </c>
    </row>
    <row r="777" spans="1:12" x14ac:dyDescent="0.3">
      <c r="A777" t="s">
        <v>1592</v>
      </c>
      <c r="B777" t="s">
        <v>1593</v>
      </c>
      <c r="C777">
        <v>7</v>
      </c>
      <c r="D777" t="s">
        <v>8263</v>
      </c>
      <c r="E777" t="s">
        <v>29</v>
      </c>
      <c r="F777" t="s">
        <v>41</v>
      </c>
      <c r="G777">
        <v>47.107688000000003</v>
      </c>
      <c r="H777">
        <v>14.065071</v>
      </c>
      <c r="I777" t="s">
        <v>8263</v>
      </c>
      <c r="J777" t="s">
        <v>8263</v>
      </c>
      <c r="K777" t="s">
        <v>8263</v>
      </c>
      <c r="L777" t="s">
        <v>8263</v>
      </c>
    </row>
    <row r="778" spans="1:12" x14ac:dyDescent="0.3">
      <c r="A778" t="s">
        <v>1594</v>
      </c>
      <c r="B778" t="s">
        <v>1595</v>
      </c>
      <c r="C778">
        <v>7</v>
      </c>
      <c r="D778" t="s">
        <v>8263</v>
      </c>
      <c r="E778" t="s">
        <v>14</v>
      </c>
      <c r="F778" t="s">
        <v>15</v>
      </c>
      <c r="G778">
        <v>46.368096880000003</v>
      </c>
      <c r="H778">
        <v>10.03630585</v>
      </c>
      <c r="I778" t="s">
        <v>8263</v>
      </c>
      <c r="J778" t="s">
        <v>8263</v>
      </c>
      <c r="K778" t="s">
        <v>8263</v>
      </c>
      <c r="L778" t="s">
        <v>8263</v>
      </c>
    </row>
    <row r="779" spans="1:12" x14ac:dyDescent="0.3">
      <c r="A779" t="s">
        <v>1596</v>
      </c>
      <c r="B779" t="s">
        <v>1597</v>
      </c>
      <c r="C779">
        <v>237</v>
      </c>
      <c r="D779" t="s">
        <v>8263</v>
      </c>
      <c r="E779" t="s">
        <v>18</v>
      </c>
      <c r="F779" t="s">
        <v>112</v>
      </c>
      <c r="G779">
        <v>43.673699999999997</v>
      </c>
      <c r="H779">
        <v>16.783999999999999</v>
      </c>
      <c r="I779">
        <v>380</v>
      </c>
      <c r="J779">
        <v>782</v>
      </c>
      <c r="K779" t="s">
        <v>8263</v>
      </c>
      <c r="L779" t="s">
        <v>8263</v>
      </c>
    </row>
    <row r="780" spans="1:12" x14ac:dyDescent="0.3">
      <c r="A780" t="s">
        <v>1598</v>
      </c>
      <c r="B780" t="s">
        <v>1599</v>
      </c>
      <c r="C780">
        <v>7</v>
      </c>
      <c r="D780" t="s">
        <v>8263</v>
      </c>
      <c r="E780" t="s">
        <v>29</v>
      </c>
      <c r="F780" t="s">
        <v>15</v>
      </c>
      <c r="G780">
        <v>47.484553910000002</v>
      </c>
      <c r="H780">
        <v>8.2928319249999998</v>
      </c>
      <c r="I780" t="s">
        <v>8263</v>
      </c>
      <c r="J780" t="s">
        <v>8263</v>
      </c>
      <c r="K780" t="s">
        <v>8263</v>
      </c>
      <c r="L780" t="s">
        <v>8263</v>
      </c>
    </row>
    <row r="781" spans="1:12" x14ac:dyDescent="0.3">
      <c r="A781" t="s">
        <v>1600</v>
      </c>
      <c r="B781" t="s">
        <v>1601</v>
      </c>
      <c r="C781">
        <v>7</v>
      </c>
      <c r="D781" t="s">
        <v>8263</v>
      </c>
      <c r="E781" t="s">
        <v>18</v>
      </c>
      <c r="F781" t="s">
        <v>41</v>
      </c>
      <c r="G781">
        <v>46.978255300000001</v>
      </c>
      <c r="H781">
        <v>10.0383768</v>
      </c>
      <c r="I781" t="s">
        <v>8263</v>
      </c>
      <c r="J781" t="s">
        <v>8263</v>
      </c>
      <c r="K781" t="s">
        <v>8263</v>
      </c>
      <c r="L781" t="s">
        <v>8263</v>
      </c>
    </row>
    <row r="782" spans="1:12" x14ac:dyDescent="0.3">
      <c r="A782" t="s">
        <v>1602</v>
      </c>
      <c r="B782" t="s">
        <v>1603</v>
      </c>
      <c r="C782">
        <v>7</v>
      </c>
      <c r="D782" t="s">
        <v>8263</v>
      </c>
      <c r="E782" t="s">
        <v>29</v>
      </c>
      <c r="F782" t="s">
        <v>19</v>
      </c>
      <c r="G782">
        <v>46.164292000000003</v>
      </c>
      <c r="H782">
        <v>9.6449440000000006</v>
      </c>
      <c r="I782" t="s">
        <v>8263</v>
      </c>
      <c r="J782" t="s">
        <v>8263</v>
      </c>
      <c r="K782" t="s">
        <v>8263</v>
      </c>
      <c r="L782" t="s">
        <v>8263</v>
      </c>
    </row>
    <row r="783" spans="1:12" x14ac:dyDescent="0.3">
      <c r="A783" t="s">
        <v>1604</v>
      </c>
      <c r="B783" t="s">
        <v>1605</v>
      </c>
      <c r="C783">
        <v>7</v>
      </c>
      <c r="D783" t="s">
        <v>8263</v>
      </c>
      <c r="E783" t="s">
        <v>29</v>
      </c>
      <c r="F783" t="s">
        <v>19</v>
      </c>
      <c r="G783">
        <v>46.030996000000002</v>
      </c>
      <c r="H783">
        <v>10.345862</v>
      </c>
      <c r="I783" t="s">
        <v>8263</v>
      </c>
      <c r="J783" t="s">
        <v>8263</v>
      </c>
      <c r="K783" t="s">
        <v>8263</v>
      </c>
      <c r="L783" t="s">
        <v>8263</v>
      </c>
    </row>
    <row r="784" spans="1:12" x14ac:dyDescent="0.3">
      <c r="A784" t="s">
        <v>1606</v>
      </c>
      <c r="B784" t="s">
        <v>1607</v>
      </c>
      <c r="C784">
        <v>7</v>
      </c>
      <c r="D784" t="s">
        <v>8263</v>
      </c>
      <c r="E784" t="s">
        <v>29</v>
      </c>
      <c r="F784" t="s">
        <v>19</v>
      </c>
      <c r="G784">
        <v>46.024084930000001</v>
      </c>
      <c r="H784">
        <v>8.2589721679999997</v>
      </c>
      <c r="I784" t="s">
        <v>8263</v>
      </c>
      <c r="J784" t="s">
        <v>8263</v>
      </c>
      <c r="K784" t="s">
        <v>8263</v>
      </c>
      <c r="L784" t="s">
        <v>8263</v>
      </c>
    </row>
    <row r="785" spans="1:12" x14ac:dyDescent="0.3">
      <c r="A785" t="s">
        <v>1608</v>
      </c>
      <c r="B785" t="s">
        <v>1609</v>
      </c>
      <c r="C785">
        <v>7</v>
      </c>
      <c r="D785" t="s">
        <v>8263</v>
      </c>
      <c r="E785" t="s">
        <v>29</v>
      </c>
      <c r="F785" t="s">
        <v>19</v>
      </c>
      <c r="G785">
        <v>41.240814999999998</v>
      </c>
      <c r="H785">
        <v>13.932817999999999</v>
      </c>
      <c r="I785" t="s">
        <v>8263</v>
      </c>
      <c r="J785" t="s">
        <v>8263</v>
      </c>
      <c r="K785" t="s">
        <v>8263</v>
      </c>
      <c r="L785" t="s">
        <v>8263</v>
      </c>
    </row>
    <row r="786" spans="1:12" x14ac:dyDescent="0.3">
      <c r="A786" t="s">
        <v>1610</v>
      </c>
      <c r="B786" t="s">
        <v>1611</v>
      </c>
      <c r="C786">
        <v>7</v>
      </c>
      <c r="D786" t="s">
        <v>8263</v>
      </c>
      <c r="E786" t="s">
        <v>29</v>
      </c>
      <c r="F786" t="s">
        <v>19</v>
      </c>
      <c r="G786">
        <v>45.596769999999999</v>
      </c>
      <c r="H786">
        <v>8.7547350000000002</v>
      </c>
      <c r="I786" t="s">
        <v>8263</v>
      </c>
      <c r="J786" t="s">
        <v>8263</v>
      </c>
      <c r="K786" t="s">
        <v>8263</v>
      </c>
      <c r="L786" t="s">
        <v>8263</v>
      </c>
    </row>
    <row r="787" spans="1:12" x14ac:dyDescent="0.3">
      <c r="A787" t="s">
        <v>1612</v>
      </c>
      <c r="B787" t="s">
        <v>1613</v>
      </c>
      <c r="C787">
        <v>7</v>
      </c>
      <c r="D787" t="s">
        <v>8263</v>
      </c>
      <c r="E787" t="s">
        <v>29</v>
      </c>
      <c r="F787" t="s">
        <v>141</v>
      </c>
      <c r="G787">
        <v>43.908999999999999</v>
      </c>
      <c r="H787">
        <v>20.232700000000001</v>
      </c>
      <c r="I787" t="s">
        <v>8263</v>
      </c>
      <c r="J787" t="s">
        <v>8263</v>
      </c>
      <c r="K787" t="s">
        <v>8263</v>
      </c>
      <c r="L787" t="s">
        <v>8263</v>
      </c>
    </row>
    <row r="788" spans="1:12" x14ac:dyDescent="0.3">
      <c r="A788" t="s">
        <v>1614</v>
      </c>
      <c r="B788" t="s">
        <v>1615</v>
      </c>
      <c r="C788">
        <v>7</v>
      </c>
      <c r="D788" t="s">
        <v>8263</v>
      </c>
      <c r="E788" t="s">
        <v>29</v>
      </c>
      <c r="F788" t="s">
        <v>62</v>
      </c>
      <c r="G788">
        <v>56.682999000000002</v>
      </c>
      <c r="H788">
        <v>-4.5129999999999999</v>
      </c>
      <c r="I788" t="s">
        <v>8263</v>
      </c>
      <c r="J788" t="s">
        <v>8263</v>
      </c>
      <c r="K788" t="s">
        <v>8263</v>
      </c>
      <c r="L788">
        <v>21</v>
      </c>
    </row>
    <row r="789" spans="1:12" x14ac:dyDescent="0.3">
      <c r="A789" t="s">
        <v>1616</v>
      </c>
      <c r="B789" t="s">
        <v>1617</v>
      </c>
      <c r="C789">
        <v>7</v>
      </c>
      <c r="D789" t="s">
        <v>8263</v>
      </c>
      <c r="E789" t="s">
        <v>14</v>
      </c>
      <c r="F789" t="s">
        <v>95</v>
      </c>
      <c r="G789">
        <v>42.612499999999997</v>
      </c>
      <c r="H789">
        <v>25.319800000000001</v>
      </c>
      <c r="I789">
        <v>24</v>
      </c>
      <c r="J789">
        <v>142.4</v>
      </c>
      <c r="K789" t="s">
        <v>8263</v>
      </c>
      <c r="L789">
        <v>12.7</v>
      </c>
    </row>
    <row r="790" spans="1:12" x14ac:dyDescent="0.3">
      <c r="A790" t="s">
        <v>1618</v>
      </c>
      <c r="B790" t="s">
        <v>1619</v>
      </c>
      <c r="C790">
        <v>7</v>
      </c>
      <c r="D790" t="s">
        <v>8263</v>
      </c>
      <c r="E790" t="s">
        <v>29</v>
      </c>
      <c r="F790" t="s">
        <v>67</v>
      </c>
      <c r="G790">
        <v>62.825417000000002</v>
      </c>
      <c r="H790">
        <v>29.475417</v>
      </c>
      <c r="I790">
        <v>14</v>
      </c>
      <c r="J790">
        <v>2390</v>
      </c>
      <c r="K790" t="s">
        <v>8263</v>
      </c>
      <c r="L790">
        <v>11</v>
      </c>
    </row>
    <row r="791" spans="1:12" x14ac:dyDescent="0.3">
      <c r="A791" t="s">
        <v>1620</v>
      </c>
      <c r="B791" t="s">
        <v>1621</v>
      </c>
      <c r="C791">
        <v>6.9</v>
      </c>
      <c r="D791" t="s">
        <v>8263</v>
      </c>
      <c r="E791" t="s">
        <v>29</v>
      </c>
      <c r="F791" t="s">
        <v>15</v>
      </c>
      <c r="G791">
        <v>46.333996390000003</v>
      </c>
      <c r="H791">
        <v>9.5512132899999997</v>
      </c>
      <c r="I791" t="s">
        <v>8263</v>
      </c>
      <c r="J791" t="s">
        <v>8263</v>
      </c>
      <c r="K791" t="s">
        <v>8263</v>
      </c>
      <c r="L791" t="s">
        <v>8263</v>
      </c>
    </row>
    <row r="792" spans="1:12" x14ac:dyDescent="0.3">
      <c r="A792" t="s">
        <v>1622</v>
      </c>
      <c r="B792" t="s">
        <v>1623</v>
      </c>
      <c r="C792">
        <v>6.6931291509999999</v>
      </c>
      <c r="D792" t="s">
        <v>8263</v>
      </c>
      <c r="E792" t="s">
        <v>29</v>
      </c>
      <c r="F792" t="s">
        <v>1130</v>
      </c>
      <c r="G792">
        <v>50.533499999999997</v>
      </c>
      <c r="H792">
        <v>5.2961999999999998</v>
      </c>
      <c r="I792" t="s">
        <v>8263</v>
      </c>
      <c r="J792" t="s">
        <v>8263</v>
      </c>
      <c r="K792" t="s">
        <v>8263</v>
      </c>
      <c r="L792" t="s">
        <v>8263</v>
      </c>
    </row>
    <row r="793" spans="1:12" x14ac:dyDescent="0.3">
      <c r="A793" t="s">
        <v>1624</v>
      </c>
      <c r="B793" t="s">
        <v>1625</v>
      </c>
      <c r="C793">
        <v>6.6255217860000002</v>
      </c>
      <c r="D793" t="s">
        <v>8263</v>
      </c>
      <c r="E793" t="s">
        <v>29</v>
      </c>
      <c r="F793" t="s">
        <v>467</v>
      </c>
      <c r="G793">
        <v>51.2605</v>
      </c>
      <c r="H793">
        <v>16.765599999999999</v>
      </c>
      <c r="I793" t="s">
        <v>8263</v>
      </c>
      <c r="J793" t="s">
        <v>8263</v>
      </c>
      <c r="K793" t="s">
        <v>8263</v>
      </c>
      <c r="L793" t="s">
        <v>8263</v>
      </c>
    </row>
    <row r="794" spans="1:12" x14ac:dyDescent="0.3">
      <c r="A794" t="s">
        <v>1626</v>
      </c>
      <c r="B794" t="s">
        <v>1627</v>
      </c>
      <c r="C794">
        <v>6.62</v>
      </c>
      <c r="D794" t="s">
        <v>8263</v>
      </c>
      <c r="E794" t="s">
        <v>29</v>
      </c>
      <c r="F794" t="s">
        <v>15</v>
      </c>
      <c r="G794">
        <v>46.91761881</v>
      </c>
      <c r="H794">
        <v>8.8454988639999996</v>
      </c>
      <c r="I794" t="s">
        <v>8263</v>
      </c>
      <c r="J794" t="s">
        <v>8263</v>
      </c>
      <c r="K794" t="s">
        <v>8263</v>
      </c>
      <c r="L794" t="s">
        <v>8263</v>
      </c>
    </row>
    <row r="795" spans="1:12" x14ac:dyDescent="0.3">
      <c r="A795" t="s">
        <v>1628</v>
      </c>
      <c r="B795" t="s">
        <v>1629</v>
      </c>
      <c r="C795">
        <v>6.6</v>
      </c>
      <c r="D795" t="s">
        <v>8263</v>
      </c>
      <c r="E795" t="s">
        <v>29</v>
      </c>
      <c r="F795" t="s">
        <v>15</v>
      </c>
      <c r="G795">
        <v>46.380640120000002</v>
      </c>
      <c r="H795">
        <v>9.6579632760000003</v>
      </c>
      <c r="I795" t="s">
        <v>8263</v>
      </c>
      <c r="J795" t="s">
        <v>8263</v>
      </c>
      <c r="K795" t="s">
        <v>8263</v>
      </c>
      <c r="L795" t="s">
        <v>8263</v>
      </c>
    </row>
    <row r="796" spans="1:12" x14ac:dyDescent="0.3">
      <c r="A796" t="s">
        <v>1630</v>
      </c>
      <c r="B796" t="s">
        <v>1631</v>
      </c>
      <c r="C796">
        <v>6.6</v>
      </c>
      <c r="D796" t="s">
        <v>8263</v>
      </c>
      <c r="E796" t="s">
        <v>29</v>
      </c>
      <c r="F796" t="s">
        <v>15</v>
      </c>
      <c r="G796">
        <v>46.7776529</v>
      </c>
      <c r="H796">
        <v>10.22572094</v>
      </c>
      <c r="I796" t="s">
        <v>8263</v>
      </c>
      <c r="J796" t="s">
        <v>8263</v>
      </c>
      <c r="K796" t="s">
        <v>8263</v>
      </c>
      <c r="L796" t="s">
        <v>8263</v>
      </c>
    </row>
    <row r="797" spans="1:12" x14ac:dyDescent="0.3">
      <c r="A797" t="s">
        <v>1632</v>
      </c>
      <c r="B797" t="s">
        <v>1633</v>
      </c>
      <c r="C797">
        <v>6.5</v>
      </c>
      <c r="D797" t="s">
        <v>8263</v>
      </c>
      <c r="E797" t="s">
        <v>29</v>
      </c>
      <c r="F797" t="s">
        <v>15</v>
      </c>
      <c r="G797">
        <v>47.09244923</v>
      </c>
      <c r="H797">
        <v>9.2078822460000005</v>
      </c>
      <c r="I797" t="s">
        <v>8263</v>
      </c>
      <c r="J797" t="s">
        <v>8263</v>
      </c>
      <c r="K797" t="s">
        <v>8263</v>
      </c>
      <c r="L797" t="s">
        <v>8263</v>
      </c>
    </row>
    <row r="798" spans="1:12" x14ac:dyDescent="0.3">
      <c r="A798" t="s">
        <v>1634</v>
      </c>
      <c r="B798" t="s">
        <v>1635</v>
      </c>
      <c r="C798">
        <v>6.48</v>
      </c>
      <c r="D798" t="s">
        <v>8263</v>
      </c>
      <c r="E798" t="s">
        <v>29</v>
      </c>
      <c r="F798" t="s">
        <v>15</v>
      </c>
      <c r="G798">
        <v>46.814857760000002</v>
      </c>
      <c r="H798">
        <v>9.3488306439999995</v>
      </c>
      <c r="I798" t="s">
        <v>8263</v>
      </c>
      <c r="J798" t="s">
        <v>8263</v>
      </c>
      <c r="K798" t="s">
        <v>8263</v>
      </c>
      <c r="L798" t="s">
        <v>8263</v>
      </c>
    </row>
    <row r="799" spans="1:12" x14ac:dyDescent="0.3">
      <c r="A799" t="s">
        <v>1636</v>
      </c>
      <c r="B799" t="s">
        <v>1637</v>
      </c>
      <c r="C799">
        <v>6.2197452230000003</v>
      </c>
      <c r="D799" t="s">
        <v>8263</v>
      </c>
      <c r="E799" t="s">
        <v>14</v>
      </c>
      <c r="F799" t="s">
        <v>24</v>
      </c>
      <c r="G799">
        <v>42.71</v>
      </c>
      <c r="H799">
        <v>1.8640000000000001</v>
      </c>
      <c r="I799" t="s">
        <v>8263</v>
      </c>
      <c r="J799" t="s">
        <v>8263</v>
      </c>
      <c r="K799" t="s">
        <v>8263</v>
      </c>
      <c r="L799" t="s">
        <v>8263</v>
      </c>
    </row>
    <row r="800" spans="1:12" x14ac:dyDescent="0.3">
      <c r="A800" t="s">
        <v>1638</v>
      </c>
      <c r="B800" t="s">
        <v>1639</v>
      </c>
      <c r="C800">
        <v>233</v>
      </c>
      <c r="D800" t="s">
        <v>8263</v>
      </c>
      <c r="E800" t="s">
        <v>14</v>
      </c>
      <c r="F800" t="s">
        <v>38</v>
      </c>
      <c r="G800">
        <v>42.116250000000001</v>
      </c>
      <c r="H800">
        <v>-7.2120829999999998</v>
      </c>
      <c r="I800">
        <v>141</v>
      </c>
      <c r="J800">
        <v>536</v>
      </c>
      <c r="K800">
        <v>906</v>
      </c>
      <c r="L800">
        <v>154</v>
      </c>
    </row>
    <row r="801" spans="1:12" x14ac:dyDescent="0.3">
      <c r="A801" t="s">
        <v>1640</v>
      </c>
      <c r="B801" t="s">
        <v>1641</v>
      </c>
      <c r="C801">
        <v>6.1</v>
      </c>
      <c r="D801" t="s">
        <v>8263</v>
      </c>
      <c r="E801" t="s">
        <v>29</v>
      </c>
      <c r="F801" t="s">
        <v>15</v>
      </c>
      <c r="G801">
        <v>46.304426749999998</v>
      </c>
      <c r="H801">
        <v>8.0041783350000006</v>
      </c>
      <c r="I801" t="s">
        <v>8263</v>
      </c>
      <c r="J801" t="s">
        <v>8263</v>
      </c>
      <c r="K801" t="s">
        <v>8263</v>
      </c>
      <c r="L801" t="s">
        <v>8263</v>
      </c>
    </row>
    <row r="802" spans="1:12" x14ac:dyDescent="0.3">
      <c r="A802" t="s">
        <v>1642</v>
      </c>
      <c r="B802" t="s">
        <v>1643</v>
      </c>
      <c r="C802">
        <v>6.1</v>
      </c>
      <c r="D802" t="s">
        <v>8263</v>
      </c>
      <c r="E802" t="s">
        <v>29</v>
      </c>
      <c r="F802" t="s">
        <v>15</v>
      </c>
      <c r="G802">
        <v>46.885048009999998</v>
      </c>
      <c r="H802">
        <v>9.8785579010000006</v>
      </c>
      <c r="I802" t="s">
        <v>8263</v>
      </c>
      <c r="J802" t="s">
        <v>8263</v>
      </c>
      <c r="K802" t="s">
        <v>8263</v>
      </c>
      <c r="L802" t="s">
        <v>8263</v>
      </c>
    </row>
    <row r="803" spans="1:12" x14ac:dyDescent="0.3">
      <c r="A803" t="s">
        <v>1644</v>
      </c>
      <c r="B803" t="s">
        <v>1645</v>
      </c>
      <c r="C803">
        <v>6.0846628650000003</v>
      </c>
      <c r="D803" t="s">
        <v>8263</v>
      </c>
      <c r="E803" t="s">
        <v>29</v>
      </c>
      <c r="F803" t="s">
        <v>1130</v>
      </c>
      <c r="G803">
        <v>50.492800000000003</v>
      </c>
      <c r="H803">
        <v>5.07</v>
      </c>
      <c r="I803" t="s">
        <v>8263</v>
      </c>
      <c r="J803" t="s">
        <v>8263</v>
      </c>
      <c r="K803" t="s">
        <v>8263</v>
      </c>
      <c r="L803" t="s">
        <v>8263</v>
      </c>
    </row>
    <row r="804" spans="1:12" x14ac:dyDescent="0.3">
      <c r="A804" t="s">
        <v>1646</v>
      </c>
      <c r="B804" t="s">
        <v>1647</v>
      </c>
      <c r="C804">
        <v>9</v>
      </c>
      <c r="D804" t="s">
        <v>8263</v>
      </c>
      <c r="E804" t="s">
        <v>29</v>
      </c>
      <c r="F804" t="s">
        <v>41</v>
      </c>
      <c r="G804">
        <v>47.073900000000002</v>
      </c>
      <c r="H804">
        <v>9.8749000000000002</v>
      </c>
      <c r="I804" t="s">
        <v>8263</v>
      </c>
      <c r="J804" t="s">
        <v>8263</v>
      </c>
      <c r="K804" t="s">
        <v>8263</v>
      </c>
      <c r="L804" t="s">
        <v>8263</v>
      </c>
    </row>
    <row r="805" spans="1:12" x14ac:dyDescent="0.3">
      <c r="A805" t="s">
        <v>1648</v>
      </c>
      <c r="B805" t="s">
        <v>1649</v>
      </c>
      <c r="C805">
        <v>6.02</v>
      </c>
      <c r="D805" t="s">
        <v>8263</v>
      </c>
      <c r="E805" t="s">
        <v>29</v>
      </c>
      <c r="F805" t="s">
        <v>15</v>
      </c>
      <c r="G805">
        <v>46.793145580000001</v>
      </c>
      <c r="H805">
        <v>9.2736451239999997</v>
      </c>
      <c r="I805" t="s">
        <v>8263</v>
      </c>
      <c r="J805" t="s">
        <v>8263</v>
      </c>
      <c r="K805" t="s">
        <v>8263</v>
      </c>
      <c r="L805" t="s">
        <v>8263</v>
      </c>
    </row>
    <row r="806" spans="1:12" x14ac:dyDescent="0.3">
      <c r="A806" t="s">
        <v>1650</v>
      </c>
      <c r="B806" t="s">
        <v>1651</v>
      </c>
      <c r="C806">
        <v>6</v>
      </c>
      <c r="D806" t="s">
        <v>8263</v>
      </c>
      <c r="E806" t="s">
        <v>14</v>
      </c>
      <c r="F806" t="s">
        <v>38</v>
      </c>
      <c r="G806">
        <v>42.974583000000003</v>
      </c>
      <c r="H806">
        <v>-4.0487500000000001</v>
      </c>
      <c r="I806">
        <v>212.9932676</v>
      </c>
      <c r="J806">
        <v>541</v>
      </c>
      <c r="K806">
        <v>314</v>
      </c>
      <c r="L806" t="s">
        <v>8263</v>
      </c>
    </row>
    <row r="807" spans="1:12" x14ac:dyDescent="0.3">
      <c r="A807" t="s">
        <v>1652</v>
      </c>
      <c r="B807" t="s">
        <v>1653</v>
      </c>
      <c r="C807">
        <v>6</v>
      </c>
      <c r="D807" t="s">
        <v>8263</v>
      </c>
      <c r="E807" t="s">
        <v>29</v>
      </c>
      <c r="F807" t="s">
        <v>41</v>
      </c>
      <c r="G807">
        <v>47.104452999999999</v>
      </c>
      <c r="H807">
        <v>14.087593</v>
      </c>
      <c r="I807" t="s">
        <v>8263</v>
      </c>
      <c r="J807" t="s">
        <v>8263</v>
      </c>
      <c r="K807" t="s">
        <v>8263</v>
      </c>
      <c r="L807" t="s">
        <v>8263</v>
      </c>
    </row>
    <row r="808" spans="1:12" x14ac:dyDescent="0.3">
      <c r="A808" t="s">
        <v>1654</v>
      </c>
      <c r="B808" t="s">
        <v>1655</v>
      </c>
      <c r="C808">
        <v>6</v>
      </c>
      <c r="D808" t="s">
        <v>8263</v>
      </c>
      <c r="E808" t="s">
        <v>29</v>
      </c>
      <c r="F808" t="s">
        <v>41</v>
      </c>
      <c r="G808">
        <v>47.399873999999997</v>
      </c>
      <c r="H808">
        <v>13.581941</v>
      </c>
      <c r="I808" t="s">
        <v>8263</v>
      </c>
      <c r="J808" t="s">
        <v>8263</v>
      </c>
      <c r="K808" t="s">
        <v>8263</v>
      </c>
      <c r="L808" t="s">
        <v>8263</v>
      </c>
    </row>
    <row r="809" spans="1:12" x14ac:dyDescent="0.3">
      <c r="A809" t="s">
        <v>1656</v>
      </c>
      <c r="B809" t="s">
        <v>1657</v>
      </c>
      <c r="C809">
        <v>6</v>
      </c>
      <c r="D809" t="s">
        <v>8263</v>
      </c>
      <c r="E809" t="s">
        <v>14</v>
      </c>
      <c r="F809" t="s">
        <v>41</v>
      </c>
      <c r="G809">
        <v>47.126998999999998</v>
      </c>
      <c r="H809">
        <v>11.452999999999999</v>
      </c>
      <c r="I809" t="s">
        <v>8263</v>
      </c>
      <c r="J809" t="s">
        <v>8263</v>
      </c>
      <c r="K809" t="s">
        <v>8263</v>
      </c>
      <c r="L809" t="s">
        <v>8263</v>
      </c>
    </row>
    <row r="810" spans="1:12" x14ac:dyDescent="0.3">
      <c r="A810" t="s">
        <v>1658</v>
      </c>
      <c r="B810" t="s">
        <v>1659</v>
      </c>
      <c r="C810">
        <v>6</v>
      </c>
      <c r="D810" t="s">
        <v>8263</v>
      </c>
      <c r="E810" t="s">
        <v>14</v>
      </c>
      <c r="F810" t="s">
        <v>41</v>
      </c>
      <c r="G810">
        <v>47.016998000000001</v>
      </c>
      <c r="H810">
        <v>15.125</v>
      </c>
      <c r="I810" t="s">
        <v>8263</v>
      </c>
      <c r="J810" t="s">
        <v>8263</v>
      </c>
      <c r="K810" t="s">
        <v>8263</v>
      </c>
      <c r="L810" t="s">
        <v>8263</v>
      </c>
    </row>
    <row r="811" spans="1:12" x14ac:dyDescent="0.3">
      <c r="A811" t="s">
        <v>1660</v>
      </c>
      <c r="B811" t="s">
        <v>1661</v>
      </c>
      <c r="C811">
        <v>6</v>
      </c>
      <c r="D811" t="s">
        <v>8263</v>
      </c>
      <c r="E811" t="s">
        <v>14</v>
      </c>
      <c r="F811" t="s">
        <v>41</v>
      </c>
      <c r="G811">
        <v>47.016998000000001</v>
      </c>
      <c r="H811">
        <v>15.125</v>
      </c>
      <c r="I811" t="s">
        <v>8263</v>
      </c>
      <c r="J811" t="s">
        <v>8263</v>
      </c>
      <c r="K811" t="s">
        <v>8263</v>
      </c>
      <c r="L811" t="s">
        <v>8263</v>
      </c>
    </row>
    <row r="812" spans="1:12" x14ac:dyDescent="0.3">
      <c r="A812" t="s">
        <v>1662</v>
      </c>
      <c r="B812" t="s">
        <v>1663</v>
      </c>
      <c r="C812">
        <v>6</v>
      </c>
      <c r="D812" t="s">
        <v>8263</v>
      </c>
      <c r="E812" t="s">
        <v>14</v>
      </c>
      <c r="F812" t="s">
        <v>141</v>
      </c>
      <c r="G812">
        <v>43.899500000000003</v>
      </c>
      <c r="H812">
        <v>20.180299999999999</v>
      </c>
      <c r="I812" t="s">
        <v>8263</v>
      </c>
      <c r="J812">
        <v>1.5</v>
      </c>
      <c r="K812" t="s">
        <v>8263</v>
      </c>
      <c r="L812" t="s">
        <v>8263</v>
      </c>
    </row>
    <row r="813" spans="1:12" x14ac:dyDescent="0.3">
      <c r="A813" t="s">
        <v>1664</v>
      </c>
      <c r="B813" t="s">
        <v>1665</v>
      </c>
      <c r="C813">
        <v>6</v>
      </c>
      <c r="D813" t="s">
        <v>8263</v>
      </c>
      <c r="E813" t="s">
        <v>29</v>
      </c>
      <c r="F813" t="s">
        <v>62</v>
      </c>
      <c r="G813">
        <v>56.282001999999999</v>
      </c>
      <c r="H813">
        <v>-4.93</v>
      </c>
      <c r="I813" t="s">
        <v>8263</v>
      </c>
      <c r="J813" t="s">
        <v>8263</v>
      </c>
      <c r="K813" t="s">
        <v>8263</v>
      </c>
      <c r="L813">
        <v>19</v>
      </c>
    </row>
    <row r="814" spans="1:12" x14ac:dyDescent="0.3">
      <c r="A814" t="s">
        <v>1666</v>
      </c>
      <c r="B814" t="s">
        <v>1667</v>
      </c>
      <c r="C814">
        <v>6</v>
      </c>
      <c r="D814" t="s">
        <v>8263</v>
      </c>
      <c r="E814" t="s">
        <v>29</v>
      </c>
      <c r="F814" t="s">
        <v>62</v>
      </c>
      <c r="G814">
        <v>56.078999000000003</v>
      </c>
      <c r="H814">
        <v>-5.3419999999999996</v>
      </c>
      <c r="I814" t="s">
        <v>8263</v>
      </c>
      <c r="J814" t="s">
        <v>8263</v>
      </c>
      <c r="K814" t="s">
        <v>8263</v>
      </c>
      <c r="L814">
        <v>19</v>
      </c>
    </row>
    <row r="815" spans="1:12" x14ac:dyDescent="0.3">
      <c r="A815" t="s">
        <v>1668</v>
      </c>
      <c r="B815" t="s">
        <v>1669</v>
      </c>
      <c r="C815">
        <v>231</v>
      </c>
      <c r="D815" t="s">
        <v>8263</v>
      </c>
      <c r="E815" t="s">
        <v>14</v>
      </c>
      <c r="F815" t="s">
        <v>41</v>
      </c>
      <c r="G815">
        <v>47.086875999999997</v>
      </c>
      <c r="H815">
        <v>11.774061</v>
      </c>
      <c r="I815">
        <v>131</v>
      </c>
      <c r="J815">
        <v>126.5</v>
      </c>
      <c r="K815">
        <v>331100</v>
      </c>
      <c r="L815" t="s">
        <v>8263</v>
      </c>
    </row>
    <row r="816" spans="1:12" x14ac:dyDescent="0.3">
      <c r="A816" t="s">
        <v>1670</v>
      </c>
      <c r="B816" t="s">
        <v>1671</v>
      </c>
      <c r="C816">
        <v>5.9</v>
      </c>
      <c r="D816" t="s">
        <v>8263</v>
      </c>
      <c r="E816" t="s">
        <v>29</v>
      </c>
      <c r="F816" t="s">
        <v>88</v>
      </c>
      <c r="G816">
        <v>39.916899999999998</v>
      </c>
      <c r="H816">
        <v>20.1374</v>
      </c>
      <c r="I816" t="s">
        <v>8263</v>
      </c>
      <c r="J816" t="s">
        <v>8263</v>
      </c>
      <c r="K816" t="s">
        <v>8263</v>
      </c>
      <c r="L816">
        <v>25.82</v>
      </c>
    </row>
    <row r="817" spans="1:12" x14ac:dyDescent="0.3">
      <c r="A817" t="s">
        <v>1672</v>
      </c>
      <c r="B817" t="s">
        <v>1673</v>
      </c>
      <c r="C817">
        <v>5.8849999999999998</v>
      </c>
      <c r="D817" t="s">
        <v>8263</v>
      </c>
      <c r="E817" t="s">
        <v>29</v>
      </c>
      <c r="F817" t="s">
        <v>15</v>
      </c>
      <c r="G817">
        <v>46.745004479999999</v>
      </c>
      <c r="H817">
        <v>8.4181443999999992</v>
      </c>
      <c r="I817" t="s">
        <v>8263</v>
      </c>
      <c r="J817" t="s">
        <v>8263</v>
      </c>
      <c r="K817" t="s">
        <v>8263</v>
      </c>
      <c r="L817" t="s">
        <v>8263</v>
      </c>
    </row>
    <row r="818" spans="1:12" x14ac:dyDescent="0.3">
      <c r="A818" t="s">
        <v>1674</v>
      </c>
      <c r="B818" t="s">
        <v>1675</v>
      </c>
      <c r="C818">
        <v>5.86</v>
      </c>
      <c r="D818" t="s">
        <v>8263</v>
      </c>
      <c r="E818" t="s">
        <v>29</v>
      </c>
      <c r="F818" t="s">
        <v>15</v>
      </c>
      <c r="G818">
        <v>46.755193009999999</v>
      </c>
      <c r="H818">
        <v>10.08403667</v>
      </c>
      <c r="I818" t="s">
        <v>8263</v>
      </c>
      <c r="J818" t="s">
        <v>8263</v>
      </c>
      <c r="K818" t="s">
        <v>8263</v>
      </c>
      <c r="L818" t="s">
        <v>8263</v>
      </c>
    </row>
    <row r="819" spans="1:12" x14ac:dyDescent="0.3">
      <c r="A819" t="s">
        <v>1676</v>
      </c>
      <c r="B819" t="s">
        <v>1677</v>
      </c>
      <c r="C819">
        <v>150</v>
      </c>
      <c r="D819" t="s">
        <v>8263</v>
      </c>
      <c r="E819" t="s">
        <v>14</v>
      </c>
      <c r="F819" t="s">
        <v>70</v>
      </c>
      <c r="G819">
        <v>38.676000000000002</v>
      </c>
      <c r="H819">
        <v>21.3233</v>
      </c>
      <c r="I819">
        <v>35</v>
      </c>
      <c r="J819">
        <v>12</v>
      </c>
      <c r="K819">
        <v>1000</v>
      </c>
      <c r="L819">
        <v>255</v>
      </c>
    </row>
    <row r="820" spans="1:12" x14ac:dyDescent="0.3">
      <c r="A820" t="s">
        <v>1678</v>
      </c>
      <c r="B820" t="s">
        <v>1679</v>
      </c>
      <c r="C820">
        <v>5.774</v>
      </c>
      <c r="D820" t="s">
        <v>8263</v>
      </c>
      <c r="E820" t="s">
        <v>29</v>
      </c>
      <c r="F820" t="s">
        <v>15</v>
      </c>
      <c r="G820">
        <v>46.226911790000003</v>
      </c>
      <c r="H820">
        <v>7.2732593090000002</v>
      </c>
      <c r="I820" t="s">
        <v>8263</v>
      </c>
      <c r="J820" t="s">
        <v>8263</v>
      </c>
      <c r="K820" t="s">
        <v>8263</v>
      </c>
      <c r="L820" t="s">
        <v>8263</v>
      </c>
    </row>
    <row r="821" spans="1:12" x14ac:dyDescent="0.3">
      <c r="A821" t="s">
        <v>1680</v>
      </c>
      <c r="B821" t="s">
        <v>1681</v>
      </c>
      <c r="C821">
        <v>5.77</v>
      </c>
      <c r="D821" t="s">
        <v>8263</v>
      </c>
      <c r="E821" t="s">
        <v>29</v>
      </c>
      <c r="F821" t="s">
        <v>15</v>
      </c>
      <c r="G821">
        <v>47.086424299999997</v>
      </c>
      <c r="H821">
        <v>9.3345383999999996</v>
      </c>
      <c r="I821" t="s">
        <v>8263</v>
      </c>
      <c r="J821" t="s">
        <v>8263</v>
      </c>
      <c r="K821" t="s">
        <v>8263</v>
      </c>
      <c r="L821" t="s">
        <v>8263</v>
      </c>
    </row>
    <row r="822" spans="1:12" x14ac:dyDescent="0.3">
      <c r="A822" t="s">
        <v>1682</v>
      </c>
      <c r="B822" t="s">
        <v>1683</v>
      </c>
      <c r="C822">
        <v>5.75</v>
      </c>
      <c r="D822" t="s">
        <v>8263</v>
      </c>
      <c r="E822" t="s">
        <v>29</v>
      </c>
      <c r="F822" t="s">
        <v>30</v>
      </c>
      <c r="G822">
        <v>48.268909999999998</v>
      </c>
      <c r="H822">
        <v>18.528220000000001</v>
      </c>
      <c r="I822" t="s">
        <v>8263</v>
      </c>
      <c r="J822" t="s">
        <v>8263</v>
      </c>
      <c r="K822" t="s">
        <v>8263</v>
      </c>
      <c r="L822" t="s">
        <v>8263</v>
      </c>
    </row>
    <row r="823" spans="1:12" x14ac:dyDescent="0.3">
      <c r="A823" t="s">
        <v>1684</v>
      </c>
      <c r="B823" t="s">
        <v>1685</v>
      </c>
      <c r="C823">
        <v>5.7</v>
      </c>
      <c r="D823" t="s">
        <v>8263</v>
      </c>
      <c r="E823" t="s">
        <v>29</v>
      </c>
      <c r="F823" t="s">
        <v>15</v>
      </c>
      <c r="G823">
        <v>47.469452850000003</v>
      </c>
      <c r="H823">
        <v>8.3096350819999998</v>
      </c>
      <c r="I823" t="s">
        <v>8263</v>
      </c>
      <c r="J823" t="s">
        <v>8263</v>
      </c>
      <c r="K823" t="s">
        <v>8263</v>
      </c>
      <c r="L823" t="s">
        <v>8263</v>
      </c>
    </row>
    <row r="824" spans="1:12" x14ac:dyDescent="0.3">
      <c r="A824" t="s">
        <v>1686</v>
      </c>
      <c r="B824" t="s">
        <v>1687</v>
      </c>
      <c r="C824">
        <v>5.7</v>
      </c>
      <c r="D824" t="s">
        <v>8263</v>
      </c>
      <c r="E824" t="s">
        <v>18</v>
      </c>
      <c r="F824" t="s">
        <v>112</v>
      </c>
      <c r="G824">
        <v>45.304985199999997</v>
      </c>
      <c r="H824">
        <v>14.7148369</v>
      </c>
      <c r="I824">
        <v>49</v>
      </c>
      <c r="J824">
        <v>1.23</v>
      </c>
      <c r="K824" t="s">
        <v>8263</v>
      </c>
      <c r="L824">
        <v>4.524</v>
      </c>
    </row>
    <row r="825" spans="1:12" x14ac:dyDescent="0.3">
      <c r="A825" t="s">
        <v>1688</v>
      </c>
      <c r="B825" t="s">
        <v>1689</v>
      </c>
      <c r="C825">
        <v>5.6</v>
      </c>
      <c r="D825" t="s">
        <v>8263</v>
      </c>
      <c r="E825" t="s">
        <v>29</v>
      </c>
      <c r="F825" t="s">
        <v>15</v>
      </c>
      <c r="G825">
        <v>47.228700189999998</v>
      </c>
      <c r="H825">
        <v>6.9285383559999998</v>
      </c>
      <c r="I825" t="s">
        <v>8263</v>
      </c>
      <c r="J825" t="s">
        <v>8263</v>
      </c>
      <c r="K825" t="s">
        <v>8263</v>
      </c>
      <c r="L825" t="s">
        <v>8263</v>
      </c>
    </row>
    <row r="826" spans="1:12" x14ac:dyDescent="0.3">
      <c r="A826" t="s">
        <v>1690</v>
      </c>
      <c r="B826" t="s">
        <v>1691</v>
      </c>
      <c r="C826">
        <v>244.2</v>
      </c>
      <c r="D826" t="s">
        <v>8263</v>
      </c>
      <c r="E826" t="s">
        <v>14</v>
      </c>
      <c r="F826" t="s">
        <v>19</v>
      </c>
      <c r="G826">
        <v>45.161887</v>
      </c>
      <c r="H826">
        <v>7.0083960000000003</v>
      </c>
      <c r="I826" t="s">
        <v>8263</v>
      </c>
      <c r="J826" t="s">
        <v>8263</v>
      </c>
      <c r="K826" t="s">
        <v>8263</v>
      </c>
      <c r="L826">
        <v>273</v>
      </c>
    </row>
    <row r="827" spans="1:12" x14ac:dyDescent="0.3">
      <c r="A827" t="s">
        <v>1692</v>
      </c>
      <c r="B827" t="s">
        <v>1693</v>
      </c>
      <c r="C827">
        <v>5.6</v>
      </c>
      <c r="D827" t="s">
        <v>8263</v>
      </c>
      <c r="E827" t="s">
        <v>29</v>
      </c>
      <c r="F827" t="s">
        <v>15</v>
      </c>
      <c r="G827">
        <v>47.679880660000002</v>
      </c>
      <c r="H827">
        <v>8.6149465670000005</v>
      </c>
      <c r="I827" t="s">
        <v>8263</v>
      </c>
      <c r="J827" t="s">
        <v>8263</v>
      </c>
      <c r="K827" t="s">
        <v>8263</v>
      </c>
      <c r="L827" t="s">
        <v>8263</v>
      </c>
    </row>
    <row r="828" spans="1:12" x14ac:dyDescent="0.3">
      <c r="A828" t="s">
        <v>1694</v>
      </c>
      <c r="B828" t="s">
        <v>1695</v>
      </c>
      <c r="C828">
        <v>5.5</v>
      </c>
      <c r="D828" t="s">
        <v>8263</v>
      </c>
      <c r="E828" t="s">
        <v>29</v>
      </c>
      <c r="F828" t="s">
        <v>112</v>
      </c>
      <c r="G828">
        <v>45.6143</v>
      </c>
      <c r="H828">
        <v>15.4778</v>
      </c>
      <c r="I828" t="s">
        <v>8263</v>
      </c>
      <c r="J828" t="s">
        <v>8263</v>
      </c>
      <c r="K828" t="s">
        <v>8263</v>
      </c>
      <c r="L828">
        <v>24.32</v>
      </c>
    </row>
    <row r="829" spans="1:12" x14ac:dyDescent="0.3">
      <c r="A829" t="s">
        <v>1696</v>
      </c>
      <c r="B829" t="s">
        <v>1697</v>
      </c>
      <c r="C829">
        <v>5.4761965779999997</v>
      </c>
      <c r="D829" t="s">
        <v>8263</v>
      </c>
      <c r="E829" t="s">
        <v>29</v>
      </c>
      <c r="F829" t="s">
        <v>1130</v>
      </c>
      <c r="G829">
        <v>50.426000000000002</v>
      </c>
      <c r="H829">
        <v>5.7328000000000001</v>
      </c>
      <c r="I829" t="s">
        <v>8263</v>
      </c>
      <c r="J829" t="s">
        <v>8263</v>
      </c>
      <c r="K829" t="s">
        <v>8263</v>
      </c>
      <c r="L829" t="s">
        <v>8263</v>
      </c>
    </row>
    <row r="830" spans="1:12" x14ac:dyDescent="0.3">
      <c r="A830" t="s">
        <v>1698</v>
      </c>
      <c r="B830" t="s">
        <v>1699</v>
      </c>
      <c r="C830">
        <v>7.3023762049999998</v>
      </c>
      <c r="D830" t="s">
        <v>8263</v>
      </c>
      <c r="E830" t="s">
        <v>14</v>
      </c>
      <c r="F830" t="s">
        <v>47</v>
      </c>
      <c r="G830">
        <v>64.655188999999993</v>
      </c>
      <c r="H830">
        <v>18.48563</v>
      </c>
      <c r="I830" t="s">
        <v>8263</v>
      </c>
      <c r="J830" t="s">
        <v>8263</v>
      </c>
      <c r="K830" t="s">
        <v>8263</v>
      </c>
      <c r="L830" t="s">
        <v>8263</v>
      </c>
    </row>
    <row r="831" spans="1:12" x14ac:dyDescent="0.3">
      <c r="A831" t="s">
        <v>1700</v>
      </c>
      <c r="B831" t="s">
        <v>1701</v>
      </c>
      <c r="C831">
        <v>5.408589213</v>
      </c>
      <c r="D831" t="s">
        <v>8263</v>
      </c>
      <c r="E831" t="s">
        <v>29</v>
      </c>
      <c r="F831" t="s">
        <v>467</v>
      </c>
      <c r="G831">
        <v>49.81</v>
      </c>
      <c r="H831">
        <v>20.680555999999999</v>
      </c>
      <c r="I831" t="s">
        <v>8263</v>
      </c>
      <c r="J831" t="s">
        <v>8263</v>
      </c>
      <c r="K831" t="s">
        <v>8263</v>
      </c>
      <c r="L831" t="s">
        <v>8263</v>
      </c>
    </row>
    <row r="832" spans="1:12" x14ac:dyDescent="0.3">
      <c r="A832" t="s">
        <v>1702</v>
      </c>
      <c r="B832" t="s">
        <v>1703</v>
      </c>
      <c r="C832">
        <v>247</v>
      </c>
      <c r="D832" t="s">
        <v>8263</v>
      </c>
      <c r="E832" t="s">
        <v>14</v>
      </c>
      <c r="F832" t="s">
        <v>15</v>
      </c>
      <c r="G832">
        <v>46.703999000000003</v>
      </c>
      <c r="H832">
        <v>9.4659999999999993</v>
      </c>
      <c r="I832" t="s">
        <v>8263</v>
      </c>
      <c r="J832" t="s">
        <v>8263</v>
      </c>
      <c r="K832" t="s">
        <v>8263</v>
      </c>
      <c r="L832" t="s">
        <v>8263</v>
      </c>
    </row>
    <row r="833" spans="1:12" x14ac:dyDescent="0.3">
      <c r="A833" t="s">
        <v>1704</v>
      </c>
      <c r="B833" t="s">
        <v>1705</v>
      </c>
      <c r="C833">
        <v>5.4</v>
      </c>
      <c r="D833" t="s">
        <v>8263</v>
      </c>
      <c r="E833" t="s">
        <v>14</v>
      </c>
      <c r="F833" t="s">
        <v>15</v>
      </c>
      <c r="G833">
        <v>46.353064109999998</v>
      </c>
      <c r="H833">
        <v>7.154650449</v>
      </c>
      <c r="I833" t="s">
        <v>8263</v>
      </c>
      <c r="J833" t="s">
        <v>8263</v>
      </c>
      <c r="K833" t="s">
        <v>8263</v>
      </c>
      <c r="L833" t="s">
        <v>8263</v>
      </c>
    </row>
    <row r="834" spans="1:12" x14ac:dyDescent="0.3">
      <c r="A834" t="s">
        <v>1706</v>
      </c>
      <c r="B834" t="s">
        <v>1707</v>
      </c>
      <c r="C834">
        <v>5.4</v>
      </c>
      <c r="D834" t="s">
        <v>8263</v>
      </c>
      <c r="E834" t="s">
        <v>29</v>
      </c>
      <c r="F834" t="s">
        <v>15</v>
      </c>
      <c r="G834">
        <v>46.715113410000001</v>
      </c>
      <c r="H834">
        <v>8.2775169819999999</v>
      </c>
      <c r="I834" t="s">
        <v>8263</v>
      </c>
      <c r="J834" t="s">
        <v>8263</v>
      </c>
      <c r="K834" t="s">
        <v>8263</v>
      </c>
      <c r="L834" t="s">
        <v>8263</v>
      </c>
    </row>
    <row r="835" spans="1:12" x14ac:dyDescent="0.3">
      <c r="A835" t="s">
        <v>1708</v>
      </c>
      <c r="B835" t="s">
        <v>1709</v>
      </c>
      <c r="C835">
        <v>5.36</v>
      </c>
      <c r="D835" t="s">
        <v>8263</v>
      </c>
      <c r="E835" t="s">
        <v>29</v>
      </c>
      <c r="F835" t="s">
        <v>231</v>
      </c>
      <c r="G835">
        <v>42.6</v>
      </c>
      <c r="H835">
        <v>18.98</v>
      </c>
      <c r="I835" t="s">
        <v>8263</v>
      </c>
      <c r="J835" t="s">
        <v>8263</v>
      </c>
      <c r="K835" t="s">
        <v>8263</v>
      </c>
      <c r="L835" t="s">
        <v>8263</v>
      </c>
    </row>
    <row r="836" spans="1:12" x14ac:dyDescent="0.3">
      <c r="A836" t="s">
        <v>1710</v>
      </c>
      <c r="B836" t="s">
        <v>1711</v>
      </c>
      <c r="C836">
        <v>5.27</v>
      </c>
      <c r="D836" t="s">
        <v>8263</v>
      </c>
      <c r="E836" t="s">
        <v>29</v>
      </c>
      <c r="F836" t="s">
        <v>15</v>
      </c>
      <c r="G836">
        <v>46.614585560000002</v>
      </c>
      <c r="H836">
        <v>7.1617565379999997</v>
      </c>
      <c r="I836" t="s">
        <v>8263</v>
      </c>
      <c r="J836" t="s">
        <v>8263</v>
      </c>
      <c r="K836" t="s">
        <v>8263</v>
      </c>
      <c r="L836" t="s">
        <v>8263</v>
      </c>
    </row>
    <row r="837" spans="1:12" x14ac:dyDescent="0.3">
      <c r="A837" t="s">
        <v>1712</v>
      </c>
      <c r="B837" t="s">
        <v>1713</v>
      </c>
      <c r="C837">
        <v>5.2</v>
      </c>
      <c r="D837" t="s">
        <v>8263</v>
      </c>
      <c r="E837" t="s">
        <v>29</v>
      </c>
      <c r="F837" t="s">
        <v>15</v>
      </c>
      <c r="G837">
        <v>47.119145899999999</v>
      </c>
      <c r="H837">
        <v>7.2580998140000004</v>
      </c>
      <c r="I837" t="s">
        <v>8263</v>
      </c>
      <c r="J837" t="s">
        <v>8263</v>
      </c>
      <c r="K837" t="s">
        <v>8263</v>
      </c>
      <c r="L837" t="s">
        <v>8263</v>
      </c>
    </row>
    <row r="838" spans="1:12" x14ac:dyDescent="0.3">
      <c r="A838" t="s">
        <v>1714</v>
      </c>
      <c r="B838" t="s">
        <v>1715</v>
      </c>
      <c r="C838">
        <v>5.2</v>
      </c>
      <c r="D838" t="s">
        <v>8263</v>
      </c>
      <c r="E838" t="s">
        <v>29</v>
      </c>
      <c r="F838" t="s">
        <v>15</v>
      </c>
      <c r="G838">
        <v>46.149940989999997</v>
      </c>
      <c r="H838">
        <v>8.1079366870000005</v>
      </c>
      <c r="I838" t="s">
        <v>8263</v>
      </c>
      <c r="J838" t="s">
        <v>8263</v>
      </c>
      <c r="K838" t="s">
        <v>8263</v>
      </c>
      <c r="L838" t="s">
        <v>8263</v>
      </c>
    </row>
    <row r="839" spans="1:12" x14ac:dyDescent="0.3">
      <c r="A839" t="s">
        <v>1716</v>
      </c>
      <c r="B839" t="s">
        <v>1717</v>
      </c>
      <c r="C839">
        <v>229.9</v>
      </c>
      <c r="D839" t="s">
        <v>8263</v>
      </c>
      <c r="E839" t="s">
        <v>14</v>
      </c>
      <c r="F839" t="s">
        <v>19</v>
      </c>
      <c r="G839">
        <v>45.923108999999997</v>
      </c>
      <c r="H839">
        <v>10.628413999999999</v>
      </c>
      <c r="I839">
        <v>738</v>
      </c>
      <c r="J839">
        <v>12.26</v>
      </c>
      <c r="K839" t="s">
        <v>8263</v>
      </c>
      <c r="L839">
        <v>388</v>
      </c>
    </row>
    <row r="840" spans="1:12" x14ac:dyDescent="0.3">
      <c r="A840" t="s">
        <v>1718</v>
      </c>
      <c r="B840" t="s">
        <v>1719</v>
      </c>
      <c r="C840">
        <v>5.0999999999999996</v>
      </c>
      <c r="D840" t="s">
        <v>8263</v>
      </c>
      <c r="E840" t="s">
        <v>29</v>
      </c>
      <c r="F840" t="s">
        <v>15</v>
      </c>
      <c r="G840">
        <v>46.771415730000001</v>
      </c>
      <c r="H840">
        <v>9.1187699139999996</v>
      </c>
      <c r="I840" t="s">
        <v>8263</v>
      </c>
      <c r="J840" t="s">
        <v>8263</v>
      </c>
      <c r="K840" t="s">
        <v>8263</v>
      </c>
      <c r="L840" t="s">
        <v>8263</v>
      </c>
    </row>
    <row r="841" spans="1:12" x14ac:dyDescent="0.3">
      <c r="A841" t="s">
        <v>1720</v>
      </c>
      <c r="B841" t="s">
        <v>1721</v>
      </c>
      <c r="C841">
        <v>5.0999999999999996</v>
      </c>
      <c r="D841" t="s">
        <v>8263</v>
      </c>
      <c r="E841" t="s">
        <v>29</v>
      </c>
      <c r="F841" t="s">
        <v>15</v>
      </c>
      <c r="G841">
        <v>46.169997389999999</v>
      </c>
      <c r="H841">
        <v>7.4065360739999999</v>
      </c>
      <c r="I841" t="s">
        <v>8263</v>
      </c>
      <c r="J841" t="s">
        <v>8263</v>
      </c>
      <c r="K841" t="s">
        <v>8263</v>
      </c>
      <c r="L841" t="s">
        <v>8263</v>
      </c>
    </row>
    <row r="842" spans="1:12" x14ac:dyDescent="0.3">
      <c r="A842" t="s">
        <v>1722</v>
      </c>
      <c r="B842" t="s">
        <v>1723</v>
      </c>
      <c r="C842">
        <v>5.01</v>
      </c>
      <c r="D842" t="s">
        <v>8263</v>
      </c>
      <c r="E842" t="s">
        <v>14</v>
      </c>
      <c r="F842" t="s">
        <v>15</v>
      </c>
      <c r="G842">
        <v>46.297742730000003</v>
      </c>
      <c r="H842">
        <v>8.0608252090000008</v>
      </c>
      <c r="I842" t="s">
        <v>8263</v>
      </c>
      <c r="J842" t="s">
        <v>8263</v>
      </c>
      <c r="K842" t="s">
        <v>8263</v>
      </c>
      <c r="L842" t="s">
        <v>8263</v>
      </c>
    </row>
    <row r="843" spans="1:12" x14ac:dyDescent="0.3">
      <c r="A843" t="s">
        <v>1724</v>
      </c>
      <c r="B843" t="s">
        <v>1725</v>
      </c>
      <c r="C843">
        <v>5</v>
      </c>
      <c r="D843" t="s">
        <v>8263</v>
      </c>
      <c r="E843" t="s">
        <v>29</v>
      </c>
      <c r="F843" t="s">
        <v>15</v>
      </c>
      <c r="G843">
        <v>46.800049350000002</v>
      </c>
      <c r="H843">
        <v>9.7059119809999999</v>
      </c>
      <c r="I843" t="s">
        <v>8263</v>
      </c>
      <c r="J843" t="s">
        <v>8263</v>
      </c>
      <c r="K843" t="s">
        <v>8263</v>
      </c>
      <c r="L843" t="s">
        <v>8263</v>
      </c>
    </row>
    <row r="844" spans="1:12" x14ac:dyDescent="0.3">
      <c r="A844" t="s">
        <v>1726</v>
      </c>
      <c r="B844" t="s">
        <v>1727</v>
      </c>
      <c r="C844">
        <v>5</v>
      </c>
      <c r="D844" t="s">
        <v>8263</v>
      </c>
      <c r="E844" t="s">
        <v>18</v>
      </c>
      <c r="F844" t="s">
        <v>15</v>
      </c>
      <c r="G844">
        <v>47.693484079999998</v>
      </c>
      <c r="H844">
        <v>8.6304355529999999</v>
      </c>
      <c r="I844" t="s">
        <v>8263</v>
      </c>
      <c r="J844" t="s">
        <v>8263</v>
      </c>
      <c r="K844" t="s">
        <v>8263</v>
      </c>
      <c r="L844" t="s">
        <v>8263</v>
      </c>
    </row>
    <row r="845" spans="1:12" x14ac:dyDescent="0.3">
      <c r="A845" t="s">
        <v>1728</v>
      </c>
      <c r="B845" t="s">
        <v>1729</v>
      </c>
      <c r="C845">
        <v>1800</v>
      </c>
      <c r="D845">
        <v>1728</v>
      </c>
      <c r="E845" t="s">
        <v>18</v>
      </c>
      <c r="F845" t="s">
        <v>62</v>
      </c>
      <c r="G845">
        <v>53.118744</v>
      </c>
      <c r="H845">
        <v>-4.1136239999999997</v>
      </c>
      <c r="I845">
        <v>536</v>
      </c>
      <c r="J845">
        <v>6.7</v>
      </c>
      <c r="K845">
        <v>10400</v>
      </c>
      <c r="L845" t="s">
        <v>8263</v>
      </c>
    </row>
    <row r="846" spans="1:12" x14ac:dyDescent="0.3">
      <c r="A846" t="s">
        <v>1730</v>
      </c>
      <c r="B846" t="s">
        <v>1731</v>
      </c>
      <c r="C846">
        <v>910</v>
      </c>
      <c r="D846">
        <v>840</v>
      </c>
      <c r="E846" t="s">
        <v>18</v>
      </c>
      <c r="F846" t="s">
        <v>24</v>
      </c>
      <c r="G846">
        <v>44.737659999999998</v>
      </c>
      <c r="H846">
        <v>2.6434199999999999</v>
      </c>
      <c r="I846">
        <v>423</v>
      </c>
      <c r="J846">
        <v>34</v>
      </c>
      <c r="K846">
        <v>36400</v>
      </c>
      <c r="L846" t="s">
        <v>8263</v>
      </c>
    </row>
    <row r="847" spans="1:12" x14ac:dyDescent="0.3">
      <c r="A847" t="s">
        <v>1732</v>
      </c>
      <c r="B847" t="s">
        <v>151</v>
      </c>
      <c r="C847">
        <v>5</v>
      </c>
      <c r="D847" t="s">
        <v>8263</v>
      </c>
      <c r="E847" t="s">
        <v>29</v>
      </c>
      <c r="F847" t="s">
        <v>15</v>
      </c>
      <c r="G847">
        <v>47.387012589999998</v>
      </c>
      <c r="H847">
        <v>8.5323219330000004</v>
      </c>
      <c r="I847" t="s">
        <v>8263</v>
      </c>
      <c r="J847" t="s">
        <v>8263</v>
      </c>
      <c r="K847" t="s">
        <v>8263</v>
      </c>
      <c r="L847" t="s">
        <v>8263</v>
      </c>
    </row>
    <row r="848" spans="1:12" x14ac:dyDescent="0.3">
      <c r="A848" t="s">
        <v>1733</v>
      </c>
      <c r="B848" t="s">
        <v>1734</v>
      </c>
      <c r="C848">
        <v>5</v>
      </c>
      <c r="D848" t="s">
        <v>8263</v>
      </c>
      <c r="E848" t="s">
        <v>29</v>
      </c>
      <c r="F848" t="s">
        <v>41</v>
      </c>
      <c r="G848">
        <v>47.799405640000003</v>
      </c>
      <c r="H848">
        <v>13.04399014</v>
      </c>
      <c r="I848" t="s">
        <v>8263</v>
      </c>
      <c r="J848" t="s">
        <v>8263</v>
      </c>
      <c r="K848" t="s">
        <v>8263</v>
      </c>
      <c r="L848" t="s">
        <v>8263</v>
      </c>
    </row>
    <row r="849" spans="1:12" x14ac:dyDescent="0.3">
      <c r="A849" t="s">
        <v>1735</v>
      </c>
      <c r="B849" t="s">
        <v>1736</v>
      </c>
      <c r="C849">
        <v>5</v>
      </c>
      <c r="D849" t="s">
        <v>8263</v>
      </c>
      <c r="E849" t="s">
        <v>29</v>
      </c>
      <c r="F849" t="s">
        <v>19</v>
      </c>
      <c r="G849">
        <v>42.025523999999997</v>
      </c>
      <c r="H849">
        <v>12.996287000000001</v>
      </c>
      <c r="I849" t="s">
        <v>8263</v>
      </c>
      <c r="J849" t="s">
        <v>8263</v>
      </c>
      <c r="K849" t="s">
        <v>8263</v>
      </c>
      <c r="L849" t="s">
        <v>8263</v>
      </c>
    </row>
    <row r="850" spans="1:12" x14ac:dyDescent="0.3">
      <c r="A850" t="s">
        <v>1737</v>
      </c>
      <c r="B850" t="s">
        <v>1738</v>
      </c>
      <c r="C850">
        <v>5</v>
      </c>
      <c r="D850" t="s">
        <v>8263</v>
      </c>
      <c r="E850" t="s">
        <v>14</v>
      </c>
      <c r="F850" t="s">
        <v>19</v>
      </c>
      <c r="G850">
        <v>40.585962000000002</v>
      </c>
      <c r="H850">
        <v>9.0012240000000006</v>
      </c>
      <c r="I850">
        <v>60.5</v>
      </c>
      <c r="J850">
        <v>72.099999999999994</v>
      </c>
      <c r="K850" t="s">
        <v>8263</v>
      </c>
      <c r="L850" t="s">
        <v>8263</v>
      </c>
    </row>
    <row r="851" spans="1:12" x14ac:dyDescent="0.3">
      <c r="A851" t="s">
        <v>1739</v>
      </c>
      <c r="B851" t="s">
        <v>1740</v>
      </c>
      <c r="C851">
        <v>6</v>
      </c>
      <c r="D851" t="s">
        <v>8263</v>
      </c>
      <c r="E851" t="s">
        <v>29</v>
      </c>
      <c r="F851" t="s">
        <v>35</v>
      </c>
      <c r="G851">
        <v>48.177714000000002</v>
      </c>
      <c r="H851">
        <v>12.381857</v>
      </c>
      <c r="I851" t="s">
        <v>8263</v>
      </c>
      <c r="J851" t="s">
        <v>8263</v>
      </c>
      <c r="K851" t="s">
        <v>8263</v>
      </c>
      <c r="L851">
        <v>29</v>
      </c>
    </row>
    <row r="852" spans="1:12" x14ac:dyDescent="0.3">
      <c r="A852" t="s">
        <v>1741</v>
      </c>
      <c r="B852" t="s">
        <v>1742</v>
      </c>
      <c r="C852">
        <v>5</v>
      </c>
      <c r="D852" t="s">
        <v>8263</v>
      </c>
      <c r="E852" t="s">
        <v>29</v>
      </c>
      <c r="F852" t="s">
        <v>41</v>
      </c>
      <c r="G852">
        <v>48.259256999999998</v>
      </c>
      <c r="H852">
        <v>16.369185000000002</v>
      </c>
      <c r="I852" t="s">
        <v>8263</v>
      </c>
      <c r="J852" t="s">
        <v>8263</v>
      </c>
      <c r="K852" t="s">
        <v>8263</v>
      </c>
      <c r="L852" t="s">
        <v>8263</v>
      </c>
    </row>
    <row r="853" spans="1:12" x14ac:dyDescent="0.3">
      <c r="A853" t="s">
        <v>1743</v>
      </c>
      <c r="B853" t="s">
        <v>1744</v>
      </c>
      <c r="C853">
        <v>5</v>
      </c>
      <c r="D853" t="s">
        <v>8263</v>
      </c>
      <c r="E853" t="s">
        <v>14</v>
      </c>
      <c r="F853" t="s">
        <v>41</v>
      </c>
      <c r="G853">
        <v>48.257998999999998</v>
      </c>
      <c r="H853">
        <v>16.389999</v>
      </c>
      <c r="I853" t="s">
        <v>8263</v>
      </c>
      <c r="J853" t="s">
        <v>8263</v>
      </c>
      <c r="K853" t="s">
        <v>8263</v>
      </c>
      <c r="L853" t="s">
        <v>8263</v>
      </c>
    </row>
    <row r="854" spans="1:12" x14ac:dyDescent="0.3">
      <c r="A854" t="s">
        <v>1745</v>
      </c>
      <c r="B854" t="s">
        <v>1746</v>
      </c>
      <c r="C854">
        <v>5</v>
      </c>
      <c r="D854" t="s">
        <v>8263</v>
      </c>
      <c r="E854" t="s">
        <v>14</v>
      </c>
      <c r="F854" t="s">
        <v>41</v>
      </c>
      <c r="G854">
        <v>47.348998999999999</v>
      </c>
      <c r="H854">
        <v>11.885</v>
      </c>
      <c r="I854" t="s">
        <v>8263</v>
      </c>
      <c r="J854" t="s">
        <v>8263</v>
      </c>
      <c r="K854" t="s">
        <v>8263</v>
      </c>
      <c r="L854" t="s">
        <v>8263</v>
      </c>
    </row>
    <row r="855" spans="1:12" x14ac:dyDescent="0.3">
      <c r="A855" t="s">
        <v>1747</v>
      </c>
      <c r="B855" t="s">
        <v>1748</v>
      </c>
      <c r="C855">
        <v>5</v>
      </c>
      <c r="D855" t="s">
        <v>8263</v>
      </c>
      <c r="E855" t="s">
        <v>29</v>
      </c>
      <c r="F855" t="s">
        <v>62</v>
      </c>
      <c r="G855">
        <v>56.351002000000001</v>
      </c>
      <c r="H855">
        <v>-5.0940000000000003</v>
      </c>
      <c r="I855" t="s">
        <v>8263</v>
      </c>
      <c r="J855" t="s">
        <v>8263</v>
      </c>
      <c r="K855" t="s">
        <v>8263</v>
      </c>
      <c r="L855">
        <v>7</v>
      </c>
    </row>
    <row r="856" spans="1:12" x14ac:dyDescent="0.3">
      <c r="A856" t="s">
        <v>1749</v>
      </c>
      <c r="B856" t="s">
        <v>1750</v>
      </c>
      <c r="C856">
        <v>225</v>
      </c>
      <c r="D856" t="s">
        <v>8263</v>
      </c>
      <c r="E856" t="s">
        <v>14</v>
      </c>
      <c r="F856" t="s">
        <v>38</v>
      </c>
      <c r="G856">
        <v>42.628501999999997</v>
      </c>
      <c r="H856">
        <v>-7.7122000000000002</v>
      </c>
      <c r="I856">
        <v>207.3</v>
      </c>
      <c r="J856">
        <v>655</v>
      </c>
      <c r="K856" t="s">
        <v>8263</v>
      </c>
      <c r="L856">
        <v>113</v>
      </c>
    </row>
    <row r="857" spans="1:12" x14ac:dyDescent="0.3">
      <c r="A857" t="s">
        <v>1751</v>
      </c>
      <c r="B857" t="s">
        <v>1752</v>
      </c>
      <c r="C857">
        <v>5</v>
      </c>
      <c r="D857" t="s">
        <v>8263</v>
      </c>
      <c r="E857" t="s">
        <v>14</v>
      </c>
      <c r="F857" t="s">
        <v>38</v>
      </c>
      <c r="G857">
        <v>37.562083000000001</v>
      </c>
      <c r="H857">
        <v>-7.5204170000000001</v>
      </c>
      <c r="I857">
        <v>85</v>
      </c>
      <c r="J857">
        <v>341</v>
      </c>
      <c r="K857" t="s">
        <v>8263</v>
      </c>
      <c r="L857" t="s">
        <v>8263</v>
      </c>
    </row>
    <row r="858" spans="1:12" x14ac:dyDescent="0.3">
      <c r="A858" t="s">
        <v>1753</v>
      </c>
      <c r="B858" t="s">
        <v>1754</v>
      </c>
      <c r="C858">
        <v>4.9000000000000004</v>
      </c>
      <c r="D858" t="s">
        <v>8263</v>
      </c>
      <c r="E858" t="s">
        <v>14</v>
      </c>
      <c r="F858" t="s">
        <v>41</v>
      </c>
      <c r="G858">
        <v>47.116666700000003</v>
      </c>
      <c r="H858">
        <v>13.433333299999999</v>
      </c>
      <c r="I858" t="s">
        <v>8263</v>
      </c>
      <c r="J858" t="s">
        <v>8263</v>
      </c>
      <c r="K858" t="s">
        <v>8263</v>
      </c>
      <c r="L858" t="s">
        <v>8263</v>
      </c>
    </row>
    <row r="859" spans="1:12" x14ac:dyDescent="0.3">
      <c r="A859" t="s">
        <v>1755</v>
      </c>
      <c r="B859" t="s">
        <v>1756</v>
      </c>
      <c r="C859">
        <v>250</v>
      </c>
      <c r="D859" t="s">
        <v>8263</v>
      </c>
      <c r="E859" t="s">
        <v>14</v>
      </c>
      <c r="F859" t="s">
        <v>47</v>
      </c>
      <c r="G859">
        <v>63.146230000000003</v>
      </c>
      <c r="H859">
        <v>16.070599999999999</v>
      </c>
      <c r="I859">
        <v>20</v>
      </c>
      <c r="J859">
        <v>60</v>
      </c>
      <c r="K859" t="s">
        <v>8263</v>
      </c>
      <c r="L859">
        <v>1650</v>
      </c>
    </row>
    <row r="860" spans="1:12" x14ac:dyDescent="0.3">
      <c r="A860" t="s">
        <v>1757</v>
      </c>
      <c r="B860" t="s">
        <v>1758</v>
      </c>
      <c r="C860">
        <v>4.8677302920000001</v>
      </c>
      <c r="D860" t="s">
        <v>8263</v>
      </c>
      <c r="E860" t="s">
        <v>29</v>
      </c>
      <c r="F860" t="s">
        <v>112</v>
      </c>
      <c r="G860">
        <v>43.805</v>
      </c>
      <c r="H860">
        <v>15.9626</v>
      </c>
      <c r="I860" t="s">
        <v>8263</v>
      </c>
      <c r="J860" t="s">
        <v>8263</v>
      </c>
      <c r="K860" t="s">
        <v>8263</v>
      </c>
      <c r="L860" t="s">
        <v>8263</v>
      </c>
    </row>
    <row r="861" spans="1:12" x14ac:dyDescent="0.3">
      <c r="A861" t="s">
        <v>1759</v>
      </c>
      <c r="B861" t="s">
        <v>1760</v>
      </c>
      <c r="C861">
        <v>4.8600000000000003</v>
      </c>
      <c r="D861" t="s">
        <v>8263</v>
      </c>
      <c r="E861" t="s">
        <v>29</v>
      </c>
      <c r="F861" t="s">
        <v>15</v>
      </c>
      <c r="G861">
        <v>46.962319110000003</v>
      </c>
      <c r="H861">
        <v>6.7963975879999996</v>
      </c>
      <c r="I861" t="s">
        <v>8263</v>
      </c>
      <c r="J861" t="s">
        <v>8263</v>
      </c>
      <c r="K861" t="s">
        <v>8263</v>
      </c>
      <c r="L861" t="s">
        <v>8263</v>
      </c>
    </row>
    <row r="862" spans="1:12" x14ac:dyDescent="0.3">
      <c r="A862" t="s">
        <v>1761</v>
      </c>
      <c r="B862" t="s">
        <v>1762</v>
      </c>
      <c r="C862">
        <v>4.8</v>
      </c>
      <c r="D862" t="s">
        <v>8263</v>
      </c>
      <c r="E862" t="s">
        <v>29</v>
      </c>
      <c r="F862" t="s">
        <v>15</v>
      </c>
      <c r="G862">
        <v>47.560718850000001</v>
      </c>
      <c r="H862">
        <v>9.0988239950000001</v>
      </c>
      <c r="I862" t="s">
        <v>8263</v>
      </c>
      <c r="J862" t="s">
        <v>8263</v>
      </c>
      <c r="K862" t="s">
        <v>8263</v>
      </c>
      <c r="L862" t="s">
        <v>8263</v>
      </c>
    </row>
    <row r="863" spans="1:12" x14ac:dyDescent="0.3">
      <c r="A863" t="s">
        <v>1763</v>
      </c>
      <c r="B863" t="s">
        <v>1764</v>
      </c>
      <c r="C863">
        <v>130</v>
      </c>
      <c r="D863" t="s">
        <v>8263</v>
      </c>
      <c r="E863" t="s">
        <v>14</v>
      </c>
      <c r="F863" t="s">
        <v>70</v>
      </c>
      <c r="G863">
        <v>39.2361</v>
      </c>
      <c r="H863">
        <v>21.746200000000002</v>
      </c>
      <c r="I863">
        <v>83</v>
      </c>
      <c r="J863">
        <v>300</v>
      </c>
      <c r="K863">
        <v>392000</v>
      </c>
      <c r="L863">
        <v>182</v>
      </c>
    </row>
    <row r="864" spans="1:12" x14ac:dyDescent="0.3">
      <c r="A864" t="s">
        <v>1765</v>
      </c>
      <c r="B864" t="s">
        <v>1766</v>
      </c>
      <c r="C864">
        <v>4.7</v>
      </c>
      <c r="D864" t="s">
        <v>8263</v>
      </c>
      <c r="E864" t="s">
        <v>29</v>
      </c>
      <c r="F864" t="s">
        <v>15</v>
      </c>
      <c r="G864">
        <v>46.971005150000003</v>
      </c>
      <c r="H864">
        <v>8.7824966920000005</v>
      </c>
      <c r="I864" t="s">
        <v>8263</v>
      </c>
      <c r="J864" t="s">
        <v>8263</v>
      </c>
      <c r="K864" t="s">
        <v>8263</v>
      </c>
      <c r="L864" t="s">
        <v>8263</v>
      </c>
    </row>
    <row r="865" spans="1:12" x14ac:dyDescent="0.3">
      <c r="A865" t="s">
        <v>1767</v>
      </c>
      <c r="B865" t="s">
        <v>1768</v>
      </c>
      <c r="C865">
        <v>4.7</v>
      </c>
      <c r="D865" t="s">
        <v>8263</v>
      </c>
      <c r="E865" t="s">
        <v>29</v>
      </c>
      <c r="F865" t="s">
        <v>88</v>
      </c>
      <c r="G865">
        <v>40.92728056</v>
      </c>
      <c r="H865">
        <v>20.220916670000001</v>
      </c>
      <c r="I865" t="s">
        <v>8263</v>
      </c>
      <c r="J865" t="s">
        <v>8263</v>
      </c>
      <c r="K865" t="s">
        <v>8263</v>
      </c>
      <c r="L865">
        <v>23.3</v>
      </c>
    </row>
    <row r="866" spans="1:12" x14ac:dyDescent="0.3">
      <c r="A866" t="s">
        <v>1769</v>
      </c>
      <c r="B866" t="s">
        <v>1770</v>
      </c>
      <c r="C866">
        <v>5.45</v>
      </c>
      <c r="D866" t="s">
        <v>8263</v>
      </c>
      <c r="E866" t="s">
        <v>14</v>
      </c>
      <c r="F866" t="s">
        <v>47</v>
      </c>
      <c r="G866">
        <v>58.924253</v>
      </c>
      <c r="H866">
        <v>12.307601</v>
      </c>
      <c r="I866" t="s">
        <v>8263</v>
      </c>
      <c r="J866" t="s">
        <v>8263</v>
      </c>
      <c r="K866" t="s">
        <v>8263</v>
      </c>
      <c r="L866" t="s">
        <v>8263</v>
      </c>
    </row>
    <row r="867" spans="1:12" x14ac:dyDescent="0.3">
      <c r="A867" t="s">
        <v>1771</v>
      </c>
      <c r="B867" t="s">
        <v>1772</v>
      </c>
      <c r="C867">
        <v>223</v>
      </c>
      <c r="D867" t="s">
        <v>8263</v>
      </c>
      <c r="E867" t="s">
        <v>29</v>
      </c>
      <c r="F867" t="s">
        <v>24</v>
      </c>
      <c r="G867">
        <v>44.872489999999999</v>
      </c>
      <c r="H867">
        <v>5.7731899999999996</v>
      </c>
      <c r="I867" t="s">
        <v>8263</v>
      </c>
      <c r="J867" t="s">
        <v>8263</v>
      </c>
      <c r="K867" t="s">
        <v>8263</v>
      </c>
      <c r="L867" t="s">
        <v>8263</v>
      </c>
    </row>
    <row r="868" spans="1:12" x14ac:dyDescent="0.3">
      <c r="A868" t="s">
        <v>1773</v>
      </c>
      <c r="B868" t="s">
        <v>1774</v>
      </c>
      <c r="C868">
        <v>4.624838263</v>
      </c>
      <c r="D868" t="s">
        <v>8263</v>
      </c>
      <c r="E868" t="s">
        <v>14</v>
      </c>
      <c r="F868" t="s">
        <v>47</v>
      </c>
      <c r="G868">
        <v>58.450011000000003</v>
      </c>
      <c r="H868">
        <v>15.491865000000001</v>
      </c>
      <c r="I868" t="s">
        <v>8263</v>
      </c>
      <c r="J868" t="s">
        <v>8263</v>
      </c>
      <c r="K868" t="s">
        <v>8263</v>
      </c>
      <c r="L868" t="s">
        <v>8263</v>
      </c>
    </row>
    <row r="869" spans="1:12" x14ac:dyDescent="0.3">
      <c r="A869" t="s">
        <v>1775</v>
      </c>
      <c r="B869" t="s">
        <v>1776</v>
      </c>
      <c r="C869">
        <v>4.5999999999999996</v>
      </c>
      <c r="D869" t="s">
        <v>8263</v>
      </c>
      <c r="E869" t="s">
        <v>29</v>
      </c>
      <c r="F869" t="s">
        <v>15</v>
      </c>
      <c r="G869">
        <v>46.690148620000002</v>
      </c>
      <c r="H869">
        <v>9.4428840839999992</v>
      </c>
      <c r="I869" t="s">
        <v>8263</v>
      </c>
      <c r="J869" t="s">
        <v>8263</v>
      </c>
      <c r="K869" t="s">
        <v>8263</v>
      </c>
      <c r="L869" t="s">
        <v>8263</v>
      </c>
    </row>
    <row r="870" spans="1:12" x14ac:dyDescent="0.3">
      <c r="A870" t="s">
        <v>1777</v>
      </c>
      <c r="B870" t="s">
        <v>1778</v>
      </c>
      <c r="C870">
        <v>4.5</v>
      </c>
      <c r="D870" t="s">
        <v>8263</v>
      </c>
      <c r="E870" t="s">
        <v>29</v>
      </c>
      <c r="F870" t="s">
        <v>15</v>
      </c>
      <c r="G870">
        <v>47.054057389999997</v>
      </c>
      <c r="H870">
        <v>9.4000102400000003</v>
      </c>
      <c r="I870" t="s">
        <v>8263</v>
      </c>
      <c r="J870" t="s">
        <v>8263</v>
      </c>
      <c r="K870" t="s">
        <v>8263</v>
      </c>
      <c r="L870" t="s">
        <v>8263</v>
      </c>
    </row>
    <row r="871" spans="1:12" x14ac:dyDescent="0.3">
      <c r="A871" t="s">
        <v>1779</v>
      </c>
      <c r="B871" t="s">
        <v>1780</v>
      </c>
      <c r="C871">
        <v>4.5</v>
      </c>
      <c r="D871" t="s">
        <v>8263</v>
      </c>
      <c r="E871" t="s">
        <v>29</v>
      </c>
      <c r="F871" t="s">
        <v>15</v>
      </c>
      <c r="G871">
        <v>47.09467832</v>
      </c>
      <c r="H871">
        <v>9.0567135560000001</v>
      </c>
      <c r="I871" t="s">
        <v>8263</v>
      </c>
      <c r="J871" t="s">
        <v>8263</v>
      </c>
      <c r="K871" t="s">
        <v>8263</v>
      </c>
      <c r="L871" t="s">
        <v>8263</v>
      </c>
    </row>
    <row r="872" spans="1:12" x14ac:dyDescent="0.3">
      <c r="A872" t="s">
        <v>1781</v>
      </c>
      <c r="B872" t="s">
        <v>1782</v>
      </c>
      <c r="C872">
        <v>4.4000000000000004</v>
      </c>
      <c r="D872" t="s">
        <v>8263</v>
      </c>
      <c r="E872" t="s">
        <v>29</v>
      </c>
      <c r="F872" t="s">
        <v>15</v>
      </c>
      <c r="G872">
        <v>46.505619580000001</v>
      </c>
      <c r="H872">
        <v>9.8572890169999994</v>
      </c>
      <c r="I872" t="s">
        <v>8263</v>
      </c>
      <c r="J872" t="s">
        <v>8263</v>
      </c>
      <c r="K872" t="s">
        <v>8263</v>
      </c>
      <c r="L872" t="s">
        <v>8263</v>
      </c>
    </row>
    <row r="873" spans="1:12" x14ac:dyDescent="0.3">
      <c r="A873" t="s">
        <v>1783</v>
      </c>
      <c r="B873" t="s">
        <v>1784</v>
      </c>
      <c r="C873">
        <v>4.4000000000000004</v>
      </c>
      <c r="D873" t="s">
        <v>8263</v>
      </c>
      <c r="E873" t="s">
        <v>14</v>
      </c>
      <c r="F873" t="s">
        <v>15</v>
      </c>
      <c r="G873">
        <v>46.846433089999998</v>
      </c>
      <c r="H873">
        <v>9.0127951559999993</v>
      </c>
      <c r="I873">
        <v>35</v>
      </c>
      <c r="J873">
        <v>23.43</v>
      </c>
      <c r="K873" t="s">
        <v>8263</v>
      </c>
      <c r="L873" t="s">
        <v>8263</v>
      </c>
    </row>
    <row r="874" spans="1:12" x14ac:dyDescent="0.3">
      <c r="A874" t="s">
        <v>1785</v>
      </c>
      <c r="B874" t="s">
        <v>1786</v>
      </c>
      <c r="C874">
        <v>4.4000000000000004</v>
      </c>
      <c r="D874" t="s">
        <v>8263</v>
      </c>
      <c r="E874" t="s">
        <v>29</v>
      </c>
      <c r="F874" t="s">
        <v>15</v>
      </c>
      <c r="G874">
        <v>46.959258609999999</v>
      </c>
      <c r="H874">
        <v>6.828886453</v>
      </c>
      <c r="I874" t="s">
        <v>8263</v>
      </c>
      <c r="J874" t="s">
        <v>8263</v>
      </c>
      <c r="K874" t="s">
        <v>8263</v>
      </c>
      <c r="L874" t="s">
        <v>8263</v>
      </c>
    </row>
    <row r="875" spans="1:12" x14ac:dyDescent="0.3">
      <c r="A875" t="s">
        <v>1787</v>
      </c>
      <c r="B875" t="s">
        <v>1788</v>
      </c>
      <c r="C875">
        <v>221</v>
      </c>
      <c r="D875" t="s">
        <v>8263</v>
      </c>
      <c r="E875" t="s">
        <v>14</v>
      </c>
      <c r="F875" t="s">
        <v>73</v>
      </c>
      <c r="G875">
        <v>46.667900000000003</v>
      </c>
      <c r="H875">
        <v>23.059000000000001</v>
      </c>
      <c r="I875">
        <v>92</v>
      </c>
      <c r="J875">
        <v>212</v>
      </c>
      <c r="K875" t="s">
        <v>8263</v>
      </c>
      <c r="L875">
        <v>560</v>
      </c>
    </row>
    <row r="876" spans="1:12" x14ac:dyDescent="0.3">
      <c r="A876" t="s">
        <v>1789</v>
      </c>
      <c r="B876" t="s">
        <v>1790</v>
      </c>
      <c r="C876">
        <v>4.38</v>
      </c>
      <c r="D876" t="s">
        <v>8263</v>
      </c>
      <c r="E876" t="s">
        <v>29</v>
      </c>
      <c r="F876" t="s">
        <v>15</v>
      </c>
      <c r="G876">
        <v>46.714998319999999</v>
      </c>
      <c r="H876">
        <v>9.8839929519999998</v>
      </c>
      <c r="I876" t="s">
        <v>8263</v>
      </c>
      <c r="J876" t="s">
        <v>8263</v>
      </c>
      <c r="K876" t="s">
        <v>8263</v>
      </c>
      <c r="L876" t="s">
        <v>8263</v>
      </c>
    </row>
    <row r="877" spans="1:12" x14ac:dyDescent="0.3">
      <c r="A877" t="s">
        <v>1791</v>
      </c>
      <c r="B877" t="s">
        <v>1792</v>
      </c>
      <c r="C877">
        <v>4.3</v>
      </c>
      <c r="D877" t="s">
        <v>8263</v>
      </c>
      <c r="E877" t="s">
        <v>29</v>
      </c>
      <c r="F877" t="s">
        <v>15</v>
      </c>
      <c r="G877">
        <v>46.544726439999998</v>
      </c>
      <c r="H877">
        <v>7.8999074790000003</v>
      </c>
      <c r="I877" t="s">
        <v>8263</v>
      </c>
      <c r="J877" t="s">
        <v>8263</v>
      </c>
      <c r="K877" t="s">
        <v>8263</v>
      </c>
      <c r="L877" t="s">
        <v>8263</v>
      </c>
    </row>
    <row r="878" spans="1:12" x14ac:dyDescent="0.3">
      <c r="A878" t="s">
        <v>1793</v>
      </c>
      <c r="B878" t="s">
        <v>1794</v>
      </c>
      <c r="C878">
        <v>4.25</v>
      </c>
      <c r="D878" t="s">
        <v>8263</v>
      </c>
      <c r="E878" t="s">
        <v>29</v>
      </c>
      <c r="F878" t="s">
        <v>15</v>
      </c>
      <c r="G878">
        <v>46.181658229999996</v>
      </c>
      <c r="H878">
        <v>8.8533094539999997</v>
      </c>
      <c r="I878" t="s">
        <v>8263</v>
      </c>
      <c r="J878" t="s">
        <v>8263</v>
      </c>
      <c r="K878" t="s">
        <v>8263</v>
      </c>
      <c r="L878" t="s">
        <v>8263</v>
      </c>
    </row>
    <row r="879" spans="1:12" x14ac:dyDescent="0.3">
      <c r="A879" t="s">
        <v>1795</v>
      </c>
      <c r="B879" t="s">
        <v>1796</v>
      </c>
      <c r="C879">
        <v>4.2300000000000004</v>
      </c>
      <c r="D879" t="s">
        <v>8263</v>
      </c>
      <c r="E879" t="s">
        <v>29</v>
      </c>
      <c r="F879" t="s">
        <v>15</v>
      </c>
      <c r="G879">
        <v>46.743505020000001</v>
      </c>
      <c r="H879">
        <v>8.9864936320000002</v>
      </c>
      <c r="I879" t="s">
        <v>8263</v>
      </c>
      <c r="J879" t="s">
        <v>8263</v>
      </c>
      <c r="K879" t="s">
        <v>8263</v>
      </c>
      <c r="L879" t="s">
        <v>8263</v>
      </c>
    </row>
    <row r="880" spans="1:12" x14ac:dyDescent="0.3">
      <c r="A880" t="s">
        <v>1797</v>
      </c>
      <c r="B880" t="s">
        <v>1798</v>
      </c>
      <c r="C880">
        <v>4.2</v>
      </c>
      <c r="D880" t="s">
        <v>8263</v>
      </c>
      <c r="E880" t="s">
        <v>29</v>
      </c>
      <c r="F880" t="s">
        <v>15</v>
      </c>
      <c r="G880">
        <v>46.431134360000001</v>
      </c>
      <c r="H880">
        <v>9.2069991039999994</v>
      </c>
      <c r="I880" t="s">
        <v>8263</v>
      </c>
      <c r="J880" t="s">
        <v>8263</v>
      </c>
      <c r="K880" t="s">
        <v>8263</v>
      </c>
      <c r="L880" t="s">
        <v>8263</v>
      </c>
    </row>
    <row r="881" spans="1:12" x14ac:dyDescent="0.3">
      <c r="A881" t="s">
        <v>1799</v>
      </c>
      <c r="B881" t="s">
        <v>1800</v>
      </c>
      <c r="C881">
        <v>4</v>
      </c>
      <c r="D881" t="s">
        <v>8263</v>
      </c>
      <c r="E881" t="s">
        <v>14</v>
      </c>
      <c r="F881" t="s">
        <v>38</v>
      </c>
      <c r="G881">
        <v>38.985999999999997</v>
      </c>
      <c r="H881">
        <v>-5.5380000000000003</v>
      </c>
      <c r="I881">
        <v>9.0834771550000006</v>
      </c>
      <c r="J881">
        <v>808</v>
      </c>
      <c r="K881">
        <v>20</v>
      </c>
      <c r="L881" t="s">
        <v>8263</v>
      </c>
    </row>
    <row r="882" spans="1:12" x14ac:dyDescent="0.3">
      <c r="A882" t="s">
        <v>1801</v>
      </c>
      <c r="B882" t="s">
        <v>1802</v>
      </c>
      <c r="C882">
        <v>221</v>
      </c>
      <c r="D882">
        <v>219</v>
      </c>
      <c r="E882" t="s">
        <v>18</v>
      </c>
      <c r="F882" t="s">
        <v>38</v>
      </c>
      <c r="G882">
        <v>42.569000000000003</v>
      </c>
      <c r="H882">
        <v>0.75700000000000001</v>
      </c>
      <c r="I882">
        <v>753</v>
      </c>
      <c r="J882" t="s">
        <v>8263</v>
      </c>
      <c r="K882">
        <v>27000</v>
      </c>
      <c r="L882" t="s">
        <v>8263</v>
      </c>
    </row>
    <row r="883" spans="1:12" x14ac:dyDescent="0.3">
      <c r="A883" t="s">
        <v>1803</v>
      </c>
      <c r="B883" t="s">
        <v>1804</v>
      </c>
      <c r="C883">
        <v>220.76</v>
      </c>
      <c r="D883" t="s">
        <v>8263</v>
      </c>
      <c r="E883" t="s">
        <v>14</v>
      </c>
      <c r="F883" t="s">
        <v>15</v>
      </c>
      <c r="G883">
        <v>46.590191539999999</v>
      </c>
      <c r="H883">
        <v>9.4214272260000005</v>
      </c>
      <c r="I883">
        <v>64</v>
      </c>
      <c r="J883">
        <v>1</v>
      </c>
      <c r="K883" t="s">
        <v>8263</v>
      </c>
      <c r="L883">
        <v>488</v>
      </c>
    </row>
    <row r="884" spans="1:12" x14ac:dyDescent="0.3">
      <c r="A884" t="s">
        <v>1805</v>
      </c>
      <c r="B884" t="s">
        <v>1806</v>
      </c>
      <c r="C884">
        <v>4</v>
      </c>
      <c r="D884" t="s">
        <v>8263</v>
      </c>
      <c r="E884" t="s">
        <v>29</v>
      </c>
      <c r="F884" t="s">
        <v>41</v>
      </c>
      <c r="G884">
        <v>47.090479999999999</v>
      </c>
      <c r="H884">
        <v>11.792702</v>
      </c>
      <c r="I884" t="s">
        <v>8263</v>
      </c>
      <c r="J884" t="s">
        <v>8263</v>
      </c>
      <c r="K884" t="s">
        <v>8263</v>
      </c>
      <c r="L884">
        <v>6.6</v>
      </c>
    </row>
    <row r="885" spans="1:12" x14ac:dyDescent="0.3">
      <c r="A885" t="s">
        <v>1807</v>
      </c>
      <c r="B885" t="s">
        <v>1808</v>
      </c>
      <c r="C885">
        <v>4</v>
      </c>
      <c r="D885" t="s">
        <v>8263</v>
      </c>
      <c r="E885" t="s">
        <v>29</v>
      </c>
      <c r="F885" t="s">
        <v>62</v>
      </c>
      <c r="G885">
        <v>56.509998000000003</v>
      </c>
      <c r="H885">
        <v>-4.2279999999999998</v>
      </c>
      <c r="I885" t="s">
        <v>8263</v>
      </c>
      <c r="J885" t="s">
        <v>8263</v>
      </c>
      <c r="K885" t="s">
        <v>8263</v>
      </c>
      <c r="L885">
        <v>15</v>
      </c>
    </row>
    <row r="886" spans="1:12" x14ac:dyDescent="0.3">
      <c r="A886" t="s">
        <v>1809</v>
      </c>
      <c r="B886" t="s">
        <v>1810</v>
      </c>
      <c r="C886">
        <v>4</v>
      </c>
      <c r="D886" t="s">
        <v>8263</v>
      </c>
      <c r="E886" t="s">
        <v>29</v>
      </c>
      <c r="F886" t="s">
        <v>62</v>
      </c>
      <c r="G886">
        <v>56.509998000000003</v>
      </c>
      <c r="H886">
        <v>-4.2279999999999998</v>
      </c>
      <c r="I886" t="s">
        <v>8263</v>
      </c>
      <c r="J886" t="s">
        <v>8263</v>
      </c>
      <c r="K886" t="s">
        <v>8263</v>
      </c>
      <c r="L886">
        <v>16</v>
      </c>
    </row>
    <row r="887" spans="1:12" x14ac:dyDescent="0.3">
      <c r="A887" t="s">
        <v>1811</v>
      </c>
      <c r="B887" t="s">
        <v>1812</v>
      </c>
      <c r="C887">
        <v>20</v>
      </c>
      <c r="D887" t="s">
        <v>8263</v>
      </c>
      <c r="E887" t="s">
        <v>29</v>
      </c>
      <c r="F887" t="s">
        <v>67</v>
      </c>
      <c r="G887">
        <v>65.93956</v>
      </c>
      <c r="H887">
        <v>25.043108</v>
      </c>
      <c r="I887" t="s">
        <v>8263</v>
      </c>
      <c r="J887" t="s">
        <v>8263</v>
      </c>
      <c r="K887" t="s">
        <v>8263</v>
      </c>
      <c r="L887">
        <v>130</v>
      </c>
    </row>
    <row r="888" spans="1:12" x14ac:dyDescent="0.3">
      <c r="A888" t="s">
        <v>1813</v>
      </c>
      <c r="B888" t="s">
        <v>1814</v>
      </c>
      <c r="C888">
        <v>3.9</v>
      </c>
      <c r="D888" t="s">
        <v>8263</v>
      </c>
      <c r="E888" t="s">
        <v>29</v>
      </c>
      <c r="F888" t="s">
        <v>15</v>
      </c>
      <c r="G888">
        <v>46.927640539999999</v>
      </c>
      <c r="H888">
        <v>9.0023035409999999</v>
      </c>
      <c r="I888" t="s">
        <v>8263</v>
      </c>
      <c r="J888" t="s">
        <v>8263</v>
      </c>
      <c r="K888" t="s">
        <v>8263</v>
      </c>
      <c r="L888" t="s">
        <v>8263</v>
      </c>
    </row>
    <row r="889" spans="1:12" x14ac:dyDescent="0.3">
      <c r="A889" t="s">
        <v>1815</v>
      </c>
      <c r="B889" t="s">
        <v>1816</v>
      </c>
      <c r="C889">
        <v>3.9</v>
      </c>
      <c r="D889" t="s">
        <v>8263</v>
      </c>
      <c r="E889" t="s">
        <v>29</v>
      </c>
      <c r="F889" t="s">
        <v>15</v>
      </c>
      <c r="G889">
        <v>46.91062136</v>
      </c>
      <c r="H889">
        <v>6.5574514129999999</v>
      </c>
      <c r="I889" t="s">
        <v>8263</v>
      </c>
      <c r="J889" t="s">
        <v>8263</v>
      </c>
      <c r="K889" t="s">
        <v>8263</v>
      </c>
      <c r="L889" t="s">
        <v>8263</v>
      </c>
    </row>
    <row r="890" spans="1:12" x14ac:dyDescent="0.3">
      <c r="A890" t="s">
        <v>1817</v>
      </c>
      <c r="B890" t="s">
        <v>1818</v>
      </c>
      <c r="C890">
        <v>220</v>
      </c>
      <c r="D890" t="s">
        <v>8263</v>
      </c>
      <c r="E890" t="s">
        <v>18</v>
      </c>
      <c r="F890" t="s">
        <v>35</v>
      </c>
      <c r="G890">
        <v>51.899120000000003</v>
      </c>
      <c r="H890">
        <v>9.9245199999999993</v>
      </c>
      <c r="I890">
        <v>287</v>
      </c>
      <c r="J890">
        <v>1.6</v>
      </c>
      <c r="K890">
        <v>1030</v>
      </c>
      <c r="L890" t="s">
        <v>8263</v>
      </c>
    </row>
    <row r="891" spans="1:12" x14ac:dyDescent="0.3">
      <c r="A891" t="s">
        <v>1819</v>
      </c>
      <c r="B891" t="s">
        <v>1820</v>
      </c>
      <c r="C891">
        <v>3.75</v>
      </c>
      <c r="D891" t="s">
        <v>8263</v>
      </c>
      <c r="E891" t="s">
        <v>29</v>
      </c>
      <c r="F891" t="s">
        <v>15</v>
      </c>
      <c r="G891">
        <v>46.985042649999997</v>
      </c>
      <c r="H891">
        <v>9.1531975410000008</v>
      </c>
      <c r="I891" t="s">
        <v>8263</v>
      </c>
      <c r="J891" t="s">
        <v>8263</v>
      </c>
      <c r="K891" t="s">
        <v>8263</v>
      </c>
      <c r="L891" t="s">
        <v>8263</v>
      </c>
    </row>
    <row r="892" spans="1:12" x14ac:dyDescent="0.3">
      <c r="A892" t="s">
        <v>1821</v>
      </c>
      <c r="B892" t="s">
        <v>1822</v>
      </c>
      <c r="C892">
        <v>3.68</v>
      </c>
      <c r="D892" t="s">
        <v>8263</v>
      </c>
      <c r="E892" t="s">
        <v>29</v>
      </c>
      <c r="F892" t="s">
        <v>15</v>
      </c>
      <c r="G892">
        <v>47.488067530000002</v>
      </c>
      <c r="H892">
        <v>8.2672779789999993</v>
      </c>
      <c r="I892" t="s">
        <v>8263</v>
      </c>
      <c r="J892" t="s">
        <v>8263</v>
      </c>
      <c r="K892" t="s">
        <v>8263</v>
      </c>
      <c r="L892" t="s">
        <v>8263</v>
      </c>
    </row>
    <row r="893" spans="1:12" x14ac:dyDescent="0.3">
      <c r="A893" t="s">
        <v>1823</v>
      </c>
      <c r="B893" t="s">
        <v>1824</v>
      </c>
      <c r="C893">
        <v>3.64</v>
      </c>
      <c r="D893" t="s">
        <v>8263</v>
      </c>
      <c r="E893" t="s">
        <v>29</v>
      </c>
      <c r="F893" t="s">
        <v>15</v>
      </c>
      <c r="G893">
        <v>46.452151950000001</v>
      </c>
      <c r="H893">
        <v>8.2151394870000001</v>
      </c>
      <c r="I893" t="s">
        <v>8263</v>
      </c>
      <c r="J893" t="s">
        <v>8263</v>
      </c>
      <c r="K893" t="s">
        <v>8263</v>
      </c>
      <c r="L893" t="s">
        <v>8263</v>
      </c>
    </row>
    <row r="894" spans="1:12" x14ac:dyDescent="0.3">
      <c r="A894" t="s">
        <v>1825</v>
      </c>
      <c r="B894" t="s">
        <v>1826</v>
      </c>
      <c r="C894">
        <v>3.6259999999999999</v>
      </c>
      <c r="D894" t="s">
        <v>8263</v>
      </c>
      <c r="E894" t="s">
        <v>29</v>
      </c>
      <c r="F894" t="s">
        <v>88</v>
      </c>
      <c r="G894">
        <v>41.005699999999997</v>
      </c>
      <c r="H894">
        <v>20.425000000000001</v>
      </c>
      <c r="I894" t="s">
        <v>8263</v>
      </c>
      <c r="J894" t="s">
        <v>8263</v>
      </c>
      <c r="K894" t="s">
        <v>8263</v>
      </c>
      <c r="L894">
        <v>16.317</v>
      </c>
    </row>
    <row r="895" spans="1:12" x14ac:dyDescent="0.3">
      <c r="A895" t="s">
        <v>1827</v>
      </c>
      <c r="B895" t="s">
        <v>1828</v>
      </c>
      <c r="C895">
        <v>3.6</v>
      </c>
      <c r="D895" t="s">
        <v>8263</v>
      </c>
      <c r="E895" t="s">
        <v>29</v>
      </c>
      <c r="F895" t="s">
        <v>15</v>
      </c>
      <c r="G895">
        <v>46.519492120000002</v>
      </c>
      <c r="H895">
        <v>8.6345754929999998</v>
      </c>
      <c r="I895" t="s">
        <v>8263</v>
      </c>
      <c r="J895" t="s">
        <v>8263</v>
      </c>
      <c r="K895" t="s">
        <v>8263</v>
      </c>
      <c r="L895" t="s">
        <v>8263</v>
      </c>
    </row>
    <row r="896" spans="1:12" x14ac:dyDescent="0.3">
      <c r="A896" t="s">
        <v>1829</v>
      </c>
      <c r="B896" t="s">
        <v>1830</v>
      </c>
      <c r="C896">
        <v>3.56</v>
      </c>
      <c r="D896" t="s">
        <v>8263</v>
      </c>
      <c r="E896" t="s">
        <v>29</v>
      </c>
      <c r="F896" t="s">
        <v>15</v>
      </c>
      <c r="G896">
        <v>47.156996790000001</v>
      </c>
      <c r="H896">
        <v>9.4671007710000001</v>
      </c>
      <c r="I896" t="s">
        <v>8263</v>
      </c>
      <c r="J896" t="s">
        <v>8263</v>
      </c>
      <c r="K896" t="s">
        <v>8263</v>
      </c>
      <c r="L896" t="s">
        <v>8263</v>
      </c>
    </row>
    <row r="897" spans="1:12" x14ac:dyDescent="0.3">
      <c r="A897" t="s">
        <v>1831</v>
      </c>
      <c r="B897" t="s">
        <v>1832</v>
      </c>
      <c r="C897">
        <v>3.5</v>
      </c>
      <c r="D897" t="s">
        <v>8263</v>
      </c>
      <c r="E897" t="s">
        <v>29</v>
      </c>
      <c r="F897" t="s">
        <v>15</v>
      </c>
      <c r="G897">
        <v>46.966049769999998</v>
      </c>
      <c r="H897">
        <v>9.0354895249999991</v>
      </c>
      <c r="I897" t="s">
        <v>8263</v>
      </c>
      <c r="J897" t="s">
        <v>8263</v>
      </c>
      <c r="K897" t="s">
        <v>8263</v>
      </c>
      <c r="L897" t="s">
        <v>8263</v>
      </c>
    </row>
    <row r="898" spans="1:12" x14ac:dyDescent="0.3">
      <c r="A898" t="s">
        <v>1833</v>
      </c>
      <c r="B898" t="s">
        <v>1834</v>
      </c>
      <c r="C898">
        <v>3.5</v>
      </c>
      <c r="D898" t="s">
        <v>8263</v>
      </c>
      <c r="E898" t="s">
        <v>14</v>
      </c>
      <c r="F898" t="s">
        <v>62</v>
      </c>
      <c r="G898">
        <v>58.02</v>
      </c>
      <c r="H898">
        <v>-4.4150999999999998</v>
      </c>
      <c r="I898" t="s">
        <v>8263</v>
      </c>
      <c r="J898" t="s">
        <v>8263</v>
      </c>
      <c r="K898" t="s">
        <v>8263</v>
      </c>
      <c r="L898">
        <v>12</v>
      </c>
    </row>
    <row r="899" spans="1:12" x14ac:dyDescent="0.3">
      <c r="A899" t="s">
        <v>1835</v>
      </c>
      <c r="B899" t="s">
        <v>1836</v>
      </c>
      <c r="C899">
        <v>3.5</v>
      </c>
      <c r="D899" t="s">
        <v>8263</v>
      </c>
      <c r="E899" t="s">
        <v>14</v>
      </c>
      <c r="F899" t="s">
        <v>95</v>
      </c>
      <c r="G899">
        <v>43.168590000000002</v>
      </c>
      <c r="H899">
        <v>23.154979999999998</v>
      </c>
      <c r="I899">
        <v>124.6</v>
      </c>
      <c r="J899">
        <v>0.05</v>
      </c>
      <c r="K899" t="s">
        <v>8263</v>
      </c>
      <c r="L899" t="s">
        <v>8263</v>
      </c>
    </row>
    <row r="900" spans="1:12" x14ac:dyDescent="0.3">
      <c r="A900" t="s">
        <v>1837</v>
      </c>
      <c r="B900" t="s">
        <v>1838</v>
      </c>
      <c r="C900">
        <v>220</v>
      </c>
      <c r="D900">
        <v>128</v>
      </c>
      <c r="E900" t="s">
        <v>18</v>
      </c>
      <c r="F900" t="s">
        <v>35</v>
      </c>
      <c r="G900">
        <v>47.687910000000002</v>
      </c>
      <c r="H900">
        <v>8.2515900000000002</v>
      </c>
      <c r="I900">
        <v>250</v>
      </c>
      <c r="J900">
        <v>1.3</v>
      </c>
      <c r="K900">
        <v>722</v>
      </c>
      <c r="L900" t="s">
        <v>8263</v>
      </c>
    </row>
    <row r="901" spans="1:12" x14ac:dyDescent="0.3">
      <c r="A901" t="s">
        <v>1839</v>
      </c>
      <c r="B901" t="s">
        <v>1840</v>
      </c>
      <c r="C901">
        <v>3.4</v>
      </c>
      <c r="D901" t="s">
        <v>8263</v>
      </c>
      <c r="E901" t="s">
        <v>29</v>
      </c>
      <c r="F901" t="s">
        <v>15</v>
      </c>
      <c r="G901">
        <v>46.024379260000003</v>
      </c>
      <c r="H901">
        <v>7.7525702650000001</v>
      </c>
      <c r="I901" t="s">
        <v>8263</v>
      </c>
      <c r="J901" t="s">
        <v>8263</v>
      </c>
      <c r="K901" t="s">
        <v>8263</v>
      </c>
      <c r="L901" t="s">
        <v>8263</v>
      </c>
    </row>
    <row r="902" spans="1:12" x14ac:dyDescent="0.3">
      <c r="A902" t="s">
        <v>1841</v>
      </c>
      <c r="B902" t="s">
        <v>1842</v>
      </c>
      <c r="C902">
        <v>3.3803682579999998</v>
      </c>
      <c r="D902" t="s">
        <v>8263</v>
      </c>
      <c r="E902" t="s">
        <v>29</v>
      </c>
      <c r="F902" t="s">
        <v>1130</v>
      </c>
      <c r="G902">
        <v>50.466500000000003</v>
      </c>
      <c r="H902">
        <v>4.8992000000000004</v>
      </c>
      <c r="I902" t="s">
        <v>8263</v>
      </c>
      <c r="J902" t="s">
        <v>8263</v>
      </c>
      <c r="K902" t="s">
        <v>8263</v>
      </c>
      <c r="L902" t="s">
        <v>8263</v>
      </c>
    </row>
    <row r="903" spans="1:12" x14ac:dyDescent="0.3">
      <c r="A903" t="s">
        <v>1843</v>
      </c>
      <c r="B903" t="s">
        <v>1844</v>
      </c>
      <c r="C903">
        <v>3.3803682579999998</v>
      </c>
      <c r="D903" t="s">
        <v>8263</v>
      </c>
      <c r="E903" t="s">
        <v>29</v>
      </c>
      <c r="F903" t="s">
        <v>41</v>
      </c>
      <c r="G903">
        <v>47.315539999999999</v>
      </c>
      <c r="H903">
        <v>13.140946</v>
      </c>
      <c r="I903" t="s">
        <v>8263</v>
      </c>
      <c r="J903" t="s">
        <v>8263</v>
      </c>
      <c r="K903" t="s">
        <v>8263</v>
      </c>
      <c r="L903" t="s">
        <v>8263</v>
      </c>
    </row>
    <row r="904" spans="1:12" x14ac:dyDescent="0.3">
      <c r="A904" t="s">
        <v>1845</v>
      </c>
      <c r="B904" t="s">
        <v>1846</v>
      </c>
      <c r="C904">
        <v>3.34</v>
      </c>
      <c r="D904" t="s">
        <v>8263</v>
      </c>
      <c r="E904" t="s">
        <v>18</v>
      </c>
      <c r="F904" t="s">
        <v>38</v>
      </c>
      <c r="G904">
        <v>36.955579999999998</v>
      </c>
      <c r="H904">
        <v>-4.798108</v>
      </c>
      <c r="I904" t="s">
        <v>8263</v>
      </c>
      <c r="J904" t="s">
        <v>8263</v>
      </c>
      <c r="K904" t="s">
        <v>8263</v>
      </c>
      <c r="L904" t="s">
        <v>8263</v>
      </c>
    </row>
    <row r="905" spans="1:12" x14ac:dyDescent="0.3">
      <c r="A905" t="s">
        <v>1847</v>
      </c>
      <c r="B905" t="s">
        <v>1848</v>
      </c>
      <c r="C905">
        <v>3.31</v>
      </c>
      <c r="D905" t="s">
        <v>8263</v>
      </c>
      <c r="E905" t="s">
        <v>29</v>
      </c>
      <c r="F905" t="s">
        <v>15</v>
      </c>
      <c r="G905">
        <v>46.488859949999998</v>
      </c>
      <c r="H905">
        <v>6.4050267999999999</v>
      </c>
      <c r="I905" t="s">
        <v>8263</v>
      </c>
      <c r="J905" t="s">
        <v>8263</v>
      </c>
      <c r="K905" t="s">
        <v>8263</v>
      </c>
      <c r="L905" t="s">
        <v>8263</v>
      </c>
    </row>
    <row r="906" spans="1:12" x14ac:dyDescent="0.3">
      <c r="A906" t="s">
        <v>1849</v>
      </c>
      <c r="B906" t="s">
        <v>1850</v>
      </c>
      <c r="C906">
        <v>3.3</v>
      </c>
      <c r="D906" t="s">
        <v>8263</v>
      </c>
      <c r="E906" t="s">
        <v>29</v>
      </c>
      <c r="F906" t="s">
        <v>15</v>
      </c>
      <c r="G906">
        <v>46.181957060000002</v>
      </c>
      <c r="H906">
        <v>7.0339384599999999</v>
      </c>
      <c r="I906" t="s">
        <v>8263</v>
      </c>
      <c r="J906" t="s">
        <v>8263</v>
      </c>
      <c r="K906" t="s">
        <v>8263</v>
      </c>
      <c r="L906" t="s">
        <v>8263</v>
      </c>
    </row>
    <row r="907" spans="1:12" x14ac:dyDescent="0.3">
      <c r="A907" t="s">
        <v>1851</v>
      </c>
      <c r="B907" t="s">
        <v>368</v>
      </c>
      <c r="C907">
        <v>3.3</v>
      </c>
      <c r="D907" t="s">
        <v>8263</v>
      </c>
      <c r="E907" t="s">
        <v>29</v>
      </c>
      <c r="F907" t="s">
        <v>35</v>
      </c>
      <c r="G907">
        <v>49.552259999999997</v>
      </c>
      <c r="H907">
        <v>12.281269999999999</v>
      </c>
      <c r="I907" t="s">
        <v>8263</v>
      </c>
      <c r="J907" t="s">
        <v>8263</v>
      </c>
      <c r="K907" t="s">
        <v>8263</v>
      </c>
      <c r="L907" t="s">
        <v>8263</v>
      </c>
    </row>
    <row r="908" spans="1:12" x14ac:dyDescent="0.3">
      <c r="A908" t="s">
        <v>1852</v>
      </c>
      <c r="B908" t="s">
        <v>1853</v>
      </c>
      <c r="C908">
        <v>3.3</v>
      </c>
      <c r="D908" t="s">
        <v>8263</v>
      </c>
      <c r="E908" t="s">
        <v>29</v>
      </c>
      <c r="F908" t="s">
        <v>15</v>
      </c>
      <c r="G908">
        <v>47.043263379999999</v>
      </c>
      <c r="H908">
        <v>9.4155424169999993</v>
      </c>
      <c r="I908" t="s">
        <v>8263</v>
      </c>
      <c r="J908" t="s">
        <v>8263</v>
      </c>
      <c r="K908" t="s">
        <v>8263</v>
      </c>
      <c r="L908" t="s">
        <v>8263</v>
      </c>
    </row>
    <row r="909" spans="1:12" x14ac:dyDescent="0.3">
      <c r="A909" t="s">
        <v>1854</v>
      </c>
      <c r="B909" t="s">
        <v>1855</v>
      </c>
      <c r="C909">
        <v>910</v>
      </c>
      <c r="D909">
        <v>980</v>
      </c>
      <c r="E909" t="s">
        <v>18</v>
      </c>
      <c r="F909" t="s">
        <v>35</v>
      </c>
      <c r="G909">
        <v>47.64529898</v>
      </c>
      <c r="H909">
        <v>7.9181994500000004</v>
      </c>
      <c r="I909">
        <v>625</v>
      </c>
      <c r="J909">
        <v>4.4000000000000004</v>
      </c>
      <c r="K909">
        <v>7900</v>
      </c>
      <c r="L909" t="s">
        <v>8263</v>
      </c>
    </row>
    <row r="910" spans="1:12" x14ac:dyDescent="0.3">
      <c r="A910" t="s">
        <v>1856</v>
      </c>
      <c r="B910" t="s">
        <v>1857</v>
      </c>
      <c r="C910">
        <v>172.8</v>
      </c>
      <c r="D910" t="s">
        <v>8263</v>
      </c>
      <c r="E910" t="s">
        <v>14</v>
      </c>
      <c r="F910" t="s">
        <v>19</v>
      </c>
      <c r="G910">
        <v>46.343237000000002</v>
      </c>
      <c r="H910">
        <v>13.067161</v>
      </c>
      <c r="I910">
        <v>280</v>
      </c>
      <c r="J910">
        <v>3.4</v>
      </c>
      <c r="K910" t="s">
        <v>8263</v>
      </c>
      <c r="L910" t="s">
        <v>8263</v>
      </c>
    </row>
    <row r="911" spans="1:12" x14ac:dyDescent="0.3">
      <c r="A911" t="s">
        <v>1858</v>
      </c>
      <c r="B911" t="s">
        <v>1859</v>
      </c>
      <c r="C911">
        <v>6.1</v>
      </c>
      <c r="D911" t="s">
        <v>8263</v>
      </c>
      <c r="E911" t="s">
        <v>29</v>
      </c>
      <c r="F911" t="s">
        <v>30</v>
      </c>
      <c r="G911">
        <v>49.336689999999997</v>
      </c>
      <c r="H911">
        <v>19.548670000000001</v>
      </c>
      <c r="I911" t="s">
        <v>8263</v>
      </c>
      <c r="J911" t="s">
        <v>8263</v>
      </c>
      <c r="K911" t="s">
        <v>8263</v>
      </c>
      <c r="L911">
        <v>18.2</v>
      </c>
    </row>
    <row r="912" spans="1:12" x14ac:dyDescent="0.3">
      <c r="A912" t="s">
        <v>1860</v>
      </c>
      <c r="B912" t="s">
        <v>1861</v>
      </c>
      <c r="C912">
        <v>3.26</v>
      </c>
      <c r="D912" t="s">
        <v>8263</v>
      </c>
      <c r="E912" t="s">
        <v>29</v>
      </c>
      <c r="F912" t="s">
        <v>15</v>
      </c>
      <c r="G912">
        <v>47.154508710000002</v>
      </c>
      <c r="H912">
        <v>7.2665507890000001</v>
      </c>
      <c r="I912" t="s">
        <v>8263</v>
      </c>
      <c r="J912" t="s">
        <v>8263</v>
      </c>
      <c r="K912" t="s">
        <v>8263</v>
      </c>
      <c r="L912" t="s">
        <v>8263</v>
      </c>
    </row>
    <row r="913" spans="1:12" x14ac:dyDescent="0.3">
      <c r="A913" t="s">
        <v>1862</v>
      </c>
      <c r="B913" t="s">
        <v>1863</v>
      </c>
      <c r="C913">
        <v>3.13</v>
      </c>
      <c r="D913" t="s">
        <v>8263</v>
      </c>
      <c r="E913" t="s">
        <v>29</v>
      </c>
      <c r="F913" t="s">
        <v>15</v>
      </c>
      <c r="G913">
        <v>46.48551879</v>
      </c>
      <c r="H913">
        <v>7.667655646</v>
      </c>
      <c r="I913" t="s">
        <v>8263</v>
      </c>
      <c r="J913" t="s">
        <v>8263</v>
      </c>
      <c r="K913" t="s">
        <v>8263</v>
      </c>
      <c r="L913" t="s">
        <v>8263</v>
      </c>
    </row>
    <row r="914" spans="1:12" x14ac:dyDescent="0.3">
      <c r="A914" t="s">
        <v>1864</v>
      </c>
      <c r="B914" t="s">
        <v>1865</v>
      </c>
      <c r="C914">
        <v>4.5999999999999996</v>
      </c>
      <c r="D914" t="s">
        <v>8263</v>
      </c>
      <c r="E914" t="s">
        <v>14</v>
      </c>
      <c r="F914" t="s">
        <v>47</v>
      </c>
      <c r="G914">
        <v>65.545168000000004</v>
      </c>
      <c r="H914">
        <v>14.981899</v>
      </c>
      <c r="I914" t="s">
        <v>8263</v>
      </c>
      <c r="J914" t="s">
        <v>8263</v>
      </c>
      <c r="K914" t="s">
        <v>8263</v>
      </c>
      <c r="L914" t="s">
        <v>8263</v>
      </c>
    </row>
    <row r="915" spans="1:12" x14ac:dyDescent="0.3">
      <c r="A915" t="s">
        <v>1866</v>
      </c>
      <c r="B915" t="s">
        <v>1867</v>
      </c>
      <c r="C915">
        <v>3.1</v>
      </c>
      <c r="D915" t="s">
        <v>8263</v>
      </c>
      <c r="E915" t="s">
        <v>29</v>
      </c>
      <c r="F915" t="s">
        <v>15</v>
      </c>
      <c r="G915">
        <v>46.185590089999998</v>
      </c>
      <c r="H915">
        <v>8.7512088929999994</v>
      </c>
      <c r="I915" t="s">
        <v>8263</v>
      </c>
      <c r="J915" t="s">
        <v>8263</v>
      </c>
      <c r="K915" t="s">
        <v>8263</v>
      </c>
      <c r="L915" t="s">
        <v>8263</v>
      </c>
    </row>
    <row r="916" spans="1:12" x14ac:dyDescent="0.3">
      <c r="A916" t="s">
        <v>1868</v>
      </c>
      <c r="B916" t="s">
        <v>1869</v>
      </c>
      <c r="C916">
        <v>3.07</v>
      </c>
      <c r="D916" t="s">
        <v>8263</v>
      </c>
      <c r="E916" t="s">
        <v>29</v>
      </c>
      <c r="F916" t="s">
        <v>15</v>
      </c>
      <c r="G916">
        <v>46.76897795</v>
      </c>
      <c r="H916">
        <v>10.114317870000001</v>
      </c>
      <c r="I916" t="s">
        <v>8263</v>
      </c>
      <c r="J916" t="s">
        <v>8263</v>
      </c>
      <c r="K916" t="s">
        <v>8263</v>
      </c>
      <c r="L916" t="s">
        <v>8263</v>
      </c>
    </row>
    <row r="917" spans="1:12" x14ac:dyDescent="0.3">
      <c r="A917" t="s">
        <v>1870</v>
      </c>
      <c r="B917" t="s">
        <v>1871</v>
      </c>
      <c r="C917">
        <v>3</v>
      </c>
      <c r="D917" t="s">
        <v>8263</v>
      </c>
      <c r="E917" t="s">
        <v>29</v>
      </c>
      <c r="F917" t="s">
        <v>41</v>
      </c>
      <c r="G917">
        <v>47.135883999999997</v>
      </c>
      <c r="H917">
        <v>11.8485935</v>
      </c>
      <c r="I917" t="s">
        <v>8263</v>
      </c>
      <c r="J917" t="s">
        <v>8263</v>
      </c>
      <c r="K917" t="s">
        <v>8263</v>
      </c>
      <c r="L917" t="s">
        <v>8263</v>
      </c>
    </row>
    <row r="918" spans="1:12" x14ac:dyDescent="0.3">
      <c r="A918" t="s">
        <v>1872</v>
      </c>
      <c r="B918" t="s">
        <v>1873</v>
      </c>
      <c r="C918">
        <v>3.1295898019999999</v>
      </c>
      <c r="D918" t="s">
        <v>8263</v>
      </c>
      <c r="E918" t="s">
        <v>14</v>
      </c>
      <c r="F918" t="s">
        <v>47</v>
      </c>
      <c r="G918">
        <v>57.509323000000002</v>
      </c>
      <c r="H918">
        <v>12.683843</v>
      </c>
      <c r="I918" t="s">
        <v>8263</v>
      </c>
      <c r="J918" t="s">
        <v>8263</v>
      </c>
      <c r="K918" t="s">
        <v>8263</v>
      </c>
      <c r="L918" t="s">
        <v>8263</v>
      </c>
    </row>
    <row r="919" spans="1:12" x14ac:dyDescent="0.3">
      <c r="A919" t="s">
        <v>1874</v>
      </c>
      <c r="B919" t="s">
        <v>1875</v>
      </c>
      <c r="C919">
        <v>3</v>
      </c>
      <c r="D919" t="s">
        <v>8263</v>
      </c>
      <c r="E919" t="s">
        <v>29</v>
      </c>
      <c r="F919" t="s">
        <v>15</v>
      </c>
      <c r="G919">
        <v>47.171032619999998</v>
      </c>
      <c r="H919">
        <v>7.249745764</v>
      </c>
      <c r="I919" t="s">
        <v>8263</v>
      </c>
      <c r="J919" t="s">
        <v>8263</v>
      </c>
      <c r="K919" t="s">
        <v>8263</v>
      </c>
      <c r="L919" t="s">
        <v>8263</v>
      </c>
    </row>
    <row r="920" spans="1:12" x14ac:dyDescent="0.3">
      <c r="A920" t="s">
        <v>1876</v>
      </c>
      <c r="B920" t="s">
        <v>1877</v>
      </c>
      <c r="C920">
        <v>3</v>
      </c>
      <c r="D920" t="s">
        <v>8263</v>
      </c>
      <c r="E920" t="s">
        <v>14</v>
      </c>
      <c r="F920" t="s">
        <v>41</v>
      </c>
      <c r="G920">
        <v>47.145000000000003</v>
      </c>
      <c r="H920">
        <v>10.917</v>
      </c>
      <c r="I920" t="s">
        <v>8263</v>
      </c>
      <c r="J920" t="s">
        <v>8263</v>
      </c>
      <c r="K920" t="s">
        <v>8263</v>
      </c>
      <c r="L920" t="s">
        <v>8263</v>
      </c>
    </row>
    <row r="921" spans="1:12" x14ac:dyDescent="0.3">
      <c r="A921" t="s">
        <v>1878</v>
      </c>
      <c r="B921" t="s">
        <v>1879</v>
      </c>
      <c r="C921">
        <v>3</v>
      </c>
      <c r="D921" t="s">
        <v>8263</v>
      </c>
      <c r="E921" t="s">
        <v>14</v>
      </c>
      <c r="F921" t="s">
        <v>174</v>
      </c>
      <c r="G921">
        <v>49.891249999999999</v>
      </c>
      <c r="H921">
        <v>17.579583</v>
      </c>
      <c r="I921">
        <v>65</v>
      </c>
      <c r="J921">
        <v>217</v>
      </c>
      <c r="K921" t="s">
        <v>8263</v>
      </c>
      <c r="L921" t="s">
        <v>8263</v>
      </c>
    </row>
    <row r="922" spans="1:12" x14ac:dyDescent="0.3">
      <c r="A922" t="s">
        <v>1880</v>
      </c>
      <c r="B922" t="s">
        <v>1881</v>
      </c>
      <c r="C922">
        <v>3</v>
      </c>
      <c r="D922" t="s">
        <v>8263</v>
      </c>
      <c r="E922" t="s">
        <v>29</v>
      </c>
      <c r="F922" t="s">
        <v>62</v>
      </c>
      <c r="G922">
        <v>57.775002000000001</v>
      </c>
      <c r="H922">
        <v>-4.9550000000000001</v>
      </c>
      <c r="I922" t="s">
        <v>8263</v>
      </c>
      <c r="J922" t="s">
        <v>8263</v>
      </c>
      <c r="K922" t="s">
        <v>8263</v>
      </c>
      <c r="L922">
        <v>7</v>
      </c>
    </row>
    <row r="923" spans="1:12" x14ac:dyDescent="0.3">
      <c r="A923" t="s">
        <v>1882</v>
      </c>
      <c r="B923" t="s">
        <v>1883</v>
      </c>
      <c r="C923">
        <v>3</v>
      </c>
      <c r="D923" t="s">
        <v>8263</v>
      </c>
      <c r="E923" t="s">
        <v>29</v>
      </c>
      <c r="F923" t="s">
        <v>62</v>
      </c>
      <c r="G923">
        <v>56.509998000000003</v>
      </c>
      <c r="H923">
        <v>-4.2279999999999998</v>
      </c>
      <c r="I923" t="s">
        <v>8263</v>
      </c>
      <c r="J923" t="s">
        <v>8263</v>
      </c>
      <c r="K923" t="s">
        <v>8263</v>
      </c>
      <c r="L923">
        <v>4</v>
      </c>
    </row>
    <row r="924" spans="1:12" x14ac:dyDescent="0.3">
      <c r="A924" t="s">
        <v>1884</v>
      </c>
      <c r="B924" t="s">
        <v>1885</v>
      </c>
      <c r="C924">
        <v>220</v>
      </c>
      <c r="D924" t="s">
        <v>8263</v>
      </c>
      <c r="E924" t="s">
        <v>14</v>
      </c>
      <c r="F924" t="s">
        <v>73</v>
      </c>
      <c r="G924">
        <v>45.366700000000002</v>
      </c>
      <c r="H924">
        <v>24.630700000000001</v>
      </c>
      <c r="I924">
        <v>166</v>
      </c>
      <c r="J924">
        <v>469</v>
      </c>
      <c r="K924" t="s">
        <v>8263</v>
      </c>
      <c r="L924">
        <v>400</v>
      </c>
    </row>
    <row r="925" spans="1:12" x14ac:dyDescent="0.3">
      <c r="A925" t="s">
        <v>1886</v>
      </c>
      <c r="B925" t="s">
        <v>1887</v>
      </c>
      <c r="C925">
        <v>3</v>
      </c>
      <c r="D925" t="s">
        <v>8263</v>
      </c>
      <c r="E925" t="s">
        <v>29</v>
      </c>
      <c r="F925" t="s">
        <v>88</v>
      </c>
      <c r="G925">
        <v>40.111191669999997</v>
      </c>
      <c r="H925">
        <v>19.877588889999998</v>
      </c>
      <c r="I925" t="s">
        <v>8263</v>
      </c>
      <c r="J925" t="s">
        <v>8263</v>
      </c>
      <c r="K925" t="s">
        <v>8263</v>
      </c>
      <c r="L925">
        <v>19.3</v>
      </c>
    </row>
    <row r="926" spans="1:12" x14ac:dyDescent="0.3">
      <c r="A926" t="s">
        <v>1888</v>
      </c>
      <c r="B926" t="s">
        <v>1889</v>
      </c>
      <c r="C926">
        <v>4.4000000000000004</v>
      </c>
      <c r="D926" t="s">
        <v>8263</v>
      </c>
      <c r="E926" t="s">
        <v>29</v>
      </c>
      <c r="F926" t="s">
        <v>379</v>
      </c>
      <c r="G926">
        <v>47.995972000000002</v>
      </c>
      <c r="H926">
        <v>21.033037</v>
      </c>
      <c r="I926">
        <v>14</v>
      </c>
      <c r="J926" t="s">
        <v>8263</v>
      </c>
      <c r="K926" t="s">
        <v>8263</v>
      </c>
      <c r="L926" t="s">
        <v>8263</v>
      </c>
    </row>
    <row r="927" spans="1:12" x14ac:dyDescent="0.3">
      <c r="A927" t="s">
        <v>1890</v>
      </c>
      <c r="B927" t="s">
        <v>1891</v>
      </c>
      <c r="C927">
        <v>2.9609999999999999</v>
      </c>
      <c r="D927" t="s">
        <v>8263</v>
      </c>
      <c r="E927" t="s">
        <v>14</v>
      </c>
      <c r="F927" t="s">
        <v>231</v>
      </c>
      <c r="G927">
        <v>43.358164000000002</v>
      </c>
      <c r="H927">
        <v>19.313452000000002</v>
      </c>
      <c r="I927" t="s">
        <v>8263</v>
      </c>
      <c r="J927" t="s">
        <v>8263</v>
      </c>
      <c r="K927">
        <v>2894</v>
      </c>
      <c r="L927" t="s">
        <v>8263</v>
      </c>
    </row>
    <row r="928" spans="1:12" x14ac:dyDescent="0.3">
      <c r="A928" t="s">
        <v>1892</v>
      </c>
      <c r="B928" t="s">
        <v>1893</v>
      </c>
      <c r="C928">
        <v>2.94</v>
      </c>
      <c r="D928" t="s">
        <v>8263</v>
      </c>
      <c r="E928" t="s">
        <v>29</v>
      </c>
      <c r="F928" t="s">
        <v>15</v>
      </c>
      <c r="G928">
        <v>47.410339960000002</v>
      </c>
      <c r="H928">
        <v>8.4079801940000003</v>
      </c>
      <c r="I928" t="s">
        <v>8263</v>
      </c>
      <c r="J928" t="s">
        <v>8263</v>
      </c>
      <c r="K928" t="s">
        <v>8263</v>
      </c>
      <c r="L928" t="s">
        <v>8263</v>
      </c>
    </row>
    <row r="929" spans="1:12" x14ac:dyDescent="0.3">
      <c r="A929" t="s">
        <v>1894</v>
      </c>
      <c r="B929" t="s">
        <v>1895</v>
      </c>
      <c r="C929">
        <v>2.9</v>
      </c>
      <c r="D929" t="s">
        <v>8263</v>
      </c>
      <c r="E929" t="s">
        <v>29</v>
      </c>
      <c r="F929" t="s">
        <v>15</v>
      </c>
      <c r="G929">
        <v>46.535129759999997</v>
      </c>
      <c r="H929">
        <v>7.0879940399999999</v>
      </c>
      <c r="I929" t="s">
        <v>8263</v>
      </c>
      <c r="J929" t="s">
        <v>8263</v>
      </c>
      <c r="K929" t="s">
        <v>8263</v>
      </c>
      <c r="L929" t="s">
        <v>8263</v>
      </c>
    </row>
    <row r="930" spans="1:12" x14ac:dyDescent="0.3">
      <c r="A930" t="s">
        <v>1896</v>
      </c>
      <c r="B930" t="s">
        <v>1897</v>
      </c>
      <c r="C930">
        <v>2.9</v>
      </c>
      <c r="D930" t="s">
        <v>8263</v>
      </c>
      <c r="E930" t="s">
        <v>29</v>
      </c>
      <c r="F930" t="s">
        <v>15</v>
      </c>
      <c r="G930">
        <v>46.419574279999999</v>
      </c>
      <c r="H930">
        <v>8.8506670189999994</v>
      </c>
      <c r="I930" t="s">
        <v>8263</v>
      </c>
      <c r="J930" t="s">
        <v>8263</v>
      </c>
      <c r="K930" t="s">
        <v>8263</v>
      </c>
      <c r="L930" t="s">
        <v>8263</v>
      </c>
    </row>
    <row r="931" spans="1:12" x14ac:dyDescent="0.3">
      <c r="A931" t="s">
        <v>1898</v>
      </c>
      <c r="B931" t="s">
        <v>1899</v>
      </c>
      <c r="C931">
        <v>2.875</v>
      </c>
      <c r="D931" t="s">
        <v>8263</v>
      </c>
      <c r="E931" t="s">
        <v>29</v>
      </c>
      <c r="F931" t="s">
        <v>15</v>
      </c>
      <c r="G931">
        <v>46.794424360000001</v>
      </c>
      <c r="H931">
        <v>8.2618727060000001</v>
      </c>
      <c r="I931" t="s">
        <v>8263</v>
      </c>
      <c r="J931" t="s">
        <v>8263</v>
      </c>
      <c r="K931" t="s">
        <v>8263</v>
      </c>
      <c r="L931" t="s">
        <v>8263</v>
      </c>
    </row>
    <row r="932" spans="1:12" x14ac:dyDescent="0.3">
      <c r="A932" t="s">
        <v>1900</v>
      </c>
      <c r="B932" t="s">
        <v>1901</v>
      </c>
      <c r="C932">
        <v>2.85</v>
      </c>
      <c r="D932" t="s">
        <v>8263</v>
      </c>
      <c r="E932" t="s">
        <v>29</v>
      </c>
      <c r="F932" t="s">
        <v>15</v>
      </c>
      <c r="G932">
        <v>47.619475540000003</v>
      </c>
      <c r="H932">
        <v>7.570308185</v>
      </c>
      <c r="I932" t="s">
        <v>8263</v>
      </c>
      <c r="J932" t="s">
        <v>8263</v>
      </c>
      <c r="K932" t="s">
        <v>8263</v>
      </c>
      <c r="L932" t="s">
        <v>8263</v>
      </c>
    </row>
    <row r="933" spans="1:12" x14ac:dyDescent="0.3">
      <c r="A933" t="s">
        <v>1902</v>
      </c>
      <c r="B933" t="s">
        <v>1903</v>
      </c>
      <c r="C933">
        <v>2.8</v>
      </c>
      <c r="D933" t="s">
        <v>8263</v>
      </c>
      <c r="E933" t="s">
        <v>29</v>
      </c>
      <c r="F933" t="s">
        <v>15</v>
      </c>
      <c r="G933">
        <v>47.108448439999997</v>
      </c>
      <c r="H933">
        <v>9.2147363119999994</v>
      </c>
      <c r="I933" t="s">
        <v>8263</v>
      </c>
      <c r="J933" t="s">
        <v>8263</v>
      </c>
      <c r="K933" t="s">
        <v>8263</v>
      </c>
      <c r="L933" t="s">
        <v>8263</v>
      </c>
    </row>
    <row r="934" spans="1:12" x14ac:dyDescent="0.3">
      <c r="A934" t="s">
        <v>1904</v>
      </c>
      <c r="B934" t="s">
        <v>1905</v>
      </c>
      <c r="C934">
        <v>2.8</v>
      </c>
      <c r="D934" t="s">
        <v>8263</v>
      </c>
      <c r="E934" t="s">
        <v>29</v>
      </c>
      <c r="F934" t="s">
        <v>15</v>
      </c>
      <c r="G934">
        <v>46.723758619999998</v>
      </c>
      <c r="H934">
        <v>7.4470578290000002</v>
      </c>
      <c r="I934" t="s">
        <v>8263</v>
      </c>
      <c r="J934" t="s">
        <v>8263</v>
      </c>
      <c r="K934" t="s">
        <v>8263</v>
      </c>
      <c r="L934" t="s">
        <v>8263</v>
      </c>
    </row>
    <row r="935" spans="1:12" x14ac:dyDescent="0.3">
      <c r="A935" t="s">
        <v>1906</v>
      </c>
      <c r="B935" t="s">
        <v>1907</v>
      </c>
      <c r="C935">
        <v>2.8</v>
      </c>
      <c r="D935" t="s">
        <v>8263</v>
      </c>
      <c r="E935" t="s">
        <v>29</v>
      </c>
      <c r="F935" t="s">
        <v>15</v>
      </c>
      <c r="G935">
        <v>47.179165269999999</v>
      </c>
      <c r="H935">
        <v>8.6284758670000006</v>
      </c>
      <c r="I935" t="s">
        <v>8263</v>
      </c>
      <c r="J935" t="s">
        <v>8263</v>
      </c>
      <c r="K935" t="s">
        <v>8263</v>
      </c>
      <c r="L935" t="s">
        <v>8263</v>
      </c>
    </row>
    <row r="936" spans="1:12" x14ac:dyDescent="0.3">
      <c r="A936" t="s">
        <v>1908</v>
      </c>
      <c r="B936" t="s">
        <v>1909</v>
      </c>
      <c r="C936">
        <v>217</v>
      </c>
      <c r="D936" t="s">
        <v>8263</v>
      </c>
      <c r="E936" t="s">
        <v>14</v>
      </c>
      <c r="F936" t="s">
        <v>112</v>
      </c>
      <c r="G936">
        <v>45.009998000000003</v>
      </c>
      <c r="H936">
        <v>14.893000000000001</v>
      </c>
      <c r="I936">
        <v>410</v>
      </c>
      <c r="J936">
        <v>142</v>
      </c>
      <c r="K936" t="s">
        <v>8263</v>
      </c>
      <c r="L936">
        <v>1002.2</v>
      </c>
    </row>
    <row r="937" spans="1:12" x14ac:dyDescent="0.3">
      <c r="A937" t="s">
        <v>1910</v>
      </c>
      <c r="B937" t="s">
        <v>1911</v>
      </c>
      <c r="C937">
        <v>2.77</v>
      </c>
      <c r="D937" t="s">
        <v>8263</v>
      </c>
      <c r="E937" t="s">
        <v>29</v>
      </c>
      <c r="F937" t="s">
        <v>15</v>
      </c>
      <c r="G937">
        <v>46.429697750000003</v>
      </c>
      <c r="H937">
        <v>7.845719871</v>
      </c>
      <c r="I937" t="s">
        <v>8263</v>
      </c>
      <c r="J937" t="s">
        <v>8263</v>
      </c>
      <c r="K937" t="s">
        <v>8263</v>
      </c>
      <c r="L937" t="s">
        <v>8263</v>
      </c>
    </row>
    <row r="938" spans="1:12" x14ac:dyDescent="0.3">
      <c r="A938" t="s">
        <v>1912</v>
      </c>
      <c r="B938" t="s">
        <v>1913</v>
      </c>
      <c r="C938">
        <v>2.75</v>
      </c>
      <c r="D938" t="s">
        <v>8263</v>
      </c>
      <c r="E938" t="s">
        <v>29</v>
      </c>
      <c r="F938" t="s">
        <v>15</v>
      </c>
      <c r="G938">
        <v>46.779814119999998</v>
      </c>
      <c r="H938">
        <v>8.1556925210000006</v>
      </c>
      <c r="I938" t="s">
        <v>8263</v>
      </c>
      <c r="J938" t="s">
        <v>8263</v>
      </c>
      <c r="K938" t="s">
        <v>8263</v>
      </c>
      <c r="L938" t="s">
        <v>8263</v>
      </c>
    </row>
    <row r="939" spans="1:12" x14ac:dyDescent="0.3">
      <c r="A939" t="s">
        <v>1914</v>
      </c>
      <c r="B939" t="s">
        <v>1915</v>
      </c>
      <c r="C939">
        <v>2.65</v>
      </c>
      <c r="D939" t="s">
        <v>8263</v>
      </c>
      <c r="E939" t="s">
        <v>29</v>
      </c>
      <c r="F939" t="s">
        <v>15</v>
      </c>
      <c r="G939">
        <v>46.730267750000003</v>
      </c>
      <c r="H939">
        <v>8.1943485159999998</v>
      </c>
      <c r="I939" t="s">
        <v>8263</v>
      </c>
      <c r="J939" t="s">
        <v>8263</v>
      </c>
      <c r="K939" t="s">
        <v>8263</v>
      </c>
      <c r="L939" t="s">
        <v>8263</v>
      </c>
    </row>
    <row r="940" spans="1:12" x14ac:dyDescent="0.3">
      <c r="A940" t="s">
        <v>1916</v>
      </c>
      <c r="B940" t="s">
        <v>1917</v>
      </c>
      <c r="C940">
        <v>2.62</v>
      </c>
      <c r="D940" t="s">
        <v>8263</v>
      </c>
      <c r="E940" t="s">
        <v>29</v>
      </c>
      <c r="F940" t="s">
        <v>15</v>
      </c>
      <c r="G940">
        <v>46.838451650000003</v>
      </c>
      <c r="H940">
        <v>9.2650933529999993</v>
      </c>
      <c r="I940" t="s">
        <v>8263</v>
      </c>
      <c r="J940" t="s">
        <v>8263</v>
      </c>
      <c r="K940" t="s">
        <v>8263</v>
      </c>
      <c r="L940" t="s">
        <v>8263</v>
      </c>
    </row>
    <row r="941" spans="1:12" x14ac:dyDescent="0.3">
      <c r="A941" t="s">
        <v>1918</v>
      </c>
      <c r="B941" t="s">
        <v>1919</v>
      </c>
      <c r="C941">
        <v>2.6</v>
      </c>
      <c r="D941" t="s">
        <v>8263</v>
      </c>
      <c r="E941" t="s">
        <v>29</v>
      </c>
      <c r="F941" t="s">
        <v>15</v>
      </c>
      <c r="G941">
        <v>46.727726320000002</v>
      </c>
      <c r="H941">
        <v>6.5222430239999998</v>
      </c>
      <c r="I941" t="s">
        <v>8263</v>
      </c>
      <c r="J941" t="s">
        <v>8263</v>
      </c>
      <c r="K941" t="s">
        <v>8263</v>
      </c>
      <c r="L941" t="s">
        <v>8263</v>
      </c>
    </row>
    <row r="942" spans="1:12" x14ac:dyDescent="0.3">
      <c r="A942" t="s">
        <v>1920</v>
      </c>
      <c r="B942" t="s">
        <v>1921</v>
      </c>
      <c r="C942">
        <v>2.5550000000000002</v>
      </c>
      <c r="D942" t="s">
        <v>8263</v>
      </c>
      <c r="E942" t="s">
        <v>29</v>
      </c>
      <c r="F942" t="s">
        <v>15</v>
      </c>
      <c r="G942">
        <v>47.12090362</v>
      </c>
      <c r="H942">
        <v>9.4830018809999999</v>
      </c>
      <c r="I942" t="s">
        <v>8263</v>
      </c>
      <c r="J942" t="s">
        <v>8263</v>
      </c>
      <c r="K942" t="s">
        <v>8263</v>
      </c>
      <c r="L942" t="s">
        <v>8263</v>
      </c>
    </row>
    <row r="943" spans="1:12" x14ac:dyDescent="0.3">
      <c r="A943" t="s">
        <v>1922</v>
      </c>
      <c r="B943" t="s">
        <v>1923</v>
      </c>
      <c r="C943">
        <v>2.5</v>
      </c>
      <c r="D943" t="s">
        <v>8263</v>
      </c>
      <c r="E943" t="s">
        <v>14</v>
      </c>
      <c r="F943" t="s">
        <v>15</v>
      </c>
      <c r="G943">
        <v>47.280704040000003</v>
      </c>
      <c r="H943">
        <v>9.4211636900000002</v>
      </c>
      <c r="I943" t="s">
        <v>8263</v>
      </c>
      <c r="J943" t="s">
        <v>8263</v>
      </c>
      <c r="K943" t="s">
        <v>8263</v>
      </c>
      <c r="L943" t="s">
        <v>8263</v>
      </c>
    </row>
    <row r="944" spans="1:12" x14ac:dyDescent="0.3">
      <c r="A944" t="s">
        <v>1924</v>
      </c>
      <c r="B944" t="s">
        <v>1925</v>
      </c>
      <c r="C944">
        <v>2.5</v>
      </c>
      <c r="D944" t="s">
        <v>8263</v>
      </c>
      <c r="E944" t="s">
        <v>29</v>
      </c>
      <c r="F944" t="s">
        <v>62</v>
      </c>
      <c r="G944">
        <v>56.699001000000003</v>
      </c>
      <c r="H944">
        <v>-4.4080000000000004</v>
      </c>
      <c r="I944" t="s">
        <v>8263</v>
      </c>
      <c r="J944" t="s">
        <v>8263</v>
      </c>
      <c r="K944" t="s">
        <v>8263</v>
      </c>
      <c r="L944">
        <v>7</v>
      </c>
    </row>
    <row r="945" spans="1:12" x14ac:dyDescent="0.3">
      <c r="A945" t="s">
        <v>1926</v>
      </c>
      <c r="B945" t="s">
        <v>1927</v>
      </c>
      <c r="C945">
        <v>2.4870000000000001</v>
      </c>
      <c r="D945" t="s">
        <v>8263</v>
      </c>
      <c r="E945" t="s">
        <v>29</v>
      </c>
      <c r="F945" t="s">
        <v>15</v>
      </c>
      <c r="G945">
        <v>46.496100120000001</v>
      </c>
      <c r="H945">
        <v>7.5768440180000001</v>
      </c>
      <c r="I945" t="s">
        <v>8263</v>
      </c>
      <c r="J945" t="s">
        <v>8263</v>
      </c>
      <c r="K945" t="s">
        <v>8263</v>
      </c>
      <c r="L945" t="s">
        <v>8263</v>
      </c>
    </row>
    <row r="946" spans="1:12" x14ac:dyDescent="0.3">
      <c r="A946" t="s">
        <v>1928</v>
      </c>
      <c r="B946" t="s">
        <v>1929</v>
      </c>
      <c r="C946">
        <v>216</v>
      </c>
      <c r="D946" t="s">
        <v>8263</v>
      </c>
      <c r="E946" t="s">
        <v>29</v>
      </c>
      <c r="F946" t="s">
        <v>73</v>
      </c>
      <c r="G946">
        <v>44.306998999999998</v>
      </c>
      <c r="H946">
        <v>22.568000999999999</v>
      </c>
      <c r="I946">
        <v>35</v>
      </c>
      <c r="J946">
        <v>600</v>
      </c>
      <c r="K946" t="s">
        <v>8263</v>
      </c>
      <c r="L946" t="s">
        <v>8263</v>
      </c>
    </row>
    <row r="947" spans="1:12" x14ac:dyDescent="0.3">
      <c r="A947" t="s">
        <v>1930</v>
      </c>
      <c r="B947" t="s">
        <v>1931</v>
      </c>
      <c r="C947">
        <v>2.4740000000000002</v>
      </c>
      <c r="D947" t="s">
        <v>8263</v>
      </c>
      <c r="E947" t="s">
        <v>29</v>
      </c>
      <c r="F947" t="s">
        <v>15</v>
      </c>
      <c r="G947">
        <v>46.946493459999999</v>
      </c>
      <c r="H947">
        <v>7.4567593280000004</v>
      </c>
      <c r="I947" t="s">
        <v>8263</v>
      </c>
      <c r="J947" t="s">
        <v>8263</v>
      </c>
      <c r="K947" t="s">
        <v>8263</v>
      </c>
      <c r="L947" t="s">
        <v>8263</v>
      </c>
    </row>
    <row r="948" spans="1:12" x14ac:dyDescent="0.3">
      <c r="A948" t="s">
        <v>1932</v>
      </c>
      <c r="B948" t="s">
        <v>1933</v>
      </c>
      <c r="C948">
        <v>2.4</v>
      </c>
      <c r="D948" t="s">
        <v>8263</v>
      </c>
      <c r="E948" t="s">
        <v>29</v>
      </c>
      <c r="F948" t="s">
        <v>15</v>
      </c>
      <c r="G948">
        <v>46.940743179999998</v>
      </c>
      <c r="H948">
        <v>8.2878677320000005</v>
      </c>
      <c r="I948" t="s">
        <v>8263</v>
      </c>
      <c r="J948" t="s">
        <v>8263</v>
      </c>
      <c r="K948" t="s">
        <v>8263</v>
      </c>
      <c r="L948" t="s">
        <v>8263</v>
      </c>
    </row>
    <row r="949" spans="1:12" x14ac:dyDescent="0.3">
      <c r="A949" t="s">
        <v>1934</v>
      </c>
      <c r="B949" t="s">
        <v>1935</v>
      </c>
      <c r="C949">
        <v>2.4</v>
      </c>
      <c r="D949" t="s">
        <v>8263</v>
      </c>
      <c r="E949" t="s">
        <v>29</v>
      </c>
      <c r="F949" t="s">
        <v>30</v>
      </c>
      <c r="G949">
        <v>48.268909999999998</v>
      </c>
      <c r="H949">
        <v>18.528220000000001</v>
      </c>
      <c r="I949" t="s">
        <v>8263</v>
      </c>
      <c r="J949" t="s">
        <v>8263</v>
      </c>
      <c r="K949" t="s">
        <v>8263</v>
      </c>
      <c r="L949" t="s">
        <v>8263</v>
      </c>
    </row>
    <row r="950" spans="1:12" x14ac:dyDescent="0.3">
      <c r="A950" t="s">
        <v>1936</v>
      </c>
      <c r="B950" t="s">
        <v>1937</v>
      </c>
      <c r="C950">
        <v>2.4</v>
      </c>
      <c r="D950" t="s">
        <v>8263</v>
      </c>
      <c r="E950" t="s">
        <v>29</v>
      </c>
      <c r="F950" t="s">
        <v>62</v>
      </c>
      <c r="G950">
        <v>56.282001999999999</v>
      </c>
      <c r="H950">
        <v>-4.93</v>
      </c>
      <c r="I950" t="s">
        <v>8263</v>
      </c>
      <c r="J950" t="s">
        <v>8263</v>
      </c>
      <c r="K950" t="s">
        <v>8263</v>
      </c>
      <c r="L950">
        <v>9</v>
      </c>
    </row>
    <row r="951" spans="1:12" x14ac:dyDescent="0.3">
      <c r="A951" t="s">
        <v>1938</v>
      </c>
      <c r="B951" t="s">
        <v>1939</v>
      </c>
      <c r="C951">
        <v>2.4</v>
      </c>
      <c r="D951" t="s">
        <v>8263</v>
      </c>
      <c r="E951" t="s">
        <v>29</v>
      </c>
      <c r="F951" t="s">
        <v>62</v>
      </c>
      <c r="G951">
        <v>57.381999999999998</v>
      </c>
      <c r="H951">
        <v>-4.8810000000000002</v>
      </c>
      <c r="I951" t="s">
        <v>8263</v>
      </c>
      <c r="J951" t="s">
        <v>8263</v>
      </c>
      <c r="K951" t="s">
        <v>8263</v>
      </c>
      <c r="L951">
        <v>8</v>
      </c>
    </row>
    <row r="952" spans="1:12" x14ac:dyDescent="0.3">
      <c r="A952" t="s">
        <v>1940</v>
      </c>
      <c r="B952" t="s">
        <v>1941</v>
      </c>
      <c r="C952">
        <v>2.3662577809999998</v>
      </c>
      <c r="D952" t="s">
        <v>8263</v>
      </c>
      <c r="E952" t="s">
        <v>29</v>
      </c>
      <c r="F952" t="s">
        <v>467</v>
      </c>
      <c r="G952">
        <v>53.499899999999997</v>
      </c>
      <c r="H952">
        <v>18.3736</v>
      </c>
      <c r="I952" t="s">
        <v>8263</v>
      </c>
      <c r="J952" t="s">
        <v>8263</v>
      </c>
      <c r="K952" t="s">
        <v>8263</v>
      </c>
      <c r="L952" t="s">
        <v>8263</v>
      </c>
    </row>
    <row r="953" spans="1:12" x14ac:dyDescent="0.3">
      <c r="A953" t="s">
        <v>1942</v>
      </c>
      <c r="B953" t="s">
        <v>1943</v>
      </c>
      <c r="C953">
        <v>2.35</v>
      </c>
      <c r="D953" t="s">
        <v>8263</v>
      </c>
      <c r="E953" t="s">
        <v>18</v>
      </c>
      <c r="F953" t="s">
        <v>15</v>
      </c>
      <c r="G953">
        <v>46.293451169999997</v>
      </c>
      <c r="H953">
        <v>8.0881588709999992</v>
      </c>
      <c r="I953" t="s">
        <v>8263</v>
      </c>
      <c r="J953" t="s">
        <v>8263</v>
      </c>
      <c r="K953" t="s">
        <v>8263</v>
      </c>
      <c r="L953" t="s">
        <v>8263</v>
      </c>
    </row>
    <row r="954" spans="1:12" x14ac:dyDescent="0.3">
      <c r="A954" t="s">
        <v>1944</v>
      </c>
      <c r="B954" t="s">
        <v>1945</v>
      </c>
      <c r="C954">
        <v>2.35</v>
      </c>
      <c r="D954" t="s">
        <v>8263</v>
      </c>
      <c r="E954" t="s">
        <v>29</v>
      </c>
      <c r="F954" t="s">
        <v>15</v>
      </c>
      <c r="G954">
        <v>46.503125939999997</v>
      </c>
      <c r="H954">
        <v>8.3185316480000004</v>
      </c>
      <c r="I954" t="s">
        <v>8263</v>
      </c>
      <c r="J954" t="s">
        <v>8263</v>
      </c>
      <c r="K954" t="s">
        <v>8263</v>
      </c>
      <c r="L954" t="s">
        <v>8263</v>
      </c>
    </row>
    <row r="955" spans="1:12" x14ac:dyDescent="0.3">
      <c r="A955" t="s">
        <v>1946</v>
      </c>
      <c r="B955" t="s">
        <v>1947</v>
      </c>
      <c r="C955">
        <v>216</v>
      </c>
      <c r="D955" t="s">
        <v>8263</v>
      </c>
      <c r="E955" t="s">
        <v>14</v>
      </c>
      <c r="F955" t="s">
        <v>112</v>
      </c>
      <c r="G955">
        <v>42.603000999999999</v>
      </c>
      <c r="H955">
        <v>18.235001</v>
      </c>
      <c r="I955">
        <v>272</v>
      </c>
      <c r="J955">
        <v>1109</v>
      </c>
      <c r="K955" t="s">
        <v>8263</v>
      </c>
      <c r="L955" t="s">
        <v>8263</v>
      </c>
    </row>
    <row r="956" spans="1:12" x14ac:dyDescent="0.3">
      <c r="A956" t="s">
        <v>1948</v>
      </c>
      <c r="B956" t="s">
        <v>1949</v>
      </c>
      <c r="C956">
        <v>2.3199999999999998</v>
      </c>
      <c r="D956" t="s">
        <v>8263</v>
      </c>
      <c r="E956" t="s">
        <v>29</v>
      </c>
      <c r="F956" t="s">
        <v>15</v>
      </c>
      <c r="G956">
        <v>47.113504880000001</v>
      </c>
      <c r="H956">
        <v>9.2193850130000001</v>
      </c>
      <c r="I956" t="s">
        <v>8263</v>
      </c>
      <c r="J956" t="s">
        <v>8263</v>
      </c>
      <c r="K956" t="s">
        <v>8263</v>
      </c>
      <c r="L956" t="s">
        <v>8263</v>
      </c>
    </row>
    <row r="957" spans="1:12" x14ac:dyDescent="0.3">
      <c r="A957" t="s">
        <v>1950</v>
      </c>
      <c r="B957" t="s">
        <v>1951</v>
      </c>
      <c r="C957">
        <v>2.2999999999999998</v>
      </c>
      <c r="D957" t="s">
        <v>8263</v>
      </c>
      <c r="E957" t="s">
        <v>29</v>
      </c>
      <c r="F957" t="s">
        <v>15</v>
      </c>
      <c r="G957">
        <v>47.523980979999997</v>
      </c>
      <c r="H957">
        <v>9.1867910249999998</v>
      </c>
      <c r="I957" t="s">
        <v>8263</v>
      </c>
      <c r="J957" t="s">
        <v>8263</v>
      </c>
      <c r="K957" t="s">
        <v>8263</v>
      </c>
      <c r="L957" t="s">
        <v>8263</v>
      </c>
    </row>
    <row r="958" spans="1:12" x14ac:dyDescent="0.3">
      <c r="A958" t="s">
        <v>1952</v>
      </c>
      <c r="B958" t="s">
        <v>1953</v>
      </c>
      <c r="C958">
        <v>2.2200000000000002</v>
      </c>
      <c r="D958" t="s">
        <v>8263</v>
      </c>
      <c r="E958" t="s">
        <v>29</v>
      </c>
      <c r="F958" t="s">
        <v>15</v>
      </c>
      <c r="G958">
        <v>47.123582020000001</v>
      </c>
      <c r="H958">
        <v>9.0421650240000009</v>
      </c>
      <c r="I958" t="s">
        <v>8263</v>
      </c>
      <c r="J958" t="s">
        <v>8263</v>
      </c>
      <c r="K958" t="s">
        <v>8263</v>
      </c>
      <c r="L958" t="s">
        <v>8263</v>
      </c>
    </row>
    <row r="959" spans="1:12" x14ac:dyDescent="0.3">
      <c r="A959" t="s">
        <v>1954</v>
      </c>
      <c r="B959" t="s">
        <v>1955</v>
      </c>
      <c r="C959">
        <v>2.2000000000000002</v>
      </c>
      <c r="D959" t="s">
        <v>8263</v>
      </c>
      <c r="E959" t="s">
        <v>29</v>
      </c>
      <c r="F959" t="s">
        <v>62</v>
      </c>
      <c r="G959">
        <v>56.699001000000003</v>
      </c>
      <c r="H959">
        <v>-4.4080000000000004</v>
      </c>
      <c r="I959" t="s">
        <v>8263</v>
      </c>
      <c r="J959" t="s">
        <v>8263</v>
      </c>
      <c r="K959" t="s">
        <v>8263</v>
      </c>
      <c r="L959">
        <v>12</v>
      </c>
    </row>
    <row r="960" spans="1:12" x14ac:dyDescent="0.3">
      <c r="A960" t="s">
        <v>1956</v>
      </c>
      <c r="B960" t="s">
        <v>1957</v>
      </c>
      <c r="C960">
        <v>2.19</v>
      </c>
      <c r="D960" t="s">
        <v>8263</v>
      </c>
      <c r="E960" t="s">
        <v>29</v>
      </c>
      <c r="F960" t="s">
        <v>15</v>
      </c>
      <c r="G960">
        <v>47.06140912</v>
      </c>
      <c r="H960">
        <v>8.3349393260000006</v>
      </c>
      <c r="I960" t="s">
        <v>8263</v>
      </c>
      <c r="J960" t="s">
        <v>8263</v>
      </c>
      <c r="K960" t="s">
        <v>8263</v>
      </c>
      <c r="L960" t="s">
        <v>8263</v>
      </c>
    </row>
    <row r="961" spans="1:12" x14ac:dyDescent="0.3">
      <c r="A961" t="s">
        <v>1958</v>
      </c>
      <c r="B961" t="s">
        <v>1959</v>
      </c>
      <c r="C961">
        <v>2.17</v>
      </c>
      <c r="D961" t="s">
        <v>8263</v>
      </c>
      <c r="E961" t="s">
        <v>29</v>
      </c>
      <c r="F961" t="s">
        <v>15</v>
      </c>
      <c r="G961">
        <v>47.195704470000003</v>
      </c>
      <c r="H961">
        <v>8.5393637489999996</v>
      </c>
      <c r="I961" t="s">
        <v>8263</v>
      </c>
      <c r="J961" t="s">
        <v>8263</v>
      </c>
      <c r="K961" t="s">
        <v>8263</v>
      </c>
      <c r="L961" t="s">
        <v>8263</v>
      </c>
    </row>
    <row r="962" spans="1:12" x14ac:dyDescent="0.3">
      <c r="A962" t="s">
        <v>1960</v>
      </c>
      <c r="B962" t="s">
        <v>1961</v>
      </c>
      <c r="C962">
        <v>2.17</v>
      </c>
      <c r="D962" t="s">
        <v>8263</v>
      </c>
      <c r="E962" t="s">
        <v>29</v>
      </c>
      <c r="F962" t="s">
        <v>88</v>
      </c>
      <c r="G962">
        <v>40.766013890000004</v>
      </c>
      <c r="H962">
        <v>20.396044440000001</v>
      </c>
      <c r="I962" t="s">
        <v>8263</v>
      </c>
      <c r="J962" t="s">
        <v>8263</v>
      </c>
      <c r="K962" t="s">
        <v>8263</v>
      </c>
      <c r="L962">
        <v>10.118</v>
      </c>
    </row>
    <row r="963" spans="1:12" x14ac:dyDescent="0.3">
      <c r="A963" t="s">
        <v>1962</v>
      </c>
      <c r="B963" t="s">
        <v>1963</v>
      </c>
      <c r="C963">
        <v>2.15</v>
      </c>
      <c r="D963" t="s">
        <v>8263</v>
      </c>
      <c r="E963" t="s">
        <v>29</v>
      </c>
      <c r="F963" t="s">
        <v>15</v>
      </c>
      <c r="G963">
        <v>47.109145789999999</v>
      </c>
      <c r="H963">
        <v>8.3629374670000001</v>
      </c>
      <c r="I963" t="s">
        <v>8263</v>
      </c>
      <c r="J963" t="s">
        <v>8263</v>
      </c>
      <c r="K963" t="s">
        <v>8263</v>
      </c>
      <c r="L963" t="s">
        <v>8263</v>
      </c>
    </row>
    <row r="964" spans="1:12" x14ac:dyDescent="0.3">
      <c r="A964" t="s">
        <v>1964</v>
      </c>
      <c r="B964" t="s">
        <v>1965</v>
      </c>
      <c r="C964">
        <v>2.13</v>
      </c>
      <c r="D964" t="s">
        <v>8263</v>
      </c>
      <c r="E964" t="s">
        <v>29</v>
      </c>
      <c r="F964" t="s">
        <v>15</v>
      </c>
      <c r="G964">
        <v>46.4652885</v>
      </c>
      <c r="H964">
        <v>8.2533430400000007</v>
      </c>
      <c r="I964" t="s">
        <v>8263</v>
      </c>
      <c r="J964" t="s">
        <v>8263</v>
      </c>
      <c r="K964" t="s">
        <v>8263</v>
      </c>
      <c r="L964" t="s">
        <v>8263</v>
      </c>
    </row>
    <row r="965" spans="1:12" x14ac:dyDescent="0.3">
      <c r="A965" t="s">
        <v>1966</v>
      </c>
      <c r="B965" t="s">
        <v>1967</v>
      </c>
      <c r="C965">
        <v>215.81</v>
      </c>
      <c r="D965" t="s">
        <v>8263</v>
      </c>
      <c r="E965" t="s">
        <v>14</v>
      </c>
      <c r="F965" t="s">
        <v>38</v>
      </c>
      <c r="G965">
        <v>41.491101</v>
      </c>
      <c r="H965">
        <v>-6.0846080000000002</v>
      </c>
      <c r="I965">
        <v>228</v>
      </c>
      <c r="J965">
        <v>66</v>
      </c>
      <c r="K965">
        <v>41000</v>
      </c>
      <c r="L965" t="s">
        <v>8263</v>
      </c>
    </row>
    <row r="966" spans="1:12" x14ac:dyDescent="0.3">
      <c r="A966" t="s">
        <v>1968</v>
      </c>
      <c r="B966" t="s">
        <v>1969</v>
      </c>
      <c r="C966">
        <v>2.1</v>
      </c>
      <c r="D966" t="s">
        <v>8263</v>
      </c>
      <c r="E966" t="s">
        <v>29</v>
      </c>
      <c r="F966" t="s">
        <v>15</v>
      </c>
      <c r="G966">
        <v>47.081775399999998</v>
      </c>
      <c r="H966">
        <v>8.3143325150000003</v>
      </c>
      <c r="I966" t="s">
        <v>8263</v>
      </c>
      <c r="J966" t="s">
        <v>8263</v>
      </c>
      <c r="K966" t="s">
        <v>8263</v>
      </c>
      <c r="L966" t="s">
        <v>8263</v>
      </c>
    </row>
    <row r="967" spans="1:12" x14ac:dyDescent="0.3">
      <c r="A967" t="s">
        <v>1970</v>
      </c>
      <c r="B967" t="s">
        <v>1971</v>
      </c>
      <c r="C967">
        <v>2.0299999999999998</v>
      </c>
      <c r="D967" t="s">
        <v>8263</v>
      </c>
      <c r="E967" t="s">
        <v>29</v>
      </c>
      <c r="F967" t="s">
        <v>15</v>
      </c>
      <c r="G967">
        <v>46.231335280000003</v>
      </c>
      <c r="H967">
        <v>8.8602357630000004</v>
      </c>
      <c r="I967" t="s">
        <v>8263</v>
      </c>
      <c r="J967" t="s">
        <v>8263</v>
      </c>
      <c r="K967" t="s">
        <v>8263</v>
      </c>
      <c r="L967" t="s">
        <v>8263</v>
      </c>
    </row>
    <row r="968" spans="1:12" x14ac:dyDescent="0.3">
      <c r="A968" t="s">
        <v>1972</v>
      </c>
      <c r="B968" t="s">
        <v>1973</v>
      </c>
      <c r="C968">
        <v>189</v>
      </c>
      <c r="D968">
        <v>189</v>
      </c>
      <c r="E968" t="s">
        <v>18</v>
      </c>
      <c r="F968" t="s">
        <v>117</v>
      </c>
      <c r="G968">
        <v>41.209099000000002</v>
      </c>
      <c r="H968">
        <v>-7.0490000000000004</v>
      </c>
      <c r="I968">
        <v>123</v>
      </c>
      <c r="J968">
        <v>630</v>
      </c>
      <c r="K968">
        <v>3400</v>
      </c>
      <c r="L968">
        <v>230</v>
      </c>
    </row>
    <row r="969" spans="1:12" x14ac:dyDescent="0.3">
      <c r="A969" t="s">
        <v>1974</v>
      </c>
      <c r="B969" t="s">
        <v>1975</v>
      </c>
      <c r="C969">
        <v>2</v>
      </c>
      <c r="D969" t="s">
        <v>8263</v>
      </c>
      <c r="E969" t="s">
        <v>29</v>
      </c>
      <c r="F969" t="s">
        <v>41</v>
      </c>
      <c r="G969">
        <v>46.823628999999997</v>
      </c>
      <c r="H969">
        <v>13.295555999999999</v>
      </c>
      <c r="I969" t="s">
        <v>8263</v>
      </c>
      <c r="J969" t="s">
        <v>8263</v>
      </c>
      <c r="K969" t="s">
        <v>8263</v>
      </c>
      <c r="L969" t="s">
        <v>8263</v>
      </c>
    </row>
    <row r="970" spans="1:12" x14ac:dyDescent="0.3">
      <c r="A970" t="s">
        <v>1976</v>
      </c>
      <c r="B970" t="s">
        <v>1977</v>
      </c>
      <c r="C970">
        <v>2</v>
      </c>
      <c r="D970" t="s">
        <v>8263</v>
      </c>
      <c r="E970" t="s">
        <v>29</v>
      </c>
      <c r="F970" t="s">
        <v>41</v>
      </c>
      <c r="G970">
        <v>48.022415000000002</v>
      </c>
      <c r="H970">
        <v>14.322989</v>
      </c>
      <c r="I970" t="s">
        <v>8263</v>
      </c>
      <c r="J970" t="s">
        <v>8263</v>
      </c>
      <c r="K970" t="s">
        <v>8263</v>
      </c>
      <c r="L970" t="s">
        <v>8263</v>
      </c>
    </row>
    <row r="971" spans="1:12" x14ac:dyDescent="0.3">
      <c r="A971" t="s">
        <v>1978</v>
      </c>
      <c r="B971" t="s">
        <v>1979</v>
      </c>
      <c r="C971">
        <v>2</v>
      </c>
      <c r="D971" t="s">
        <v>8263</v>
      </c>
      <c r="E971" t="s">
        <v>29</v>
      </c>
      <c r="F971" t="s">
        <v>41</v>
      </c>
      <c r="G971">
        <v>47.217744000000003</v>
      </c>
      <c r="H971">
        <v>14.599074999999999</v>
      </c>
      <c r="I971" t="s">
        <v>8263</v>
      </c>
      <c r="J971" t="s">
        <v>8263</v>
      </c>
      <c r="K971" t="s">
        <v>8263</v>
      </c>
      <c r="L971" t="s">
        <v>8263</v>
      </c>
    </row>
    <row r="972" spans="1:12" x14ac:dyDescent="0.3">
      <c r="A972" t="s">
        <v>1980</v>
      </c>
      <c r="B972" t="s">
        <v>1981</v>
      </c>
      <c r="C972">
        <v>2</v>
      </c>
      <c r="D972" t="s">
        <v>8263</v>
      </c>
      <c r="E972" t="s">
        <v>29</v>
      </c>
      <c r="F972" t="s">
        <v>15</v>
      </c>
      <c r="G972">
        <v>46.620563820000001</v>
      </c>
      <c r="H972">
        <v>8.5690446290000004</v>
      </c>
      <c r="I972" t="s">
        <v>8263</v>
      </c>
      <c r="J972" t="s">
        <v>8263</v>
      </c>
      <c r="K972" t="s">
        <v>8263</v>
      </c>
      <c r="L972" t="s">
        <v>8263</v>
      </c>
    </row>
    <row r="973" spans="1:12" x14ac:dyDescent="0.3">
      <c r="A973" t="s">
        <v>1982</v>
      </c>
      <c r="B973" t="s">
        <v>1983</v>
      </c>
      <c r="C973">
        <v>2</v>
      </c>
      <c r="D973" t="s">
        <v>8263</v>
      </c>
      <c r="E973" t="s">
        <v>14</v>
      </c>
      <c r="F973" t="s">
        <v>41</v>
      </c>
      <c r="G973">
        <v>47.602001000000001</v>
      </c>
      <c r="H973">
        <v>14.763999999999999</v>
      </c>
      <c r="I973" t="s">
        <v>8263</v>
      </c>
      <c r="J973" t="s">
        <v>8263</v>
      </c>
      <c r="K973" t="s">
        <v>8263</v>
      </c>
      <c r="L973" t="s">
        <v>8263</v>
      </c>
    </row>
    <row r="974" spans="1:12" x14ac:dyDescent="0.3">
      <c r="A974" t="s">
        <v>1984</v>
      </c>
      <c r="B974" t="s">
        <v>1985</v>
      </c>
      <c r="C974">
        <v>2</v>
      </c>
      <c r="D974" t="s">
        <v>8263</v>
      </c>
      <c r="E974" t="s">
        <v>29</v>
      </c>
      <c r="F974" t="s">
        <v>62</v>
      </c>
      <c r="G974">
        <v>56.282001999999999</v>
      </c>
      <c r="H974">
        <v>-4.93</v>
      </c>
      <c r="I974" t="s">
        <v>8263</v>
      </c>
      <c r="J974" t="s">
        <v>8263</v>
      </c>
      <c r="K974" t="s">
        <v>8263</v>
      </c>
      <c r="L974">
        <v>12</v>
      </c>
    </row>
    <row r="975" spans="1:12" x14ac:dyDescent="0.3">
      <c r="A975" t="s">
        <v>1986</v>
      </c>
      <c r="B975" t="s">
        <v>1987</v>
      </c>
      <c r="C975">
        <v>900</v>
      </c>
      <c r="D975">
        <v>880</v>
      </c>
      <c r="E975" t="s">
        <v>18</v>
      </c>
      <c r="F975" t="s">
        <v>1988</v>
      </c>
      <c r="G975">
        <v>54.797865999999999</v>
      </c>
      <c r="H975">
        <v>24.248169000000001</v>
      </c>
      <c r="I975">
        <v>103.5</v>
      </c>
      <c r="J975">
        <v>41</v>
      </c>
      <c r="K975">
        <v>10800</v>
      </c>
      <c r="L975">
        <v>490.09</v>
      </c>
    </row>
    <row r="976" spans="1:12" x14ac:dyDescent="0.3">
      <c r="A976" t="s">
        <v>1989</v>
      </c>
      <c r="B976" t="s">
        <v>1990</v>
      </c>
      <c r="C976">
        <v>106</v>
      </c>
      <c r="D976" t="s">
        <v>8263</v>
      </c>
      <c r="E976" t="s">
        <v>29</v>
      </c>
      <c r="F976" t="s">
        <v>15</v>
      </c>
      <c r="G976">
        <v>47.55591338</v>
      </c>
      <c r="H976">
        <v>8.0491245370000009</v>
      </c>
      <c r="I976" t="s">
        <v>8263</v>
      </c>
      <c r="J976" t="s">
        <v>8263</v>
      </c>
      <c r="K976" t="s">
        <v>8263</v>
      </c>
      <c r="L976" t="s">
        <v>8263</v>
      </c>
    </row>
    <row r="977" spans="1:12" x14ac:dyDescent="0.3">
      <c r="A977" t="s">
        <v>1991</v>
      </c>
      <c r="B977" t="s">
        <v>1992</v>
      </c>
      <c r="C977">
        <v>214</v>
      </c>
      <c r="D977" t="s">
        <v>8263</v>
      </c>
      <c r="E977" t="s">
        <v>14</v>
      </c>
      <c r="F977" t="s">
        <v>24</v>
      </c>
      <c r="G977">
        <v>44.175170000000001</v>
      </c>
      <c r="H977">
        <v>5.9521499999999996</v>
      </c>
      <c r="I977">
        <v>17</v>
      </c>
      <c r="J977">
        <v>1.8</v>
      </c>
      <c r="K977" t="s">
        <v>8263</v>
      </c>
      <c r="L977" t="s">
        <v>8263</v>
      </c>
    </row>
    <row r="978" spans="1:12" x14ac:dyDescent="0.3">
      <c r="A978" t="s">
        <v>1993</v>
      </c>
      <c r="B978" t="s">
        <v>1994</v>
      </c>
      <c r="C978">
        <v>2</v>
      </c>
      <c r="D978" t="s">
        <v>8263</v>
      </c>
      <c r="E978" t="s">
        <v>29</v>
      </c>
      <c r="F978" t="s">
        <v>88</v>
      </c>
      <c r="G978">
        <v>40.137358329999998</v>
      </c>
      <c r="H978">
        <v>20.551605559999999</v>
      </c>
      <c r="I978" t="s">
        <v>8263</v>
      </c>
      <c r="J978" t="s">
        <v>8263</v>
      </c>
      <c r="K978" t="s">
        <v>8263</v>
      </c>
      <c r="L978">
        <v>11.6</v>
      </c>
    </row>
    <row r="979" spans="1:12" x14ac:dyDescent="0.3">
      <c r="A979" t="s">
        <v>1995</v>
      </c>
      <c r="B979" t="s">
        <v>1996</v>
      </c>
      <c r="C979">
        <v>1.93</v>
      </c>
      <c r="D979" t="s">
        <v>8263</v>
      </c>
      <c r="E979" t="s">
        <v>14</v>
      </c>
      <c r="F979" t="s">
        <v>15</v>
      </c>
      <c r="G979">
        <v>46.552463750000001</v>
      </c>
      <c r="H979">
        <v>8.5866619029999995</v>
      </c>
      <c r="I979">
        <v>36</v>
      </c>
      <c r="J979">
        <v>9.1999999999999993</v>
      </c>
      <c r="K979" t="s">
        <v>8263</v>
      </c>
      <c r="L979" t="s">
        <v>8263</v>
      </c>
    </row>
    <row r="980" spans="1:12" x14ac:dyDescent="0.3">
      <c r="A980" t="s">
        <v>1997</v>
      </c>
      <c r="B980" t="s">
        <v>1998</v>
      </c>
      <c r="C980">
        <v>1.9</v>
      </c>
      <c r="D980" t="s">
        <v>8263</v>
      </c>
      <c r="E980" t="s">
        <v>29</v>
      </c>
      <c r="F980" t="s">
        <v>15</v>
      </c>
      <c r="G980">
        <v>46.260381189999997</v>
      </c>
      <c r="H980">
        <v>7.0288141270000004</v>
      </c>
      <c r="I980" t="s">
        <v>8263</v>
      </c>
      <c r="J980" t="s">
        <v>8263</v>
      </c>
      <c r="K980" t="s">
        <v>8263</v>
      </c>
      <c r="L980" t="s">
        <v>8263</v>
      </c>
    </row>
    <row r="981" spans="1:12" x14ac:dyDescent="0.3">
      <c r="A981" t="s">
        <v>1999</v>
      </c>
      <c r="B981" t="s">
        <v>2000</v>
      </c>
      <c r="C981">
        <v>1.9</v>
      </c>
      <c r="D981" t="s">
        <v>8263</v>
      </c>
      <c r="E981" t="s">
        <v>29</v>
      </c>
      <c r="F981" t="s">
        <v>15</v>
      </c>
      <c r="G981">
        <v>46.314831120000001</v>
      </c>
      <c r="H981">
        <v>7.4317634200000002</v>
      </c>
      <c r="I981" t="s">
        <v>8263</v>
      </c>
      <c r="J981" t="s">
        <v>8263</v>
      </c>
      <c r="K981" t="s">
        <v>8263</v>
      </c>
      <c r="L981" t="s">
        <v>8263</v>
      </c>
    </row>
    <row r="982" spans="1:12" x14ac:dyDescent="0.3">
      <c r="A982" t="s">
        <v>2001</v>
      </c>
      <c r="B982" t="s">
        <v>2002</v>
      </c>
      <c r="C982">
        <v>1.9</v>
      </c>
      <c r="D982" t="s">
        <v>8263</v>
      </c>
      <c r="E982" t="s">
        <v>29</v>
      </c>
      <c r="F982" t="s">
        <v>15</v>
      </c>
      <c r="G982">
        <v>46.788494040000003</v>
      </c>
      <c r="H982">
        <v>10.296917759999999</v>
      </c>
      <c r="I982" t="s">
        <v>8263</v>
      </c>
      <c r="J982" t="s">
        <v>8263</v>
      </c>
      <c r="K982" t="s">
        <v>8263</v>
      </c>
      <c r="L982" t="s">
        <v>8263</v>
      </c>
    </row>
    <row r="983" spans="1:12" x14ac:dyDescent="0.3">
      <c r="A983" t="s">
        <v>2003</v>
      </c>
      <c r="B983" t="s">
        <v>2004</v>
      </c>
      <c r="C983">
        <v>225</v>
      </c>
      <c r="D983" t="s">
        <v>8263</v>
      </c>
      <c r="E983" t="s">
        <v>14</v>
      </c>
      <c r="F983" t="s">
        <v>47</v>
      </c>
      <c r="G983">
        <v>66.976845999999995</v>
      </c>
      <c r="H983">
        <v>18.573706000000001</v>
      </c>
      <c r="I983">
        <v>106</v>
      </c>
      <c r="J983">
        <v>1675</v>
      </c>
      <c r="K983" t="s">
        <v>8263</v>
      </c>
      <c r="L983">
        <v>760</v>
      </c>
    </row>
    <row r="984" spans="1:12" x14ac:dyDescent="0.3">
      <c r="A984" t="s">
        <v>2005</v>
      </c>
      <c r="B984" t="s">
        <v>2006</v>
      </c>
      <c r="C984">
        <v>1.9</v>
      </c>
      <c r="D984" t="s">
        <v>8263</v>
      </c>
      <c r="E984" t="s">
        <v>29</v>
      </c>
      <c r="F984" t="s">
        <v>15</v>
      </c>
      <c r="G984">
        <v>47.217845220000001</v>
      </c>
      <c r="H984">
        <v>9.2093925920000004</v>
      </c>
      <c r="I984" t="s">
        <v>8263</v>
      </c>
      <c r="J984" t="s">
        <v>8263</v>
      </c>
      <c r="K984" t="s">
        <v>8263</v>
      </c>
      <c r="L984" t="s">
        <v>8263</v>
      </c>
    </row>
    <row r="985" spans="1:12" x14ac:dyDescent="0.3">
      <c r="A985" t="s">
        <v>2007</v>
      </c>
      <c r="B985" t="s">
        <v>1959</v>
      </c>
      <c r="C985">
        <v>1.9</v>
      </c>
      <c r="D985" t="s">
        <v>8263</v>
      </c>
      <c r="E985" t="s">
        <v>29</v>
      </c>
      <c r="F985" t="s">
        <v>15</v>
      </c>
      <c r="G985">
        <v>47.17202039</v>
      </c>
      <c r="H985">
        <v>8.5606428799999996</v>
      </c>
      <c r="I985" t="s">
        <v>8263</v>
      </c>
      <c r="J985" t="s">
        <v>8263</v>
      </c>
      <c r="K985" t="s">
        <v>8263</v>
      </c>
      <c r="L985" t="s">
        <v>8263</v>
      </c>
    </row>
    <row r="986" spans="1:12" x14ac:dyDescent="0.3">
      <c r="A986" t="s">
        <v>2008</v>
      </c>
      <c r="B986" t="s">
        <v>2009</v>
      </c>
      <c r="C986">
        <v>1.9</v>
      </c>
      <c r="D986" t="s">
        <v>8263</v>
      </c>
      <c r="E986" t="s">
        <v>29</v>
      </c>
      <c r="F986" t="s">
        <v>88</v>
      </c>
      <c r="G986">
        <v>40.652288890000001</v>
      </c>
      <c r="H986">
        <v>20.247927780000001</v>
      </c>
      <c r="I986" t="s">
        <v>8263</v>
      </c>
      <c r="J986" t="s">
        <v>8263</v>
      </c>
      <c r="K986" t="s">
        <v>8263</v>
      </c>
      <c r="L986">
        <v>9.57</v>
      </c>
    </row>
    <row r="987" spans="1:12" x14ac:dyDescent="0.3">
      <c r="A987" t="s">
        <v>2010</v>
      </c>
      <c r="B987" t="s">
        <v>2011</v>
      </c>
      <c r="C987">
        <v>1.88</v>
      </c>
      <c r="D987" t="s">
        <v>8263</v>
      </c>
      <c r="E987" t="s">
        <v>29</v>
      </c>
      <c r="F987" t="s">
        <v>15</v>
      </c>
      <c r="G987">
        <v>47.088084189999996</v>
      </c>
      <c r="H987">
        <v>9.3402617849999992</v>
      </c>
      <c r="I987" t="s">
        <v>8263</v>
      </c>
      <c r="J987" t="s">
        <v>8263</v>
      </c>
      <c r="K987" t="s">
        <v>8263</v>
      </c>
      <c r="L987" t="s">
        <v>8263</v>
      </c>
    </row>
    <row r="988" spans="1:12" x14ac:dyDescent="0.3">
      <c r="A988" t="s">
        <v>2012</v>
      </c>
      <c r="B988" t="s">
        <v>2013</v>
      </c>
      <c r="C988">
        <v>1.8757961780000001</v>
      </c>
      <c r="D988" t="s">
        <v>8263</v>
      </c>
      <c r="E988" t="s">
        <v>14</v>
      </c>
      <c r="F988" t="s">
        <v>1130</v>
      </c>
      <c r="G988">
        <v>49.732999999999997</v>
      </c>
      <c r="H988">
        <v>5.3769999999999998</v>
      </c>
      <c r="I988">
        <v>12</v>
      </c>
      <c r="J988">
        <v>1.3</v>
      </c>
      <c r="K988" t="s">
        <v>8263</v>
      </c>
      <c r="L988" t="s">
        <v>8263</v>
      </c>
    </row>
    <row r="989" spans="1:12" x14ac:dyDescent="0.3">
      <c r="A989" t="s">
        <v>2014</v>
      </c>
      <c r="B989" t="s">
        <v>2015</v>
      </c>
      <c r="C989">
        <v>1.8</v>
      </c>
      <c r="D989" t="s">
        <v>8263</v>
      </c>
      <c r="E989" t="s">
        <v>29</v>
      </c>
      <c r="F989" t="s">
        <v>15</v>
      </c>
      <c r="G989">
        <v>46.995640659999999</v>
      </c>
      <c r="H989">
        <v>9.0869968510000003</v>
      </c>
      <c r="I989" t="s">
        <v>8263</v>
      </c>
      <c r="J989" t="s">
        <v>8263</v>
      </c>
      <c r="K989" t="s">
        <v>8263</v>
      </c>
      <c r="L989" t="s">
        <v>8263</v>
      </c>
    </row>
    <row r="990" spans="1:12" x14ac:dyDescent="0.3">
      <c r="A990" t="s">
        <v>2016</v>
      </c>
      <c r="B990" t="s">
        <v>2017</v>
      </c>
      <c r="C990">
        <v>1.8</v>
      </c>
      <c r="D990" t="s">
        <v>8263</v>
      </c>
      <c r="E990" t="s">
        <v>29</v>
      </c>
      <c r="F990" t="s">
        <v>15</v>
      </c>
      <c r="G990">
        <v>47.249488360000001</v>
      </c>
      <c r="H990">
        <v>9.1636683550000004</v>
      </c>
      <c r="I990" t="s">
        <v>8263</v>
      </c>
      <c r="J990" t="s">
        <v>8263</v>
      </c>
      <c r="K990" t="s">
        <v>8263</v>
      </c>
      <c r="L990" t="s">
        <v>8263</v>
      </c>
    </row>
    <row r="991" spans="1:12" x14ac:dyDescent="0.3">
      <c r="A991" t="s">
        <v>2018</v>
      </c>
      <c r="B991" t="s">
        <v>2019</v>
      </c>
      <c r="C991">
        <v>1.7770700639999999</v>
      </c>
      <c r="D991" t="s">
        <v>8263</v>
      </c>
      <c r="E991" t="s">
        <v>14</v>
      </c>
      <c r="F991" t="s">
        <v>1130</v>
      </c>
      <c r="G991">
        <v>50.435899999999997</v>
      </c>
      <c r="H991">
        <v>6.2106000000000003</v>
      </c>
      <c r="I991">
        <v>28</v>
      </c>
      <c r="J991">
        <v>11</v>
      </c>
      <c r="K991" t="s">
        <v>8263</v>
      </c>
      <c r="L991" t="s">
        <v>8263</v>
      </c>
    </row>
    <row r="992" spans="1:12" x14ac:dyDescent="0.3">
      <c r="A992" t="s">
        <v>2020</v>
      </c>
      <c r="B992" t="s">
        <v>2021</v>
      </c>
      <c r="C992">
        <v>1.73</v>
      </c>
      <c r="D992" t="s">
        <v>8263</v>
      </c>
      <c r="E992" t="s">
        <v>29</v>
      </c>
      <c r="F992" t="s">
        <v>15</v>
      </c>
      <c r="G992">
        <v>46.83375685</v>
      </c>
      <c r="H992">
        <v>9.2828962239999999</v>
      </c>
      <c r="I992" t="s">
        <v>8263</v>
      </c>
      <c r="J992" t="s">
        <v>8263</v>
      </c>
      <c r="K992" t="s">
        <v>8263</v>
      </c>
      <c r="L992" t="s">
        <v>8263</v>
      </c>
    </row>
    <row r="993" spans="1:12" x14ac:dyDescent="0.3">
      <c r="A993" t="s">
        <v>2022</v>
      </c>
      <c r="B993" t="s">
        <v>2023</v>
      </c>
      <c r="C993">
        <v>1.7</v>
      </c>
      <c r="D993" t="s">
        <v>8263</v>
      </c>
      <c r="E993" t="s">
        <v>29</v>
      </c>
      <c r="F993" t="s">
        <v>15</v>
      </c>
      <c r="G993">
        <v>46.160935430000002</v>
      </c>
      <c r="H993">
        <v>7.24886404</v>
      </c>
      <c r="I993" t="s">
        <v>8263</v>
      </c>
      <c r="J993" t="s">
        <v>8263</v>
      </c>
      <c r="K993" t="s">
        <v>8263</v>
      </c>
      <c r="L993" t="s">
        <v>8263</v>
      </c>
    </row>
    <row r="994" spans="1:12" x14ac:dyDescent="0.3">
      <c r="A994" t="s">
        <v>2024</v>
      </c>
      <c r="B994" t="s">
        <v>2025</v>
      </c>
      <c r="C994">
        <v>1.7</v>
      </c>
      <c r="D994" t="s">
        <v>8263</v>
      </c>
      <c r="E994" t="s">
        <v>29</v>
      </c>
      <c r="F994" t="s">
        <v>15</v>
      </c>
      <c r="G994">
        <v>47.519264700000001</v>
      </c>
      <c r="H994">
        <v>9.2070869720000008</v>
      </c>
      <c r="I994" t="s">
        <v>8263</v>
      </c>
      <c r="J994" t="s">
        <v>8263</v>
      </c>
      <c r="K994" t="s">
        <v>8263</v>
      </c>
      <c r="L994" t="s">
        <v>8263</v>
      </c>
    </row>
    <row r="995" spans="1:12" x14ac:dyDescent="0.3">
      <c r="A995" t="s">
        <v>2026</v>
      </c>
      <c r="B995" t="s">
        <v>2027</v>
      </c>
      <c r="C995">
        <v>1.68</v>
      </c>
      <c r="D995" t="s">
        <v>8263</v>
      </c>
      <c r="E995" t="s">
        <v>14</v>
      </c>
      <c r="F995" t="s">
        <v>15</v>
      </c>
      <c r="G995">
        <v>46.626419830000003</v>
      </c>
      <c r="H995">
        <v>8.0502423360000002</v>
      </c>
      <c r="I995" t="s">
        <v>8263</v>
      </c>
      <c r="J995" t="s">
        <v>8263</v>
      </c>
      <c r="K995" t="s">
        <v>8263</v>
      </c>
      <c r="L995" t="s">
        <v>8263</v>
      </c>
    </row>
    <row r="996" spans="1:12" x14ac:dyDescent="0.3">
      <c r="A996" t="s">
        <v>2028</v>
      </c>
      <c r="B996" t="s">
        <v>1959</v>
      </c>
      <c r="C996">
        <v>1.67</v>
      </c>
      <c r="D996" t="s">
        <v>8263</v>
      </c>
      <c r="E996" t="s">
        <v>29</v>
      </c>
      <c r="F996" t="s">
        <v>15</v>
      </c>
      <c r="G996">
        <v>47.180353719999999</v>
      </c>
      <c r="H996">
        <v>8.5547485040000009</v>
      </c>
      <c r="I996" t="s">
        <v>8263</v>
      </c>
      <c r="J996" t="s">
        <v>8263</v>
      </c>
      <c r="K996" t="s">
        <v>8263</v>
      </c>
      <c r="L996" t="s">
        <v>8263</v>
      </c>
    </row>
    <row r="997" spans="1:12" x14ac:dyDescent="0.3">
      <c r="A997" t="s">
        <v>2029</v>
      </c>
      <c r="B997" t="s">
        <v>2030</v>
      </c>
      <c r="C997">
        <v>1.65</v>
      </c>
      <c r="D997" t="s">
        <v>8263</v>
      </c>
      <c r="E997" t="s">
        <v>29</v>
      </c>
      <c r="F997" t="s">
        <v>15</v>
      </c>
      <c r="G997">
        <v>46.440323130000003</v>
      </c>
      <c r="H997">
        <v>6.9251716539999997</v>
      </c>
      <c r="I997" t="s">
        <v>8263</v>
      </c>
      <c r="J997" t="s">
        <v>8263</v>
      </c>
      <c r="K997" t="s">
        <v>8263</v>
      </c>
      <c r="L997" t="s">
        <v>8263</v>
      </c>
    </row>
    <row r="998" spans="1:12" x14ac:dyDescent="0.3">
      <c r="A998" t="s">
        <v>2031</v>
      </c>
      <c r="B998" t="s">
        <v>2032</v>
      </c>
      <c r="C998">
        <v>1.65</v>
      </c>
      <c r="D998" t="s">
        <v>8263</v>
      </c>
      <c r="E998" t="s">
        <v>29</v>
      </c>
      <c r="F998" t="s">
        <v>15</v>
      </c>
      <c r="G998">
        <v>46.067205080000001</v>
      </c>
      <c r="H998">
        <v>7.7811183269999997</v>
      </c>
      <c r="I998" t="s">
        <v>8263</v>
      </c>
      <c r="J998" t="s">
        <v>8263</v>
      </c>
      <c r="K998" t="s">
        <v>8263</v>
      </c>
      <c r="L998" t="s">
        <v>8263</v>
      </c>
    </row>
    <row r="999" spans="1:12" x14ac:dyDescent="0.3">
      <c r="A999" t="s">
        <v>2033</v>
      </c>
      <c r="B999" t="s">
        <v>2034</v>
      </c>
      <c r="C999">
        <v>1.63</v>
      </c>
      <c r="D999" t="s">
        <v>8263</v>
      </c>
      <c r="E999" t="s">
        <v>29</v>
      </c>
      <c r="F999" t="s">
        <v>15</v>
      </c>
      <c r="G999">
        <v>46.963776449999997</v>
      </c>
      <c r="H999">
        <v>8.4833635639999994</v>
      </c>
      <c r="I999" t="s">
        <v>8263</v>
      </c>
      <c r="J999" t="s">
        <v>8263</v>
      </c>
      <c r="K999" t="s">
        <v>8263</v>
      </c>
      <c r="L999" t="s">
        <v>8263</v>
      </c>
    </row>
    <row r="1000" spans="1:12" x14ac:dyDescent="0.3">
      <c r="A1000" t="s">
        <v>2035</v>
      </c>
      <c r="B1000" t="s">
        <v>2036</v>
      </c>
      <c r="C1000">
        <v>1.62</v>
      </c>
      <c r="D1000" t="s">
        <v>8263</v>
      </c>
      <c r="E1000" t="s">
        <v>29</v>
      </c>
      <c r="F1000" t="s">
        <v>15</v>
      </c>
      <c r="G1000">
        <v>46.66781915</v>
      </c>
      <c r="H1000">
        <v>8.5846703600000005</v>
      </c>
      <c r="I1000" t="s">
        <v>8263</v>
      </c>
      <c r="J1000" t="s">
        <v>8263</v>
      </c>
      <c r="K1000" t="s">
        <v>8263</v>
      </c>
      <c r="L1000" t="s">
        <v>8263</v>
      </c>
    </row>
    <row r="1001" spans="1:12" x14ac:dyDescent="0.3">
      <c r="A1001" t="s">
        <v>2037</v>
      </c>
      <c r="B1001" t="s">
        <v>2038</v>
      </c>
      <c r="C1001">
        <v>1.6</v>
      </c>
      <c r="D1001" t="s">
        <v>8263</v>
      </c>
      <c r="E1001" t="s">
        <v>29</v>
      </c>
      <c r="F1001" t="s">
        <v>15</v>
      </c>
      <c r="G1001">
        <v>46.926053959999997</v>
      </c>
      <c r="H1001">
        <v>8.9998935089999996</v>
      </c>
      <c r="I1001" t="s">
        <v>8263</v>
      </c>
      <c r="J1001" t="s">
        <v>8263</v>
      </c>
      <c r="K1001" t="s">
        <v>8263</v>
      </c>
      <c r="L1001" t="s">
        <v>8263</v>
      </c>
    </row>
    <row r="1002" spans="1:12" x14ac:dyDescent="0.3">
      <c r="A1002" t="s">
        <v>2039</v>
      </c>
      <c r="B1002" t="s">
        <v>2040</v>
      </c>
      <c r="C1002">
        <v>1.59</v>
      </c>
      <c r="D1002" t="s">
        <v>8263</v>
      </c>
      <c r="E1002" t="s">
        <v>29</v>
      </c>
      <c r="F1002" t="s">
        <v>15</v>
      </c>
      <c r="G1002">
        <v>46.568152099999999</v>
      </c>
      <c r="H1002">
        <v>9.5702754209999998</v>
      </c>
      <c r="I1002" t="s">
        <v>8263</v>
      </c>
      <c r="J1002" t="s">
        <v>8263</v>
      </c>
      <c r="K1002" t="s">
        <v>8263</v>
      </c>
      <c r="L1002" t="s">
        <v>8263</v>
      </c>
    </row>
    <row r="1003" spans="1:12" x14ac:dyDescent="0.3">
      <c r="A1003" t="s">
        <v>2041</v>
      </c>
      <c r="B1003" t="s">
        <v>2042</v>
      </c>
      <c r="C1003">
        <v>213.5</v>
      </c>
      <c r="D1003" t="s">
        <v>8263</v>
      </c>
      <c r="E1003" t="s">
        <v>14</v>
      </c>
      <c r="F1003" t="s">
        <v>19</v>
      </c>
      <c r="G1003">
        <v>46.201028999999998</v>
      </c>
      <c r="H1003">
        <v>12.302334</v>
      </c>
      <c r="I1003">
        <v>284</v>
      </c>
      <c r="J1003">
        <v>5.9</v>
      </c>
      <c r="K1003" t="s">
        <v>8263</v>
      </c>
      <c r="L1003">
        <v>710</v>
      </c>
    </row>
    <row r="1004" spans="1:12" x14ac:dyDescent="0.3">
      <c r="A1004" t="s">
        <v>2043</v>
      </c>
      <c r="B1004" t="s">
        <v>2044</v>
      </c>
      <c r="C1004">
        <v>1.5649999999999999</v>
      </c>
      <c r="D1004" t="s">
        <v>8263</v>
      </c>
      <c r="E1004" t="s">
        <v>29</v>
      </c>
      <c r="F1004" t="s">
        <v>15</v>
      </c>
      <c r="G1004">
        <v>46.168905029999998</v>
      </c>
      <c r="H1004">
        <v>7.2283790359999998</v>
      </c>
      <c r="I1004" t="s">
        <v>8263</v>
      </c>
      <c r="J1004" t="s">
        <v>8263</v>
      </c>
      <c r="K1004" t="s">
        <v>8263</v>
      </c>
      <c r="L1004" t="s">
        <v>8263</v>
      </c>
    </row>
    <row r="1005" spans="1:12" x14ac:dyDescent="0.3">
      <c r="A1005" t="s">
        <v>2045</v>
      </c>
      <c r="B1005" t="s">
        <v>2046</v>
      </c>
      <c r="C1005">
        <v>1.56</v>
      </c>
      <c r="D1005" t="s">
        <v>8263</v>
      </c>
      <c r="E1005" t="s">
        <v>29</v>
      </c>
      <c r="F1005" t="s">
        <v>15</v>
      </c>
      <c r="G1005">
        <v>46.585270950000002</v>
      </c>
      <c r="H1005">
        <v>9.9363025199999999</v>
      </c>
      <c r="I1005" t="s">
        <v>8263</v>
      </c>
      <c r="J1005" t="s">
        <v>8263</v>
      </c>
      <c r="K1005" t="s">
        <v>8263</v>
      </c>
      <c r="L1005" t="s">
        <v>8263</v>
      </c>
    </row>
    <row r="1006" spans="1:12" x14ac:dyDescent="0.3">
      <c r="A1006" t="s">
        <v>2047</v>
      </c>
      <c r="B1006" t="s">
        <v>2048</v>
      </c>
      <c r="C1006">
        <v>1.54</v>
      </c>
      <c r="D1006" t="s">
        <v>8263</v>
      </c>
      <c r="E1006" t="s">
        <v>29</v>
      </c>
      <c r="F1006" t="s">
        <v>15</v>
      </c>
      <c r="G1006">
        <v>47.4890185</v>
      </c>
      <c r="H1006">
        <v>7.6074061540000004</v>
      </c>
      <c r="I1006" t="s">
        <v>8263</v>
      </c>
      <c r="J1006" t="s">
        <v>8263</v>
      </c>
      <c r="K1006" t="s">
        <v>8263</v>
      </c>
      <c r="L1006" t="s">
        <v>8263</v>
      </c>
    </row>
    <row r="1007" spans="1:12" x14ac:dyDescent="0.3">
      <c r="A1007" t="s">
        <v>2049</v>
      </c>
      <c r="B1007" t="s">
        <v>2050</v>
      </c>
      <c r="C1007">
        <v>1.5</v>
      </c>
      <c r="D1007" t="s">
        <v>8263</v>
      </c>
      <c r="E1007" t="s">
        <v>29</v>
      </c>
      <c r="F1007" t="s">
        <v>15</v>
      </c>
      <c r="G1007">
        <v>46.876529240000004</v>
      </c>
      <c r="H1007">
        <v>8.6633716679999999</v>
      </c>
      <c r="I1007" t="s">
        <v>8263</v>
      </c>
      <c r="J1007" t="s">
        <v>8263</v>
      </c>
      <c r="K1007" t="s">
        <v>8263</v>
      </c>
      <c r="L1007" t="s">
        <v>8263</v>
      </c>
    </row>
    <row r="1008" spans="1:12" x14ac:dyDescent="0.3">
      <c r="A1008" t="s">
        <v>2051</v>
      </c>
      <c r="B1008" t="s">
        <v>2052</v>
      </c>
      <c r="C1008">
        <v>1.5</v>
      </c>
      <c r="D1008" t="s">
        <v>8263</v>
      </c>
      <c r="E1008" t="s">
        <v>29</v>
      </c>
      <c r="F1008" t="s">
        <v>15</v>
      </c>
      <c r="G1008">
        <v>47.000094830000002</v>
      </c>
      <c r="H1008">
        <v>9.501152888</v>
      </c>
      <c r="I1008" t="s">
        <v>8263</v>
      </c>
      <c r="J1008" t="s">
        <v>8263</v>
      </c>
      <c r="K1008" t="s">
        <v>8263</v>
      </c>
      <c r="L1008" t="s">
        <v>8263</v>
      </c>
    </row>
    <row r="1009" spans="1:12" x14ac:dyDescent="0.3">
      <c r="A1009" t="s">
        <v>2053</v>
      </c>
      <c r="B1009" t="s">
        <v>2054</v>
      </c>
      <c r="C1009">
        <v>1.5</v>
      </c>
      <c r="D1009" t="s">
        <v>8263</v>
      </c>
      <c r="E1009" t="s">
        <v>29</v>
      </c>
      <c r="F1009" t="s">
        <v>15</v>
      </c>
      <c r="G1009">
        <v>46.671336439999997</v>
      </c>
      <c r="H1009">
        <v>8.750729475</v>
      </c>
      <c r="I1009" t="s">
        <v>8263</v>
      </c>
      <c r="J1009" t="s">
        <v>8263</v>
      </c>
      <c r="K1009" t="s">
        <v>8263</v>
      </c>
      <c r="L1009" t="s">
        <v>8263</v>
      </c>
    </row>
    <row r="1010" spans="1:12" x14ac:dyDescent="0.3">
      <c r="A1010" t="s">
        <v>2055</v>
      </c>
      <c r="B1010" t="s">
        <v>2056</v>
      </c>
      <c r="C1010">
        <v>1.5</v>
      </c>
      <c r="D1010" t="s">
        <v>8263</v>
      </c>
      <c r="E1010" t="s">
        <v>14</v>
      </c>
      <c r="F1010" t="s">
        <v>41</v>
      </c>
      <c r="G1010">
        <v>46.979011999999997</v>
      </c>
      <c r="H1010">
        <v>15.022876</v>
      </c>
      <c r="I1010" t="s">
        <v>8263</v>
      </c>
      <c r="J1010" t="s">
        <v>8263</v>
      </c>
      <c r="K1010" t="s">
        <v>8263</v>
      </c>
      <c r="L1010" t="s">
        <v>8263</v>
      </c>
    </row>
    <row r="1011" spans="1:12" x14ac:dyDescent="0.3">
      <c r="A1011" t="s">
        <v>2057</v>
      </c>
      <c r="B1011" t="s">
        <v>2058</v>
      </c>
      <c r="C1011">
        <v>1.4830000000000001</v>
      </c>
      <c r="D1011" t="s">
        <v>8263</v>
      </c>
      <c r="E1011" t="s">
        <v>29</v>
      </c>
      <c r="F1011" t="s">
        <v>15</v>
      </c>
      <c r="G1011">
        <v>46.91004298</v>
      </c>
      <c r="H1011">
        <v>8.5622651689999998</v>
      </c>
      <c r="I1011" t="s">
        <v>8263</v>
      </c>
      <c r="J1011" t="s">
        <v>8263</v>
      </c>
      <c r="K1011" t="s">
        <v>8263</v>
      </c>
      <c r="L1011" t="s">
        <v>8263</v>
      </c>
    </row>
    <row r="1012" spans="1:12" x14ac:dyDescent="0.3">
      <c r="A1012" t="s">
        <v>2059</v>
      </c>
      <c r="B1012" t="s">
        <v>2060</v>
      </c>
      <c r="C1012">
        <v>1.48</v>
      </c>
      <c r="D1012" t="s">
        <v>8263</v>
      </c>
      <c r="E1012" t="s">
        <v>29</v>
      </c>
      <c r="F1012" t="s">
        <v>15</v>
      </c>
      <c r="G1012">
        <v>46.419635290000002</v>
      </c>
      <c r="H1012">
        <v>9.2344672390000007</v>
      </c>
      <c r="I1012" t="s">
        <v>8263</v>
      </c>
      <c r="J1012" t="s">
        <v>8263</v>
      </c>
      <c r="K1012" t="s">
        <v>8263</v>
      </c>
      <c r="L1012" t="s">
        <v>8263</v>
      </c>
    </row>
    <row r="1013" spans="1:12" x14ac:dyDescent="0.3">
      <c r="A1013" t="s">
        <v>2061</v>
      </c>
      <c r="B1013" t="s">
        <v>2062</v>
      </c>
      <c r="C1013">
        <v>1.47</v>
      </c>
      <c r="D1013" t="s">
        <v>8263</v>
      </c>
      <c r="E1013" t="s">
        <v>29</v>
      </c>
      <c r="F1013" t="s">
        <v>15</v>
      </c>
      <c r="G1013">
        <v>45.886001960000002</v>
      </c>
      <c r="H1013">
        <v>7.1872218500000002</v>
      </c>
      <c r="I1013" t="s">
        <v>8263</v>
      </c>
      <c r="J1013" t="s">
        <v>8263</v>
      </c>
      <c r="K1013" t="s">
        <v>8263</v>
      </c>
      <c r="L1013" t="s">
        <v>8263</v>
      </c>
    </row>
    <row r="1014" spans="1:12" x14ac:dyDescent="0.3">
      <c r="A1014" t="s">
        <v>2063</v>
      </c>
      <c r="B1014" t="s">
        <v>2064</v>
      </c>
      <c r="C1014">
        <v>210</v>
      </c>
      <c r="D1014" t="s">
        <v>8263</v>
      </c>
      <c r="E1014" t="s">
        <v>29</v>
      </c>
      <c r="F1014" t="s">
        <v>41</v>
      </c>
      <c r="G1014">
        <v>48.166415000000001</v>
      </c>
      <c r="H1014">
        <v>14.695103</v>
      </c>
      <c r="I1014" t="s">
        <v>8263</v>
      </c>
      <c r="J1014" t="s">
        <v>8263</v>
      </c>
      <c r="K1014" t="s">
        <v>8263</v>
      </c>
      <c r="L1014">
        <v>1318</v>
      </c>
    </row>
    <row r="1015" spans="1:12" x14ac:dyDescent="0.3">
      <c r="A1015" t="s">
        <v>2065</v>
      </c>
      <c r="B1015" t="s">
        <v>2066</v>
      </c>
      <c r="C1015">
        <v>1.47</v>
      </c>
      <c r="D1015" t="s">
        <v>8263</v>
      </c>
      <c r="E1015" t="s">
        <v>29</v>
      </c>
      <c r="F1015" t="s">
        <v>15</v>
      </c>
      <c r="G1015">
        <v>46.459624290000001</v>
      </c>
      <c r="H1015">
        <v>9.7933767320000005</v>
      </c>
      <c r="I1015" t="s">
        <v>8263</v>
      </c>
      <c r="J1015" t="s">
        <v>8263</v>
      </c>
      <c r="K1015" t="s">
        <v>8263</v>
      </c>
      <c r="L1015" t="s">
        <v>8263</v>
      </c>
    </row>
    <row r="1016" spans="1:12" x14ac:dyDescent="0.3">
      <c r="A1016" t="s">
        <v>2067</v>
      </c>
      <c r="B1016" t="s">
        <v>2068</v>
      </c>
      <c r="C1016">
        <v>1.45</v>
      </c>
      <c r="D1016" t="s">
        <v>8263</v>
      </c>
      <c r="E1016" t="s">
        <v>29</v>
      </c>
      <c r="F1016" t="s">
        <v>15</v>
      </c>
      <c r="G1016">
        <v>47.17733569</v>
      </c>
      <c r="H1016">
        <v>8.6823957650000008</v>
      </c>
      <c r="I1016" t="s">
        <v>8263</v>
      </c>
      <c r="J1016" t="s">
        <v>8263</v>
      </c>
      <c r="K1016" t="s">
        <v>8263</v>
      </c>
      <c r="L1016" t="s">
        <v>8263</v>
      </c>
    </row>
    <row r="1017" spans="1:12" x14ac:dyDescent="0.3">
      <c r="A1017" t="s">
        <v>2069</v>
      </c>
      <c r="B1017" t="s">
        <v>2070</v>
      </c>
      <c r="C1017">
        <v>1.4419999999999999</v>
      </c>
      <c r="D1017" t="s">
        <v>8263</v>
      </c>
      <c r="E1017" t="s">
        <v>29</v>
      </c>
      <c r="F1017" t="s">
        <v>15</v>
      </c>
      <c r="G1017">
        <v>46.265917559999998</v>
      </c>
      <c r="H1017">
        <v>7.7815883829999999</v>
      </c>
      <c r="I1017" t="s">
        <v>8263</v>
      </c>
      <c r="J1017" t="s">
        <v>8263</v>
      </c>
      <c r="K1017" t="s">
        <v>8263</v>
      </c>
      <c r="L1017" t="s">
        <v>8263</v>
      </c>
    </row>
    <row r="1018" spans="1:12" x14ac:dyDescent="0.3">
      <c r="A1018" t="s">
        <v>2071</v>
      </c>
      <c r="B1018" t="s">
        <v>2072</v>
      </c>
      <c r="C1018">
        <v>1.44</v>
      </c>
      <c r="D1018" t="s">
        <v>8263</v>
      </c>
      <c r="E1018" t="s">
        <v>29</v>
      </c>
      <c r="F1018" t="s">
        <v>15</v>
      </c>
      <c r="G1018">
        <v>46.314238940000003</v>
      </c>
      <c r="H1018">
        <v>7.9457295329999997</v>
      </c>
      <c r="I1018" t="s">
        <v>8263</v>
      </c>
      <c r="J1018" t="s">
        <v>8263</v>
      </c>
      <c r="K1018" t="s">
        <v>8263</v>
      </c>
      <c r="L1018" t="s">
        <v>8263</v>
      </c>
    </row>
    <row r="1019" spans="1:12" x14ac:dyDescent="0.3">
      <c r="A1019" t="s">
        <v>2073</v>
      </c>
      <c r="B1019" t="s">
        <v>2072</v>
      </c>
      <c r="C1019">
        <v>1.44</v>
      </c>
      <c r="D1019" t="s">
        <v>8263</v>
      </c>
      <c r="E1019" t="s">
        <v>29</v>
      </c>
      <c r="F1019" t="s">
        <v>15</v>
      </c>
      <c r="G1019">
        <v>46.314238940000003</v>
      </c>
      <c r="H1019">
        <v>7.9457295329999997</v>
      </c>
      <c r="I1019" t="s">
        <v>8263</v>
      </c>
      <c r="J1019" t="s">
        <v>8263</v>
      </c>
      <c r="K1019" t="s">
        <v>8263</v>
      </c>
      <c r="L1019" t="s">
        <v>8263</v>
      </c>
    </row>
    <row r="1020" spans="1:12" x14ac:dyDescent="0.3">
      <c r="A1020" t="s">
        <v>2074</v>
      </c>
      <c r="B1020" t="s">
        <v>2075</v>
      </c>
      <c r="C1020">
        <v>1.43</v>
      </c>
      <c r="D1020" t="s">
        <v>8263</v>
      </c>
      <c r="E1020" t="s">
        <v>29</v>
      </c>
      <c r="F1020" t="s">
        <v>15</v>
      </c>
      <c r="G1020">
        <v>47.175727090000002</v>
      </c>
      <c r="H1020">
        <v>9.4302036489999992</v>
      </c>
      <c r="I1020" t="s">
        <v>8263</v>
      </c>
      <c r="J1020" t="s">
        <v>8263</v>
      </c>
      <c r="K1020" t="s">
        <v>8263</v>
      </c>
      <c r="L1020" t="s">
        <v>8263</v>
      </c>
    </row>
    <row r="1021" spans="1:12" x14ac:dyDescent="0.3">
      <c r="A1021" t="s">
        <v>2076</v>
      </c>
      <c r="B1021" t="s">
        <v>2077</v>
      </c>
      <c r="C1021">
        <v>1.42</v>
      </c>
      <c r="D1021" t="s">
        <v>8263</v>
      </c>
      <c r="E1021" t="s">
        <v>29</v>
      </c>
      <c r="F1021" t="s">
        <v>15</v>
      </c>
      <c r="G1021">
        <v>47.073749509999999</v>
      </c>
      <c r="H1021">
        <v>9.0606907989999996</v>
      </c>
      <c r="I1021" t="s">
        <v>8263</v>
      </c>
      <c r="J1021" t="s">
        <v>8263</v>
      </c>
      <c r="K1021" t="s">
        <v>8263</v>
      </c>
      <c r="L1021" t="s">
        <v>8263</v>
      </c>
    </row>
    <row r="1022" spans="1:12" x14ac:dyDescent="0.3">
      <c r="A1022" t="s">
        <v>2078</v>
      </c>
      <c r="B1022" t="s">
        <v>2079</v>
      </c>
      <c r="C1022">
        <v>1.4</v>
      </c>
      <c r="D1022" t="s">
        <v>8263</v>
      </c>
      <c r="E1022" t="s">
        <v>29</v>
      </c>
      <c r="F1022" t="s">
        <v>15</v>
      </c>
      <c r="G1022">
        <v>47.401469319999997</v>
      </c>
      <c r="H1022">
        <v>8.4865139900000006</v>
      </c>
      <c r="I1022" t="s">
        <v>8263</v>
      </c>
      <c r="J1022" t="s">
        <v>8263</v>
      </c>
      <c r="K1022" t="s">
        <v>8263</v>
      </c>
      <c r="L1022" t="s">
        <v>8263</v>
      </c>
    </row>
    <row r="1023" spans="1:12" x14ac:dyDescent="0.3">
      <c r="A1023" t="s">
        <v>2080</v>
      </c>
      <c r="B1023" t="s">
        <v>2081</v>
      </c>
      <c r="C1023">
        <v>1.4</v>
      </c>
      <c r="D1023" t="s">
        <v>8263</v>
      </c>
      <c r="E1023" t="s">
        <v>29</v>
      </c>
      <c r="F1023" t="s">
        <v>88</v>
      </c>
      <c r="G1023">
        <v>41.445219999999999</v>
      </c>
      <c r="H1023">
        <v>20.504899999999999</v>
      </c>
      <c r="I1023" t="s">
        <v>8263</v>
      </c>
      <c r="J1023" t="s">
        <v>8263</v>
      </c>
      <c r="K1023" t="s">
        <v>8263</v>
      </c>
      <c r="L1023">
        <v>7.5</v>
      </c>
    </row>
    <row r="1024" spans="1:12" x14ac:dyDescent="0.3">
      <c r="A1024" t="s">
        <v>2082</v>
      </c>
      <c r="B1024" t="s">
        <v>2083</v>
      </c>
      <c r="C1024">
        <v>1.387</v>
      </c>
      <c r="D1024" t="s">
        <v>8263</v>
      </c>
      <c r="E1024" t="s">
        <v>29</v>
      </c>
      <c r="F1024" t="s">
        <v>15</v>
      </c>
      <c r="G1024">
        <v>47.500566620000001</v>
      </c>
      <c r="H1024">
        <v>9.427904324</v>
      </c>
      <c r="I1024" t="s">
        <v>8263</v>
      </c>
      <c r="J1024" t="s">
        <v>8263</v>
      </c>
      <c r="K1024" t="s">
        <v>8263</v>
      </c>
      <c r="L1024" t="s">
        <v>8263</v>
      </c>
    </row>
    <row r="1025" spans="1:12" x14ac:dyDescent="0.3">
      <c r="A1025" t="s">
        <v>2084</v>
      </c>
      <c r="B1025" t="s">
        <v>2085</v>
      </c>
      <c r="C1025">
        <v>240</v>
      </c>
      <c r="D1025">
        <v>210</v>
      </c>
      <c r="E1025" t="s">
        <v>18</v>
      </c>
      <c r="F1025" t="s">
        <v>19</v>
      </c>
      <c r="G1025">
        <v>46.028438999999999</v>
      </c>
      <c r="H1025">
        <v>12.300677</v>
      </c>
      <c r="I1025" t="s">
        <v>8263</v>
      </c>
      <c r="J1025" t="s">
        <v>8263</v>
      </c>
      <c r="K1025" t="s">
        <v>8263</v>
      </c>
      <c r="L1025" t="s">
        <v>8263</v>
      </c>
    </row>
    <row r="1026" spans="1:12" x14ac:dyDescent="0.3">
      <c r="A1026" t="s">
        <v>2086</v>
      </c>
      <c r="B1026" t="s">
        <v>2087</v>
      </c>
      <c r="C1026">
        <v>1.37</v>
      </c>
      <c r="D1026" t="s">
        <v>8263</v>
      </c>
      <c r="E1026" t="s">
        <v>29</v>
      </c>
      <c r="F1026" t="s">
        <v>15</v>
      </c>
      <c r="G1026">
        <v>46.666916260000001</v>
      </c>
      <c r="H1026">
        <v>7.4641185119999998</v>
      </c>
      <c r="I1026" t="s">
        <v>8263</v>
      </c>
      <c r="J1026" t="s">
        <v>8263</v>
      </c>
      <c r="K1026" t="s">
        <v>8263</v>
      </c>
      <c r="L1026" t="s">
        <v>8263</v>
      </c>
    </row>
    <row r="1027" spans="1:12" x14ac:dyDescent="0.3">
      <c r="A1027" t="s">
        <v>2088</v>
      </c>
      <c r="B1027" t="s">
        <v>2089</v>
      </c>
      <c r="C1027">
        <v>1.37</v>
      </c>
      <c r="D1027" t="s">
        <v>8263</v>
      </c>
      <c r="E1027" t="s">
        <v>29</v>
      </c>
      <c r="F1027" t="s">
        <v>15</v>
      </c>
      <c r="G1027">
        <v>47.410872339999997</v>
      </c>
      <c r="H1027">
        <v>9.0781161709999996</v>
      </c>
      <c r="I1027" t="s">
        <v>8263</v>
      </c>
      <c r="J1027" t="s">
        <v>8263</v>
      </c>
      <c r="K1027" t="s">
        <v>8263</v>
      </c>
      <c r="L1027" t="s">
        <v>8263</v>
      </c>
    </row>
    <row r="1028" spans="1:12" x14ac:dyDescent="0.3">
      <c r="A1028" t="s">
        <v>2090</v>
      </c>
      <c r="B1028" t="s">
        <v>2091</v>
      </c>
      <c r="C1028">
        <v>1.33</v>
      </c>
      <c r="D1028" t="s">
        <v>8263</v>
      </c>
      <c r="E1028" t="s">
        <v>29</v>
      </c>
      <c r="F1028" t="s">
        <v>15</v>
      </c>
      <c r="G1028">
        <v>47.537487749999997</v>
      </c>
      <c r="H1028">
        <v>8.9143825190000001</v>
      </c>
      <c r="I1028" t="s">
        <v>8263</v>
      </c>
      <c r="J1028" t="s">
        <v>8263</v>
      </c>
      <c r="K1028" t="s">
        <v>8263</v>
      </c>
      <c r="L1028" t="s">
        <v>8263</v>
      </c>
    </row>
    <row r="1029" spans="1:12" x14ac:dyDescent="0.3">
      <c r="A1029" t="s">
        <v>2092</v>
      </c>
      <c r="B1029" t="s">
        <v>2093</v>
      </c>
      <c r="C1029">
        <v>1.27</v>
      </c>
      <c r="D1029" t="s">
        <v>8263</v>
      </c>
      <c r="E1029" t="s">
        <v>29</v>
      </c>
      <c r="F1029" t="s">
        <v>15</v>
      </c>
      <c r="G1029">
        <v>47.33101593</v>
      </c>
      <c r="H1029">
        <v>7.2319772489999998</v>
      </c>
      <c r="I1029" t="s">
        <v>8263</v>
      </c>
      <c r="J1029" t="s">
        <v>8263</v>
      </c>
      <c r="K1029" t="s">
        <v>8263</v>
      </c>
      <c r="L1029" t="s">
        <v>8263</v>
      </c>
    </row>
    <row r="1030" spans="1:12" x14ac:dyDescent="0.3">
      <c r="A1030" t="s">
        <v>2094</v>
      </c>
      <c r="B1030" t="s">
        <v>2095</v>
      </c>
      <c r="C1030">
        <v>1.27</v>
      </c>
      <c r="D1030" t="s">
        <v>8263</v>
      </c>
      <c r="E1030" t="s">
        <v>29</v>
      </c>
      <c r="F1030" t="s">
        <v>15</v>
      </c>
      <c r="G1030">
        <v>46.512636559999997</v>
      </c>
      <c r="H1030">
        <v>8.5383847720000006</v>
      </c>
      <c r="I1030" t="s">
        <v>8263</v>
      </c>
      <c r="J1030" t="s">
        <v>8263</v>
      </c>
      <c r="K1030" t="s">
        <v>8263</v>
      </c>
      <c r="L1030" t="s">
        <v>8263</v>
      </c>
    </row>
    <row r="1031" spans="1:12" x14ac:dyDescent="0.3">
      <c r="A1031" t="s">
        <v>2096</v>
      </c>
      <c r="B1031" t="s">
        <v>2097</v>
      </c>
      <c r="C1031">
        <v>1.27</v>
      </c>
      <c r="D1031" t="s">
        <v>8263</v>
      </c>
      <c r="E1031" t="s">
        <v>29</v>
      </c>
      <c r="F1031" t="s">
        <v>15</v>
      </c>
      <c r="G1031">
        <v>46.80560492</v>
      </c>
      <c r="H1031">
        <v>8.4455770539999993</v>
      </c>
      <c r="I1031" t="s">
        <v>8263</v>
      </c>
      <c r="J1031" t="s">
        <v>8263</v>
      </c>
      <c r="K1031" t="s">
        <v>8263</v>
      </c>
      <c r="L1031" t="s">
        <v>8263</v>
      </c>
    </row>
    <row r="1032" spans="1:12" x14ac:dyDescent="0.3">
      <c r="A1032" t="s">
        <v>2098</v>
      </c>
      <c r="B1032" t="s">
        <v>2099</v>
      </c>
      <c r="C1032">
        <v>1.26</v>
      </c>
      <c r="D1032" t="s">
        <v>8263</v>
      </c>
      <c r="E1032" t="s">
        <v>29</v>
      </c>
      <c r="F1032" t="s">
        <v>15</v>
      </c>
      <c r="G1032">
        <v>46.05833724</v>
      </c>
      <c r="H1032">
        <v>6.9603003860000001</v>
      </c>
      <c r="I1032" t="s">
        <v>8263</v>
      </c>
      <c r="J1032" t="s">
        <v>8263</v>
      </c>
      <c r="K1032" t="s">
        <v>8263</v>
      </c>
      <c r="L1032" t="s">
        <v>8263</v>
      </c>
    </row>
    <row r="1033" spans="1:12" x14ac:dyDescent="0.3">
      <c r="A1033" t="s">
        <v>2100</v>
      </c>
      <c r="B1033" t="s">
        <v>2101</v>
      </c>
      <c r="C1033">
        <v>1.25</v>
      </c>
      <c r="D1033" t="s">
        <v>8263</v>
      </c>
      <c r="E1033" t="s">
        <v>29</v>
      </c>
      <c r="F1033" t="s">
        <v>15</v>
      </c>
      <c r="G1033">
        <v>47.221637309999998</v>
      </c>
      <c r="H1033">
        <v>9.1849551609999995</v>
      </c>
      <c r="I1033" t="s">
        <v>8263</v>
      </c>
      <c r="J1033" t="s">
        <v>8263</v>
      </c>
      <c r="K1033" t="s">
        <v>8263</v>
      </c>
      <c r="L1033" t="s">
        <v>8263</v>
      </c>
    </row>
    <row r="1034" spans="1:12" x14ac:dyDescent="0.3">
      <c r="A1034" t="s">
        <v>2102</v>
      </c>
      <c r="B1034" t="s">
        <v>2103</v>
      </c>
      <c r="C1034">
        <v>1.25</v>
      </c>
      <c r="D1034" t="s">
        <v>8263</v>
      </c>
      <c r="E1034" t="s">
        <v>29</v>
      </c>
      <c r="F1034" t="s">
        <v>15</v>
      </c>
      <c r="G1034">
        <v>46.342857010000003</v>
      </c>
      <c r="H1034">
        <v>8.1735703839999996</v>
      </c>
      <c r="I1034" t="s">
        <v>8263</v>
      </c>
      <c r="J1034" t="s">
        <v>8263</v>
      </c>
      <c r="K1034" t="s">
        <v>8263</v>
      </c>
      <c r="L1034" t="s">
        <v>8263</v>
      </c>
    </row>
    <row r="1035" spans="1:12" x14ac:dyDescent="0.3">
      <c r="A1035" t="s">
        <v>2104</v>
      </c>
      <c r="B1035" t="s">
        <v>2105</v>
      </c>
      <c r="C1035">
        <v>1.22</v>
      </c>
      <c r="D1035" t="s">
        <v>8263</v>
      </c>
      <c r="E1035" t="s">
        <v>29</v>
      </c>
      <c r="F1035" t="s">
        <v>15</v>
      </c>
      <c r="G1035">
        <v>47.261576159999997</v>
      </c>
      <c r="H1035">
        <v>9.4960540919999996</v>
      </c>
      <c r="I1035" t="s">
        <v>8263</v>
      </c>
      <c r="J1035" t="s">
        <v>8263</v>
      </c>
      <c r="K1035" t="s">
        <v>8263</v>
      </c>
      <c r="L1035" t="s">
        <v>8263</v>
      </c>
    </row>
    <row r="1036" spans="1:12" x14ac:dyDescent="0.3">
      <c r="A1036" t="s">
        <v>2106</v>
      </c>
      <c r="B1036" t="s">
        <v>2107</v>
      </c>
      <c r="C1036">
        <v>214</v>
      </c>
      <c r="D1036" t="s">
        <v>8263</v>
      </c>
      <c r="E1036" t="s">
        <v>14</v>
      </c>
      <c r="F1036" t="s">
        <v>47</v>
      </c>
      <c r="G1036">
        <v>65.127296999999999</v>
      </c>
      <c r="H1036">
        <v>19.467366999999999</v>
      </c>
      <c r="I1036">
        <v>56</v>
      </c>
      <c r="J1036">
        <v>12.6</v>
      </c>
      <c r="K1036" t="s">
        <v>8263</v>
      </c>
      <c r="L1036">
        <v>661</v>
      </c>
    </row>
    <row r="1037" spans="1:12" x14ac:dyDescent="0.3">
      <c r="A1037" t="s">
        <v>2108</v>
      </c>
      <c r="B1037" t="s">
        <v>2109</v>
      </c>
      <c r="C1037">
        <v>1.2</v>
      </c>
      <c r="D1037" t="s">
        <v>8263</v>
      </c>
      <c r="E1037" t="s">
        <v>29</v>
      </c>
      <c r="F1037" t="s">
        <v>15</v>
      </c>
      <c r="G1037">
        <v>46.021183890000003</v>
      </c>
      <c r="H1037">
        <v>7.1424362800000001</v>
      </c>
      <c r="I1037" t="s">
        <v>8263</v>
      </c>
      <c r="J1037" t="s">
        <v>8263</v>
      </c>
      <c r="K1037" t="s">
        <v>8263</v>
      </c>
      <c r="L1037" t="s">
        <v>8263</v>
      </c>
    </row>
    <row r="1038" spans="1:12" x14ac:dyDescent="0.3">
      <c r="A1038" t="s">
        <v>2110</v>
      </c>
      <c r="B1038" t="s">
        <v>2111</v>
      </c>
      <c r="C1038">
        <v>1.2</v>
      </c>
      <c r="D1038" t="s">
        <v>8263</v>
      </c>
      <c r="E1038" t="s">
        <v>29</v>
      </c>
      <c r="F1038" t="s">
        <v>15</v>
      </c>
      <c r="G1038">
        <v>46.433905490000001</v>
      </c>
      <c r="H1038">
        <v>6.9184667989999999</v>
      </c>
      <c r="I1038" t="s">
        <v>8263</v>
      </c>
      <c r="J1038" t="s">
        <v>8263</v>
      </c>
      <c r="K1038" t="s">
        <v>8263</v>
      </c>
      <c r="L1038" t="s">
        <v>8263</v>
      </c>
    </row>
    <row r="1039" spans="1:12" x14ac:dyDescent="0.3">
      <c r="A1039" t="s">
        <v>2112</v>
      </c>
      <c r="B1039" t="s">
        <v>2113</v>
      </c>
      <c r="C1039">
        <v>1.2</v>
      </c>
      <c r="D1039" t="s">
        <v>8263</v>
      </c>
      <c r="E1039" t="s">
        <v>29</v>
      </c>
      <c r="F1039" t="s">
        <v>15</v>
      </c>
      <c r="G1039">
        <v>47.02326223</v>
      </c>
      <c r="H1039">
        <v>9.4480950529999994</v>
      </c>
      <c r="I1039" t="s">
        <v>8263</v>
      </c>
      <c r="J1039" t="s">
        <v>8263</v>
      </c>
      <c r="K1039" t="s">
        <v>8263</v>
      </c>
      <c r="L1039" t="s">
        <v>8263</v>
      </c>
    </row>
    <row r="1040" spans="1:12" x14ac:dyDescent="0.3">
      <c r="A1040" t="s">
        <v>2114</v>
      </c>
      <c r="B1040" t="s">
        <v>2115</v>
      </c>
      <c r="C1040">
        <v>1.19</v>
      </c>
      <c r="D1040" t="s">
        <v>8263</v>
      </c>
      <c r="E1040" t="s">
        <v>29</v>
      </c>
      <c r="F1040" t="s">
        <v>15</v>
      </c>
      <c r="G1040">
        <v>47.088628079999999</v>
      </c>
      <c r="H1040">
        <v>9.3400176179999992</v>
      </c>
      <c r="I1040" t="s">
        <v>8263</v>
      </c>
      <c r="J1040" t="s">
        <v>8263</v>
      </c>
      <c r="K1040" t="s">
        <v>8263</v>
      </c>
      <c r="L1040" t="s">
        <v>8263</v>
      </c>
    </row>
    <row r="1041" spans="1:12" x14ac:dyDescent="0.3">
      <c r="A1041" t="s">
        <v>2116</v>
      </c>
      <c r="B1041" t="s">
        <v>2117</v>
      </c>
      <c r="C1041">
        <v>1.18</v>
      </c>
      <c r="D1041" t="s">
        <v>8263</v>
      </c>
      <c r="E1041" t="s">
        <v>29</v>
      </c>
      <c r="F1041" t="s">
        <v>15</v>
      </c>
      <c r="G1041">
        <v>47.459283300000003</v>
      </c>
      <c r="H1041">
        <v>8.7688318550000002</v>
      </c>
      <c r="I1041" t="s">
        <v>8263</v>
      </c>
      <c r="J1041" t="s">
        <v>8263</v>
      </c>
      <c r="K1041" t="s">
        <v>8263</v>
      </c>
      <c r="L1041" t="s">
        <v>8263</v>
      </c>
    </row>
    <row r="1042" spans="1:12" x14ac:dyDescent="0.3">
      <c r="A1042" t="s">
        <v>2118</v>
      </c>
      <c r="B1042" t="s">
        <v>2119</v>
      </c>
      <c r="C1042">
        <v>1.18</v>
      </c>
      <c r="D1042" t="s">
        <v>8263</v>
      </c>
      <c r="E1042" t="s">
        <v>29</v>
      </c>
      <c r="F1042" t="s">
        <v>15</v>
      </c>
      <c r="G1042">
        <v>47.133187479999997</v>
      </c>
      <c r="H1042">
        <v>9.0628873589999994</v>
      </c>
      <c r="I1042" t="s">
        <v>8263</v>
      </c>
      <c r="J1042" t="s">
        <v>8263</v>
      </c>
      <c r="K1042" t="s">
        <v>8263</v>
      </c>
      <c r="L1042" t="s">
        <v>8263</v>
      </c>
    </row>
    <row r="1043" spans="1:12" x14ac:dyDescent="0.3">
      <c r="A1043" t="s">
        <v>2120</v>
      </c>
      <c r="B1043" t="s">
        <v>2121</v>
      </c>
      <c r="C1043">
        <v>1.1599999999999999</v>
      </c>
      <c r="D1043" t="s">
        <v>8263</v>
      </c>
      <c r="E1043" t="s">
        <v>29</v>
      </c>
      <c r="F1043" t="s">
        <v>15</v>
      </c>
      <c r="G1043">
        <v>47.100547149999997</v>
      </c>
      <c r="H1043">
        <v>9.2596688369999995</v>
      </c>
      <c r="I1043" t="s">
        <v>8263</v>
      </c>
      <c r="J1043" t="s">
        <v>8263</v>
      </c>
      <c r="K1043" t="s">
        <v>8263</v>
      </c>
      <c r="L1043" t="s">
        <v>8263</v>
      </c>
    </row>
    <row r="1044" spans="1:12" x14ac:dyDescent="0.3">
      <c r="A1044" t="s">
        <v>2122</v>
      </c>
      <c r="B1044" t="s">
        <v>2123</v>
      </c>
      <c r="C1044">
        <v>2.2599999999999998</v>
      </c>
      <c r="D1044" t="s">
        <v>8263</v>
      </c>
      <c r="E1044" t="s">
        <v>29</v>
      </c>
      <c r="F1044" t="s">
        <v>44</v>
      </c>
      <c r="G1044">
        <v>46.560870000000001</v>
      </c>
      <c r="H1044">
        <v>15.67309</v>
      </c>
      <c r="I1044" t="s">
        <v>8263</v>
      </c>
      <c r="J1044" t="s">
        <v>8263</v>
      </c>
      <c r="K1044" t="s">
        <v>8263</v>
      </c>
      <c r="L1044">
        <v>8.69</v>
      </c>
    </row>
    <row r="1045" spans="1:12" x14ac:dyDescent="0.3">
      <c r="A1045" t="s">
        <v>2124</v>
      </c>
      <c r="B1045" t="s">
        <v>2125</v>
      </c>
      <c r="C1045">
        <v>1.1299999999999999</v>
      </c>
      <c r="D1045" t="s">
        <v>8263</v>
      </c>
      <c r="E1045" t="s">
        <v>29</v>
      </c>
      <c r="F1045" t="s">
        <v>15</v>
      </c>
      <c r="G1045">
        <v>46.711793280000002</v>
      </c>
      <c r="H1045">
        <v>8.360463288</v>
      </c>
      <c r="I1045" t="s">
        <v>8263</v>
      </c>
      <c r="J1045" t="s">
        <v>8263</v>
      </c>
      <c r="K1045" t="s">
        <v>8263</v>
      </c>
      <c r="L1045" t="s">
        <v>8263</v>
      </c>
    </row>
    <row r="1046" spans="1:12" x14ac:dyDescent="0.3">
      <c r="A1046" t="s">
        <v>2126</v>
      </c>
      <c r="B1046" t="s">
        <v>2127</v>
      </c>
      <c r="C1046">
        <v>1.0900000000000001</v>
      </c>
      <c r="D1046" t="s">
        <v>8263</v>
      </c>
      <c r="E1046" t="s">
        <v>29</v>
      </c>
      <c r="F1046" t="s">
        <v>15</v>
      </c>
      <c r="G1046">
        <v>46.495633490000003</v>
      </c>
      <c r="H1046">
        <v>7.6915989339999999</v>
      </c>
      <c r="I1046" t="s">
        <v>8263</v>
      </c>
      <c r="J1046" t="s">
        <v>8263</v>
      </c>
      <c r="K1046" t="s">
        <v>8263</v>
      </c>
      <c r="L1046" t="s">
        <v>8263</v>
      </c>
    </row>
    <row r="1047" spans="1:12" x14ac:dyDescent="0.3">
      <c r="A1047" t="s">
        <v>2128</v>
      </c>
      <c r="B1047" t="s">
        <v>2129</v>
      </c>
      <c r="C1047">
        <v>210</v>
      </c>
      <c r="D1047" t="s">
        <v>8263</v>
      </c>
      <c r="E1047" t="s">
        <v>29</v>
      </c>
      <c r="F1047" t="s">
        <v>24</v>
      </c>
      <c r="G1047">
        <v>43.824150000000003</v>
      </c>
      <c r="H1047">
        <v>4.6434899999999999</v>
      </c>
      <c r="I1047">
        <v>14</v>
      </c>
      <c r="J1047" t="s">
        <v>8263</v>
      </c>
      <c r="K1047" t="s">
        <v>8263</v>
      </c>
      <c r="L1047" t="s">
        <v>8263</v>
      </c>
    </row>
    <row r="1048" spans="1:12" x14ac:dyDescent="0.3">
      <c r="A1048" t="s">
        <v>2130</v>
      </c>
      <c r="B1048" t="s">
        <v>2131</v>
      </c>
      <c r="C1048">
        <v>1.07</v>
      </c>
      <c r="D1048" t="s">
        <v>8263</v>
      </c>
      <c r="E1048" t="s">
        <v>29</v>
      </c>
      <c r="F1048" t="s">
        <v>15</v>
      </c>
      <c r="G1048">
        <v>46.614013800000002</v>
      </c>
      <c r="H1048">
        <v>10.441442650000001</v>
      </c>
      <c r="I1048" t="s">
        <v>8263</v>
      </c>
      <c r="J1048" t="s">
        <v>8263</v>
      </c>
      <c r="K1048" t="s">
        <v>8263</v>
      </c>
      <c r="L1048" t="s">
        <v>8263</v>
      </c>
    </row>
    <row r="1049" spans="1:12" x14ac:dyDescent="0.3">
      <c r="A1049" t="s">
        <v>2132</v>
      </c>
      <c r="B1049" t="s">
        <v>2133</v>
      </c>
      <c r="C1049">
        <v>1.07</v>
      </c>
      <c r="D1049" t="s">
        <v>8263</v>
      </c>
      <c r="E1049" t="s">
        <v>29</v>
      </c>
      <c r="F1049" t="s">
        <v>15</v>
      </c>
      <c r="G1049">
        <v>47.525781870000003</v>
      </c>
      <c r="H1049">
        <v>7.6217301170000002</v>
      </c>
      <c r="I1049" t="s">
        <v>8263</v>
      </c>
      <c r="J1049" t="s">
        <v>8263</v>
      </c>
      <c r="K1049" t="s">
        <v>8263</v>
      </c>
      <c r="L1049" t="s">
        <v>8263</v>
      </c>
    </row>
    <row r="1050" spans="1:12" x14ac:dyDescent="0.3">
      <c r="A1050" t="s">
        <v>2134</v>
      </c>
      <c r="B1050" t="s">
        <v>2135</v>
      </c>
      <c r="C1050">
        <v>1.06</v>
      </c>
      <c r="D1050" t="s">
        <v>8263</v>
      </c>
      <c r="E1050" t="s">
        <v>29</v>
      </c>
      <c r="F1050" t="s">
        <v>15</v>
      </c>
      <c r="G1050">
        <v>46.301232829999996</v>
      </c>
      <c r="H1050">
        <v>7.7938812830000002</v>
      </c>
      <c r="I1050" t="s">
        <v>8263</v>
      </c>
      <c r="J1050" t="s">
        <v>8263</v>
      </c>
      <c r="K1050" t="s">
        <v>8263</v>
      </c>
      <c r="L1050" t="s">
        <v>8263</v>
      </c>
    </row>
    <row r="1051" spans="1:12" x14ac:dyDescent="0.3">
      <c r="A1051" t="s">
        <v>2136</v>
      </c>
      <c r="B1051" t="s">
        <v>2137</v>
      </c>
      <c r="C1051">
        <v>1.05</v>
      </c>
      <c r="D1051" t="s">
        <v>8263</v>
      </c>
      <c r="E1051" t="s">
        <v>29</v>
      </c>
      <c r="F1051" t="s">
        <v>15</v>
      </c>
      <c r="G1051">
        <v>46.964634779999997</v>
      </c>
      <c r="H1051">
        <v>9.0401786299999998</v>
      </c>
      <c r="I1051" t="s">
        <v>8263</v>
      </c>
      <c r="J1051" t="s">
        <v>8263</v>
      </c>
      <c r="K1051" t="s">
        <v>8263</v>
      </c>
      <c r="L1051" t="s">
        <v>8263</v>
      </c>
    </row>
    <row r="1052" spans="1:12" x14ac:dyDescent="0.3">
      <c r="A1052" t="s">
        <v>2138</v>
      </c>
      <c r="B1052" t="s">
        <v>2139</v>
      </c>
      <c r="C1052">
        <v>1.02</v>
      </c>
      <c r="D1052" t="s">
        <v>8263</v>
      </c>
      <c r="E1052" t="s">
        <v>29</v>
      </c>
      <c r="F1052" t="s">
        <v>15</v>
      </c>
      <c r="G1052">
        <v>47.493027939999997</v>
      </c>
      <c r="H1052">
        <v>9.2342211949999999</v>
      </c>
      <c r="I1052" t="s">
        <v>8263</v>
      </c>
      <c r="J1052" t="s">
        <v>8263</v>
      </c>
      <c r="K1052" t="s">
        <v>8263</v>
      </c>
      <c r="L1052" t="s">
        <v>8263</v>
      </c>
    </row>
    <row r="1053" spans="1:12" x14ac:dyDescent="0.3">
      <c r="A1053" t="s">
        <v>2140</v>
      </c>
      <c r="B1053" t="s">
        <v>2141</v>
      </c>
      <c r="C1053">
        <v>1</v>
      </c>
      <c r="D1053" t="s">
        <v>8263</v>
      </c>
      <c r="E1053" t="s">
        <v>29</v>
      </c>
      <c r="F1053" t="s">
        <v>41</v>
      </c>
      <c r="G1053">
        <v>47.259383999999997</v>
      </c>
      <c r="H1053">
        <v>12.738690999999999</v>
      </c>
      <c r="I1053" t="s">
        <v>8263</v>
      </c>
      <c r="J1053" t="s">
        <v>8263</v>
      </c>
      <c r="K1053" t="s">
        <v>8263</v>
      </c>
      <c r="L1053" t="s">
        <v>8263</v>
      </c>
    </row>
    <row r="1054" spans="1:12" x14ac:dyDescent="0.3">
      <c r="A1054" t="s">
        <v>2142</v>
      </c>
      <c r="B1054" t="s">
        <v>2143</v>
      </c>
      <c r="C1054">
        <v>1</v>
      </c>
      <c r="D1054" t="s">
        <v>8263</v>
      </c>
      <c r="E1054" t="s">
        <v>29</v>
      </c>
      <c r="F1054" t="s">
        <v>41</v>
      </c>
      <c r="G1054">
        <v>47.573383999999997</v>
      </c>
      <c r="H1054">
        <v>14.839885000000001</v>
      </c>
      <c r="I1054" t="s">
        <v>8263</v>
      </c>
      <c r="J1054" t="s">
        <v>8263</v>
      </c>
      <c r="K1054" t="s">
        <v>8263</v>
      </c>
      <c r="L1054" t="s">
        <v>8263</v>
      </c>
    </row>
    <row r="1055" spans="1:12" x14ac:dyDescent="0.3">
      <c r="A1055" t="s">
        <v>2144</v>
      </c>
      <c r="B1055" t="s">
        <v>2145</v>
      </c>
      <c r="C1055">
        <v>1</v>
      </c>
      <c r="D1055" t="s">
        <v>8263</v>
      </c>
      <c r="E1055" t="s">
        <v>29</v>
      </c>
      <c r="F1055" t="s">
        <v>41</v>
      </c>
      <c r="G1055">
        <v>46.880169000000002</v>
      </c>
      <c r="H1055">
        <v>13.31654</v>
      </c>
      <c r="I1055" t="s">
        <v>8263</v>
      </c>
      <c r="J1055" t="s">
        <v>8263</v>
      </c>
      <c r="K1055" t="s">
        <v>8263</v>
      </c>
      <c r="L1055" t="s">
        <v>8263</v>
      </c>
    </row>
    <row r="1056" spans="1:12" x14ac:dyDescent="0.3">
      <c r="A1056" t="s">
        <v>2146</v>
      </c>
      <c r="B1056" t="s">
        <v>2147</v>
      </c>
      <c r="C1056">
        <v>1</v>
      </c>
      <c r="D1056" t="s">
        <v>8263</v>
      </c>
      <c r="E1056" t="s">
        <v>29</v>
      </c>
      <c r="F1056" t="s">
        <v>41</v>
      </c>
      <c r="G1056">
        <v>46.860838999999999</v>
      </c>
      <c r="H1056">
        <v>13.347763</v>
      </c>
      <c r="I1056" t="s">
        <v>8263</v>
      </c>
      <c r="J1056" t="s">
        <v>8263</v>
      </c>
      <c r="K1056" t="s">
        <v>8263</v>
      </c>
      <c r="L1056" t="s">
        <v>8263</v>
      </c>
    </row>
    <row r="1057" spans="1:12" x14ac:dyDescent="0.3">
      <c r="A1057" t="s">
        <v>2148</v>
      </c>
      <c r="B1057" t="s">
        <v>2149</v>
      </c>
      <c r="C1057">
        <v>210</v>
      </c>
      <c r="D1057" t="s">
        <v>8263</v>
      </c>
      <c r="E1057" t="s">
        <v>14</v>
      </c>
      <c r="F1057" t="s">
        <v>304</v>
      </c>
      <c r="G1057">
        <v>43.448002000000002</v>
      </c>
      <c r="H1057">
        <v>17.837</v>
      </c>
      <c r="I1057">
        <v>70</v>
      </c>
      <c r="J1057">
        <v>68</v>
      </c>
      <c r="K1057" t="s">
        <v>8263</v>
      </c>
      <c r="L1057">
        <v>590</v>
      </c>
    </row>
    <row r="1058" spans="1:12" x14ac:dyDescent="0.3">
      <c r="A1058" t="s">
        <v>2150</v>
      </c>
      <c r="B1058" t="s">
        <v>2151</v>
      </c>
      <c r="C1058">
        <v>1</v>
      </c>
      <c r="D1058" t="s">
        <v>8263</v>
      </c>
      <c r="E1058" t="s">
        <v>29</v>
      </c>
      <c r="F1058" t="s">
        <v>41</v>
      </c>
      <c r="G1058">
        <v>47.531151999999999</v>
      </c>
      <c r="H1058">
        <v>14.886815</v>
      </c>
      <c r="I1058" t="s">
        <v>8263</v>
      </c>
      <c r="J1058" t="s">
        <v>8263</v>
      </c>
      <c r="K1058" t="s">
        <v>8263</v>
      </c>
      <c r="L1058" t="s">
        <v>8263</v>
      </c>
    </row>
    <row r="1059" spans="1:12" x14ac:dyDescent="0.3">
      <c r="A1059" t="s">
        <v>2152</v>
      </c>
      <c r="B1059" t="s">
        <v>2153</v>
      </c>
      <c r="C1059">
        <v>1</v>
      </c>
      <c r="D1059" t="s">
        <v>8263</v>
      </c>
      <c r="E1059" t="s">
        <v>29</v>
      </c>
      <c r="F1059" t="s">
        <v>41</v>
      </c>
      <c r="G1059">
        <v>46.744337999999999</v>
      </c>
      <c r="H1059">
        <v>15.570455000000001</v>
      </c>
      <c r="I1059" t="s">
        <v>8263</v>
      </c>
      <c r="J1059" t="s">
        <v>8263</v>
      </c>
      <c r="K1059" t="s">
        <v>8263</v>
      </c>
      <c r="L1059" t="s">
        <v>8263</v>
      </c>
    </row>
    <row r="1060" spans="1:12" x14ac:dyDescent="0.3">
      <c r="A1060" t="s">
        <v>2154</v>
      </c>
      <c r="B1060" t="s">
        <v>2155</v>
      </c>
      <c r="C1060">
        <v>1</v>
      </c>
      <c r="D1060" t="s">
        <v>8263</v>
      </c>
      <c r="E1060" t="s">
        <v>29</v>
      </c>
      <c r="F1060" t="s">
        <v>41</v>
      </c>
      <c r="G1060">
        <v>46.760731999999997</v>
      </c>
      <c r="H1060">
        <v>13.2476</v>
      </c>
      <c r="I1060" t="s">
        <v>8263</v>
      </c>
      <c r="J1060" t="s">
        <v>8263</v>
      </c>
      <c r="K1060" t="s">
        <v>8263</v>
      </c>
      <c r="L1060" t="s">
        <v>8263</v>
      </c>
    </row>
    <row r="1061" spans="1:12" x14ac:dyDescent="0.3">
      <c r="A1061" t="s">
        <v>2156</v>
      </c>
      <c r="B1061" t="s">
        <v>2157</v>
      </c>
      <c r="C1061">
        <v>1</v>
      </c>
      <c r="D1061" t="s">
        <v>8263</v>
      </c>
      <c r="E1061" t="s">
        <v>29</v>
      </c>
      <c r="F1061" t="s">
        <v>41</v>
      </c>
      <c r="G1061">
        <v>47.390259999999998</v>
      </c>
      <c r="H1061">
        <v>13.685191</v>
      </c>
      <c r="I1061" t="s">
        <v>8263</v>
      </c>
      <c r="J1061" t="s">
        <v>8263</v>
      </c>
      <c r="K1061" t="s">
        <v>8263</v>
      </c>
      <c r="L1061" t="s">
        <v>8263</v>
      </c>
    </row>
    <row r="1062" spans="1:12" x14ac:dyDescent="0.3">
      <c r="A1062" t="s">
        <v>2158</v>
      </c>
      <c r="B1062" t="s">
        <v>2159</v>
      </c>
      <c r="C1062">
        <v>1</v>
      </c>
      <c r="D1062" t="s">
        <v>8263</v>
      </c>
      <c r="E1062" t="s">
        <v>29</v>
      </c>
      <c r="F1062" t="s">
        <v>41</v>
      </c>
      <c r="G1062">
        <v>47.021512999999999</v>
      </c>
      <c r="H1062">
        <v>15.166537</v>
      </c>
      <c r="I1062" t="s">
        <v>8263</v>
      </c>
      <c r="J1062" t="s">
        <v>8263</v>
      </c>
      <c r="K1062" t="s">
        <v>8263</v>
      </c>
      <c r="L1062" t="s">
        <v>8263</v>
      </c>
    </row>
    <row r="1063" spans="1:12" x14ac:dyDescent="0.3">
      <c r="A1063" t="s">
        <v>2160</v>
      </c>
      <c r="B1063" t="s">
        <v>2161</v>
      </c>
      <c r="C1063">
        <v>1</v>
      </c>
      <c r="D1063" t="s">
        <v>8263</v>
      </c>
      <c r="E1063" t="s">
        <v>29</v>
      </c>
      <c r="F1063" t="s">
        <v>41</v>
      </c>
      <c r="G1063">
        <v>47.495437000000003</v>
      </c>
      <c r="H1063">
        <v>14.99248</v>
      </c>
      <c r="I1063" t="s">
        <v>8263</v>
      </c>
      <c r="J1063" t="s">
        <v>8263</v>
      </c>
      <c r="K1063" t="s">
        <v>8263</v>
      </c>
      <c r="L1063" t="s">
        <v>8263</v>
      </c>
    </row>
    <row r="1064" spans="1:12" x14ac:dyDescent="0.3">
      <c r="A1064" t="s">
        <v>2162</v>
      </c>
      <c r="B1064" t="s">
        <v>2163</v>
      </c>
      <c r="C1064">
        <v>1</v>
      </c>
      <c r="D1064" t="s">
        <v>8263</v>
      </c>
      <c r="E1064" t="s">
        <v>29</v>
      </c>
      <c r="F1064" t="s">
        <v>41</v>
      </c>
      <c r="G1064">
        <v>46.912548000000001</v>
      </c>
      <c r="H1064">
        <v>15.486663999999999</v>
      </c>
      <c r="I1064" t="s">
        <v>8263</v>
      </c>
      <c r="J1064" t="s">
        <v>8263</v>
      </c>
      <c r="K1064" t="s">
        <v>8263</v>
      </c>
      <c r="L1064" t="s">
        <v>8263</v>
      </c>
    </row>
    <row r="1065" spans="1:12" x14ac:dyDescent="0.3">
      <c r="A1065" t="s">
        <v>2164</v>
      </c>
      <c r="B1065" t="s">
        <v>2165</v>
      </c>
      <c r="C1065">
        <v>1</v>
      </c>
      <c r="D1065" t="s">
        <v>8263</v>
      </c>
      <c r="E1065" t="s">
        <v>29</v>
      </c>
      <c r="F1065" t="s">
        <v>15</v>
      </c>
      <c r="G1065">
        <v>47.101443760000002</v>
      </c>
      <c r="H1065">
        <v>6.7444033770000003</v>
      </c>
      <c r="I1065" t="s">
        <v>8263</v>
      </c>
      <c r="J1065" t="s">
        <v>8263</v>
      </c>
      <c r="K1065" t="s">
        <v>8263</v>
      </c>
      <c r="L1065" t="s">
        <v>8263</v>
      </c>
    </row>
    <row r="1066" spans="1:12" x14ac:dyDescent="0.3">
      <c r="A1066" t="s">
        <v>2166</v>
      </c>
      <c r="B1066" t="s">
        <v>2167</v>
      </c>
      <c r="C1066">
        <v>1</v>
      </c>
      <c r="D1066" t="s">
        <v>8263</v>
      </c>
      <c r="E1066" t="s">
        <v>29</v>
      </c>
      <c r="F1066" t="s">
        <v>15</v>
      </c>
      <c r="G1066">
        <v>46.977401290000003</v>
      </c>
      <c r="H1066">
        <v>9.0472635690000001</v>
      </c>
      <c r="I1066" t="s">
        <v>8263</v>
      </c>
      <c r="J1066" t="s">
        <v>8263</v>
      </c>
      <c r="K1066" t="s">
        <v>8263</v>
      </c>
      <c r="L1066" t="s">
        <v>8263</v>
      </c>
    </row>
    <row r="1067" spans="1:12" x14ac:dyDescent="0.3">
      <c r="A1067" t="s">
        <v>2168</v>
      </c>
      <c r="B1067" t="s">
        <v>2169</v>
      </c>
      <c r="C1067">
        <v>900</v>
      </c>
      <c r="D1067">
        <v>900</v>
      </c>
      <c r="E1067" t="s">
        <v>18</v>
      </c>
      <c r="F1067" t="s">
        <v>15</v>
      </c>
      <c r="G1067">
        <v>46.063661000000003</v>
      </c>
      <c r="H1067">
        <v>6.9110360000000002</v>
      </c>
      <c r="I1067">
        <v>395</v>
      </c>
      <c r="J1067">
        <v>13.8</v>
      </c>
      <c r="K1067">
        <v>20000</v>
      </c>
      <c r="L1067">
        <v>2500</v>
      </c>
    </row>
    <row r="1068" spans="1:12" x14ac:dyDescent="0.3">
      <c r="A1068" t="s">
        <v>2170</v>
      </c>
      <c r="B1068" t="s">
        <v>2171</v>
      </c>
      <c r="C1068">
        <v>208.4</v>
      </c>
      <c r="D1068" t="s">
        <v>8263</v>
      </c>
      <c r="E1068" t="s">
        <v>14</v>
      </c>
      <c r="F1068" t="s">
        <v>73</v>
      </c>
      <c r="G1068">
        <v>46.938600000000001</v>
      </c>
      <c r="H1068">
        <v>26.102900000000002</v>
      </c>
      <c r="I1068">
        <v>127</v>
      </c>
      <c r="J1068">
        <v>1230</v>
      </c>
      <c r="K1068" t="s">
        <v>8263</v>
      </c>
      <c r="L1068">
        <v>434</v>
      </c>
    </row>
    <row r="1069" spans="1:12" x14ac:dyDescent="0.3">
      <c r="A1069" t="s">
        <v>2172</v>
      </c>
      <c r="B1069" t="s">
        <v>2173</v>
      </c>
      <c r="C1069">
        <v>1</v>
      </c>
      <c r="D1069" t="s">
        <v>8263</v>
      </c>
      <c r="E1069" t="s">
        <v>29</v>
      </c>
      <c r="F1069" t="s">
        <v>15</v>
      </c>
      <c r="G1069">
        <v>46.466563780000001</v>
      </c>
      <c r="H1069">
        <v>8.7666058969999998</v>
      </c>
      <c r="I1069" t="s">
        <v>8263</v>
      </c>
      <c r="J1069" t="s">
        <v>8263</v>
      </c>
      <c r="K1069" t="s">
        <v>8263</v>
      </c>
      <c r="L1069" t="s">
        <v>8263</v>
      </c>
    </row>
    <row r="1070" spans="1:12" x14ac:dyDescent="0.3">
      <c r="A1070" t="s">
        <v>2174</v>
      </c>
      <c r="B1070" t="s">
        <v>2175</v>
      </c>
      <c r="C1070">
        <v>1</v>
      </c>
      <c r="D1070" t="s">
        <v>8263</v>
      </c>
      <c r="E1070" t="s">
        <v>29</v>
      </c>
      <c r="F1070" t="s">
        <v>15</v>
      </c>
      <c r="G1070">
        <v>47.496076899999998</v>
      </c>
      <c r="H1070">
        <v>8.2539984929999992</v>
      </c>
      <c r="I1070" t="s">
        <v>8263</v>
      </c>
      <c r="J1070" t="s">
        <v>8263</v>
      </c>
      <c r="K1070" t="s">
        <v>8263</v>
      </c>
      <c r="L1070" t="s">
        <v>8263</v>
      </c>
    </row>
    <row r="1071" spans="1:12" x14ac:dyDescent="0.3">
      <c r="A1071" t="s">
        <v>2176</v>
      </c>
      <c r="B1071" t="s">
        <v>2177</v>
      </c>
      <c r="C1071">
        <v>1</v>
      </c>
      <c r="D1071" t="s">
        <v>8263</v>
      </c>
      <c r="E1071" t="s">
        <v>14</v>
      </c>
      <c r="F1071" t="s">
        <v>41</v>
      </c>
      <c r="G1071">
        <v>46.976002000000001</v>
      </c>
      <c r="H1071">
        <v>14.983000000000001</v>
      </c>
      <c r="I1071" t="s">
        <v>8263</v>
      </c>
      <c r="J1071" t="s">
        <v>8263</v>
      </c>
      <c r="K1071" t="s">
        <v>8263</v>
      </c>
      <c r="L1071" t="s">
        <v>8263</v>
      </c>
    </row>
    <row r="1072" spans="1:12" x14ac:dyDescent="0.3">
      <c r="A1072" t="s">
        <v>2178</v>
      </c>
      <c r="B1072" t="s">
        <v>2179</v>
      </c>
      <c r="C1072">
        <v>208</v>
      </c>
      <c r="D1072" t="s">
        <v>8263</v>
      </c>
      <c r="E1072" t="s">
        <v>29</v>
      </c>
      <c r="F1072" t="s">
        <v>141</v>
      </c>
      <c r="G1072">
        <v>44.328999000000003</v>
      </c>
      <c r="H1072">
        <v>22.527999999999999</v>
      </c>
      <c r="I1072">
        <v>35</v>
      </c>
      <c r="J1072" t="s">
        <v>8263</v>
      </c>
      <c r="K1072" t="s">
        <v>8263</v>
      </c>
      <c r="L1072">
        <v>1310</v>
      </c>
    </row>
    <row r="1073" spans="1:12" x14ac:dyDescent="0.3">
      <c r="A1073" t="s">
        <v>2180</v>
      </c>
      <c r="B1073" t="s">
        <v>2181</v>
      </c>
      <c r="C1073">
        <v>1</v>
      </c>
      <c r="D1073" t="s">
        <v>8263</v>
      </c>
      <c r="E1073" t="s">
        <v>14</v>
      </c>
      <c r="F1073" t="s">
        <v>384</v>
      </c>
      <c r="G1073">
        <v>52.762082999999997</v>
      </c>
      <c r="H1073">
        <v>-8.4770830000000004</v>
      </c>
      <c r="I1073">
        <v>16</v>
      </c>
      <c r="J1073">
        <v>465</v>
      </c>
      <c r="K1073" t="s">
        <v>8263</v>
      </c>
      <c r="L1073">
        <v>4</v>
      </c>
    </row>
    <row r="1074" spans="1:12" x14ac:dyDescent="0.3">
      <c r="A1074" t="s">
        <v>2182</v>
      </c>
      <c r="B1074" t="s">
        <v>2183</v>
      </c>
      <c r="C1074">
        <v>0.99099999999999999</v>
      </c>
      <c r="D1074" t="s">
        <v>8263</v>
      </c>
      <c r="E1074" t="s">
        <v>29</v>
      </c>
      <c r="F1074" t="s">
        <v>15</v>
      </c>
      <c r="G1074">
        <v>47.498149959999999</v>
      </c>
      <c r="H1074">
        <v>8.2404927650000008</v>
      </c>
      <c r="I1074" t="s">
        <v>8263</v>
      </c>
      <c r="J1074" t="s">
        <v>8263</v>
      </c>
      <c r="K1074" t="s">
        <v>8263</v>
      </c>
      <c r="L1074" t="s">
        <v>8263</v>
      </c>
    </row>
    <row r="1075" spans="1:12" x14ac:dyDescent="0.3">
      <c r="A1075" t="s">
        <v>2184</v>
      </c>
      <c r="B1075" t="s">
        <v>2185</v>
      </c>
      <c r="C1075">
        <v>207</v>
      </c>
      <c r="D1075">
        <v>225</v>
      </c>
      <c r="E1075" t="s">
        <v>18</v>
      </c>
      <c r="F1075" t="s">
        <v>38</v>
      </c>
      <c r="G1075">
        <v>37.567315000000001</v>
      </c>
      <c r="H1075">
        <v>-6.0495409999999996</v>
      </c>
      <c r="I1075">
        <v>217</v>
      </c>
      <c r="J1075">
        <v>2.33</v>
      </c>
      <c r="K1075">
        <v>1123</v>
      </c>
      <c r="L1075" t="s">
        <v>8263</v>
      </c>
    </row>
    <row r="1076" spans="1:12" x14ac:dyDescent="0.3">
      <c r="A1076" t="s">
        <v>2186</v>
      </c>
      <c r="B1076" t="s">
        <v>2187</v>
      </c>
      <c r="C1076">
        <v>0.99</v>
      </c>
      <c r="D1076" t="s">
        <v>8263</v>
      </c>
      <c r="E1076" t="s">
        <v>29</v>
      </c>
      <c r="F1076" t="s">
        <v>15</v>
      </c>
      <c r="G1076">
        <v>46.3912093</v>
      </c>
      <c r="H1076">
        <v>7.7570270250000002</v>
      </c>
      <c r="I1076" t="s">
        <v>8263</v>
      </c>
      <c r="J1076" t="s">
        <v>8263</v>
      </c>
      <c r="K1076" t="s">
        <v>8263</v>
      </c>
      <c r="L1076" t="s">
        <v>8263</v>
      </c>
    </row>
    <row r="1077" spans="1:12" x14ac:dyDescent="0.3">
      <c r="A1077" t="s">
        <v>2188</v>
      </c>
      <c r="B1077" t="s">
        <v>2189</v>
      </c>
      <c r="C1077">
        <v>0.99</v>
      </c>
      <c r="D1077" t="s">
        <v>8263</v>
      </c>
      <c r="E1077" t="s">
        <v>29</v>
      </c>
      <c r="F1077" t="s">
        <v>15</v>
      </c>
      <c r="G1077">
        <v>47.038255659999997</v>
      </c>
      <c r="H1077">
        <v>9.3927198109999992</v>
      </c>
      <c r="I1077" t="s">
        <v>8263</v>
      </c>
      <c r="J1077" t="s">
        <v>8263</v>
      </c>
      <c r="K1077" t="s">
        <v>8263</v>
      </c>
      <c r="L1077" t="s">
        <v>8263</v>
      </c>
    </row>
    <row r="1078" spans="1:12" x14ac:dyDescent="0.3">
      <c r="A1078" t="s">
        <v>2190</v>
      </c>
      <c r="B1078" t="s">
        <v>2191</v>
      </c>
      <c r="C1078">
        <v>0.98</v>
      </c>
      <c r="D1078" t="s">
        <v>8263</v>
      </c>
      <c r="E1078" t="s">
        <v>29</v>
      </c>
      <c r="F1078" t="s">
        <v>15</v>
      </c>
      <c r="G1078">
        <v>47.149002230000001</v>
      </c>
      <c r="H1078">
        <v>9.4458270510000002</v>
      </c>
      <c r="I1078" t="s">
        <v>8263</v>
      </c>
      <c r="J1078" t="s">
        <v>8263</v>
      </c>
      <c r="K1078" t="s">
        <v>8263</v>
      </c>
      <c r="L1078" t="s">
        <v>8263</v>
      </c>
    </row>
    <row r="1079" spans="1:12" x14ac:dyDescent="0.3">
      <c r="A1079" t="s">
        <v>2192</v>
      </c>
      <c r="B1079" t="s">
        <v>2193</v>
      </c>
      <c r="C1079">
        <v>0.98</v>
      </c>
      <c r="D1079" t="s">
        <v>8263</v>
      </c>
      <c r="E1079" t="s">
        <v>29</v>
      </c>
      <c r="F1079" t="s">
        <v>15</v>
      </c>
      <c r="G1079">
        <v>47.344443529999999</v>
      </c>
      <c r="H1079">
        <v>9.0807059760000008</v>
      </c>
      <c r="I1079" t="s">
        <v>8263</v>
      </c>
      <c r="J1079" t="s">
        <v>8263</v>
      </c>
      <c r="K1079" t="s">
        <v>8263</v>
      </c>
      <c r="L1079" t="s">
        <v>8263</v>
      </c>
    </row>
    <row r="1080" spans="1:12" x14ac:dyDescent="0.3">
      <c r="A1080" t="s">
        <v>2194</v>
      </c>
      <c r="B1080" t="s">
        <v>2195</v>
      </c>
      <c r="C1080">
        <v>0.98</v>
      </c>
      <c r="D1080" t="s">
        <v>8263</v>
      </c>
      <c r="E1080" t="s">
        <v>29</v>
      </c>
      <c r="F1080" t="s">
        <v>15</v>
      </c>
      <c r="G1080">
        <v>46.292642499999999</v>
      </c>
      <c r="H1080">
        <v>7.7790313849999997</v>
      </c>
      <c r="I1080" t="s">
        <v>8263</v>
      </c>
      <c r="J1080" t="s">
        <v>8263</v>
      </c>
      <c r="K1080" t="s">
        <v>8263</v>
      </c>
      <c r="L1080" t="s">
        <v>8263</v>
      </c>
    </row>
    <row r="1081" spans="1:12" x14ac:dyDescent="0.3">
      <c r="A1081" t="s">
        <v>2196</v>
      </c>
      <c r="B1081" t="s">
        <v>2197</v>
      </c>
      <c r="C1081">
        <v>0.98</v>
      </c>
      <c r="D1081" t="s">
        <v>8263</v>
      </c>
      <c r="E1081" t="s">
        <v>29</v>
      </c>
      <c r="F1081" t="s">
        <v>15</v>
      </c>
      <c r="G1081">
        <v>47.43877706</v>
      </c>
      <c r="H1081">
        <v>7.581132191</v>
      </c>
      <c r="I1081" t="s">
        <v>8263</v>
      </c>
      <c r="J1081" t="s">
        <v>8263</v>
      </c>
      <c r="K1081" t="s">
        <v>8263</v>
      </c>
      <c r="L1081" t="s">
        <v>8263</v>
      </c>
    </row>
    <row r="1082" spans="1:12" x14ac:dyDescent="0.3">
      <c r="A1082" t="s">
        <v>2198</v>
      </c>
      <c r="B1082" t="s">
        <v>2199</v>
      </c>
      <c r="C1082">
        <v>0.98</v>
      </c>
      <c r="D1082" t="s">
        <v>8263</v>
      </c>
      <c r="E1082" t="s">
        <v>29</v>
      </c>
      <c r="F1082" t="s">
        <v>15</v>
      </c>
      <c r="G1082">
        <v>47.356440980000002</v>
      </c>
      <c r="H1082">
        <v>9.0784277880000008</v>
      </c>
      <c r="I1082" t="s">
        <v>8263</v>
      </c>
      <c r="J1082" t="s">
        <v>8263</v>
      </c>
      <c r="K1082" t="s">
        <v>8263</v>
      </c>
      <c r="L1082" t="s">
        <v>8263</v>
      </c>
    </row>
    <row r="1083" spans="1:12" x14ac:dyDescent="0.3">
      <c r="A1083" t="s">
        <v>2200</v>
      </c>
      <c r="B1083" t="s">
        <v>2201</v>
      </c>
      <c r="C1083">
        <v>0.97</v>
      </c>
      <c r="D1083" t="s">
        <v>8263</v>
      </c>
      <c r="E1083" t="s">
        <v>29</v>
      </c>
      <c r="F1083" t="s">
        <v>15</v>
      </c>
      <c r="G1083">
        <v>46.16176273</v>
      </c>
      <c r="H1083">
        <v>6.8591876669999996</v>
      </c>
      <c r="I1083" t="s">
        <v>8263</v>
      </c>
      <c r="J1083" t="s">
        <v>8263</v>
      </c>
      <c r="K1083" t="s">
        <v>8263</v>
      </c>
      <c r="L1083" t="s">
        <v>8263</v>
      </c>
    </row>
    <row r="1084" spans="1:12" x14ac:dyDescent="0.3">
      <c r="A1084" t="s">
        <v>2202</v>
      </c>
      <c r="B1084" t="s">
        <v>2203</v>
      </c>
      <c r="C1084">
        <v>0.96</v>
      </c>
      <c r="D1084" t="s">
        <v>8263</v>
      </c>
      <c r="E1084" t="s">
        <v>29</v>
      </c>
      <c r="F1084" t="s">
        <v>15</v>
      </c>
      <c r="G1084">
        <v>46.960384619999999</v>
      </c>
      <c r="H1084">
        <v>10.421768159999999</v>
      </c>
      <c r="I1084" t="s">
        <v>8263</v>
      </c>
      <c r="J1084" t="s">
        <v>8263</v>
      </c>
      <c r="K1084" t="s">
        <v>8263</v>
      </c>
      <c r="L1084" t="s">
        <v>8263</v>
      </c>
    </row>
    <row r="1085" spans="1:12" x14ac:dyDescent="0.3">
      <c r="A1085" t="s">
        <v>2204</v>
      </c>
      <c r="B1085" t="s">
        <v>2205</v>
      </c>
      <c r="C1085">
        <v>0.95</v>
      </c>
      <c r="D1085" t="s">
        <v>8263</v>
      </c>
      <c r="E1085" t="s">
        <v>29</v>
      </c>
      <c r="F1085" t="s">
        <v>15</v>
      </c>
      <c r="G1085">
        <v>45.939445390000003</v>
      </c>
      <c r="H1085">
        <v>8.9776796769999994</v>
      </c>
      <c r="I1085" t="s">
        <v>8263</v>
      </c>
      <c r="J1085" t="s">
        <v>8263</v>
      </c>
      <c r="K1085" t="s">
        <v>8263</v>
      </c>
      <c r="L1085" t="s">
        <v>8263</v>
      </c>
    </row>
    <row r="1086" spans="1:12" x14ac:dyDescent="0.3">
      <c r="A1086" t="s">
        <v>2206</v>
      </c>
      <c r="B1086" t="s">
        <v>2207</v>
      </c>
      <c r="C1086">
        <v>210</v>
      </c>
      <c r="D1086" t="s">
        <v>8263</v>
      </c>
      <c r="E1086" t="s">
        <v>29</v>
      </c>
      <c r="F1086" t="s">
        <v>47</v>
      </c>
      <c r="G1086">
        <v>64.000342000000003</v>
      </c>
      <c r="H1086">
        <v>19.566666999999999</v>
      </c>
      <c r="I1086">
        <v>29</v>
      </c>
      <c r="J1086">
        <v>4.8</v>
      </c>
      <c r="K1086" t="s">
        <v>8263</v>
      </c>
      <c r="L1086">
        <v>968</v>
      </c>
    </row>
    <row r="1087" spans="1:12" x14ac:dyDescent="0.3">
      <c r="A1087" t="s">
        <v>2208</v>
      </c>
      <c r="B1087" t="s">
        <v>2209</v>
      </c>
      <c r="C1087">
        <v>0.94</v>
      </c>
      <c r="D1087" t="s">
        <v>8263</v>
      </c>
      <c r="E1087" t="s">
        <v>29</v>
      </c>
      <c r="F1087" t="s">
        <v>15</v>
      </c>
      <c r="G1087">
        <v>46.660150350000002</v>
      </c>
      <c r="H1087">
        <v>9.1882303850000007</v>
      </c>
      <c r="I1087" t="s">
        <v>8263</v>
      </c>
      <c r="J1087" t="s">
        <v>8263</v>
      </c>
      <c r="K1087" t="s">
        <v>8263</v>
      </c>
      <c r="L1087" t="s">
        <v>8263</v>
      </c>
    </row>
    <row r="1088" spans="1:12" x14ac:dyDescent="0.3">
      <c r="A1088" t="s">
        <v>2210</v>
      </c>
      <c r="B1088" t="s">
        <v>2211</v>
      </c>
      <c r="C1088">
        <v>0.93</v>
      </c>
      <c r="D1088" t="s">
        <v>8263</v>
      </c>
      <c r="E1088" t="s">
        <v>29</v>
      </c>
      <c r="F1088" t="s">
        <v>15</v>
      </c>
      <c r="G1088">
        <v>46.938608189999997</v>
      </c>
      <c r="H1088">
        <v>8.9830506149999998</v>
      </c>
      <c r="I1088" t="s">
        <v>8263</v>
      </c>
      <c r="J1088" t="s">
        <v>8263</v>
      </c>
      <c r="K1088" t="s">
        <v>8263</v>
      </c>
      <c r="L1088" t="s">
        <v>8263</v>
      </c>
    </row>
    <row r="1089" spans="1:12" x14ac:dyDescent="0.3">
      <c r="A1089" t="s">
        <v>2212</v>
      </c>
      <c r="B1089" t="s">
        <v>2213</v>
      </c>
      <c r="C1089">
        <v>0.93</v>
      </c>
      <c r="D1089" t="s">
        <v>8263</v>
      </c>
      <c r="E1089" t="s">
        <v>29</v>
      </c>
      <c r="F1089" t="s">
        <v>15</v>
      </c>
      <c r="G1089">
        <v>46.951127759999999</v>
      </c>
      <c r="H1089">
        <v>9.0280823350000006</v>
      </c>
      <c r="I1089" t="s">
        <v>8263</v>
      </c>
      <c r="J1089" t="s">
        <v>8263</v>
      </c>
      <c r="K1089" t="s">
        <v>8263</v>
      </c>
      <c r="L1089" t="s">
        <v>8263</v>
      </c>
    </row>
    <row r="1090" spans="1:12" x14ac:dyDescent="0.3">
      <c r="A1090" t="s">
        <v>2214</v>
      </c>
      <c r="B1090" t="s">
        <v>2215</v>
      </c>
      <c r="C1090">
        <v>0.93</v>
      </c>
      <c r="D1090" t="s">
        <v>8263</v>
      </c>
      <c r="E1090" t="s">
        <v>29</v>
      </c>
      <c r="F1090" t="s">
        <v>15</v>
      </c>
      <c r="G1090">
        <v>47.051733769999998</v>
      </c>
      <c r="H1090">
        <v>8.3019966549999999</v>
      </c>
      <c r="I1090" t="s">
        <v>8263</v>
      </c>
      <c r="J1090" t="s">
        <v>8263</v>
      </c>
      <c r="K1090" t="s">
        <v>8263</v>
      </c>
      <c r="L1090" t="s">
        <v>8263</v>
      </c>
    </row>
    <row r="1091" spans="1:12" x14ac:dyDescent="0.3">
      <c r="A1091" t="s">
        <v>2216</v>
      </c>
      <c r="B1091" t="s">
        <v>2217</v>
      </c>
      <c r="C1091">
        <v>0.93</v>
      </c>
      <c r="D1091" t="s">
        <v>8263</v>
      </c>
      <c r="E1091" t="s">
        <v>29</v>
      </c>
      <c r="F1091" t="s">
        <v>15</v>
      </c>
      <c r="G1091">
        <v>46.073184869999999</v>
      </c>
      <c r="H1091">
        <v>7.0554270170000004</v>
      </c>
      <c r="I1091" t="s">
        <v>8263</v>
      </c>
      <c r="J1091" t="s">
        <v>8263</v>
      </c>
      <c r="K1091" t="s">
        <v>8263</v>
      </c>
      <c r="L1091" t="s">
        <v>8263</v>
      </c>
    </row>
    <row r="1092" spans="1:12" x14ac:dyDescent="0.3">
      <c r="A1092" t="s">
        <v>2218</v>
      </c>
      <c r="B1092" t="s">
        <v>2219</v>
      </c>
      <c r="C1092">
        <v>0.92</v>
      </c>
      <c r="D1092" t="s">
        <v>8263</v>
      </c>
      <c r="E1092" t="s">
        <v>29</v>
      </c>
      <c r="F1092" t="s">
        <v>15</v>
      </c>
      <c r="G1092">
        <v>46.983874800000002</v>
      </c>
      <c r="H1092">
        <v>9.0603415510000005</v>
      </c>
      <c r="I1092" t="s">
        <v>8263</v>
      </c>
      <c r="J1092" t="s">
        <v>8263</v>
      </c>
      <c r="K1092" t="s">
        <v>8263</v>
      </c>
      <c r="L1092" t="s">
        <v>8263</v>
      </c>
    </row>
    <row r="1093" spans="1:12" x14ac:dyDescent="0.3">
      <c r="A1093" t="s">
        <v>2220</v>
      </c>
      <c r="B1093" t="s">
        <v>2221</v>
      </c>
      <c r="C1093">
        <v>0.92</v>
      </c>
      <c r="D1093" t="s">
        <v>8263</v>
      </c>
      <c r="E1093" t="s">
        <v>29</v>
      </c>
      <c r="F1093" t="s">
        <v>15</v>
      </c>
      <c r="G1093">
        <v>47.265687550000003</v>
      </c>
      <c r="H1093">
        <v>7.3490394209999996</v>
      </c>
      <c r="I1093" t="s">
        <v>8263</v>
      </c>
      <c r="J1093" t="s">
        <v>8263</v>
      </c>
      <c r="K1093" t="s">
        <v>8263</v>
      </c>
      <c r="L1093" t="s">
        <v>8263</v>
      </c>
    </row>
    <row r="1094" spans="1:12" x14ac:dyDescent="0.3">
      <c r="A1094" t="s">
        <v>2222</v>
      </c>
      <c r="B1094" t="s">
        <v>2223</v>
      </c>
      <c r="C1094">
        <v>0.92</v>
      </c>
      <c r="D1094" t="s">
        <v>8263</v>
      </c>
      <c r="E1094" t="s">
        <v>29</v>
      </c>
      <c r="F1094" t="s">
        <v>15</v>
      </c>
      <c r="G1094">
        <v>46.789902980000001</v>
      </c>
      <c r="H1094">
        <v>10.283756</v>
      </c>
      <c r="I1094" t="s">
        <v>8263</v>
      </c>
      <c r="J1094" t="s">
        <v>8263</v>
      </c>
      <c r="K1094" t="s">
        <v>8263</v>
      </c>
      <c r="L1094" t="s">
        <v>8263</v>
      </c>
    </row>
    <row r="1095" spans="1:12" x14ac:dyDescent="0.3">
      <c r="A1095" t="s">
        <v>2224</v>
      </c>
      <c r="B1095" t="s">
        <v>2225</v>
      </c>
      <c r="C1095">
        <v>0.92</v>
      </c>
      <c r="D1095" t="s">
        <v>8263</v>
      </c>
      <c r="E1095" t="s">
        <v>29</v>
      </c>
      <c r="F1095" t="s">
        <v>15</v>
      </c>
      <c r="G1095">
        <v>46.186030870000003</v>
      </c>
      <c r="H1095">
        <v>6.8910497030000002</v>
      </c>
      <c r="I1095" t="s">
        <v>8263</v>
      </c>
      <c r="J1095" t="s">
        <v>8263</v>
      </c>
      <c r="K1095" t="s">
        <v>8263</v>
      </c>
      <c r="L1095" t="s">
        <v>8263</v>
      </c>
    </row>
    <row r="1096" spans="1:12" x14ac:dyDescent="0.3">
      <c r="A1096" t="s">
        <v>2226</v>
      </c>
      <c r="B1096" t="s">
        <v>2227</v>
      </c>
      <c r="C1096">
        <v>0.9</v>
      </c>
      <c r="D1096" t="s">
        <v>8263</v>
      </c>
      <c r="E1096" t="s">
        <v>29</v>
      </c>
      <c r="F1096" t="s">
        <v>15</v>
      </c>
      <c r="G1096">
        <v>46.734442729999998</v>
      </c>
      <c r="H1096">
        <v>8.0188876439999994</v>
      </c>
      <c r="I1096" t="s">
        <v>8263</v>
      </c>
      <c r="J1096" t="s">
        <v>8263</v>
      </c>
      <c r="K1096" t="s">
        <v>8263</v>
      </c>
      <c r="L1096" t="s">
        <v>8263</v>
      </c>
    </row>
    <row r="1097" spans="1:12" x14ac:dyDescent="0.3">
      <c r="A1097" t="s">
        <v>2228</v>
      </c>
      <c r="B1097" t="s">
        <v>2229</v>
      </c>
      <c r="C1097">
        <v>0.9</v>
      </c>
      <c r="D1097" t="s">
        <v>8263</v>
      </c>
      <c r="E1097" t="s">
        <v>29</v>
      </c>
      <c r="F1097" t="s">
        <v>15</v>
      </c>
      <c r="G1097">
        <v>46.424153330000003</v>
      </c>
      <c r="H1097">
        <v>7.3183139529999996</v>
      </c>
      <c r="I1097" t="s">
        <v>8263</v>
      </c>
      <c r="J1097" t="s">
        <v>8263</v>
      </c>
      <c r="K1097" t="s">
        <v>8263</v>
      </c>
      <c r="L1097" t="s">
        <v>8263</v>
      </c>
    </row>
    <row r="1098" spans="1:12" x14ac:dyDescent="0.3">
      <c r="A1098" t="s">
        <v>2230</v>
      </c>
      <c r="B1098" t="s">
        <v>2231</v>
      </c>
      <c r="C1098">
        <v>0.9</v>
      </c>
      <c r="D1098" t="s">
        <v>8263</v>
      </c>
      <c r="E1098" t="s">
        <v>29</v>
      </c>
      <c r="F1098" t="s">
        <v>15</v>
      </c>
      <c r="G1098">
        <v>46.58745777</v>
      </c>
      <c r="H1098">
        <v>9.7784501699999993</v>
      </c>
      <c r="I1098" t="s">
        <v>8263</v>
      </c>
      <c r="J1098" t="s">
        <v>8263</v>
      </c>
      <c r="K1098" t="s">
        <v>8263</v>
      </c>
      <c r="L1098" t="s">
        <v>8263</v>
      </c>
    </row>
    <row r="1099" spans="1:12" x14ac:dyDescent="0.3">
      <c r="A1099" t="s">
        <v>2232</v>
      </c>
      <c r="B1099" t="s">
        <v>2233</v>
      </c>
      <c r="C1099">
        <v>0.9</v>
      </c>
      <c r="D1099" t="s">
        <v>8263</v>
      </c>
      <c r="E1099" t="s">
        <v>29</v>
      </c>
      <c r="F1099" t="s">
        <v>15</v>
      </c>
      <c r="G1099">
        <v>46.599345589999999</v>
      </c>
      <c r="H1099">
        <v>8.5022974680000001</v>
      </c>
      <c r="I1099" t="s">
        <v>8263</v>
      </c>
      <c r="J1099" t="s">
        <v>8263</v>
      </c>
      <c r="K1099" t="s">
        <v>8263</v>
      </c>
      <c r="L1099" t="s">
        <v>8263</v>
      </c>
    </row>
    <row r="1100" spans="1:12" x14ac:dyDescent="0.3">
      <c r="A1100" t="s">
        <v>2234</v>
      </c>
      <c r="B1100" t="s">
        <v>2235</v>
      </c>
      <c r="C1100">
        <v>0.9</v>
      </c>
      <c r="D1100" t="s">
        <v>8263</v>
      </c>
      <c r="E1100" t="s">
        <v>29</v>
      </c>
      <c r="F1100" t="s">
        <v>15</v>
      </c>
      <c r="G1100">
        <v>46.993794080000001</v>
      </c>
      <c r="H1100">
        <v>9.0777355120000003</v>
      </c>
      <c r="I1100" t="s">
        <v>8263</v>
      </c>
      <c r="J1100" t="s">
        <v>8263</v>
      </c>
      <c r="K1100" t="s">
        <v>8263</v>
      </c>
      <c r="L1100" t="s">
        <v>8263</v>
      </c>
    </row>
    <row r="1101" spans="1:12" x14ac:dyDescent="0.3">
      <c r="A1101" t="s">
        <v>2236</v>
      </c>
      <c r="B1101" t="s">
        <v>2237</v>
      </c>
      <c r="C1101">
        <v>0.89</v>
      </c>
      <c r="D1101" t="s">
        <v>8263</v>
      </c>
      <c r="E1101" t="s">
        <v>29</v>
      </c>
      <c r="F1101" t="s">
        <v>15</v>
      </c>
      <c r="G1101">
        <v>47.093600420000001</v>
      </c>
      <c r="H1101">
        <v>9.0373154400000004</v>
      </c>
      <c r="I1101" t="s">
        <v>8263</v>
      </c>
      <c r="J1101" t="s">
        <v>8263</v>
      </c>
      <c r="K1101" t="s">
        <v>8263</v>
      </c>
      <c r="L1101" t="s">
        <v>8263</v>
      </c>
    </row>
    <row r="1102" spans="1:12" x14ac:dyDescent="0.3">
      <c r="A1102" t="s">
        <v>2238</v>
      </c>
      <c r="B1102" t="s">
        <v>2239</v>
      </c>
      <c r="C1102">
        <v>0.88</v>
      </c>
      <c r="D1102" t="s">
        <v>8263</v>
      </c>
      <c r="E1102" t="s">
        <v>29</v>
      </c>
      <c r="F1102" t="s">
        <v>15</v>
      </c>
      <c r="G1102">
        <v>46.834090510000003</v>
      </c>
      <c r="H1102">
        <v>9.3176524940000007</v>
      </c>
      <c r="I1102" t="s">
        <v>8263</v>
      </c>
      <c r="J1102" t="s">
        <v>8263</v>
      </c>
      <c r="K1102" t="s">
        <v>8263</v>
      </c>
      <c r="L1102" t="s">
        <v>8263</v>
      </c>
    </row>
    <row r="1103" spans="1:12" x14ac:dyDescent="0.3">
      <c r="A1103" t="s">
        <v>2240</v>
      </c>
      <c r="B1103" t="s">
        <v>2241</v>
      </c>
      <c r="C1103">
        <v>0.87</v>
      </c>
      <c r="D1103" t="s">
        <v>8263</v>
      </c>
      <c r="E1103" t="s">
        <v>29</v>
      </c>
      <c r="F1103" t="s">
        <v>15</v>
      </c>
      <c r="G1103">
        <v>47.038285530000003</v>
      </c>
      <c r="H1103">
        <v>8.165593221</v>
      </c>
      <c r="I1103" t="s">
        <v>8263</v>
      </c>
      <c r="J1103" t="s">
        <v>8263</v>
      </c>
      <c r="K1103" t="s">
        <v>8263</v>
      </c>
      <c r="L1103" t="s">
        <v>8263</v>
      </c>
    </row>
    <row r="1104" spans="1:12" x14ac:dyDescent="0.3">
      <c r="A1104" t="s">
        <v>2242</v>
      </c>
      <c r="B1104" t="s">
        <v>2243</v>
      </c>
      <c r="C1104">
        <v>0.86</v>
      </c>
      <c r="D1104" t="s">
        <v>8263</v>
      </c>
      <c r="E1104" t="s">
        <v>29</v>
      </c>
      <c r="F1104" t="s">
        <v>15</v>
      </c>
      <c r="G1104">
        <v>46.611832919999998</v>
      </c>
      <c r="H1104">
        <v>7.1769129999999999</v>
      </c>
      <c r="I1104" t="s">
        <v>8263</v>
      </c>
      <c r="J1104" t="s">
        <v>8263</v>
      </c>
      <c r="K1104" t="s">
        <v>8263</v>
      </c>
      <c r="L1104" t="s">
        <v>8263</v>
      </c>
    </row>
    <row r="1105" spans="1:12" x14ac:dyDescent="0.3">
      <c r="A1105" t="s">
        <v>2244</v>
      </c>
      <c r="B1105" t="s">
        <v>2245</v>
      </c>
      <c r="C1105">
        <v>0.85</v>
      </c>
      <c r="D1105" t="s">
        <v>8263</v>
      </c>
      <c r="E1105" t="s">
        <v>29</v>
      </c>
      <c r="F1105" t="s">
        <v>15</v>
      </c>
      <c r="G1105">
        <v>47.093600420000001</v>
      </c>
      <c r="H1105">
        <v>9.0373154400000004</v>
      </c>
      <c r="I1105" t="s">
        <v>8263</v>
      </c>
      <c r="J1105" t="s">
        <v>8263</v>
      </c>
      <c r="K1105" t="s">
        <v>8263</v>
      </c>
      <c r="L1105" t="s">
        <v>8263</v>
      </c>
    </row>
    <row r="1106" spans="1:12" x14ac:dyDescent="0.3">
      <c r="A1106" t="s">
        <v>2246</v>
      </c>
      <c r="B1106" t="s">
        <v>2247</v>
      </c>
      <c r="C1106">
        <v>0.84</v>
      </c>
      <c r="D1106" t="s">
        <v>8263</v>
      </c>
      <c r="E1106" t="s">
        <v>29</v>
      </c>
      <c r="F1106" t="s">
        <v>15</v>
      </c>
      <c r="G1106">
        <v>47.24477572</v>
      </c>
      <c r="H1106">
        <v>9.1779167869999991</v>
      </c>
      <c r="I1106" t="s">
        <v>8263</v>
      </c>
      <c r="J1106" t="s">
        <v>8263</v>
      </c>
      <c r="K1106" t="s">
        <v>8263</v>
      </c>
      <c r="L1106" t="s">
        <v>8263</v>
      </c>
    </row>
    <row r="1107" spans="1:12" x14ac:dyDescent="0.3">
      <c r="A1107" t="s">
        <v>2248</v>
      </c>
      <c r="B1107" t="s">
        <v>2249</v>
      </c>
      <c r="C1107">
        <v>0.84</v>
      </c>
      <c r="D1107" t="s">
        <v>8263</v>
      </c>
      <c r="E1107" t="s">
        <v>29</v>
      </c>
      <c r="F1107" t="s">
        <v>15</v>
      </c>
      <c r="G1107">
        <v>46.077433509999999</v>
      </c>
      <c r="H1107">
        <v>8.9125336869999998</v>
      </c>
      <c r="I1107" t="s">
        <v>8263</v>
      </c>
      <c r="J1107" t="s">
        <v>8263</v>
      </c>
      <c r="K1107" t="s">
        <v>8263</v>
      </c>
      <c r="L1107" t="s">
        <v>8263</v>
      </c>
    </row>
    <row r="1108" spans="1:12" x14ac:dyDescent="0.3">
      <c r="A1108" t="s">
        <v>2250</v>
      </c>
      <c r="B1108" t="s">
        <v>2251</v>
      </c>
      <c r="C1108">
        <v>0.83</v>
      </c>
      <c r="D1108" t="s">
        <v>8263</v>
      </c>
      <c r="E1108" t="s">
        <v>29</v>
      </c>
      <c r="F1108" t="s">
        <v>15</v>
      </c>
      <c r="G1108">
        <v>47.564713650000002</v>
      </c>
      <c r="H1108">
        <v>9.0772847159999994</v>
      </c>
      <c r="I1108" t="s">
        <v>8263</v>
      </c>
      <c r="J1108" t="s">
        <v>8263</v>
      </c>
      <c r="K1108" t="s">
        <v>8263</v>
      </c>
      <c r="L1108" t="s">
        <v>8263</v>
      </c>
    </row>
    <row r="1109" spans="1:12" x14ac:dyDescent="0.3">
      <c r="A1109" t="s">
        <v>2252</v>
      </c>
      <c r="B1109" t="s">
        <v>2253</v>
      </c>
      <c r="C1109">
        <v>0.82</v>
      </c>
      <c r="D1109" t="s">
        <v>8263</v>
      </c>
      <c r="E1109" t="s">
        <v>29</v>
      </c>
      <c r="F1109" t="s">
        <v>15</v>
      </c>
      <c r="G1109">
        <v>46.682640980000002</v>
      </c>
      <c r="H1109">
        <v>7.8501072990000003</v>
      </c>
      <c r="I1109" t="s">
        <v>8263</v>
      </c>
      <c r="J1109" t="s">
        <v>8263</v>
      </c>
      <c r="K1109" t="s">
        <v>8263</v>
      </c>
      <c r="L1109" t="s">
        <v>8263</v>
      </c>
    </row>
    <row r="1110" spans="1:12" x14ac:dyDescent="0.3">
      <c r="A1110" t="s">
        <v>2254</v>
      </c>
      <c r="B1110" t="s">
        <v>2255</v>
      </c>
      <c r="C1110">
        <v>0.82</v>
      </c>
      <c r="D1110" t="s">
        <v>8263</v>
      </c>
      <c r="E1110" t="s">
        <v>29</v>
      </c>
      <c r="F1110" t="s">
        <v>15</v>
      </c>
      <c r="G1110">
        <v>47.026562460000001</v>
      </c>
      <c r="H1110">
        <v>9.0826841120000008</v>
      </c>
      <c r="I1110" t="s">
        <v>8263</v>
      </c>
      <c r="J1110" t="s">
        <v>8263</v>
      </c>
      <c r="K1110" t="s">
        <v>8263</v>
      </c>
      <c r="L1110" t="s">
        <v>8263</v>
      </c>
    </row>
    <row r="1111" spans="1:12" x14ac:dyDescent="0.3">
      <c r="A1111" t="s">
        <v>2256</v>
      </c>
      <c r="B1111" t="s">
        <v>2257</v>
      </c>
      <c r="C1111">
        <v>0.8</v>
      </c>
      <c r="D1111" t="s">
        <v>8263</v>
      </c>
      <c r="E1111" t="s">
        <v>29</v>
      </c>
      <c r="F1111" t="s">
        <v>15</v>
      </c>
      <c r="G1111">
        <v>46.657621050000003</v>
      </c>
      <c r="H1111">
        <v>7.8534445460000004</v>
      </c>
      <c r="I1111" t="s">
        <v>8263</v>
      </c>
      <c r="J1111" t="s">
        <v>8263</v>
      </c>
      <c r="K1111" t="s">
        <v>8263</v>
      </c>
      <c r="L1111" t="s">
        <v>8263</v>
      </c>
    </row>
    <row r="1112" spans="1:12" x14ac:dyDescent="0.3">
      <c r="A1112" t="s">
        <v>2258</v>
      </c>
      <c r="B1112" t="s">
        <v>2259</v>
      </c>
      <c r="C1112">
        <v>0.8</v>
      </c>
      <c r="D1112" t="s">
        <v>8263</v>
      </c>
      <c r="E1112" t="s">
        <v>29</v>
      </c>
      <c r="F1112" t="s">
        <v>15</v>
      </c>
      <c r="G1112">
        <v>47.502738440000002</v>
      </c>
      <c r="H1112">
        <v>8.2402964769999993</v>
      </c>
      <c r="I1112" t="s">
        <v>8263</v>
      </c>
      <c r="J1112" t="s">
        <v>8263</v>
      </c>
      <c r="K1112" t="s">
        <v>8263</v>
      </c>
      <c r="L1112" t="s">
        <v>8263</v>
      </c>
    </row>
    <row r="1113" spans="1:12" x14ac:dyDescent="0.3">
      <c r="A1113" t="s">
        <v>2260</v>
      </c>
      <c r="B1113" t="s">
        <v>2261</v>
      </c>
      <c r="C1113">
        <v>0.79</v>
      </c>
      <c r="D1113" t="s">
        <v>8263</v>
      </c>
      <c r="E1113" t="s">
        <v>29</v>
      </c>
      <c r="F1113" t="s">
        <v>15</v>
      </c>
      <c r="G1113">
        <v>47.052576459999997</v>
      </c>
      <c r="H1113">
        <v>8.2480470480000001</v>
      </c>
      <c r="I1113" t="s">
        <v>8263</v>
      </c>
      <c r="J1113" t="s">
        <v>8263</v>
      </c>
      <c r="K1113" t="s">
        <v>8263</v>
      </c>
      <c r="L1113" t="s">
        <v>8263</v>
      </c>
    </row>
    <row r="1114" spans="1:12" x14ac:dyDescent="0.3">
      <c r="A1114" t="s">
        <v>2262</v>
      </c>
      <c r="B1114" t="s">
        <v>2263</v>
      </c>
      <c r="C1114">
        <v>0.77500000000000002</v>
      </c>
      <c r="D1114" t="s">
        <v>8263</v>
      </c>
      <c r="E1114" t="s">
        <v>29</v>
      </c>
      <c r="F1114" t="s">
        <v>44</v>
      </c>
      <c r="G1114">
        <v>46.388170000000002</v>
      </c>
      <c r="H1114">
        <v>15.92648</v>
      </c>
      <c r="I1114" t="s">
        <v>8263</v>
      </c>
      <c r="J1114" t="s">
        <v>8263</v>
      </c>
      <c r="K1114" t="s">
        <v>8263</v>
      </c>
      <c r="L1114">
        <v>4.74</v>
      </c>
    </row>
    <row r="1115" spans="1:12" x14ac:dyDescent="0.3">
      <c r="A1115" t="s">
        <v>2264</v>
      </c>
      <c r="B1115" t="s">
        <v>2265</v>
      </c>
      <c r="C1115">
        <v>0.77</v>
      </c>
      <c r="D1115" t="s">
        <v>8263</v>
      </c>
      <c r="E1115" t="s">
        <v>29</v>
      </c>
      <c r="F1115" t="s">
        <v>15</v>
      </c>
      <c r="G1115">
        <v>46.720969779999997</v>
      </c>
      <c r="H1115">
        <v>6.5322994960000003</v>
      </c>
      <c r="I1115" t="s">
        <v>8263</v>
      </c>
      <c r="J1115" t="s">
        <v>8263</v>
      </c>
      <c r="K1115" t="s">
        <v>8263</v>
      </c>
      <c r="L1115" t="s">
        <v>8263</v>
      </c>
    </row>
    <row r="1116" spans="1:12" x14ac:dyDescent="0.3">
      <c r="A1116" t="s">
        <v>2266</v>
      </c>
      <c r="B1116" t="s">
        <v>2267</v>
      </c>
      <c r="C1116">
        <v>0.75</v>
      </c>
      <c r="D1116" t="s">
        <v>8263</v>
      </c>
      <c r="E1116" t="s">
        <v>29</v>
      </c>
      <c r="F1116" t="s">
        <v>15</v>
      </c>
      <c r="G1116">
        <v>46.248031689999998</v>
      </c>
      <c r="H1116">
        <v>7.7093825809999998</v>
      </c>
      <c r="I1116" t="s">
        <v>8263</v>
      </c>
      <c r="J1116" t="s">
        <v>8263</v>
      </c>
      <c r="K1116" t="s">
        <v>8263</v>
      </c>
      <c r="L1116" t="s">
        <v>8263</v>
      </c>
    </row>
    <row r="1117" spans="1:12" x14ac:dyDescent="0.3">
      <c r="A1117" t="s">
        <v>2268</v>
      </c>
      <c r="B1117" t="s">
        <v>2269</v>
      </c>
      <c r="C1117">
        <v>205</v>
      </c>
      <c r="D1117" t="s">
        <v>8263</v>
      </c>
      <c r="E1117" t="s">
        <v>14</v>
      </c>
      <c r="F1117" t="s">
        <v>15</v>
      </c>
      <c r="G1117">
        <v>46.716999000000001</v>
      </c>
      <c r="H1117">
        <v>8.2279999999999998</v>
      </c>
      <c r="I1117" t="s">
        <v>8263</v>
      </c>
      <c r="J1117">
        <v>14</v>
      </c>
      <c r="K1117">
        <v>21900</v>
      </c>
      <c r="L1117" t="s">
        <v>8263</v>
      </c>
    </row>
    <row r="1118" spans="1:12" x14ac:dyDescent="0.3">
      <c r="A1118" t="s">
        <v>2270</v>
      </c>
      <c r="B1118" t="s">
        <v>2157</v>
      </c>
      <c r="C1118">
        <v>0.75</v>
      </c>
      <c r="D1118" t="s">
        <v>8263</v>
      </c>
      <c r="E1118" t="s">
        <v>29</v>
      </c>
      <c r="F1118" t="s">
        <v>15</v>
      </c>
      <c r="G1118">
        <v>47.110541099999999</v>
      </c>
      <c r="H1118">
        <v>9.2705517559999997</v>
      </c>
      <c r="I1118" t="s">
        <v>8263</v>
      </c>
      <c r="J1118" t="s">
        <v>8263</v>
      </c>
      <c r="K1118" t="s">
        <v>8263</v>
      </c>
      <c r="L1118" t="s">
        <v>8263</v>
      </c>
    </row>
    <row r="1119" spans="1:12" x14ac:dyDescent="0.3">
      <c r="A1119" t="s">
        <v>2271</v>
      </c>
      <c r="B1119" t="s">
        <v>2272</v>
      </c>
      <c r="C1119">
        <v>0.74</v>
      </c>
      <c r="D1119" t="s">
        <v>8263</v>
      </c>
      <c r="E1119" t="s">
        <v>29</v>
      </c>
      <c r="F1119" t="s">
        <v>15</v>
      </c>
      <c r="G1119">
        <v>47.023347489999999</v>
      </c>
      <c r="H1119">
        <v>8.394576485</v>
      </c>
      <c r="I1119" t="s">
        <v>8263</v>
      </c>
      <c r="J1119" t="s">
        <v>8263</v>
      </c>
      <c r="K1119" t="s">
        <v>8263</v>
      </c>
      <c r="L1119" t="s">
        <v>8263</v>
      </c>
    </row>
    <row r="1120" spans="1:12" x14ac:dyDescent="0.3">
      <c r="A1120" t="s">
        <v>2273</v>
      </c>
      <c r="B1120" t="s">
        <v>2274</v>
      </c>
      <c r="C1120">
        <v>0.73</v>
      </c>
      <c r="D1120" t="s">
        <v>8263</v>
      </c>
      <c r="E1120" t="s">
        <v>29</v>
      </c>
      <c r="F1120" t="s">
        <v>15</v>
      </c>
      <c r="G1120">
        <v>46.474642529999997</v>
      </c>
      <c r="H1120">
        <v>6.7777090480000002</v>
      </c>
      <c r="I1120" t="s">
        <v>8263</v>
      </c>
      <c r="J1120" t="s">
        <v>8263</v>
      </c>
      <c r="K1120" t="s">
        <v>8263</v>
      </c>
      <c r="L1120" t="s">
        <v>8263</v>
      </c>
    </row>
    <row r="1121" spans="1:12" x14ac:dyDescent="0.3">
      <c r="A1121" t="s">
        <v>2275</v>
      </c>
      <c r="B1121" t="s">
        <v>2276</v>
      </c>
      <c r="C1121">
        <v>0.72</v>
      </c>
      <c r="D1121" t="s">
        <v>8263</v>
      </c>
      <c r="E1121" t="s">
        <v>29</v>
      </c>
      <c r="F1121" t="s">
        <v>15</v>
      </c>
      <c r="G1121">
        <v>46.268232570000002</v>
      </c>
      <c r="H1121">
        <v>7.421004065</v>
      </c>
      <c r="I1121" t="s">
        <v>8263</v>
      </c>
      <c r="J1121" t="s">
        <v>8263</v>
      </c>
      <c r="K1121" t="s">
        <v>8263</v>
      </c>
      <c r="L1121" t="s">
        <v>8263</v>
      </c>
    </row>
    <row r="1122" spans="1:12" x14ac:dyDescent="0.3">
      <c r="A1122" t="s">
        <v>2277</v>
      </c>
      <c r="B1122" t="s">
        <v>2278</v>
      </c>
      <c r="C1122">
        <v>0.72</v>
      </c>
      <c r="D1122" t="s">
        <v>8263</v>
      </c>
      <c r="E1122" t="s">
        <v>29</v>
      </c>
      <c r="F1122" t="s">
        <v>15</v>
      </c>
      <c r="G1122">
        <v>46.385228089999998</v>
      </c>
      <c r="H1122">
        <v>7.2686142560000002</v>
      </c>
      <c r="I1122" t="s">
        <v>8263</v>
      </c>
      <c r="J1122" t="s">
        <v>8263</v>
      </c>
      <c r="K1122" t="s">
        <v>8263</v>
      </c>
      <c r="L1122" t="s">
        <v>8263</v>
      </c>
    </row>
    <row r="1123" spans="1:12" x14ac:dyDescent="0.3">
      <c r="A1123" t="s">
        <v>2279</v>
      </c>
      <c r="B1123" t="s">
        <v>2280</v>
      </c>
      <c r="C1123">
        <v>0.72</v>
      </c>
      <c r="D1123" t="s">
        <v>8263</v>
      </c>
      <c r="E1123" t="s">
        <v>29</v>
      </c>
      <c r="F1123" t="s">
        <v>15</v>
      </c>
      <c r="G1123">
        <v>47.41968988</v>
      </c>
      <c r="H1123">
        <v>7.501173026</v>
      </c>
      <c r="I1123" t="s">
        <v>8263</v>
      </c>
      <c r="J1123" t="s">
        <v>8263</v>
      </c>
      <c r="K1123" t="s">
        <v>8263</v>
      </c>
      <c r="L1123" t="s">
        <v>8263</v>
      </c>
    </row>
    <row r="1124" spans="1:12" x14ac:dyDescent="0.3">
      <c r="A1124" t="s">
        <v>2281</v>
      </c>
      <c r="B1124" t="s">
        <v>2282</v>
      </c>
      <c r="C1124">
        <v>0.72</v>
      </c>
      <c r="D1124" t="s">
        <v>8263</v>
      </c>
      <c r="E1124" t="s">
        <v>29</v>
      </c>
      <c r="F1124" t="s">
        <v>15</v>
      </c>
      <c r="G1124">
        <v>46.181325719999997</v>
      </c>
      <c r="H1124">
        <v>7.0092074640000002</v>
      </c>
      <c r="I1124" t="s">
        <v>8263</v>
      </c>
      <c r="J1124" t="s">
        <v>8263</v>
      </c>
      <c r="K1124" t="s">
        <v>8263</v>
      </c>
      <c r="L1124" t="s">
        <v>8263</v>
      </c>
    </row>
    <row r="1125" spans="1:12" x14ac:dyDescent="0.3">
      <c r="A1125" t="s">
        <v>2283</v>
      </c>
      <c r="B1125" t="s">
        <v>2284</v>
      </c>
      <c r="C1125">
        <v>0.71</v>
      </c>
      <c r="D1125" t="s">
        <v>8263</v>
      </c>
      <c r="E1125" t="s">
        <v>29</v>
      </c>
      <c r="F1125" t="s">
        <v>15</v>
      </c>
      <c r="G1125">
        <v>46.95480199</v>
      </c>
      <c r="H1125">
        <v>9.5668303330000004</v>
      </c>
      <c r="I1125" t="s">
        <v>8263</v>
      </c>
      <c r="J1125" t="s">
        <v>8263</v>
      </c>
      <c r="K1125" t="s">
        <v>8263</v>
      </c>
      <c r="L1125" t="s">
        <v>8263</v>
      </c>
    </row>
    <row r="1126" spans="1:12" x14ac:dyDescent="0.3">
      <c r="A1126" t="s">
        <v>2285</v>
      </c>
      <c r="B1126" t="s">
        <v>2286</v>
      </c>
      <c r="C1126">
        <v>0.71</v>
      </c>
      <c r="D1126" t="s">
        <v>8263</v>
      </c>
      <c r="E1126" t="s">
        <v>29</v>
      </c>
      <c r="F1126" t="s">
        <v>15</v>
      </c>
      <c r="G1126">
        <v>46.84043063</v>
      </c>
      <c r="H1126">
        <v>9.5425054179999993</v>
      </c>
      <c r="I1126" t="s">
        <v>8263</v>
      </c>
      <c r="J1126" t="s">
        <v>8263</v>
      </c>
      <c r="K1126" t="s">
        <v>8263</v>
      </c>
      <c r="L1126" t="s">
        <v>8263</v>
      </c>
    </row>
    <row r="1127" spans="1:12" x14ac:dyDescent="0.3">
      <c r="A1127" t="s">
        <v>2287</v>
      </c>
      <c r="B1127" t="s">
        <v>2288</v>
      </c>
      <c r="C1127">
        <v>0.71</v>
      </c>
      <c r="D1127" t="s">
        <v>8263</v>
      </c>
      <c r="E1127" t="s">
        <v>29</v>
      </c>
      <c r="F1127" t="s">
        <v>15</v>
      </c>
      <c r="G1127">
        <v>47.03376162</v>
      </c>
      <c r="H1127">
        <v>8.2372376169999999</v>
      </c>
      <c r="I1127" t="s">
        <v>8263</v>
      </c>
      <c r="J1127" t="s">
        <v>8263</v>
      </c>
      <c r="K1127" t="s">
        <v>8263</v>
      </c>
      <c r="L1127" t="s">
        <v>8263</v>
      </c>
    </row>
    <row r="1128" spans="1:12" x14ac:dyDescent="0.3">
      <c r="A1128" t="s">
        <v>2289</v>
      </c>
      <c r="B1128" t="s">
        <v>2290</v>
      </c>
      <c r="C1128">
        <v>0.7</v>
      </c>
      <c r="D1128" t="s">
        <v>8263</v>
      </c>
      <c r="E1128" t="s">
        <v>29</v>
      </c>
      <c r="F1128" t="s">
        <v>15</v>
      </c>
      <c r="G1128">
        <v>46.768868619999999</v>
      </c>
      <c r="H1128">
        <v>9.8055811229999996</v>
      </c>
      <c r="I1128" t="s">
        <v>8263</v>
      </c>
      <c r="J1128" t="s">
        <v>8263</v>
      </c>
      <c r="K1128" t="s">
        <v>8263</v>
      </c>
      <c r="L1128" t="s">
        <v>8263</v>
      </c>
    </row>
    <row r="1129" spans="1:12" x14ac:dyDescent="0.3">
      <c r="A1129" t="s">
        <v>2291</v>
      </c>
      <c r="B1129" t="s">
        <v>2292</v>
      </c>
      <c r="C1129">
        <v>0.7</v>
      </c>
      <c r="D1129" t="s">
        <v>8263</v>
      </c>
      <c r="E1129" t="s">
        <v>29</v>
      </c>
      <c r="F1129" t="s">
        <v>15</v>
      </c>
      <c r="G1129">
        <v>47.550275829999997</v>
      </c>
      <c r="H1129">
        <v>9.1427446339999996</v>
      </c>
      <c r="I1129" t="s">
        <v>8263</v>
      </c>
      <c r="J1129" t="s">
        <v>8263</v>
      </c>
      <c r="K1129" t="s">
        <v>8263</v>
      </c>
      <c r="L1129" t="s">
        <v>8263</v>
      </c>
    </row>
    <row r="1130" spans="1:12" x14ac:dyDescent="0.3">
      <c r="A1130" t="s">
        <v>2293</v>
      </c>
      <c r="B1130" t="s">
        <v>2294</v>
      </c>
      <c r="C1130">
        <v>0.69399999999999995</v>
      </c>
      <c r="D1130" t="s">
        <v>8263</v>
      </c>
      <c r="E1130" t="s">
        <v>29</v>
      </c>
      <c r="F1130" t="s">
        <v>15</v>
      </c>
      <c r="G1130">
        <v>46.993178030000003</v>
      </c>
      <c r="H1130">
        <v>9.5548065219999998</v>
      </c>
      <c r="I1130" t="s">
        <v>8263</v>
      </c>
      <c r="J1130" t="s">
        <v>8263</v>
      </c>
      <c r="K1130" t="s">
        <v>8263</v>
      </c>
      <c r="L1130" t="s">
        <v>8263</v>
      </c>
    </row>
    <row r="1131" spans="1:12" x14ac:dyDescent="0.3">
      <c r="A1131" t="s">
        <v>2295</v>
      </c>
      <c r="B1131" t="s">
        <v>2296</v>
      </c>
      <c r="C1131">
        <v>0.69</v>
      </c>
      <c r="D1131" t="s">
        <v>8263</v>
      </c>
      <c r="E1131" t="s">
        <v>29</v>
      </c>
      <c r="F1131" t="s">
        <v>15</v>
      </c>
      <c r="G1131">
        <v>47.156231689999998</v>
      </c>
      <c r="H1131">
        <v>9.4645654889999999</v>
      </c>
      <c r="I1131" t="s">
        <v>8263</v>
      </c>
      <c r="J1131" t="s">
        <v>8263</v>
      </c>
      <c r="K1131" t="s">
        <v>8263</v>
      </c>
      <c r="L1131" t="s">
        <v>8263</v>
      </c>
    </row>
    <row r="1132" spans="1:12" x14ac:dyDescent="0.3">
      <c r="A1132" t="s">
        <v>2297</v>
      </c>
      <c r="B1132" t="s">
        <v>2298</v>
      </c>
      <c r="C1132">
        <v>0.64</v>
      </c>
      <c r="D1132" t="s">
        <v>8263</v>
      </c>
      <c r="E1132" t="s">
        <v>29</v>
      </c>
      <c r="F1132" t="s">
        <v>15</v>
      </c>
      <c r="G1132">
        <v>46.956152840000001</v>
      </c>
      <c r="H1132">
        <v>9.1597653480000005</v>
      </c>
      <c r="I1132" t="s">
        <v>8263</v>
      </c>
      <c r="J1132" t="s">
        <v>8263</v>
      </c>
      <c r="K1132" t="s">
        <v>8263</v>
      </c>
      <c r="L1132" t="s">
        <v>8263</v>
      </c>
    </row>
    <row r="1133" spans="1:12" x14ac:dyDescent="0.3">
      <c r="A1133" t="s">
        <v>2299</v>
      </c>
      <c r="B1133" t="s">
        <v>2300</v>
      </c>
      <c r="C1133">
        <v>0.64</v>
      </c>
      <c r="D1133" t="s">
        <v>8263</v>
      </c>
      <c r="E1133" t="s">
        <v>29</v>
      </c>
      <c r="F1133" t="s">
        <v>15</v>
      </c>
      <c r="G1133">
        <v>47.338726489999999</v>
      </c>
      <c r="H1133">
        <v>8.5208778229999993</v>
      </c>
      <c r="I1133" t="s">
        <v>8263</v>
      </c>
      <c r="J1133" t="s">
        <v>8263</v>
      </c>
      <c r="K1133" t="s">
        <v>8263</v>
      </c>
      <c r="L1133" t="s">
        <v>8263</v>
      </c>
    </row>
    <row r="1134" spans="1:12" x14ac:dyDescent="0.3">
      <c r="A1134" t="s">
        <v>2301</v>
      </c>
      <c r="B1134" t="s">
        <v>2302</v>
      </c>
      <c r="C1134">
        <v>0.63</v>
      </c>
      <c r="D1134" t="s">
        <v>8263</v>
      </c>
      <c r="E1134" t="s">
        <v>29</v>
      </c>
      <c r="F1134" t="s">
        <v>15</v>
      </c>
      <c r="G1134">
        <v>47.460325539999999</v>
      </c>
      <c r="H1134">
        <v>9.4397981190000007</v>
      </c>
      <c r="I1134" t="s">
        <v>8263</v>
      </c>
      <c r="J1134" t="s">
        <v>8263</v>
      </c>
      <c r="K1134" t="s">
        <v>8263</v>
      </c>
      <c r="L1134" t="s">
        <v>8263</v>
      </c>
    </row>
    <row r="1135" spans="1:12" x14ac:dyDescent="0.3">
      <c r="A1135" t="s">
        <v>2303</v>
      </c>
      <c r="B1135" t="s">
        <v>2304</v>
      </c>
      <c r="C1135">
        <v>0.6</v>
      </c>
      <c r="D1135" t="s">
        <v>8263</v>
      </c>
      <c r="E1135" t="s">
        <v>29</v>
      </c>
      <c r="F1135" t="s">
        <v>15</v>
      </c>
      <c r="G1135">
        <v>47.528692360000001</v>
      </c>
      <c r="H1135">
        <v>8.5870309169999999</v>
      </c>
      <c r="I1135" t="s">
        <v>8263</v>
      </c>
      <c r="J1135" t="s">
        <v>8263</v>
      </c>
      <c r="K1135" t="s">
        <v>8263</v>
      </c>
      <c r="L1135" t="s">
        <v>8263</v>
      </c>
    </row>
    <row r="1136" spans="1:12" x14ac:dyDescent="0.3">
      <c r="A1136" t="s">
        <v>2305</v>
      </c>
      <c r="B1136" t="s">
        <v>2306</v>
      </c>
      <c r="C1136">
        <v>0.6</v>
      </c>
      <c r="D1136" t="s">
        <v>8263</v>
      </c>
      <c r="E1136" t="s">
        <v>29</v>
      </c>
      <c r="F1136" t="s">
        <v>15</v>
      </c>
      <c r="G1136">
        <v>47.004633779999999</v>
      </c>
      <c r="H1136">
        <v>8.6119820990000004</v>
      </c>
      <c r="I1136" t="s">
        <v>8263</v>
      </c>
      <c r="J1136" t="s">
        <v>8263</v>
      </c>
      <c r="K1136" t="s">
        <v>8263</v>
      </c>
      <c r="L1136" t="s">
        <v>8263</v>
      </c>
    </row>
    <row r="1137" spans="1:12" x14ac:dyDescent="0.3">
      <c r="A1137" t="s">
        <v>2307</v>
      </c>
      <c r="B1137" t="s">
        <v>2308</v>
      </c>
      <c r="C1137">
        <v>0.6</v>
      </c>
      <c r="D1137" t="s">
        <v>8263</v>
      </c>
      <c r="E1137" t="s">
        <v>29</v>
      </c>
      <c r="F1137" t="s">
        <v>15</v>
      </c>
      <c r="G1137">
        <v>46.170717410000002</v>
      </c>
      <c r="H1137">
        <v>7.4078304299999997</v>
      </c>
      <c r="I1137" t="s">
        <v>8263</v>
      </c>
      <c r="J1137" t="s">
        <v>8263</v>
      </c>
      <c r="K1137" t="s">
        <v>8263</v>
      </c>
      <c r="L1137" t="s">
        <v>8263</v>
      </c>
    </row>
    <row r="1138" spans="1:12" x14ac:dyDescent="0.3">
      <c r="A1138" t="s">
        <v>2309</v>
      </c>
      <c r="B1138" t="s">
        <v>2310</v>
      </c>
      <c r="C1138">
        <v>0.6</v>
      </c>
      <c r="D1138" t="s">
        <v>8263</v>
      </c>
      <c r="E1138" t="s">
        <v>29</v>
      </c>
      <c r="F1138" t="s">
        <v>15</v>
      </c>
      <c r="G1138">
        <v>47.124895700000003</v>
      </c>
      <c r="H1138">
        <v>9.3286504479999994</v>
      </c>
      <c r="I1138" t="s">
        <v>8263</v>
      </c>
      <c r="J1138" t="s">
        <v>8263</v>
      </c>
      <c r="K1138" t="s">
        <v>8263</v>
      </c>
      <c r="L1138" t="s">
        <v>8263</v>
      </c>
    </row>
    <row r="1139" spans="1:12" x14ac:dyDescent="0.3">
      <c r="A1139" t="s">
        <v>2311</v>
      </c>
      <c r="B1139" t="s">
        <v>2312</v>
      </c>
      <c r="C1139">
        <v>0.59</v>
      </c>
      <c r="D1139" t="s">
        <v>8263</v>
      </c>
      <c r="E1139" t="s">
        <v>29</v>
      </c>
      <c r="F1139" t="s">
        <v>15</v>
      </c>
      <c r="G1139">
        <v>46.268217780000001</v>
      </c>
      <c r="H1139">
        <v>7.3788478609999997</v>
      </c>
      <c r="I1139" t="s">
        <v>8263</v>
      </c>
      <c r="J1139" t="s">
        <v>8263</v>
      </c>
      <c r="K1139" t="s">
        <v>8263</v>
      </c>
      <c r="L1139" t="s">
        <v>8263</v>
      </c>
    </row>
    <row r="1140" spans="1:12" x14ac:dyDescent="0.3">
      <c r="A1140" t="s">
        <v>2313</v>
      </c>
      <c r="B1140" t="s">
        <v>2314</v>
      </c>
      <c r="C1140">
        <v>0.59</v>
      </c>
      <c r="D1140" t="s">
        <v>8263</v>
      </c>
      <c r="E1140" t="s">
        <v>29</v>
      </c>
      <c r="F1140" t="s">
        <v>15</v>
      </c>
      <c r="G1140">
        <v>47.442808630000002</v>
      </c>
      <c r="H1140">
        <v>7.5934724669999998</v>
      </c>
      <c r="I1140" t="s">
        <v>8263</v>
      </c>
      <c r="J1140" t="s">
        <v>8263</v>
      </c>
      <c r="K1140" t="s">
        <v>8263</v>
      </c>
      <c r="L1140" t="s">
        <v>8263</v>
      </c>
    </row>
    <row r="1141" spans="1:12" x14ac:dyDescent="0.3">
      <c r="A1141" t="s">
        <v>2315</v>
      </c>
      <c r="B1141" t="s">
        <v>2316</v>
      </c>
      <c r="C1141">
        <v>0.59</v>
      </c>
      <c r="D1141" t="s">
        <v>8263</v>
      </c>
      <c r="E1141" t="s">
        <v>29</v>
      </c>
      <c r="F1141" t="s">
        <v>15</v>
      </c>
      <c r="G1141">
        <v>46.239359659999998</v>
      </c>
      <c r="H1141">
        <v>7.8900633080000002</v>
      </c>
      <c r="I1141" t="s">
        <v>8263</v>
      </c>
      <c r="J1141" t="s">
        <v>8263</v>
      </c>
      <c r="K1141" t="s">
        <v>8263</v>
      </c>
      <c r="L1141" t="s">
        <v>8263</v>
      </c>
    </row>
    <row r="1142" spans="1:12" x14ac:dyDescent="0.3">
      <c r="A1142" t="s">
        <v>2317</v>
      </c>
      <c r="B1142" t="s">
        <v>2318</v>
      </c>
      <c r="C1142">
        <v>0.57999999999999996</v>
      </c>
      <c r="D1142" t="s">
        <v>8263</v>
      </c>
      <c r="E1142" t="s">
        <v>29</v>
      </c>
      <c r="F1142" t="s">
        <v>15</v>
      </c>
      <c r="G1142">
        <v>46.79873405</v>
      </c>
      <c r="H1142">
        <v>7.1659149429999998</v>
      </c>
      <c r="I1142" t="s">
        <v>8263</v>
      </c>
      <c r="J1142" t="s">
        <v>8263</v>
      </c>
      <c r="K1142" t="s">
        <v>8263</v>
      </c>
      <c r="L1142" t="s">
        <v>8263</v>
      </c>
    </row>
    <row r="1143" spans="1:12" x14ac:dyDescent="0.3">
      <c r="A1143" t="s">
        <v>2319</v>
      </c>
      <c r="B1143" t="s">
        <v>2320</v>
      </c>
      <c r="C1143">
        <v>0.57999999999999996</v>
      </c>
      <c r="D1143" t="s">
        <v>8263</v>
      </c>
      <c r="E1143" t="s">
        <v>29</v>
      </c>
      <c r="F1143" t="s">
        <v>15</v>
      </c>
      <c r="G1143">
        <v>46.246438900000001</v>
      </c>
      <c r="H1143">
        <v>7.3631833750000002</v>
      </c>
      <c r="I1143" t="s">
        <v>8263</v>
      </c>
      <c r="J1143" t="s">
        <v>8263</v>
      </c>
      <c r="K1143" t="s">
        <v>8263</v>
      </c>
      <c r="L1143" t="s">
        <v>8263</v>
      </c>
    </row>
    <row r="1144" spans="1:12" x14ac:dyDescent="0.3">
      <c r="A1144" t="s">
        <v>2321</v>
      </c>
      <c r="B1144" t="s">
        <v>2322</v>
      </c>
      <c r="C1144">
        <v>0.57999999999999996</v>
      </c>
      <c r="D1144" t="s">
        <v>8263</v>
      </c>
      <c r="E1144" t="s">
        <v>29</v>
      </c>
      <c r="F1144" t="s">
        <v>15</v>
      </c>
      <c r="G1144">
        <v>47.517905589999998</v>
      </c>
      <c r="H1144">
        <v>8.6737675840000001</v>
      </c>
      <c r="I1144" t="s">
        <v>8263</v>
      </c>
      <c r="J1144" t="s">
        <v>8263</v>
      </c>
      <c r="K1144" t="s">
        <v>8263</v>
      </c>
      <c r="L1144" t="s">
        <v>8263</v>
      </c>
    </row>
    <row r="1145" spans="1:12" x14ac:dyDescent="0.3">
      <c r="A1145" t="s">
        <v>2323</v>
      </c>
      <c r="B1145" t="s">
        <v>2324</v>
      </c>
      <c r="C1145">
        <v>0.57999999999999996</v>
      </c>
      <c r="D1145" t="s">
        <v>8263</v>
      </c>
      <c r="E1145" t="s">
        <v>29</v>
      </c>
      <c r="F1145" t="s">
        <v>15</v>
      </c>
      <c r="G1145">
        <v>46.314210529999997</v>
      </c>
      <c r="H1145">
        <v>7.7861765739999997</v>
      </c>
      <c r="I1145" t="s">
        <v>8263</v>
      </c>
      <c r="J1145" t="s">
        <v>8263</v>
      </c>
      <c r="K1145" t="s">
        <v>8263</v>
      </c>
      <c r="L1145" t="s">
        <v>8263</v>
      </c>
    </row>
    <row r="1146" spans="1:12" x14ac:dyDescent="0.3">
      <c r="A1146" t="s">
        <v>2325</v>
      </c>
      <c r="B1146" t="s">
        <v>2326</v>
      </c>
      <c r="C1146">
        <v>0.56000000000000005</v>
      </c>
      <c r="D1146" t="s">
        <v>8263</v>
      </c>
      <c r="E1146" t="s">
        <v>29</v>
      </c>
      <c r="F1146" t="s">
        <v>15</v>
      </c>
      <c r="G1146">
        <v>47.268867190000002</v>
      </c>
      <c r="H1146">
        <v>8.8721984200000001</v>
      </c>
      <c r="I1146" t="s">
        <v>8263</v>
      </c>
      <c r="J1146" t="s">
        <v>8263</v>
      </c>
      <c r="K1146" t="s">
        <v>8263</v>
      </c>
      <c r="L1146" t="s">
        <v>8263</v>
      </c>
    </row>
    <row r="1147" spans="1:12" x14ac:dyDescent="0.3">
      <c r="A1147" t="s">
        <v>2327</v>
      </c>
      <c r="B1147" t="s">
        <v>2328</v>
      </c>
      <c r="C1147">
        <v>825</v>
      </c>
      <c r="D1147">
        <v>600</v>
      </c>
      <c r="E1147" t="s">
        <v>18</v>
      </c>
      <c r="F1147" t="s">
        <v>24</v>
      </c>
      <c r="G1147">
        <v>45.201999999999998</v>
      </c>
      <c r="H1147">
        <v>6.585</v>
      </c>
      <c r="I1147">
        <v>1160</v>
      </c>
      <c r="J1147">
        <v>39.5</v>
      </c>
      <c r="K1147">
        <v>3150</v>
      </c>
      <c r="L1147">
        <v>1690</v>
      </c>
    </row>
    <row r="1148" spans="1:12" x14ac:dyDescent="0.3">
      <c r="A1148" t="s">
        <v>2329</v>
      </c>
      <c r="B1148" t="s">
        <v>2330</v>
      </c>
      <c r="C1148">
        <v>186</v>
      </c>
      <c r="D1148" t="s">
        <v>8263</v>
      </c>
      <c r="E1148" t="s">
        <v>29</v>
      </c>
      <c r="F1148" t="s">
        <v>117</v>
      </c>
      <c r="G1148">
        <v>41.134300000000003</v>
      </c>
      <c r="H1148">
        <v>-7.1140999999999996</v>
      </c>
      <c r="I1148" t="s">
        <v>8263</v>
      </c>
      <c r="J1148" t="s">
        <v>8263</v>
      </c>
      <c r="K1148" t="s">
        <v>8263</v>
      </c>
      <c r="L1148">
        <v>408.4</v>
      </c>
    </row>
    <row r="1149" spans="1:12" x14ac:dyDescent="0.3">
      <c r="A1149" t="s">
        <v>2331</v>
      </c>
      <c r="B1149" t="s">
        <v>2332</v>
      </c>
      <c r="C1149">
        <v>0.55000000000000004</v>
      </c>
      <c r="D1149" t="s">
        <v>8263</v>
      </c>
      <c r="E1149" t="s">
        <v>29</v>
      </c>
      <c r="F1149" t="s">
        <v>15</v>
      </c>
      <c r="G1149">
        <v>47.442808630000002</v>
      </c>
      <c r="H1149">
        <v>7.5934724669999998</v>
      </c>
      <c r="I1149" t="s">
        <v>8263</v>
      </c>
      <c r="J1149" t="s">
        <v>8263</v>
      </c>
      <c r="K1149" t="s">
        <v>8263</v>
      </c>
      <c r="L1149" t="s">
        <v>8263</v>
      </c>
    </row>
    <row r="1150" spans="1:12" x14ac:dyDescent="0.3">
      <c r="A1150" t="s">
        <v>2333</v>
      </c>
      <c r="B1150" t="s">
        <v>2334</v>
      </c>
      <c r="C1150">
        <v>0.55000000000000004</v>
      </c>
      <c r="D1150" t="s">
        <v>8263</v>
      </c>
      <c r="E1150" t="s">
        <v>29</v>
      </c>
      <c r="F1150" t="s">
        <v>15</v>
      </c>
      <c r="G1150">
        <v>46.30178188</v>
      </c>
      <c r="H1150">
        <v>7.7908996269999999</v>
      </c>
      <c r="I1150" t="s">
        <v>8263</v>
      </c>
      <c r="J1150" t="s">
        <v>8263</v>
      </c>
      <c r="K1150" t="s">
        <v>8263</v>
      </c>
      <c r="L1150" t="s">
        <v>8263</v>
      </c>
    </row>
    <row r="1151" spans="1:12" x14ac:dyDescent="0.3">
      <c r="A1151" t="s">
        <v>2335</v>
      </c>
      <c r="B1151" t="s">
        <v>2336</v>
      </c>
      <c r="C1151">
        <v>0.55000000000000004</v>
      </c>
      <c r="D1151" t="s">
        <v>8263</v>
      </c>
      <c r="E1151" t="s">
        <v>29</v>
      </c>
      <c r="F1151" t="s">
        <v>15</v>
      </c>
      <c r="G1151">
        <v>47.044544940000002</v>
      </c>
      <c r="H1151">
        <v>9.4142733530000005</v>
      </c>
      <c r="I1151" t="s">
        <v>8263</v>
      </c>
      <c r="J1151" t="s">
        <v>8263</v>
      </c>
      <c r="K1151" t="s">
        <v>8263</v>
      </c>
      <c r="L1151" t="s">
        <v>8263</v>
      </c>
    </row>
    <row r="1152" spans="1:12" x14ac:dyDescent="0.3">
      <c r="A1152" t="s">
        <v>2337</v>
      </c>
      <c r="B1152" t="s">
        <v>2338</v>
      </c>
      <c r="C1152">
        <v>0.55000000000000004</v>
      </c>
      <c r="D1152" t="s">
        <v>8263</v>
      </c>
      <c r="E1152" t="s">
        <v>29</v>
      </c>
      <c r="F1152" t="s">
        <v>15</v>
      </c>
      <c r="G1152">
        <v>46.28929892</v>
      </c>
      <c r="H1152">
        <v>8.0247836150000005</v>
      </c>
      <c r="I1152" t="s">
        <v>8263</v>
      </c>
      <c r="J1152" t="s">
        <v>8263</v>
      </c>
      <c r="K1152" t="s">
        <v>8263</v>
      </c>
      <c r="L1152" t="s">
        <v>8263</v>
      </c>
    </row>
    <row r="1153" spans="1:12" x14ac:dyDescent="0.3">
      <c r="A1153" t="s">
        <v>2339</v>
      </c>
      <c r="B1153" t="s">
        <v>2340</v>
      </c>
      <c r="C1153">
        <v>0.54085892099999999</v>
      </c>
      <c r="D1153" t="s">
        <v>8263</v>
      </c>
      <c r="E1153" t="s">
        <v>29</v>
      </c>
      <c r="F1153" t="s">
        <v>1130</v>
      </c>
      <c r="G1153">
        <v>50.446800000000003</v>
      </c>
      <c r="H1153">
        <v>4.7766999999999999</v>
      </c>
      <c r="I1153" t="s">
        <v>8263</v>
      </c>
      <c r="J1153" t="s">
        <v>8263</v>
      </c>
      <c r="K1153" t="s">
        <v>8263</v>
      </c>
      <c r="L1153" t="s">
        <v>8263</v>
      </c>
    </row>
    <row r="1154" spans="1:12" x14ac:dyDescent="0.3">
      <c r="A1154" t="s">
        <v>2341</v>
      </c>
      <c r="B1154" t="s">
        <v>2342</v>
      </c>
      <c r="C1154">
        <v>0.54</v>
      </c>
      <c r="D1154" t="s">
        <v>8263</v>
      </c>
      <c r="E1154" t="s">
        <v>29</v>
      </c>
      <c r="F1154" t="s">
        <v>15</v>
      </c>
      <c r="G1154">
        <v>47.349730979999997</v>
      </c>
      <c r="H1154">
        <v>8.3392460740000001</v>
      </c>
      <c r="I1154" t="s">
        <v>8263</v>
      </c>
      <c r="J1154" t="s">
        <v>8263</v>
      </c>
      <c r="K1154" t="s">
        <v>8263</v>
      </c>
      <c r="L1154" t="s">
        <v>8263</v>
      </c>
    </row>
    <row r="1155" spans="1:12" x14ac:dyDescent="0.3">
      <c r="A1155" t="s">
        <v>2343</v>
      </c>
      <c r="B1155" t="s">
        <v>2344</v>
      </c>
      <c r="C1155">
        <v>0.52</v>
      </c>
      <c r="D1155" t="s">
        <v>8263</v>
      </c>
      <c r="E1155" t="s">
        <v>29</v>
      </c>
      <c r="F1155" t="s">
        <v>15</v>
      </c>
      <c r="G1155">
        <v>46.865235800000001</v>
      </c>
      <c r="H1155">
        <v>8.8102868319999992</v>
      </c>
      <c r="I1155" t="s">
        <v>8263</v>
      </c>
      <c r="J1155" t="s">
        <v>8263</v>
      </c>
      <c r="K1155" t="s">
        <v>8263</v>
      </c>
      <c r="L1155" t="s">
        <v>8263</v>
      </c>
    </row>
    <row r="1156" spans="1:12" x14ac:dyDescent="0.3">
      <c r="A1156" t="s">
        <v>2345</v>
      </c>
      <c r="B1156" t="s">
        <v>2346</v>
      </c>
      <c r="C1156">
        <v>0.52</v>
      </c>
      <c r="D1156" t="s">
        <v>8263</v>
      </c>
      <c r="E1156" t="s">
        <v>29</v>
      </c>
      <c r="F1156" t="s">
        <v>15</v>
      </c>
      <c r="G1156">
        <v>47.007147379999999</v>
      </c>
      <c r="H1156">
        <v>8.647151203</v>
      </c>
      <c r="I1156" t="s">
        <v>8263</v>
      </c>
      <c r="J1156" t="s">
        <v>8263</v>
      </c>
      <c r="K1156" t="s">
        <v>8263</v>
      </c>
      <c r="L1156" t="s">
        <v>8263</v>
      </c>
    </row>
    <row r="1157" spans="1:12" x14ac:dyDescent="0.3">
      <c r="A1157" t="s">
        <v>2347</v>
      </c>
      <c r="B1157" t="s">
        <v>2348</v>
      </c>
      <c r="C1157">
        <v>0.51</v>
      </c>
      <c r="D1157" t="s">
        <v>8263</v>
      </c>
      <c r="E1157" t="s">
        <v>29</v>
      </c>
      <c r="F1157" t="s">
        <v>15</v>
      </c>
      <c r="G1157">
        <v>47.231159890000001</v>
      </c>
      <c r="H1157">
        <v>8.9642986310000001</v>
      </c>
      <c r="I1157" t="s">
        <v>8263</v>
      </c>
      <c r="J1157" t="s">
        <v>8263</v>
      </c>
      <c r="K1157" t="s">
        <v>8263</v>
      </c>
      <c r="L1157" t="s">
        <v>8263</v>
      </c>
    </row>
    <row r="1158" spans="1:12" x14ac:dyDescent="0.3">
      <c r="A1158" t="s">
        <v>2349</v>
      </c>
      <c r="B1158" t="s">
        <v>2350</v>
      </c>
      <c r="C1158">
        <v>200</v>
      </c>
      <c r="D1158" t="s">
        <v>8263</v>
      </c>
      <c r="E1158" t="s">
        <v>18</v>
      </c>
      <c r="F1158" t="s">
        <v>467</v>
      </c>
      <c r="G1158">
        <v>49.395832300000002</v>
      </c>
      <c r="H1158">
        <v>22.460691600000001</v>
      </c>
      <c r="I1158" t="s">
        <v>8263</v>
      </c>
      <c r="J1158" t="s">
        <v>8263</v>
      </c>
      <c r="K1158">
        <v>840</v>
      </c>
      <c r="L1158" t="s">
        <v>8263</v>
      </c>
    </row>
    <row r="1159" spans="1:12" x14ac:dyDescent="0.3">
      <c r="A1159" t="s">
        <v>2351</v>
      </c>
      <c r="B1159" t="s">
        <v>2352</v>
      </c>
      <c r="C1159">
        <v>0.5</v>
      </c>
      <c r="D1159" t="s">
        <v>8263</v>
      </c>
      <c r="E1159" t="s">
        <v>29</v>
      </c>
      <c r="F1159" t="s">
        <v>15</v>
      </c>
      <c r="G1159">
        <v>47.183529159999999</v>
      </c>
      <c r="H1159">
        <v>7.5691100459999996</v>
      </c>
      <c r="I1159" t="s">
        <v>8263</v>
      </c>
      <c r="J1159" t="s">
        <v>8263</v>
      </c>
      <c r="K1159" t="s">
        <v>8263</v>
      </c>
      <c r="L1159" t="s">
        <v>8263</v>
      </c>
    </row>
    <row r="1160" spans="1:12" x14ac:dyDescent="0.3">
      <c r="A1160" t="s">
        <v>2353</v>
      </c>
      <c r="B1160" t="s">
        <v>2354</v>
      </c>
      <c r="C1160">
        <v>0.5</v>
      </c>
      <c r="D1160" t="s">
        <v>8263</v>
      </c>
      <c r="E1160" t="s">
        <v>29</v>
      </c>
      <c r="F1160" t="s">
        <v>15</v>
      </c>
      <c r="G1160">
        <v>46.950876829999999</v>
      </c>
      <c r="H1160">
        <v>6.8429064420000003</v>
      </c>
      <c r="I1160" t="s">
        <v>8263</v>
      </c>
      <c r="J1160" t="s">
        <v>8263</v>
      </c>
      <c r="K1160" t="s">
        <v>8263</v>
      </c>
      <c r="L1160" t="s">
        <v>8263</v>
      </c>
    </row>
    <row r="1161" spans="1:12" x14ac:dyDescent="0.3">
      <c r="A1161" t="s">
        <v>2355</v>
      </c>
      <c r="B1161" t="s">
        <v>2356</v>
      </c>
      <c r="C1161">
        <v>0.5</v>
      </c>
      <c r="D1161" t="s">
        <v>8263</v>
      </c>
      <c r="E1161" t="s">
        <v>29</v>
      </c>
      <c r="F1161" t="s">
        <v>15</v>
      </c>
      <c r="G1161">
        <v>46.506887579999997</v>
      </c>
      <c r="H1161">
        <v>7.5827341300000004</v>
      </c>
      <c r="I1161" t="s">
        <v>8263</v>
      </c>
      <c r="J1161" t="s">
        <v>8263</v>
      </c>
      <c r="K1161" t="s">
        <v>8263</v>
      </c>
      <c r="L1161" t="s">
        <v>8263</v>
      </c>
    </row>
    <row r="1162" spans="1:12" x14ac:dyDescent="0.3">
      <c r="A1162" t="s">
        <v>2357</v>
      </c>
      <c r="B1162" t="s">
        <v>2358</v>
      </c>
      <c r="C1162">
        <v>0.5</v>
      </c>
      <c r="D1162" t="s">
        <v>8263</v>
      </c>
      <c r="E1162" t="s">
        <v>29</v>
      </c>
      <c r="F1162" t="s">
        <v>15</v>
      </c>
      <c r="G1162">
        <v>47.155850100000002</v>
      </c>
      <c r="H1162">
        <v>7.5447799790000003</v>
      </c>
      <c r="I1162" t="s">
        <v>8263</v>
      </c>
      <c r="J1162" t="s">
        <v>8263</v>
      </c>
      <c r="K1162" t="s">
        <v>8263</v>
      </c>
      <c r="L1162" t="s">
        <v>8263</v>
      </c>
    </row>
    <row r="1163" spans="1:12" x14ac:dyDescent="0.3">
      <c r="A1163" t="s">
        <v>2359</v>
      </c>
      <c r="B1163" t="s">
        <v>2360</v>
      </c>
      <c r="C1163">
        <v>0.5</v>
      </c>
      <c r="D1163" t="s">
        <v>8263</v>
      </c>
      <c r="E1163" t="s">
        <v>29</v>
      </c>
      <c r="F1163" t="s">
        <v>15</v>
      </c>
      <c r="G1163">
        <v>46.920074839999998</v>
      </c>
      <c r="H1163">
        <v>8.9963057319999997</v>
      </c>
      <c r="I1163" t="s">
        <v>8263</v>
      </c>
      <c r="J1163" t="s">
        <v>8263</v>
      </c>
      <c r="K1163" t="s">
        <v>8263</v>
      </c>
      <c r="L1163" t="s">
        <v>8263</v>
      </c>
    </row>
    <row r="1164" spans="1:12" x14ac:dyDescent="0.3">
      <c r="A1164" t="s">
        <v>2361</v>
      </c>
      <c r="B1164" t="s">
        <v>2362</v>
      </c>
      <c r="C1164">
        <v>0.5</v>
      </c>
      <c r="D1164" t="s">
        <v>8263</v>
      </c>
      <c r="E1164" t="s">
        <v>29</v>
      </c>
      <c r="F1164" t="s">
        <v>15</v>
      </c>
      <c r="G1164">
        <v>46.363896650000001</v>
      </c>
      <c r="H1164">
        <v>9.7126562219999997</v>
      </c>
      <c r="I1164" t="s">
        <v>8263</v>
      </c>
      <c r="J1164" t="s">
        <v>8263</v>
      </c>
      <c r="K1164" t="s">
        <v>8263</v>
      </c>
      <c r="L1164" t="s">
        <v>8263</v>
      </c>
    </row>
    <row r="1165" spans="1:12" x14ac:dyDescent="0.3">
      <c r="A1165" t="s">
        <v>2363</v>
      </c>
      <c r="B1165" t="s">
        <v>2364</v>
      </c>
      <c r="C1165">
        <v>0.5</v>
      </c>
      <c r="D1165" t="s">
        <v>8263</v>
      </c>
      <c r="E1165" t="s">
        <v>29</v>
      </c>
      <c r="F1165" t="s">
        <v>15</v>
      </c>
      <c r="G1165">
        <v>46.994725000000003</v>
      </c>
      <c r="H1165">
        <v>9.0818403449999998</v>
      </c>
      <c r="I1165" t="s">
        <v>8263</v>
      </c>
      <c r="J1165" t="s">
        <v>8263</v>
      </c>
      <c r="K1165" t="s">
        <v>8263</v>
      </c>
      <c r="L1165" t="s">
        <v>8263</v>
      </c>
    </row>
    <row r="1166" spans="1:12" x14ac:dyDescent="0.3">
      <c r="A1166" t="s">
        <v>2365</v>
      </c>
      <c r="B1166" t="s">
        <v>2366</v>
      </c>
      <c r="C1166">
        <v>0.5</v>
      </c>
      <c r="D1166" t="s">
        <v>8263</v>
      </c>
      <c r="E1166" t="s">
        <v>29</v>
      </c>
      <c r="F1166" t="s">
        <v>62</v>
      </c>
      <c r="G1166">
        <v>56.699001000000003</v>
      </c>
      <c r="H1166">
        <v>-4.4080000000000004</v>
      </c>
      <c r="I1166" t="s">
        <v>8263</v>
      </c>
      <c r="J1166" t="s">
        <v>8263</v>
      </c>
      <c r="K1166" t="s">
        <v>8263</v>
      </c>
      <c r="L1166">
        <v>4</v>
      </c>
    </row>
    <row r="1167" spans="1:12" x14ac:dyDescent="0.3">
      <c r="A1167" t="s">
        <v>2367</v>
      </c>
      <c r="B1167" t="s">
        <v>2368</v>
      </c>
      <c r="C1167">
        <v>0.48</v>
      </c>
      <c r="D1167" t="s">
        <v>8263</v>
      </c>
      <c r="E1167" t="s">
        <v>29</v>
      </c>
      <c r="F1167" t="s">
        <v>15</v>
      </c>
      <c r="G1167">
        <v>46.220949070000003</v>
      </c>
      <c r="H1167">
        <v>7.2566888560000002</v>
      </c>
      <c r="I1167" t="s">
        <v>8263</v>
      </c>
      <c r="J1167" t="s">
        <v>8263</v>
      </c>
      <c r="K1167" t="s">
        <v>8263</v>
      </c>
      <c r="L1167" t="s">
        <v>8263</v>
      </c>
    </row>
    <row r="1168" spans="1:12" x14ac:dyDescent="0.3">
      <c r="A1168" t="s">
        <v>2369</v>
      </c>
      <c r="B1168" t="s">
        <v>2370</v>
      </c>
      <c r="C1168">
        <v>0.48</v>
      </c>
      <c r="D1168" t="s">
        <v>8263</v>
      </c>
      <c r="E1168" t="s">
        <v>29</v>
      </c>
      <c r="F1168" t="s">
        <v>15</v>
      </c>
      <c r="G1168">
        <v>47.457226419999998</v>
      </c>
      <c r="H1168">
        <v>9.3680490009999993</v>
      </c>
      <c r="I1168" t="s">
        <v>8263</v>
      </c>
      <c r="J1168" t="s">
        <v>8263</v>
      </c>
      <c r="K1168" t="s">
        <v>8263</v>
      </c>
      <c r="L1168" t="s">
        <v>8263</v>
      </c>
    </row>
    <row r="1169" spans="1:12" x14ac:dyDescent="0.3">
      <c r="A1169" t="s">
        <v>2371</v>
      </c>
      <c r="B1169" t="s">
        <v>2372</v>
      </c>
      <c r="C1169">
        <v>200</v>
      </c>
      <c r="D1169" t="s">
        <v>8263</v>
      </c>
      <c r="E1169" t="s">
        <v>14</v>
      </c>
      <c r="F1169" t="s">
        <v>41</v>
      </c>
      <c r="G1169">
        <v>47.233704000000003</v>
      </c>
      <c r="H1169">
        <v>11.899668999999999</v>
      </c>
      <c r="I1169">
        <v>610.5</v>
      </c>
      <c r="J1169">
        <v>0.85</v>
      </c>
      <c r="K1169">
        <v>1200</v>
      </c>
      <c r="L1169">
        <v>320.3</v>
      </c>
    </row>
    <row r="1170" spans="1:12" x14ac:dyDescent="0.3">
      <c r="A1170" t="s">
        <v>2373</v>
      </c>
      <c r="B1170" t="s">
        <v>2374</v>
      </c>
      <c r="C1170">
        <v>0.48</v>
      </c>
      <c r="D1170" t="s">
        <v>8263</v>
      </c>
      <c r="E1170" t="s">
        <v>29</v>
      </c>
      <c r="F1170" t="s">
        <v>15</v>
      </c>
      <c r="G1170">
        <v>46.628378140000002</v>
      </c>
      <c r="H1170">
        <v>7.8299775709999997</v>
      </c>
      <c r="I1170" t="s">
        <v>8263</v>
      </c>
      <c r="J1170" t="s">
        <v>8263</v>
      </c>
      <c r="K1170" t="s">
        <v>8263</v>
      </c>
      <c r="L1170" t="s">
        <v>8263</v>
      </c>
    </row>
    <row r="1171" spans="1:12" x14ac:dyDescent="0.3">
      <c r="A1171" t="s">
        <v>2375</v>
      </c>
      <c r="B1171" t="s">
        <v>2376</v>
      </c>
      <c r="C1171">
        <v>0.47</v>
      </c>
      <c r="D1171" t="s">
        <v>8263</v>
      </c>
      <c r="E1171" t="s">
        <v>29</v>
      </c>
      <c r="F1171" t="s">
        <v>15</v>
      </c>
      <c r="G1171">
        <v>47.466175040000003</v>
      </c>
      <c r="H1171">
        <v>8.7561368789999996</v>
      </c>
      <c r="I1171" t="s">
        <v>8263</v>
      </c>
      <c r="J1171" t="s">
        <v>8263</v>
      </c>
      <c r="K1171" t="s">
        <v>8263</v>
      </c>
      <c r="L1171" t="s">
        <v>8263</v>
      </c>
    </row>
    <row r="1172" spans="1:12" x14ac:dyDescent="0.3">
      <c r="A1172" t="s">
        <v>2377</v>
      </c>
      <c r="B1172" t="s">
        <v>2378</v>
      </c>
      <c r="C1172">
        <v>0.47</v>
      </c>
      <c r="D1172" t="s">
        <v>8263</v>
      </c>
      <c r="E1172" t="s">
        <v>29</v>
      </c>
      <c r="F1172" t="s">
        <v>15</v>
      </c>
      <c r="G1172">
        <v>46.19115704</v>
      </c>
      <c r="H1172">
        <v>7.1997964840000002</v>
      </c>
      <c r="I1172" t="s">
        <v>8263</v>
      </c>
      <c r="J1172" t="s">
        <v>8263</v>
      </c>
      <c r="K1172" t="s">
        <v>8263</v>
      </c>
      <c r="L1172" t="s">
        <v>8263</v>
      </c>
    </row>
    <row r="1173" spans="1:12" x14ac:dyDescent="0.3">
      <c r="A1173" t="s">
        <v>2379</v>
      </c>
      <c r="B1173" t="s">
        <v>2380</v>
      </c>
      <c r="C1173">
        <v>0.46</v>
      </c>
      <c r="D1173" t="s">
        <v>8263</v>
      </c>
      <c r="E1173" t="s">
        <v>29</v>
      </c>
      <c r="F1173" t="s">
        <v>15</v>
      </c>
      <c r="G1173">
        <v>46.133832830000003</v>
      </c>
      <c r="H1173">
        <v>7.0346848089999998</v>
      </c>
      <c r="I1173" t="s">
        <v>8263</v>
      </c>
      <c r="J1173" t="s">
        <v>8263</v>
      </c>
      <c r="K1173" t="s">
        <v>8263</v>
      </c>
      <c r="L1173" t="s">
        <v>8263</v>
      </c>
    </row>
    <row r="1174" spans="1:12" x14ac:dyDescent="0.3">
      <c r="A1174" t="s">
        <v>2381</v>
      </c>
      <c r="B1174" t="s">
        <v>2382</v>
      </c>
      <c r="C1174">
        <v>0.46</v>
      </c>
      <c r="D1174" t="s">
        <v>8263</v>
      </c>
      <c r="E1174" t="s">
        <v>29</v>
      </c>
      <c r="F1174" t="s">
        <v>15</v>
      </c>
      <c r="G1174">
        <v>46.274497789999998</v>
      </c>
      <c r="H1174">
        <v>7.3528955580000002</v>
      </c>
      <c r="I1174" t="s">
        <v>8263</v>
      </c>
      <c r="J1174" t="s">
        <v>8263</v>
      </c>
      <c r="K1174" t="s">
        <v>8263</v>
      </c>
      <c r="L1174" t="s">
        <v>8263</v>
      </c>
    </row>
    <row r="1175" spans="1:12" x14ac:dyDescent="0.3">
      <c r="A1175" t="s">
        <v>2383</v>
      </c>
      <c r="B1175" t="s">
        <v>2384</v>
      </c>
      <c r="C1175">
        <v>0.45</v>
      </c>
      <c r="D1175" t="s">
        <v>8263</v>
      </c>
      <c r="E1175" t="s">
        <v>29</v>
      </c>
      <c r="F1175" t="s">
        <v>15</v>
      </c>
      <c r="G1175">
        <v>46.422943060000001</v>
      </c>
      <c r="H1175">
        <v>7.8221242020000004</v>
      </c>
      <c r="I1175" t="s">
        <v>8263</v>
      </c>
      <c r="J1175" t="s">
        <v>8263</v>
      </c>
      <c r="K1175" t="s">
        <v>8263</v>
      </c>
      <c r="L1175" t="s">
        <v>8263</v>
      </c>
    </row>
    <row r="1176" spans="1:12" x14ac:dyDescent="0.3">
      <c r="A1176" t="s">
        <v>2385</v>
      </c>
      <c r="B1176" t="s">
        <v>2386</v>
      </c>
      <c r="C1176">
        <v>0.45</v>
      </c>
      <c r="D1176" t="s">
        <v>8263</v>
      </c>
      <c r="E1176" t="s">
        <v>29</v>
      </c>
      <c r="F1176" t="s">
        <v>15</v>
      </c>
      <c r="G1176">
        <v>46.473272450000003</v>
      </c>
      <c r="H1176">
        <v>7.1652156040000001</v>
      </c>
      <c r="I1176" t="s">
        <v>8263</v>
      </c>
      <c r="J1176" t="s">
        <v>8263</v>
      </c>
      <c r="K1176" t="s">
        <v>8263</v>
      </c>
      <c r="L1176" t="s">
        <v>8263</v>
      </c>
    </row>
    <row r="1177" spans="1:12" x14ac:dyDescent="0.3">
      <c r="A1177" t="s">
        <v>2387</v>
      </c>
      <c r="B1177" t="s">
        <v>2388</v>
      </c>
      <c r="C1177">
        <v>0.45</v>
      </c>
      <c r="D1177" t="s">
        <v>8263</v>
      </c>
      <c r="E1177" t="s">
        <v>29</v>
      </c>
      <c r="F1177" t="s">
        <v>15</v>
      </c>
      <c r="G1177">
        <v>47.140329119999997</v>
      </c>
      <c r="H1177">
        <v>8.5725034840000003</v>
      </c>
      <c r="I1177" t="s">
        <v>8263</v>
      </c>
      <c r="J1177" t="s">
        <v>8263</v>
      </c>
      <c r="K1177" t="s">
        <v>8263</v>
      </c>
      <c r="L1177" t="s">
        <v>8263</v>
      </c>
    </row>
    <row r="1178" spans="1:12" x14ac:dyDescent="0.3">
      <c r="A1178" t="s">
        <v>2389</v>
      </c>
      <c r="B1178" t="s">
        <v>2390</v>
      </c>
      <c r="C1178">
        <v>0.45</v>
      </c>
      <c r="D1178" t="s">
        <v>8263</v>
      </c>
      <c r="E1178" t="s">
        <v>29</v>
      </c>
      <c r="F1178" t="s">
        <v>15</v>
      </c>
      <c r="G1178">
        <v>46.129545810000003</v>
      </c>
      <c r="H1178">
        <v>7.2518202660000002</v>
      </c>
      <c r="I1178" t="s">
        <v>8263</v>
      </c>
      <c r="J1178" t="s">
        <v>8263</v>
      </c>
      <c r="K1178" t="s">
        <v>8263</v>
      </c>
      <c r="L1178" t="s">
        <v>8263</v>
      </c>
    </row>
    <row r="1179" spans="1:12" x14ac:dyDescent="0.3">
      <c r="A1179" t="s">
        <v>2391</v>
      </c>
      <c r="B1179" t="s">
        <v>2392</v>
      </c>
      <c r="C1179">
        <v>0.45</v>
      </c>
      <c r="D1179" t="s">
        <v>8263</v>
      </c>
      <c r="E1179" t="s">
        <v>29</v>
      </c>
      <c r="F1179" t="s">
        <v>15</v>
      </c>
      <c r="G1179">
        <v>46.316238329999997</v>
      </c>
      <c r="H1179">
        <v>8.0340320940000005</v>
      </c>
      <c r="I1179" t="s">
        <v>8263</v>
      </c>
      <c r="J1179" t="s">
        <v>8263</v>
      </c>
      <c r="K1179" t="s">
        <v>8263</v>
      </c>
      <c r="L1179" t="s">
        <v>8263</v>
      </c>
    </row>
    <row r="1180" spans="1:12" x14ac:dyDescent="0.3">
      <c r="A1180" t="s">
        <v>2393</v>
      </c>
      <c r="B1180" t="s">
        <v>2394</v>
      </c>
      <c r="C1180">
        <v>0.44</v>
      </c>
      <c r="D1180" t="s">
        <v>8263</v>
      </c>
      <c r="E1180" t="s">
        <v>29</v>
      </c>
      <c r="F1180" t="s">
        <v>15</v>
      </c>
      <c r="G1180">
        <v>47.547257479999999</v>
      </c>
      <c r="H1180">
        <v>9.1522142479999999</v>
      </c>
      <c r="I1180" t="s">
        <v>8263</v>
      </c>
      <c r="J1180" t="s">
        <v>8263</v>
      </c>
      <c r="K1180" t="s">
        <v>8263</v>
      </c>
      <c r="L1180" t="s">
        <v>8263</v>
      </c>
    </row>
    <row r="1181" spans="1:12" x14ac:dyDescent="0.3">
      <c r="A1181" t="s">
        <v>2395</v>
      </c>
      <c r="B1181" t="s">
        <v>2396</v>
      </c>
      <c r="C1181">
        <v>0.44</v>
      </c>
      <c r="D1181" t="s">
        <v>8263</v>
      </c>
      <c r="E1181" t="s">
        <v>29</v>
      </c>
      <c r="F1181" t="s">
        <v>15</v>
      </c>
      <c r="G1181">
        <v>47.172627669999997</v>
      </c>
      <c r="H1181">
        <v>9.4168934679999996</v>
      </c>
      <c r="I1181" t="s">
        <v>8263</v>
      </c>
      <c r="J1181" t="s">
        <v>8263</v>
      </c>
      <c r="K1181" t="s">
        <v>8263</v>
      </c>
      <c r="L1181" t="s">
        <v>8263</v>
      </c>
    </row>
    <row r="1182" spans="1:12" x14ac:dyDescent="0.3">
      <c r="A1182" t="s">
        <v>2397</v>
      </c>
      <c r="B1182" t="s">
        <v>2398</v>
      </c>
      <c r="C1182">
        <v>0.44</v>
      </c>
      <c r="D1182" t="s">
        <v>8263</v>
      </c>
      <c r="E1182" t="s">
        <v>29</v>
      </c>
      <c r="F1182" t="s">
        <v>15</v>
      </c>
      <c r="G1182">
        <v>46.761596740000002</v>
      </c>
      <c r="H1182">
        <v>7.6146958749999998</v>
      </c>
      <c r="I1182" t="s">
        <v>8263</v>
      </c>
      <c r="J1182" t="s">
        <v>8263</v>
      </c>
      <c r="K1182" t="s">
        <v>8263</v>
      </c>
      <c r="L1182" t="s">
        <v>8263</v>
      </c>
    </row>
    <row r="1183" spans="1:12" x14ac:dyDescent="0.3">
      <c r="A1183" t="s">
        <v>2399</v>
      </c>
      <c r="B1183" t="s">
        <v>2400</v>
      </c>
      <c r="C1183">
        <v>0.42</v>
      </c>
      <c r="D1183" t="s">
        <v>8263</v>
      </c>
      <c r="E1183" t="s">
        <v>29</v>
      </c>
      <c r="F1183" t="s">
        <v>15</v>
      </c>
      <c r="G1183">
        <v>47.319117839999997</v>
      </c>
      <c r="H1183">
        <v>7.9031541369999996</v>
      </c>
      <c r="I1183" t="s">
        <v>8263</v>
      </c>
      <c r="J1183" t="s">
        <v>8263</v>
      </c>
      <c r="K1183" t="s">
        <v>8263</v>
      </c>
      <c r="L1183" t="s">
        <v>8263</v>
      </c>
    </row>
    <row r="1184" spans="1:12" x14ac:dyDescent="0.3">
      <c r="A1184" t="s">
        <v>2401</v>
      </c>
      <c r="B1184" t="s">
        <v>2402</v>
      </c>
      <c r="C1184">
        <v>0.41</v>
      </c>
      <c r="D1184" t="s">
        <v>8263</v>
      </c>
      <c r="E1184" t="s">
        <v>14</v>
      </c>
      <c r="F1184" t="s">
        <v>15</v>
      </c>
      <c r="G1184">
        <v>47.072902939999999</v>
      </c>
      <c r="H1184">
        <v>9.1976233070000006</v>
      </c>
      <c r="I1184" t="s">
        <v>8263</v>
      </c>
      <c r="J1184" t="s">
        <v>8263</v>
      </c>
      <c r="K1184" t="s">
        <v>8263</v>
      </c>
      <c r="L1184" t="s">
        <v>8263</v>
      </c>
    </row>
    <row r="1185" spans="1:12" x14ac:dyDescent="0.3">
      <c r="A1185" t="s">
        <v>2403</v>
      </c>
      <c r="B1185" t="s">
        <v>2404</v>
      </c>
      <c r="C1185">
        <v>0.4</v>
      </c>
      <c r="D1185" t="s">
        <v>8263</v>
      </c>
      <c r="E1185" t="s">
        <v>29</v>
      </c>
      <c r="F1185" t="s">
        <v>15</v>
      </c>
      <c r="G1185">
        <v>47.133003889999998</v>
      </c>
      <c r="H1185">
        <v>7.5440760210000004</v>
      </c>
      <c r="I1185" t="s">
        <v>8263</v>
      </c>
      <c r="J1185" t="s">
        <v>8263</v>
      </c>
      <c r="K1185" t="s">
        <v>8263</v>
      </c>
      <c r="L1185" t="s">
        <v>8263</v>
      </c>
    </row>
    <row r="1186" spans="1:12" x14ac:dyDescent="0.3">
      <c r="A1186" t="s">
        <v>2405</v>
      </c>
      <c r="B1186" t="s">
        <v>2406</v>
      </c>
      <c r="C1186">
        <v>0.4</v>
      </c>
      <c r="D1186" t="s">
        <v>8263</v>
      </c>
      <c r="E1186" t="s">
        <v>29</v>
      </c>
      <c r="F1186" t="s">
        <v>15</v>
      </c>
      <c r="G1186">
        <v>46.757381629999998</v>
      </c>
      <c r="H1186">
        <v>9.0499933779999999</v>
      </c>
      <c r="I1186" t="s">
        <v>8263</v>
      </c>
      <c r="J1186" t="s">
        <v>8263</v>
      </c>
      <c r="K1186" t="s">
        <v>8263</v>
      </c>
      <c r="L1186" t="s">
        <v>8263</v>
      </c>
    </row>
    <row r="1187" spans="1:12" x14ac:dyDescent="0.3">
      <c r="A1187" t="s">
        <v>2407</v>
      </c>
      <c r="B1187" t="s">
        <v>2408</v>
      </c>
      <c r="C1187">
        <v>0.4</v>
      </c>
      <c r="D1187" t="s">
        <v>8263</v>
      </c>
      <c r="E1187" t="s">
        <v>29</v>
      </c>
      <c r="F1187" t="s">
        <v>15</v>
      </c>
      <c r="G1187">
        <v>47.399188530000004</v>
      </c>
      <c r="H1187">
        <v>8.176211468</v>
      </c>
      <c r="I1187" t="s">
        <v>8263</v>
      </c>
      <c r="J1187" t="s">
        <v>8263</v>
      </c>
      <c r="K1187" t="s">
        <v>8263</v>
      </c>
      <c r="L1187" t="s">
        <v>8263</v>
      </c>
    </row>
    <row r="1188" spans="1:12" x14ac:dyDescent="0.3">
      <c r="A1188" t="s">
        <v>2409</v>
      </c>
      <c r="B1188" t="s">
        <v>2410</v>
      </c>
      <c r="C1188">
        <v>0.4</v>
      </c>
      <c r="D1188" t="s">
        <v>8263</v>
      </c>
      <c r="E1188" t="s">
        <v>29</v>
      </c>
      <c r="F1188" t="s">
        <v>15</v>
      </c>
      <c r="G1188">
        <v>46.082767189999998</v>
      </c>
      <c r="H1188">
        <v>7.203116852</v>
      </c>
      <c r="I1188" t="s">
        <v>8263</v>
      </c>
      <c r="J1188" t="s">
        <v>8263</v>
      </c>
      <c r="K1188" t="s">
        <v>8263</v>
      </c>
      <c r="L1188" t="s">
        <v>8263</v>
      </c>
    </row>
    <row r="1189" spans="1:12" x14ac:dyDescent="0.3">
      <c r="A1189" t="s">
        <v>2411</v>
      </c>
      <c r="B1189" t="s">
        <v>2412</v>
      </c>
      <c r="C1189">
        <v>0.4</v>
      </c>
      <c r="D1189" t="s">
        <v>8263</v>
      </c>
      <c r="E1189" t="s">
        <v>29</v>
      </c>
      <c r="F1189" t="s">
        <v>15</v>
      </c>
      <c r="G1189">
        <v>47.560851059999997</v>
      </c>
      <c r="H1189">
        <v>9.1021506290000005</v>
      </c>
      <c r="I1189" t="s">
        <v>8263</v>
      </c>
      <c r="J1189" t="s">
        <v>8263</v>
      </c>
      <c r="K1189" t="s">
        <v>8263</v>
      </c>
      <c r="L1189" t="s">
        <v>8263</v>
      </c>
    </row>
    <row r="1190" spans="1:12" x14ac:dyDescent="0.3">
      <c r="A1190" t="s">
        <v>2413</v>
      </c>
      <c r="B1190" t="s">
        <v>2414</v>
      </c>
      <c r="C1190">
        <v>0.38</v>
      </c>
      <c r="D1190" t="s">
        <v>8263</v>
      </c>
      <c r="E1190" t="s">
        <v>29</v>
      </c>
      <c r="F1190" t="s">
        <v>15</v>
      </c>
      <c r="G1190">
        <v>47.307700420000003</v>
      </c>
      <c r="H1190">
        <v>9.5672834869999992</v>
      </c>
      <c r="I1190" t="s">
        <v>8263</v>
      </c>
      <c r="J1190" t="s">
        <v>8263</v>
      </c>
      <c r="K1190" t="s">
        <v>8263</v>
      </c>
      <c r="L1190" t="s">
        <v>8263</v>
      </c>
    </row>
    <row r="1191" spans="1:12" x14ac:dyDescent="0.3">
      <c r="A1191" t="s">
        <v>2415</v>
      </c>
      <c r="B1191" t="s">
        <v>2416</v>
      </c>
      <c r="C1191">
        <v>0.38</v>
      </c>
      <c r="D1191" t="s">
        <v>8263</v>
      </c>
      <c r="E1191" t="s">
        <v>29</v>
      </c>
      <c r="F1191" t="s">
        <v>15</v>
      </c>
      <c r="G1191">
        <v>46.608500499999998</v>
      </c>
      <c r="H1191">
        <v>7.2693436030000003</v>
      </c>
      <c r="I1191" t="s">
        <v>8263</v>
      </c>
      <c r="J1191" t="s">
        <v>8263</v>
      </c>
      <c r="K1191" t="s">
        <v>8263</v>
      </c>
      <c r="L1191" t="s">
        <v>8263</v>
      </c>
    </row>
    <row r="1192" spans="1:12" x14ac:dyDescent="0.3">
      <c r="A1192" t="s">
        <v>2417</v>
      </c>
      <c r="B1192" t="s">
        <v>2418</v>
      </c>
      <c r="C1192">
        <v>0.38</v>
      </c>
      <c r="D1192" t="s">
        <v>8263</v>
      </c>
      <c r="E1192" t="s">
        <v>29</v>
      </c>
      <c r="F1192" t="s">
        <v>15</v>
      </c>
      <c r="G1192">
        <v>47.275174749999998</v>
      </c>
      <c r="H1192">
        <v>9.525398933</v>
      </c>
      <c r="I1192" t="s">
        <v>8263</v>
      </c>
      <c r="J1192" t="s">
        <v>8263</v>
      </c>
      <c r="K1192" t="s">
        <v>8263</v>
      </c>
      <c r="L1192" t="s">
        <v>8263</v>
      </c>
    </row>
    <row r="1193" spans="1:12" x14ac:dyDescent="0.3">
      <c r="A1193" t="s">
        <v>2419</v>
      </c>
      <c r="B1193" t="s">
        <v>2420</v>
      </c>
      <c r="C1193">
        <v>0.38</v>
      </c>
      <c r="D1193" t="s">
        <v>8263</v>
      </c>
      <c r="E1193" t="s">
        <v>29</v>
      </c>
      <c r="F1193" t="s">
        <v>15</v>
      </c>
      <c r="G1193">
        <v>47.28685969</v>
      </c>
      <c r="H1193">
        <v>9.2777937979999994</v>
      </c>
      <c r="I1193" t="s">
        <v>8263</v>
      </c>
      <c r="J1193" t="s">
        <v>8263</v>
      </c>
      <c r="K1193" t="s">
        <v>8263</v>
      </c>
      <c r="L1193" t="s">
        <v>8263</v>
      </c>
    </row>
    <row r="1194" spans="1:12" x14ac:dyDescent="0.3">
      <c r="A1194" t="s">
        <v>2421</v>
      </c>
      <c r="B1194" t="s">
        <v>2422</v>
      </c>
      <c r="C1194">
        <v>0.38</v>
      </c>
      <c r="D1194" t="s">
        <v>8263</v>
      </c>
      <c r="E1194" t="s">
        <v>29</v>
      </c>
      <c r="F1194" t="s">
        <v>15</v>
      </c>
      <c r="G1194">
        <v>46.899207560000001</v>
      </c>
      <c r="H1194">
        <v>8.5934071319999994</v>
      </c>
      <c r="I1194" t="s">
        <v>8263</v>
      </c>
      <c r="J1194" t="s">
        <v>8263</v>
      </c>
      <c r="K1194" t="s">
        <v>8263</v>
      </c>
      <c r="L1194" t="s">
        <v>8263</v>
      </c>
    </row>
    <row r="1195" spans="1:12" x14ac:dyDescent="0.3">
      <c r="A1195" t="s">
        <v>2423</v>
      </c>
      <c r="B1195" t="s">
        <v>2424</v>
      </c>
      <c r="C1195">
        <v>0.38</v>
      </c>
      <c r="D1195" t="s">
        <v>8263</v>
      </c>
      <c r="E1195" t="s">
        <v>29</v>
      </c>
      <c r="F1195" t="s">
        <v>15</v>
      </c>
      <c r="G1195">
        <v>47.145864660000001</v>
      </c>
      <c r="H1195">
        <v>7.5460787380000003</v>
      </c>
      <c r="I1195" t="s">
        <v>8263</v>
      </c>
      <c r="J1195" t="s">
        <v>8263</v>
      </c>
      <c r="K1195" t="s">
        <v>8263</v>
      </c>
      <c r="L1195" t="s">
        <v>8263</v>
      </c>
    </row>
    <row r="1196" spans="1:12" x14ac:dyDescent="0.3">
      <c r="A1196" t="s">
        <v>2425</v>
      </c>
      <c r="B1196" t="s">
        <v>2426</v>
      </c>
      <c r="C1196">
        <v>0.37</v>
      </c>
      <c r="D1196" t="s">
        <v>8263</v>
      </c>
      <c r="E1196" t="s">
        <v>29</v>
      </c>
      <c r="F1196" t="s">
        <v>15</v>
      </c>
      <c r="G1196">
        <v>47.348637910000001</v>
      </c>
      <c r="H1196">
        <v>7.8986465929999996</v>
      </c>
      <c r="I1196" t="s">
        <v>8263</v>
      </c>
      <c r="J1196" t="s">
        <v>8263</v>
      </c>
      <c r="K1196" t="s">
        <v>8263</v>
      </c>
      <c r="L1196" t="s">
        <v>8263</v>
      </c>
    </row>
    <row r="1197" spans="1:12" x14ac:dyDescent="0.3">
      <c r="A1197" t="s">
        <v>2427</v>
      </c>
      <c r="B1197" t="s">
        <v>2428</v>
      </c>
      <c r="C1197">
        <v>0.36</v>
      </c>
      <c r="D1197" t="s">
        <v>8263</v>
      </c>
      <c r="E1197" t="s">
        <v>29</v>
      </c>
      <c r="F1197" t="s">
        <v>15</v>
      </c>
      <c r="G1197">
        <v>46.54192329</v>
      </c>
      <c r="H1197">
        <v>9.8934760130000008</v>
      </c>
      <c r="I1197" t="s">
        <v>8263</v>
      </c>
      <c r="J1197" t="s">
        <v>8263</v>
      </c>
      <c r="K1197" t="s">
        <v>8263</v>
      </c>
      <c r="L1197" t="s">
        <v>8263</v>
      </c>
    </row>
    <row r="1198" spans="1:12" x14ac:dyDescent="0.3">
      <c r="A1198" t="s">
        <v>2429</v>
      </c>
      <c r="B1198" t="s">
        <v>2430</v>
      </c>
      <c r="C1198">
        <v>0.36</v>
      </c>
      <c r="D1198" t="s">
        <v>8263</v>
      </c>
      <c r="E1198" t="s">
        <v>29</v>
      </c>
      <c r="F1198" t="s">
        <v>15</v>
      </c>
      <c r="G1198">
        <v>47.331800219999998</v>
      </c>
      <c r="H1198">
        <v>9.2917833959999996</v>
      </c>
      <c r="I1198" t="s">
        <v>8263</v>
      </c>
      <c r="J1198" t="s">
        <v>8263</v>
      </c>
      <c r="K1198" t="s">
        <v>8263</v>
      </c>
      <c r="L1198" t="s">
        <v>8263</v>
      </c>
    </row>
    <row r="1199" spans="1:12" x14ac:dyDescent="0.3">
      <c r="A1199" t="s">
        <v>2431</v>
      </c>
      <c r="B1199" t="s">
        <v>2432</v>
      </c>
      <c r="C1199">
        <v>0.35</v>
      </c>
      <c r="D1199" t="s">
        <v>8263</v>
      </c>
      <c r="E1199" t="s">
        <v>29</v>
      </c>
      <c r="F1199" t="s">
        <v>15</v>
      </c>
      <c r="G1199">
        <v>46.387722480000001</v>
      </c>
      <c r="H1199">
        <v>6.805809816</v>
      </c>
      <c r="I1199" t="s">
        <v>8263</v>
      </c>
      <c r="J1199" t="s">
        <v>8263</v>
      </c>
      <c r="K1199" t="s">
        <v>8263</v>
      </c>
      <c r="L1199" t="s">
        <v>8263</v>
      </c>
    </row>
    <row r="1200" spans="1:12" x14ac:dyDescent="0.3">
      <c r="A1200" t="s">
        <v>2433</v>
      </c>
      <c r="B1200" t="s">
        <v>2434</v>
      </c>
      <c r="C1200">
        <v>222</v>
      </c>
      <c r="D1200" t="s">
        <v>8263</v>
      </c>
      <c r="E1200" t="s">
        <v>29</v>
      </c>
      <c r="F1200" t="s">
        <v>24</v>
      </c>
      <c r="G1200">
        <v>44.823970000000003</v>
      </c>
      <c r="H1200">
        <v>4.8104899999999997</v>
      </c>
      <c r="I1200">
        <v>23</v>
      </c>
      <c r="J1200">
        <v>30</v>
      </c>
      <c r="K1200" t="s">
        <v>8263</v>
      </c>
      <c r="L1200" t="s">
        <v>8263</v>
      </c>
    </row>
    <row r="1201" spans="1:12" x14ac:dyDescent="0.3">
      <c r="A1201" t="s">
        <v>2435</v>
      </c>
      <c r="B1201" t="s">
        <v>2436</v>
      </c>
      <c r="C1201">
        <v>0.35</v>
      </c>
      <c r="D1201" t="s">
        <v>8263</v>
      </c>
      <c r="E1201" t="s">
        <v>29</v>
      </c>
      <c r="F1201" t="s">
        <v>15</v>
      </c>
      <c r="G1201">
        <v>47.168340669999999</v>
      </c>
      <c r="H1201">
        <v>7.253712181</v>
      </c>
      <c r="I1201" t="s">
        <v>8263</v>
      </c>
      <c r="J1201" t="s">
        <v>8263</v>
      </c>
      <c r="K1201" t="s">
        <v>8263</v>
      </c>
      <c r="L1201" t="s">
        <v>8263</v>
      </c>
    </row>
    <row r="1202" spans="1:12" x14ac:dyDescent="0.3">
      <c r="A1202" t="s">
        <v>2437</v>
      </c>
      <c r="B1202" t="s">
        <v>2438</v>
      </c>
      <c r="C1202">
        <v>0.35</v>
      </c>
      <c r="D1202" t="s">
        <v>8263</v>
      </c>
      <c r="E1202" t="s">
        <v>29</v>
      </c>
      <c r="F1202" t="s">
        <v>15</v>
      </c>
      <c r="G1202">
        <v>46.768482329999998</v>
      </c>
      <c r="H1202">
        <v>10.142980769999999</v>
      </c>
      <c r="I1202" t="s">
        <v>8263</v>
      </c>
      <c r="J1202" t="s">
        <v>8263</v>
      </c>
      <c r="K1202" t="s">
        <v>8263</v>
      </c>
      <c r="L1202" t="s">
        <v>8263</v>
      </c>
    </row>
    <row r="1203" spans="1:12" x14ac:dyDescent="0.3">
      <c r="A1203" t="s">
        <v>2439</v>
      </c>
      <c r="B1203" t="s">
        <v>2440</v>
      </c>
      <c r="C1203">
        <v>0.35</v>
      </c>
      <c r="D1203" t="s">
        <v>8263</v>
      </c>
      <c r="E1203" t="s">
        <v>29</v>
      </c>
      <c r="F1203" t="s">
        <v>15</v>
      </c>
      <c r="G1203">
        <v>47.410519139999998</v>
      </c>
      <c r="H1203">
        <v>7.4946701520000003</v>
      </c>
      <c r="I1203" t="s">
        <v>8263</v>
      </c>
      <c r="J1203" t="s">
        <v>8263</v>
      </c>
      <c r="K1203" t="s">
        <v>8263</v>
      </c>
      <c r="L1203" t="s">
        <v>8263</v>
      </c>
    </row>
    <row r="1204" spans="1:12" x14ac:dyDescent="0.3">
      <c r="A1204" t="s">
        <v>2441</v>
      </c>
      <c r="B1204" t="s">
        <v>2442</v>
      </c>
      <c r="C1204">
        <v>0.35</v>
      </c>
      <c r="D1204" t="s">
        <v>8263</v>
      </c>
      <c r="E1204" t="s">
        <v>29</v>
      </c>
      <c r="F1204" t="s">
        <v>15</v>
      </c>
      <c r="G1204">
        <v>47.431400119999999</v>
      </c>
      <c r="H1204">
        <v>9.1755301389999993</v>
      </c>
      <c r="I1204" t="s">
        <v>8263</v>
      </c>
      <c r="J1204" t="s">
        <v>8263</v>
      </c>
      <c r="K1204" t="s">
        <v>8263</v>
      </c>
      <c r="L1204" t="s">
        <v>8263</v>
      </c>
    </row>
    <row r="1205" spans="1:12" x14ac:dyDescent="0.3">
      <c r="A1205" t="s">
        <v>2443</v>
      </c>
      <c r="B1205" t="s">
        <v>2444</v>
      </c>
      <c r="C1205">
        <v>0.35</v>
      </c>
      <c r="D1205" t="s">
        <v>8263</v>
      </c>
      <c r="E1205" t="s">
        <v>29</v>
      </c>
      <c r="F1205" t="s">
        <v>15</v>
      </c>
      <c r="G1205">
        <v>47.5214894</v>
      </c>
      <c r="H1205">
        <v>8.6409194859999996</v>
      </c>
      <c r="I1205" t="s">
        <v>8263</v>
      </c>
      <c r="J1205" t="s">
        <v>8263</v>
      </c>
      <c r="K1205" t="s">
        <v>8263</v>
      </c>
      <c r="L1205" t="s">
        <v>8263</v>
      </c>
    </row>
    <row r="1206" spans="1:12" x14ac:dyDescent="0.3">
      <c r="A1206" t="s">
        <v>2445</v>
      </c>
      <c r="B1206" t="s">
        <v>2446</v>
      </c>
      <c r="C1206">
        <v>0.34</v>
      </c>
      <c r="D1206" t="s">
        <v>8263</v>
      </c>
      <c r="E1206" t="s">
        <v>29</v>
      </c>
      <c r="F1206" t="s">
        <v>15</v>
      </c>
      <c r="G1206">
        <v>47.443849700000001</v>
      </c>
      <c r="H1206">
        <v>7.547868534</v>
      </c>
      <c r="I1206" t="s">
        <v>8263</v>
      </c>
      <c r="J1206" t="s">
        <v>8263</v>
      </c>
      <c r="K1206" t="s">
        <v>8263</v>
      </c>
      <c r="L1206" t="s">
        <v>8263</v>
      </c>
    </row>
    <row r="1207" spans="1:12" x14ac:dyDescent="0.3">
      <c r="A1207" t="s">
        <v>2447</v>
      </c>
      <c r="B1207" t="s">
        <v>2448</v>
      </c>
      <c r="C1207">
        <v>0.33550000000000002</v>
      </c>
      <c r="D1207" t="s">
        <v>8263</v>
      </c>
      <c r="E1207" t="s">
        <v>29</v>
      </c>
      <c r="F1207" t="s">
        <v>15</v>
      </c>
      <c r="G1207">
        <v>46.317062630000002</v>
      </c>
      <c r="H1207">
        <v>6.9839836440000003</v>
      </c>
      <c r="I1207" t="s">
        <v>8263</v>
      </c>
      <c r="J1207" t="s">
        <v>8263</v>
      </c>
      <c r="K1207" t="s">
        <v>8263</v>
      </c>
      <c r="L1207" t="s">
        <v>8263</v>
      </c>
    </row>
    <row r="1208" spans="1:12" x14ac:dyDescent="0.3">
      <c r="A1208" t="s">
        <v>2449</v>
      </c>
      <c r="B1208" t="s">
        <v>2450</v>
      </c>
      <c r="C1208">
        <v>0.33329999999999999</v>
      </c>
      <c r="D1208" t="s">
        <v>8263</v>
      </c>
      <c r="E1208" t="s">
        <v>29</v>
      </c>
      <c r="F1208" t="s">
        <v>15</v>
      </c>
      <c r="G1208">
        <v>47.214194659999997</v>
      </c>
      <c r="H1208">
        <v>7.5747287480000001</v>
      </c>
      <c r="I1208" t="s">
        <v>8263</v>
      </c>
      <c r="J1208" t="s">
        <v>8263</v>
      </c>
      <c r="K1208" t="s">
        <v>8263</v>
      </c>
      <c r="L1208" t="s">
        <v>8263</v>
      </c>
    </row>
    <row r="1209" spans="1:12" x14ac:dyDescent="0.3">
      <c r="A1209" t="s">
        <v>2451</v>
      </c>
      <c r="B1209" t="s">
        <v>2452</v>
      </c>
      <c r="C1209">
        <v>0.33</v>
      </c>
      <c r="D1209" t="s">
        <v>8263</v>
      </c>
      <c r="E1209" t="s">
        <v>29</v>
      </c>
      <c r="F1209" t="s">
        <v>15</v>
      </c>
      <c r="G1209">
        <v>46.307529299999999</v>
      </c>
      <c r="H1209">
        <v>7.8716766849999997</v>
      </c>
      <c r="I1209" t="s">
        <v>8263</v>
      </c>
      <c r="J1209" t="s">
        <v>8263</v>
      </c>
      <c r="K1209" t="s">
        <v>8263</v>
      </c>
      <c r="L1209" t="s">
        <v>8263</v>
      </c>
    </row>
    <row r="1210" spans="1:12" x14ac:dyDescent="0.3">
      <c r="A1210" t="s">
        <v>2453</v>
      </c>
      <c r="B1210" t="s">
        <v>2324</v>
      </c>
      <c r="C1210">
        <v>0.33</v>
      </c>
      <c r="D1210" t="s">
        <v>8263</v>
      </c>
      <c r="E1210" t="s">
        <v>29</v>
      </c>
      <c r="F1210" t="s">
        <v>15</v>
      </c>
      <c r="G1210">
        <v>46.314210529999997</v>
      </c>
      <c r="H1210">
        <v>7.7861765739999997</v>
      </c>
      <c r="I1210" t="s">
        <v>8263</v>
      </c>
      <c r="J1210" t="s">
        <v>8263</v>
      </c>
      <c r="K1210" t="s">
        <v>8263</v>
      </c>
      <c r="L1210" t="s">
        <v>8263</v>
      </c>
    </row>
    <row r="1211" spans="1:12" x14ac:dyDescent="0.3">
      <c r="A1211" t="s">
        <v>2454</v>
      </c>
      <c r="B1211" t="s">
        <v>2455</v>
      </c>
      <c r="C1211">
        <v>198</v>
      </c>
      <c r="D1211" t="s">
        <v>8263</v>
      </c>
      <c r="E1211" t="s">
        <v>14</v>
      </c>
      <c r="F1211" t="s">
        <v>38</v>
      </c>
      <c r="G1211">
        <v>42.803750000000001</v>
      </c>
      <c r="H1211">
        <v>-1.3620829999999999</v>
      </c>
      <c r="I1211">
        <v>95.043231469999995</v>
      </c>
      <c r="J1211">
        <v>417</v>
      </c>
      <c r="K1211">
        <v>234000</v>
      </c>
      <c r="L1211" t="s">
        <v>8263</v>
      </c>
    </row>
    <row r="1212" spans="1:12" x14ac:dyDescent="0.3">
      <c r="A1212" t="s">
        <v>2456</v>
      </c>
      <c r="B1212" t="s">
        <v>2457</v>
      </c>
      <c r="C1212">
        <v>0.33</v>
      </c>
      <c r="D1212" t="s">
        <v>8263</v>
      </c>
      <c r="E1212" t="s">
        <v>29</v>
      </c>
      <c r="F1212" t="s">
        <v>15</v>
      </c>
      <c r="G1212">
        <v>46.263342940000001</v>
      </c>
      <c r="H1212">
        <v>7.3525242410000002</v>
      </c>
      <c r="I1212" t="s">
        <v>8263</v>
      </c>
      <c r="J1212" t="s">
        <v>8263</v>
      </c>
      <c r="K1212" t="s">
        <v>8263</v>
      </c>
      <c r="L1212" t="s">
        <v>8263</v>
      </c>
    </row>
    <row r="1213" spans="1:12" x14ac:dyDescent="0.3">
      <c r="A1213" t="s">
        <v>2458</v>
      </c>
      <c r="B1213" t="s">
        <v>2459</v>
      </c>
      <c r="C1213">
        <v>0.32</v>
      </c>
      <c r="D1213" t="s">
        <v>8263</v>
      </c>
      <c r="E1213" t="s">
        <v>29</v>
      </c>
      <c r="F1213" t="s">
        <v>15</v>
      </c>
      <c r="G1213">
        <v>47.29483845</v>
      </c>
      <c r="H1213">
        <v>7.2212769889999997</v>
      </c>
      <c r="I1213" t="s">
        <v>8263</v>
      </c>
      <c r="J1213" t="s">
        <v>8263</v>
      </c>
      <c r="K1213" t="s">
        <v>8263</v>
      </c>
      <c r="L1213" t="s">
        <v>8263</v>
      </c>
    </row>
    <row r="1214" spans="1:12" x14ac:dyDescent="0.3">
      <c r="A1214" t="s">
        <v>2460</v>
      </c>
      <c r="B1214" t="s">
        <v>2109</v>
      </c>
      <c r="C1214">
        <v>0.32</v>
      </c>
      <c r="D1214" t="s">
        <v>8263</v>
      </c>
      <c r="E1214" t="s">
        <v>29</v>
      </c>
      <c r="F1214" t="s">
        <v>15</v>
      </c>
      <c r="G1214">
        <v>46.021935929999998</v>
      </c>
      <c r="H1214">
        <v>7.1213844120000003</v>
      </c>
      <c r="I1214" t="s">
        <v>8263</v>
      </c>
      <c r="J1214" t="s">
        <v>8263</v>
      </c>
      <c r="K1214" t="s">
        <v>8263</v>
      </c>
      <c r="L1214" t="s">
        <v>8263</v>
      </c>
    </row>
    <row r="1215" spans="1:12" x14ac:dyDescent="0.3">
      <c r="A1215" t="s">
        <v>2461</v>
      </c>
      <c r="B1215" t="s">
        <v>2462</v>
      </c>
      <c r="C1215">
        <v>0.32</v>
      </c>
      <c r="D1215" t="s">
        <v>8263</v>
      </c>
      <c r="E1215" t="s">
        <v>29</v>
      </c>
      <c r="F1215" t="s">
        <v>15</v>
      </c>
      <c r="G1215">
        <v>47.160707649999999</v>
      </c>
      <c r="H1215">
        <v>7.2616513019999998</v>
      </c>
      <c r="I1215" t="s">
        <v>8263</v>
      </c>
      <c r="J1215" t="s">
        <v>8263</v>
      </c>
      <c r="K1215" t="s">
        <v>8263</v>
      </c>
      <c r="L1215" t="s">
        <v>8263</v>
      </c>
    </row>
    <row r="1216" spans="1:12" x14ac:dyDescent="0.3">
      <c r="A1216" t="s">
        <v>2463</v>
      </c>
      <c r="B1216" t="s">
        <v>2464</v>
      </c>
      <c r="C1216">
        <v>0.32</v>
      </c>
      <c r="D1216" t="s">
        <v>8263</v>
      </c>
      <c r="E1216" t="s">
        <v>29</v>
      </c>
      <c r="F1216" t="s">
        <v>15</v>
      </c>
      <c r="G1216">
        <v>46.17905674</v>
      </c>
      <c r="H1216">
        <v>6.170276834</v>
      </c>
      <c r="I1216" t="s">
        <v>8263</v>
      </c>
      <c r="J1216" t="s">
        <v>8263</v>
      </c>
      <c r="K1216" t="s">
        <v>8263</v>
      </c>
      <c r="L1216" t="s">
        <v>8263</v>
      </c>
    </row>
    <row r="1217" spans="1:12" x14ac:dyDescent="0.3">
      <c r="A1217" t="s">
        <v>2465</v>
      </c>
      <c r="B1217" t="s">
        <v>2466</v>
      </c>
      <c r="C1217">
        <v>0.31</v>
      </c>
      <c r="D1217" t="s">
        <v>8263</v>
      </c>
      <c r="E1217" t="s">
        <v>29</v>
      </c>
      <c r="F1217" t="s">
        <v>15</v>
      </c>
      <c r="G1217">
        <v>46.4801906</v>
      </c>
      <c r="H1217">
        <v>8.7475343960000007</v>
      </c>
      <c r="I1217" t="s">
        <v>8263</v>
      </c>
      <c r="J1217" t="s">
        <v>8263</v>
      </c>
      <c r="K1217" t="s">
        <v>8263</v>
      </c>
      <c r="L1217" t="s">
        <v>8263</v>
      </c>
    </row>
    <row r="1218" spans="1:12" x14ac:dyDescent="0.3">
      <c r="A1218" t="s">
        <v>2467</v>
      </c>
      <c r="B1218" t="s">
        <v>2468</v>
      </c>
      <c r="C1218">
        <v>0.31</v>
      </c>
      <c r="D1218" t="s">
        <v>8263</v>
      </c>
      <c r="E1218" t="s">
        <v>29</v>
      </c>
      <c r="F1218" t="s">
        <v>15</v>
      </c>
      <c r="G1218">
        <v>46.511743189999997</v>
      </c>
      <c r="H1218">
        <v>9.8781591469999999</v>
      </c>
      <c r="I1218" t="s">
        <v>8263</v>
      </c>
      <c r="J1218" t="s">
        <v>8263</v>
      </c>
      <c r="K1218" t="s">
        <v>8263</v>
      </c>
      <c r="L1218" t="s">
        <v>8263</v>
      </c>
    </row>
    <row r="1219" spans="1:12" x14ac:dyDescent="0.3">
      <c r="A1219" t="s">
        <v>2469</v>
      </c>
      <c r="B1219" t="s">
        <v>2470</v>
      </c>
      <c r="C1219">
        <v>0.31</v>
      </c>
      <c r="D1219" t="s">
        <v>8263</v>
      </c>
      <c r="E1219" t="s">
        <v>29</v>
      </c>
      <c r="F1219" t="s">
        <v>15</v>
      </c>
      <c r="G1219">
        <v>47.553887289999999</v>
      </c>
      <c r="H1219">
        <v>8.8979629940000002</v>
      </c>
      <c r="I1219" t="s">
        <v>8263</v>
      </c>
      <c r="J1219" t="s">
        <v>8263</v>
      </c>
      <c r="K1219" t="s">
        <v>8263</v>
      </c>
      <c r="L1219" t="s">
        <v>8263</v>
      </c>
    </row>
    <row r="1220" spans="1:12" x14ac:dyDescent="0.3">
      <c r="A1220" t="s">
        <v>2471</v>
      </c>
      <c r="B1220" t="s">
        <v>2472</v>
      </c>
      <c r="C1220">
        <v>0.31</v>
      </c>
      <c r="D1220" t="s">
        <v>8263</v>
      </c>
      <c r="E1220" t="s">
        <v>29</v>
      </c>
      <c r="F1220" t="s">
        <v>15</v>
      </c>
      <c r="G1220">
        <v>46.728181120000002</v>
      </c>
      <c r="H1220">
        <v>8.6203614660000003</v>
      </c>
      <c r="I1220" t="s">
        <v>8263</v>
      </c>
      <c r="J1220" t="s">
        <v>8263</v>
      </c>
      <c r="K1220" t="s">
        <v>8263</v>
      </c>
      <c r="L1220" t="s">
        <v>8263</v>
      </c>
    </row>
    <row r="1221" spans="1:12" x14ac:dyDescent="0.3">
      <c r="A1221" t="s">
        <v>2473</v>
      </c>
      <c r="B1221" t="s">
        <v>2474</v>
      </c>
      <c r="C1221">
        <v>0.3</v>
      </c>
      <c r="D1221" t="s">
        <v>8263</v>
      </c>
      <c r="E1221" t="s">
        <v>29</v>
      </c>
      <c r="F1221" t="s">
        <v>15</v>
      </c>
      <c r="G1221">
        <v>47.2003433</v>
      </c>
      <c r="H1221">
        <v>8.7253000400000005</v>
      </c>
      <c r="I1221" t="s">
        <v>8263</v>
      </c>
      <c r="J1221" t="s">
        <v>8263</v>
      </c>
      <c r="K1221" t="s">
        <v>8263</v>
      </c>
      <c r="L1221" t="s">
        <v>8263</v>
      </c>
    </row>
    <row r="1222" spans="1:12" x14ac:dyDescent="0.3">
      <c r="A1222" t="s">
        <v>2475</v>
      </c>
      <c r="B1222" t="s">
        <v>2476</v>
      </c>
      <c r="C1222">
        <v>66</v>
      </c>
      <c r="D1222" t="s">
        <v>8263</v>
      </c>
      <c r="E1222" t="s">
        <v>29</v>
      </c>
      <c r="F1222" t="s">
        <v>41</v>
      </c>
      <c r="G1222">
        <v>48.519187799999997</v>
      </c>
      <c r="H1222">
        <v>13.707966600000001</v>
      </c>
      <c r="I1222" t="s">
        <v>8263</v>
      </c>
      <c r="J1222" t="s">
        <v>8263</v>
      </c>
      <c r="K1222" t="s">
        <v>8263</v>
      </c>
      <c r="L1222">
        <v>850</v>
      </c>
    </row>
    <row r="1223" spans="1:12" x14ac:dyDescent="0.3">
      <c r="A1223" t="s">
        <v>2477</v>
      </c>
      <c r="B1223" t="s">
        <v>2478</v>
      </c>
      <c r="C1223">
        <v>0.3</v>
      </c>
      <c r="D1223" t="s">
        <v>8263</v>
      </c>
      <c r="E1223" t="s">
        <v>29</v>
      </c>
      <c r="F1223" t="s">
        <v>15</v>
      </c>
      <c r="G1223">
        <v>46.88682824</v>
      </c>
      <c r="H1223">
        <v>8.6423485279999994</v>
      </c>
      <c r="I1223" t="s">
        <v>8263</v>
      </c>
      <c r="J1223" t="s">
        <v>8263</v>
      </c>
      <c r="K1223" t="s">
        <v>8263</v>
      </c>
      <c r="L1223" t="s">
        <v>8263</v>
      </c>
    </row>
    <row r="1224" spans="1:12" x14ac:dyDescent="0.3">
      <c r="A1224" t="s">
        <v>2479</v>
      </c>
      <c r="B1224" t="s">
        <v>2480</v>
      </c>
      <c r="C1224">
        <v>0.3</v>
      </c>
      <c r="D1224" t="s">
        <v>8263</v>
      </c>
      <c r="E1224" t="s">
        <v>29</v>
      </c>
      <c r="F1224" t="s">
        <v>15</v>
      </c>
      <c r="G1224">
        <v>46.870270249999997</v>
      </c>
      <c r="H1224">
        <v>10.43580135</v>
      </c>
      <c r="I1224" t="s">
        <v>8263</v>
      </c>
      <c r="J1224" t="s">
        <v>8263</v>
      </c>
      <c r="K1224" t="s">
        <v>8263</v>
      </c>
      <c r="L1224" t="s">
        <v>8263</v>
      </c>
    </row>
    <row r="1225" spans="1:12" x14ac:dyDescent="0.3">
      <c r="A1225" t="s">
        <v>2481</v>
      </c>
      <c r="B1225" t="s">
        <v>2253</v>
      </c>
      <c r="C1225">
        <v>0.3</v>
      </c>
      <c r="D1225" t="s">
        <v>8263</v>
      </c>
      <c r="E1225" t="s">
        <v>29</v>
      </c>
      <c r="F1225" t="s">
        <v>15</v>
      </c>
      <c r="G1225">
        <v>46.682640980000002</v>
      </c>
      <c r="H1225">
        <v>7.8501072990000003</v>
      </c>
      <c r="I1225" t="s">
        <v>8263</v>
      </c>
      <c r="J1225" t="s">
        <v>8263</v>
      </c>
      <c r="K1225" t="s">
        <v>8263</v>
      </c>
      <c r="L1225" t="s">
        <v>8263</v>
      </c>
    </row>
    <row r="1226" spans="1:12" x14ac:dyDescent="0.3">
      <c r="A1226" t="s">
        <v>2482</v>
      </c>
      <c r="B1226" t="s">
        <v>2483</v>
      </c>
      <c r="C1226">
        <v>0.3</v>
      </c>
      <c r="D1226" t="s">
        <v>8263</v>
      </c>
      <c r="E1226" t="s">
        <v>29</v>
      </c>
      <c r="F1226" t="s">
        <v>15</v>
      </c>
      <c r="G1226">
        <v>46.543053790000002</v>
      </c>
      <c r="H1226">
        <v>9.2479517710000003</v>
      </c>
      <c r="I1226" t="s">
        <v>8263</v>
      </c>
      <c r="J1226" t="s">
        <v>8263</v>
      </c>
      <c r="K1226" t="s">
        <v>8263</v>
      </c>
      <c r="L1226" t="s">
        <v>8263</v>
      </c>
    </row>
    <row r="1227" spans="1:12" x14ac:dyDescent="0.3">
      <c r="A1227" t="s">
        <v>2484</v>
      </c>
      <c r="B1227" t="s">
        <v>2485</v>
      </c>
      <c r="C1227">
        <v>0.3</v>
      </c>
      <c r="D1227" t="s">
        <v>8263</v>
      </c>
      <c r="E1227" t="s">
        <v>29</v>
      </c>
      <c r="F1227" t="s">
        <v>15</v>
      </c>
      <c r="G1227">
        <v>46.838451650000003</v>
      </c>
      <c r="H1227">
        <v>9.2650933529999993</v>
      </c>
      <c r="I1227" t="s">
        <v>8263</v>
      </c>
      <c r="J1227" t="s">
        <v>8263</v>
      </c>
      <c r="K1227" t="s">
        <v>8263</v>
      </c>
      <c r="L1227" t="s">
        <v>8263</v>
      </c>
    </row>
    <row r="1228" spans="1:12" x14ac:dyDescent="0.3">
      <c r="A1228" t="s">
        <v>2486</v>
      </c>
      <c r="B1228" t="s">
        <v>2487</v>
      </c>
      <c r="C1228">
        <v>0.3</v>
      </c>
      <c r="D1228" t="s">
        <v>8263</v>
      </c>
      <c r="E1228" t="s">
        <v>29</v>
      </c>
      <c r="F1228" t="s">
        <v>15</v>
      </c>
      <c r="G1228">
        <v>46.964883190000002</v>
      </c>
      <c r="H1228">
        <v>8.3310866650000008</v>
      </c>
      <c r="I1228" t="s">
        <v>8263</v>
      </c>
      <c r="J1228" t="s">
        <v>8263</v>
      </c>
      <c r="K1228" t="s">
        <v>8263</v>
      </c>
      <c r="L1228" t="s">
        <v>8263</v>
      </c>
    </row>
    <row r="1229" spans="1:12" x14ac:dyDescent="0.3">
      <c r="A1229" t="s">
        <v>2488</v>
      </c>
      <c r="B1229" t="s">
        <v>2489</v>
      </c>
      <c r="C1229">
        <v>0.3</v>
      </c>
      <c r="D1229" t="s">
        <v>8263</v>
      </c>
      <c r="E1229" t="s">
        <v>29</v>
      </c>
      <c r="F1229" t="s">
        <v>15</v>
      </c>
      <c r="G1229">
        <v>46.28515565</v>
      </c>
      <c r="H1229">
        <v>9.1742183760000007</v>
      </c>
      <c r="I1229" t="s">
        <v>8263</v>
      </c>
      <c r="J1229" t="s">
        <v>8263</v>
      </c>
      <c r="K1229" t="s">
        <v>8263</v>
      </c>
      <c r="L1229" t="s">
        <v>8263</v>
      </c>
    </row>
    <row r="1230" spans="1:12" x14ac:dyDescent="0.3">
      <c r="A1230" t="s">
        <v>2490</v>
      </c>
      <c r="B1230" t="s">
        <v>2491</v>
      </c>
      <c r="C1230">
        <v>0.28000000000000003</v>
      </c>
      <c r="D1230" t="s">
        <v>8263</v>
      </c>
      <c r="E1230" t="s">
        <v>29</v>
      </c>
      <c r="F1230" t="s">
        <v>15</v>
      </c>
      <c r="G1230">
        <v>46.834090510000003</v>
      </c>
      <c r="H1230">
        <v>9.3176524940000007</v>
      </c>
      <c r="I1230" t="s">
        <v>8263</v>
      </c>
      <c r="J1230" t="s">
        <v>8263</v>
      </c>
      <c r="K1230" t="s">
        <v>8263</v>
      </c>
      <c r="L1230" t="s">
        <v>8263</v>
      </c>
    </row>
    <row r="1231" spans="1:12" x14ac:dyDescent="0.3">
      <c r="A1231" t="s">
        <v>2492</v>
      </c>
      <c r="B1231" t="s">
        <v>2493</v>
      </c>
      <c r="C1231">
        <v>33</v>
      </c>
      <c r="D1231" t="s">
        <v>8263</v>
      </c>
      <c r="E1231" t="s">
        <v>14</v>
      </c>
      <c r="F1231" t="s">
        <v>95</v>
      </c>
      <c r="G1231">
        <v>42.5441</v>
      </c>
      <c r="H1231">
        <v>23.4861</v>
      </c>
      <c r="I1231">
        <v>116</v>
      </c>
      <c r="J1231">
        <v>655.29999999999995</v>
      </c>
      <c r="K1231" t="s">
        <v>8263</v>
      </c>
      <c r="L1231" t="s">
        <v>8263</v>
      </c>
    </row>
    <row r="1232" spans="1:12" x14ac:dyDescent="0.3">
      <c r="A1232" t="s">
        <v>2494</v>
      </c>
      <c r="B1232" t="s">
        <v>2495</v>
      </c>
      <c r="C1232">
        <v>10.6</v>
      </c>
      <c r="D1232" t="s">
        <v>8263</v>
      </c>
      <c r="E1232" t="s">
        <v>29</v>
      </c>
      <c r="F1232" t="s">
        <v>19</v>
      </c>
      <c r="G1232">
        <v>45.716876999999997</v>
      </c>
      <c r="H1232">
        <v>6.9451109999999998</v>
      </c>
      <c r="I1232" t="s">
        <v>8263</v>
      </c>
      <c r="J1232" t="s">
        <v>8263</v>
      </c>
      <c r="K1232" t="s">
        <v>8263</v>
      </c>
      <c r="L1232" t="s">
        <v>8263</v>
      </c>
    </row>
    <row r="1233" spans="1:12" x14ac:dyDescent="0.3">
      <c r="A1233" t="s">
        <v>2496</v>
      </c>
      <c r="B1233" t="s">
        <v>2497</v>
      </c>
      <c r="C1233">
        <v>198</v>
      </c>
      <c r="D1233" t="s">
        <v>8263</v>
      </c>
      <c r="E1233" t="s">
        <v>18</v>
      </c>
      <c r="F1233" t="s">
        <v>30</v>
      </c>
      <c r="G1233">
        <v>49.098230000000001</v>
      </c>
      <c r="H1233">
        <v>19.484839999999998</v>
      </c>
      <c r="I1233" t="s">
        <v>8263</v>
      </c>
      <c r="J1233">
        <v>360</v>
      </c>
      <c r="K1233" t="s">
        <v>8263</v>
      </c>
      <c r="L1233" t="s">
        <v>8263</v>
      </c>
    </row>
    <row r="1234" spans="1:12" x14ac:dyDescent="0.3">
      <c r="A1234" t="s">
        <v>2498</v>
      </c>
      <c r="B1234" t="s">
        <v>2499</v>
      </c>
      <c r="C1234">
        <v>8.6</v>
      </c>
      <c r="D1234" t="s">
        <v>8263</v>
      </c>
      <c r="E1234" t="s">
        <v>29</v>
      </c>
      <c r="F1234" t="s">
        <v>19</v>
      </c>
      <c r="G1234">
        <v>45.710406999999996</v>
      </c>
      <c r="H1234">
        <v>7.2538369999999999</v>
      </c>
      <c r="I1234" t="s">
        <v>8263</v>
      </c>
      <c r="J1234" t="s">
        <v>8263</v>
      </c>
      <c r="K1234" t="s">
        <v>8263</v>
      </c>
      <c r="L1234" t="s">
        <v>8263</v>
      </c>
    </row>
    <row r="1235" spans="1:12" x14ac:dyDescent="0.3">
      <c r="A1235" t="s">
        <v>2500</v>
      </c>
      <c r="B1235" t="s">
        <v>2501</v>
      </c>
      <c r="C1235">
        <v>4.0999999999999996</v>
      </c>
      <c r="D1235" t="s">
        <v>8263</v>
      </c>
      <c r="E1235" t="s">
        <v>29</v>
      </c>
      <c r="F1235" t="s">
        <v>19</v>
      </c>
      <c r="G1235">
        <v>45.604446000000003</v>
      </c>
      <c r="H1235">
        <v>7.7464389999999996</v>
      </c>
      <c r="I1235" t="s">
        <v>8263</v>
      </c>
      <c r="J1235" t="s">
        <v>8263</v>
      </c>
      <c r="K1235" t="s">
        <v>8263</v>
      </c>
      <c r="L1235" t="s">
        <v>8263</v>
      </c>
    </row>
    <row r="1236" spans="1:12" x14ac:dyDescent="0.3">
      <c r="A1236" t="s">
        <v>2502</v>
      </c>
      <c r="B1236" t="s">
        <v>2503</v>
      </c>
      <c r="C1236">
        <v>41</v>
      </c>
      <c r="D1236" t="s">
        <v>8263</v>
      </c>
      <c r="E1236" t="s">
        <v>29</v>
      </c>
      <c r="F1236" t="s">
        <v>19</v>
      </c>
      <c r="G1236">
        <v>45.7743331</v>
      </c>
      <c r="H1236">
        <v>7.5951307999999997</v>
      </c>
      <c r="I1236" t="s">
        <v>8263</v>
      </c>
      <c r="J1236" t="s">
        <v>8263</v>
      </c>
      <c r="K1236" t="s">
        <v>8263</v>
      </c>
      <c r="L1236" t="s">
        <v>8263</v>
      </c>
    </row>
    <row r="1237" spans="1:12" x14ac:dyDescent="0.3">
      <c r="A1237" t="s">
        <v>2504</v>
      </c>
      <c r="B1237" t="s">
        <v>2505</v>
      </c>
      <c r="C1237">
        <v>32</v>
      </c>
      <c r="D1237" t="s">
        <v>8263</v>
      </c>
      <c r="E1237" t="s">
        <v>29</v>
      </c>
      <c r="F1237" t="s">
        <v>19</v>
      </c>
      <c r="G1237">
        <v>45.689262800000002</v>
      </c>
      <c r="H1237">
        <v>7.7111099999999997</v>
      </c>
      <c r="I1237" t="s">
        <v>8263</v>
      </c>
      <c r="J1237" t="s">
        <v>8263</v>
      </c>
      <c r="K1237" t="s">
        <v>8263</v>
      </c>
      <c r="L1237" t="s">
        <v>8263</v>
      </c>
    </row>
    <row r="1238" spans="1:12" x14ac:dyDescent="0.3">
      <c r="A1238" t="s">
        <v>2506</v>
      </c>
      <c r="B1238" t="s">
        <v>2507</v>
      </c>
      <c r="C1238">
        <v>22</v>
      </c>
      <c r="D1238" t="s">
        <v>8263</v>
      </c>
      <c r="E1238" t="s">
        <v>14</v>
      </c>
      <c r="F1238" t="s">
        <v>19</v>
      </c>
      <c r="G1238">
        <v>45.868104000000002</v>
      </c>
      <c r="H1238">
        <v>7.6147242000000004</v>
      </c>
      <c r="I1238">
        <v>811</v>
      </c>
      <c r="J1238">
        <v>16</v>
      </c>
      <c r="K1238" t="s">
        <v>8263</v>
      </c>
      <c r="L1238" t="s">
        <v>8263</v>
      </c>
    </row>
    <row r="1239" spans="1:12" x14ac:dyDescent="0.3">
      <c r="A1239" t="s">
        <v>2508</v>
      </c>
      <c r="B1239" t="s">
        <v>2509</v>
      </c>
      <c r="C1239">
        <v>48</v>
      </c>
      <c r="D1239" t="s">
        <v>8263</v>
      </c>
      <c r="E1239" t="s">
        <v>29</v>
      </c>
      <c r="F1239" t="s">
        <v>19</v>
      </c>
      <c r="G1239">
        <v>45.739517800000002</v>
      </c>
      <c r="H1239">
        <v>7.4459141999999998</v>
      </c>
      <c r="I1239" t="s">
        <v>8263</v>
      </c>
      <c r="J1239" t="s">
        <v>8263</v>
      </c>
      <c r="K1239" t="s">
        <v>8263</v>
      </c>
      <c r="L1239" t="s">
        <v>8263</v>
      </c>
    </row>
    <row r="1240" spans="1:12" x14ac:dyDescent="0.3">
      <c r="A1240" t="s">
        <v>2510</v>
      </c>
      <c r="B1240" t="s">
        <v>2511</v>
      </c>
      <c r="C1240">
        <v>25</v>
      </c>
      <c r="D1240" t="s">
        <v>8263</v>
      </c>
      <c r="E1240" t="s">
        <v>14</v>
      </c>
      <c r="F1240" t="s">
        <v>19</v>
      </c>
      <c r="G1240">
        <v>45.871769200000003</v>
      </c>
      <c r="H1240">
        <v>7.6067958000000004</v>
      </c>
      <c r="I1240">
        <v>483</v>
      </c>
      <c r="J1240">
        <v>7.0000000000000001E-3</v>
      </c>
      <c r="K1240" t="s">
        <v>8263</v>
      </c>
      <c r="L1240" t="s">
        <v>8263</v>
      </c>
    </row>
    <row r="1241" spans="1:12" x14ac:dyDescent="0.3">
      <c r="A1241" t="s">
        <v>2512</v>
      </c>
      <c r="B1241" t="s">
        <v>2513</v>
      </c>
      <c r="C1241">
        <v>31</v>
      </c>
      <c r="D1241" t="s">
        <v>8263</v>
      </c>
      <c r="E1241" t="s">
        <v>29</v>
      </c>
      <c r="F1241" t="s">
        <v>19</v>
      </c>
      <c r="G1241">
        <v>45.742572799999998</v>
      </c>
      <c r="H1241">
        <v>7.6221486000000001</v>
      </c>
      <c r="I1241" t="s">
        <v>8263</v>
      </c>
      <c r="J1241" t="s">
        <v>8263</v>
      </c>
      <c r="K1241" t="s">
        <v>8263</v>
      </c>
      <c r="L1241" t="s">
        <v>8263</v>
      </c>
    </row>
    <row r="1242" spans="1:12" x14ac:dyDescent="0.3">
      <c r="A1242" t="s">
        <v>2514</v>
      </c>
      <c r="B1242" t="s">
        <v>2515</v>
      </c>
      <c r="C1242">
        <v>3</v>
      </c>
      <c r="D1242" t="s">
        <v>8263</v>
      </c>
      <c r="E1242" t="s">
        <v>14</v>
      </c>
      <c r="F1242" t="s">
        <v>47</v>
      </c>
      <c r="G1242">
        <v>60.668610999999999</v>
      </c>
      <c r="H1242">
        <v>17.076944000000001</v>
      </c>
      <c r="I1242" t="s">
        <v>8263</v>
      </c>
      <c r="J1242" t="s">
        <v>8263</v>
      </c>
      <c r="K1242" t="s">
        <v>8263</v>
      </c>
      <c r="L1242" t="s">
        <v>8263</v>
      </c>
    </row>
    <row r="1243" spans="1:12" x14ac:dyDescent="0.3">
      <c r="A1243" t="s">
        <v>2516</v>
      </c>
      <c r="B1243" t="s">
        <v>2517</v>
      </c>
      <c r="C1243">
        <v>156</v>
      </c>
      <c r="D1243" t="s">
        <v>8263</v>
      </c>
      <c r="E1243" t="s">
        <v>14</v>
      </c>
      <c r="F1243" t="s">
        <v>47</v>
      </c>
      <c r="G1243">
        <v>62.46369</v>
      </c>
      <c r="H1243">
        <v>13.080909999999999</v>
      </c>
      <c r="I1243">
        <v>217</v>
      </c>
      <c r="J1243">
        <v>784</v>
      </c>
      <c r="K1243" t="s">
        <v>8263</v>
      </c>
      <c r="L1243">
        <v>400</v>
      </c>
    </row>
    <row r="1244" spans="1:12" x14ac:dyDescent="0.3">
      <c r="A1244" t="s">
        <v>2518</v>
      </c>
      <c r="B1244" t="s">
        <v>2519</v>
      </c>
      <c r="C1244">
        <v>66</v>
      </c>
      <c r="D1244" t="s">
        <v>8263</v>
      </c>
      <c r="E1244" t="s">
        <v>29</v>
      </c>
      <c r="F1244" t="s">
        <v>35</v>
      </c>
      <c r="G1244">
        <v>48.519550000000002</v>
      </c>
      <c r="H1244">
        <v>13.708869</v>
      </c>
      <c r="I1244" t="s">
        <v>8263</v>
      </c>
      <c r="J1244" t="s">
        <v>8263</v>
      </c>
      <c r="K1244" t="s">
        <v>8263</v>
      </c>
      <c r="L1244">
        <v>850</v>
      </c>
    </row>
    <row r="1245" spans="1:12" x14ac:dyDescent="0.3">
      <c r="A1245" t="s">
        <v>2520</v>
      </c>
      <c r="B1245" t="s">
        <v>2521</v>
      </c>
      <c r="C1245">
        <v>36.799999999999997</v>
      </c>
      <c r="D1245" t="s">
        <v>8263</v>
      </c>
      <c r="E1245" t="s">
        <v>29</v>
      </c>
      <c r="F1245" t="s">
        <v>35</v>
      </c>
      <c r="G1245">
        <v>47.558280000000003</v>
      </c>
      <c r="H1245">
        <v>7.9558</v>
      </c>
      <c r="I1245" t="s">
        <v>8263</v>
      </c>
      <c r="J1245" t="s">
        <v>8263</v>
      </c>
      <c r="K1245" t="s">
        <v>8263</v>
      </c>
      <c r="L1245" t="s">
        <v>8263</v>
      </c>
    </row>
    <row r="1246" spans="1:12" x14ac:dyDescent="0.3">
      <c r="A1246" t="s">
        <v>2522</v>
      </c>
      <c r="B1246" t="s">
        <v>2523</v>
      </c>
      <c r="C1246">
        <v>22</v>
      </c>
      <c r="D1246" t="s">
        <v>8263</v>
      </c>
      <c r="E1246" t="s">
        <v>29</v>
      </c>
      <c r="F1246" t="s">
        <v>35</v>
      </c>
      <c r="G1246">
        <v>48.669530000000002</v>
      </c>
      <c r="H1246">
        <v>8.3531169999999992</v>
      </c>
      <c r="I1246" t="s">
        <v>8263</v>
      </c>
      <c r="J1246" t="s">
        <v>8263</v>
      </c>
      <c r="K1246" t="s">
        <v>8263</v>
      </c>
      <c r="L1246" t="s">
        <v>8263</v>
      </c>
    </row>
    <row r="1247" spans="1:12" x14ac:dyDescent="0.3">
      <c r="A1247" t="s">
        <v>2524</v>
      </c>
      <c r="B1247" t="s">
        <v>2525</v>
      </c>
      <c r="C1247">
        <v>19</v>
      </c>
      <c r="D1247" t="s">
        <v>8263</v>
      </c>
      <c r="E1247" t="s">
        <v>29</v>
      </c>
      <c r="F1247" t="s">
        <v>35</v>
      </c>
      <c r="G1247">
        <v>47.571219999999997</v>
      </c>
      <c r="H1247">
        <v>8.3387159999999998</v>
      </c>
      <c r="I1247" t="s">
        <v>8263</v>
      </c>
      <c r="J1247" t="s">
        <v>8263</v>
      </c>
      <c r="K1247" t="s">
        <v>8263</v>
      </c>
      <c r="L1247" t="s">
        <v>8263</v>
      </c>
    </row>
    <row r="1248" spans="1:12" x14ac:dyDescent="0.3">
      <c r="A1248" t="s">
        <v>2526</v>
      </c>
      <c r="B1248" t="s">
        <v>2527</v>
      </c>
      <c r="C1248">
        <v>19</v>
      </c>
      <c r="D1248" t="s">
        <v>8263</v>
      </c>
      <c r="E1248" t="s">
        <v>29</v>
      </c>
      <c r="F1248" t="s">
        <v>35</v>
      </c>
      <c r="G1248">
        <v>48.154000000000003</v>
      </c>
      <c r="H1248">
        <v>12.651999999999999</v>
      </c>
      <c r="I1248" t="s">
        <v>8263</v>
      </c>
      <c r="J1248" t="s">
        <v>8263</v>
      </c>
      <c r="K1248" t="s">
        <v>8263</v>
      </c>
      <c r="L1248" t="s">
        <v>8263</v>
      </c>
    </row>
    <row r="1249" spans="1:12" x14ac:dyDescent="0.3">
      <c r="A1249" t="s">
        <v>2528</v>
      </c>
      <c r="B1249" t="s">
        <v>2529</v>
      </c>
      <c r="C1249">
        <v>19</v>
      </c>
      <c r="D1249" t="s">
        <v>8263</v>
      </c>
      <c r="E1249" t="s">
        <v>29</v>
      </c>
      <c r="F1249" t="s">
        <v>35</v>
      </c>
      <c r="G1249">
        <v>51.137898</v>
      </c>
      <c r="H1249">
        <v>9.9724439999999994</v>
      </c>
      <c r="I1249" t="s">
        <v>8263</v>
      </c>
      <c r="J1249" t="s">
        <v>8263</v>
      </c>
      <c r="K1249" t="s">
        <v>8263</v>
      </c>
      <c r="L1249" t="s">
        <v>8263</v>
      </c>
    </row>
    <row r="1250" spans="1:12" x14ac:dyDescent="0.3">
      <c r="A1250" t="s">
        <v>2530</v>
      </c>
      <c r="B1250" t="s">
        <v>2531</v>
      </c>
      <c r="C1250">
        <v>8.5</v>
      </c>
      <c r="D1250" t="s">
        <v>8263</v>
      </c>
      <c r="E1250" t="s">
        <v>29</v>
      </c>
      <c r="F1250" t="s">
        <v>35</v>
      </c>
      <c r="G1250">
        <v>48.067999999999998</v>
      </c>
      <c r="H1250">
        <v>12.576000000000001</v>
      </c>
      <c r="I1250" t="s">
        <v>8263</v>
      </c>
      <c r="J1250" t="s">
        <v>8263</v>
      </c>
      <c r="K1250" t="s">
        <v>8263</v>
      </c>
      <c r="L1250" t="s">
        <v>8263</v>
      </c>
    </row>
    <row r="1251" spans="1:12" x14ac:dyDescent="0.3">
      <c r="A1251" t="s">
        <v>2532</v>
      </c>
      <c r="B1251" t="s">
        <v>2533</v>
      </c>
      <c r="C1251">
        <v>5</v>
      </c>
      <c r="D1251" t="s">
        <v>8263</v>
      </c>
      <c r="E1251" t="s">
        <v>29</v>
      </c>
      <c r="F1251" t="s">
        <v>35</v>
      </c>
      <c r="G1251">
        <v>53.061351000000002</v>
      </c>
      <c r="H1251">
        <v>8.8639320000000001</v>
      </c>
      <c r="I1251" t="s">
        <v>8263</v>
      </c>
      <c r="J1251" t="s">
        <v>8263</v>
      </c>
      <c r="K1251" t="s">
        <v>8263</v>
      </c>
      <c r="L1251" t="s">
        <v>8263</v>
      </c>
    </row>
    <row r="1252" spans="1:12" x14ac:dyDescent="0.3">
      <c r="A1252" t="s">
        <v>2534</v>
      </c>
      <c r="B1252" t="s">
        <v>2535</v>
      </c>
      <c r="C1252">
        <v>884</v>
      </c>
      <c r="D1252" t="s">
        <v>8263</v>
      </c>
      <c r="E1252" t="s">
        <v>14</v>
      </c>
      <c r="F1252" t="s">
        <v>1479</v>
      </c>
      <c r="G1252">
        <v>56.582999999999998</v>
      </c>
      <c r="H1252">
        <v>25.2394</v>
      </c>
      <c r="I1252">
        <v>58</v>
      </c>
      <c r="J1252">
        <v>510</v>
      </c>
      <c r="K1252">
        <v>46330</v>
      </c>
      <c r="L1252">
        <v>1386</v>
      </c>
    </row>
    <row r="1253" spans="1:12" x14ac:dyDescent="0.3">
      <c r="A1253" t="s">
        <v>2536</v>
      </c>
      <c r="B1253" t="s">
        <v>2537</v>
      </c>
      <c r="C1253">
        <v>180</v>
      </c>
      <c r="D1253" t="s">
        <v>8263</v>
      </c>
      <c r="E1253" t="s">
        <v>29</v>
      </c>
      <c r="F1253" t="s">
        <v>117</v>
      </c>
      <c r="G1253">
        <v>41.146099999999997</v>
      </c>
      <c r="H1253">
        <v>-7.74</v>
      </c>
      <c r="I1253">
        <v>41</v>
      </c>
      <c r="J1253">
        <v>95</v>
      </c>
      <c r="K1253" t="s">
        <v>8263</v>
      </c>
      <c r="L1253" t="s">
        <v>8263</v>
      </c>
    </row>
    <row r="1254" spans="1:12" x14ac:dyDescent="0.3">
      <c r="A1254" t="s">
        <v>2538</v>
      </c>
      <c r="B1254" t="s">
        <v>2539</v>
      </c>
      <c r="C1254">
        <v>5</v>
      </c>
      <c r="D1254" t="s">
        <v>8263</v>
      </c>
      <c r="E1254" t="s">
        <v>29</v>
      </c>
      <c r="F1254" t="s">
        <v>35</v>
      </c>
      <c r="G1254">
        <v>53.061363999999998</v>
      </c>
      <c r="H1254">
        <v>8.8638960000000004</v>
      </c>
      <c r="I1254" t="s">
        <v>8263</v>
      </c>
      <c r="J1254" t="s">
        <v>8263</v>
      </c>
      <c r="K1254" t="s">
        <v>8263</v>
      </c>
      <c r="L1254" t="s">
        <v>8263</v>
      </c>
    </row>
    <row r="1255" spans="1:12" x14ac:dyDescent="0.3">
      <c r="A1255" t="s">
        <v>2540</v>
      </c>
      <c r="B1255" t="s">
        <v>2541</v>
      </c>
      <c r="C1255">
        <v>4.8600000000000003</v>
      </c>
      <c r="D1255" t="s">
        <v>8263</v>
      </c>
      <c r="E1255" t="s">
        <v>29</v>
      </c>
      <c r="F1255" t="s">
        <v>35</v>
      </c>
      <c r="G1255">
        <v>51.646121999999998</v>
      </c>
      <c r="H1255">
        <v>10.504712</v>
      </c>
      <c r="I1255" t="s">
        <v>8263</v>
      </c>
      <c r="J1255" t="s">
        <v>8263</v>
      </c>
      <c r="K1255" t="s">
        <v>8263</v>
      </c>
      <c r="L1255" t="s">
        <v>8263</v>
      </c>
    </row>
    <row r="1256" spans="1:12" x14ac:dyDescent="0.3">
      <c r="A1256" t="s">
        <v>2542</v>
      </c>
      <c r="B1256" t="s">
        <v>2543</v>
      </c>
      <c r="C1256">
        <v>4.8</v>
      </c>
      <c r="D1256" t="s">
        <v>8263</v>
      </c>
      <c r="E1256" t="s">
        <v>29</v>
      </c>
      <c r="F1256" t="s">
        <v>35</v>
      </c>
      <c r="G1256">
        <v>51.116695</v>
      </c>
      <c r="H1256">
        <v>7.893554</v>
      </c>
      <c r="I1256" t="s">
        <v>8263</v>
      </c>
      <c r="J1256" t="s">
        <v>8263</v>
      </c>
      <c r="K1256" t="s">
        <v>8263</v>
      </c>
      <c r="L1256" t="s">
        <v>8263</v>
      </c>
    </row>
    <row r="1257" spans="1:12" x14ac:dyDescent="0.3">
      <c r="A1257" t="s">
        <v>2544</v>
      </c>
      <c r="B1257" t="s">
        <v>2543</v>
      </c>
      <c r="C1257">
        <v>4.8</v>
      </c>
      <c r="D1257" t="s">
        <v>8263</v>
      </c>
      <c r="E1257" t="s">
        <v>29</v>
      </c>
      <c r="F1257" t="s">
        <v>35</v>
      </c>
      <c r="G1257">
        <v>51.116695</v>
      </c>
      <c r="H1257">
        <v>7.893554</v>
      </c>
      <c r="I1257" t="s">
        <v>8263</v>
      </c>
      <c r="J1257" t="s">
        <v>8263</v>
      </c>
      <c r="K1257" t="s">
        <v>8263</v>
      </c>
      <c r="L1257" t="s">
        <v>8263</v>
      </c>
    </row>
    <row r="1258" spans="1:12" x14ac:dyDescent="0.3">
      <c r="A1258" t="s">
        <v>2545</v>
      </c>
      <c r="B1258" t="s">
        <v>2543</v>
      </c>
      <c r="C1258">
        <v>4.8</v>
      </c>
      <c r="D1258" t="s">
        <v>8263</v>
      </c>
      <c r="E1258" t="s">
        <v>29</v>
      </c>
      <c r="F1258" t="s">
        <v>35</v>
      </c>
      <c r="G1258">
        <v>51.116695</v>
      </c>
      <c r="H1258">
        <v>7.893554</v>
      </c>
      <c r="I1258" t="s">
        <v>8263</v>
      </c>
      <c r="J1258" t="s">
        <v>8263</v>
      </c>
      <c r="K1258" t="s">
        <v>8263</v>
      </c>
      <c r="L1258" t="s">
        <v>8263</v>
      </c>
    </row>
    <row r="1259" spans="1:12" x14ac:dyDescent="0.3">
      <c r="A1259" t="s">
        <v>2546</v>
      </c>
      <c r="B1259" t="s">
        <v>2543</v>
      </c>
      <c r="C1259">
        <v>4.8</v>
      </c>
      <c r="D1259" t="s">
        <v>8263</v>
      </c>
      <c r="E1259" t="s">
        <v>29</v>
      </c>
      <c r="F1259" t="s">
        <v>35</v>
      </c>
      <c r="G1259">
        <v>51.116695</v>
      </c>
      <c r="H1259">
        <v>7.893554</v>
      </c>
      <c r="I1259" t="s">
        <v>8263</v>
      </c>
      <c r="J1259" t="s">
        <v>8263</v>
      </c>
      <c r="K1259" t="s">
        <v>8263</v>
      </c>
      <c r="L1259" t="s">
        <v>8263</v>
      </c>
    </row>
    <row r="1260" spans="1:12" x14ac:dyDescent="0.3">
      <c r="A1260" t="s">
        <v>2547</v>
      </c>
      <c r="B1260" t="s">
        <v>2548</v>
      </c>
      <c r="C1260">
        <v>4.8</v>
      </c>
      <c r="D1260" t="s">
        <v>8263</v>
      </c>
      <c r="E1260" t="s">
        <v>29</v>
      </c>
      <c r="F1260" t="s">
        <v>35</v>
      </c>
      <c r="G1260">
        <v>51.116729999999997</v>
      </c>
      <c r="H1260">
        <v>7.8933350000000004</v>
      </c>
      <c r="I1260" t="s">
        <v>8263</v>
      </c>
      <c r="J1260" t="s">
        <v>8263</v>
      </c>
      <c r="K1260" t="s">
        <v>8263</v>
      </c>
      <c r="L1260" t="s">
        <v>8263</v>
      </c>
    </row>
    <row r="1261" spans="1:12" x14ac:dyDescent="0.3">
      <c r="A1261" t="s">
        <v>2549</v>
      </c>
      <c r="B1261" t="s">
        <v>2548</v>
      </c>
      <c r="C1261">
        <v>4.8</v>
      </c>
      <c r="D1261" t="s">
        <v>8263</v>
      </c>
      <c r="E1261" t="s">
        <v>29</v>
      </c>
      <c r="F1261" t="s">
        <v>35</v>
      </c>
      <c r="G1261">
        <v>51.116729999999997</v>
      </c>
      <c r="H1261">
        <v>7.8933350000000004</v>
      </c>
      <c r="I1261" t="s">
        <v>8263</v>
      </c>
      <c r="J1261" t="s">
        <v>8263</v>
      </c>
      <c r="K1261" t="s">
        <v>8263</v>
      </c>
      <c r="L1261" t="s">
        <v>8263</v>
      </c>
    </row>
    <row r="1262" spans="1:12" x14ac:dyDescent="0.3">
      <c r="A1262" t="s">
        <v>2550</v>
      </c>
      <c r="B1262" t="s">
        <v>2548</v>
      </c>
      <c r="C1262">
        <v>4.8</v>
      </c>
      <c r="D1262" t="s">
        <v>8263</v>
      </c>
      <c r="E1262" t="s">
        <v>29</v>
      </c>
      <c r="F1262" t="s">
        <v>35</v>
      </c>
      <c r="G1262">
        <v>51.116729999999997</v>
      </c>
      <c r="H1262">
        <v>7.8933350000000004</v>
      </c>
      <c r="I1262" t="s">
        <v>8263</v>
      </c>
      <c r="J1262" t="s">
        <v>8263</v>
      </c>
      <c r="K1262" t="s">
        <v>8263</v>
      </c>
      <c r="L1262" t="s">
        <v>8263</v>
      </c>
    </row>
    <row r="1263" spans="1:12" x14ac:dyDescent="0.3">
      <c r="A1263" t="s">
        <v>2551</v>
      </c>
      <c r="B1263" t="s">
        <v>2552</v>
      </c>
      <c r="C1263">
        <v>192</v>
      </c>
      <c r="D1263" t="s">
        <v>8263</v>
      </c>
      <c r="E1263" t="s">
        <v>29</v>
      </c>
      <c r="F1263" t="s">
        <v>67</v>
      </c>
      <c r="G1263">
        <v>61.166797000000003</v>
      </c>
      <c r="H1263">
        <v>28.774695000000001</v>
      </c>
      <c r="I1263">
        <v>20</v>
      </c>
      <c r="J1263">
        <v>1.6</v>
      </c>
      <c r="K1263" t="s">
        <v>8263</v>
      </c>
      <c r="L1263" t="s">
        <v>8263</v>
      </c>
    </row>
    <row r="1264" spans="1:12" x14ac:dyDescent="0.3">
      <c r="A1264" t="s">
        <v>2553</v>
      </c>
      <c r="B1264" t="s">
        <v>2548</v>
      </c>
      <c r="C1264">
        <v>4.8</v>
      </c>
      <c r="D1264" t="s">
        <v>8263</v>
      </c>
      <c r="E1264" t="s">
        <v>29</v>
      </c>
      <c r="F1264" t="s">
        <v>35</v>
      </c>
      <c r="G1264">
        <v>51.116729999999997</v>
      </c>
      <c r="H1264">
        <v>7.8933350000000004</v>
      </c>
      <c r="I1264" t="s">
        <v>8263</v>
      </c>
      <c r="J1264" t="s">
        <v>8263</v>
      </c>
      <c r="K1264" t="s">
        <v>8263</v>
      </c>
      <c r="L1264" t="s">
        <v>8263</v>
      </c>
    </row>
    <row r="1265" spans="1:12" x14ac:dyDescent="0.3">
      <c r="A1265" t="s">
        <v>2554</v>
      </c>
      <c r="B1265" t="s">
        <v>2555</v>
      </c>
      <c r="C1265">
        <v>4.8</v>
      </c>
      <c r="D1265" t="s">
        <v>8263</v>
      </c>
      <c r="E1265" t="s">
        <v>29</v>
      </c>
      <c r="F1265" t="s">
        <v>35</v>
      </c>
      <c r="G1265">
        <v>51.116742000000002</v>
      </c>
      <c r="H1265">
        <v>7.893097</v>
      </c>
      <c r="I1265" t="s">
        <v>8263</v>
      </c>
      <c r="J1265" t="s">
        <v>8263</v>
      </c>
      <c r="K1265" t="s">
        <v>8263</v>
      </c>
      <c r="L1265" t="s">
        <v>8263</v>
      </c>
    </row>
    <row r="1266" spans="1:12" x14ac:dyDescent="0.3">
      <c r="A1266" t="s">
        <v>2556</v>
      </c>
      <c r="B1266" t="s">
        <v>2555</v>
      </c>
      <c r="C1266">
        <v>4.8</v>
      </c>
      <c r="D1266" t="s">
        <v>8263</v>
      </c>
      <c r="E1266" t="s">
        <v>29</v>
      </c>
      <c r="F1266" t="s">
        <v>35</v>
      </c>
      <c r="G1266">
        <v>51.116742000000002</v>
      </c>
      <c r="H1266">
        <v>7.893097</v>
      </c>
      <c r="I1266" t="s">
        <v>8263</v>
      </c>
      <c r="J1266" t="s">
        <v>8263</v>
      </c>
      <c r="K1266" t="s">
        <v>8263</v>
      </c>
      <c r="L1266" t="s">
        <v>8263</v>
      </c>
    </row>
    <row r="1267" spans="1:12" x14ac:dyDescent="0.3">
      <c r="A1267" t="s">
        <v>2557</v>
      </c>
      <c r="B1267" t="s">
        <v>2555</v>
      </c>
      <c r="C1267">
        <v>4.8</v>
      </c>
      <c r="D1267" t="s">
        <v>8263</v>
      </c>
      <c r="E1267" t="s">
        <v>29</v>
      </c>
      <c r="F1267" t="s">
        <v>35</v>
      </c>
      <c r="G1267">
        <v>51.116742000000002</v>
      </c>
      <c r="H1267">
        <v>7.893097</v>
      </c>
      <c r="I1267" t="s">
        <v>8263</v>
      </c>
      <c r="J1267" t="s">
        <v>8263</v>
      </c>
      <c r="K1267" t="s">
        <v>8263</v>
      </c>
      <c r="L1267" t="s">
        <v>8263</v>
      </c>
    </row>
    <row r="1268" spans="1:12" x14ac:dyDescent="0.3">
      <c r="A1268" t="s">
        <v>2558</v>
      </c>
      <c r="B1268" t="s">
        <v>2555</v>
      </c>
      <c r="C1268">
        <v>4.8</v>
      </c>
      <c r="D1268" t="s">
        <v>8263</v>
      </c>
      <c r="E1268" t="s">
        <v>29</v>
      </c>
      <c r="F1268" t="s">
        <v>35</v>
      </c>
      <c r="G1268">
        <v>51.116742000000002</v>
      </c>
      <c r="H1268">
        <v>7.893097</v>
      </c>
      <c r="I1268" t="s">
        <v>8263</v>
      </c>
      <c r="J1268" t="s">
        <v>8263</v>
      </c>
      <c r="K1268" t="s">
        <v>8263</v>
      </c>
      <c r="L1268" t="s">
        <v>8263</v>
      </c>
    </row>
    <row r="1269" spans="1:12" x14ac:dyDescent="0.3">
      <c r="A1269" t="s">
        <v>2559</v>
      </c>
      <c r="B1269" t="s">
        <v>2560</v>
      </c>
      <c r="C1269">
        <v>4.2</v>
      </c>
      <c r="D1269" t="s">
        <v>8263</v>
      </c>
      <c r="E1269" t="s">
        <v>29</v>
      </c>
      <c r="F1269" t="s">
        <v>35</v>
      </c>
      <c r="G1269">
        <v>49.900179999999999</v>
      </c>
      <c r="H1269">
        <v>9.5867599999999999</v>
      </c>
      <c r="I1269" t="s">
        <v>8263</v>
      </c>
      <c r="J1269" t="s">
        <v>8263</v>
      </c>
      <c r="K1269" t="s">
        <v>8263</v>
      </c>
      <c r="L1269" t="s">
        <v>8263</v>
      </c>
    </row>
    <row r="1270" spans="1:12" x14ac:dyDescent="0.3">
      <c r="A1270" t="s">
        <v>2561</v>
      </c>
      <c r="B1270" t="s">
        <v>2562</v>
      </c>
      <c r="C1270">
        <v>4.1399999999999997</v>
      </c>
      <c r="D1270" t="s">
        <v>8263</v>
      </c>
      <c r="E1270" t="s">
        <v>29</v>
      </c>
      <c r="F1270" t="s">
        <v>35</v>
      </c>
      <c r="G1270">
        <v>51.862560000000002</v>
      </c>
      <c r="H1270">
        <v>10.471185</v>
      </c>
      <c r="I1270" t="s">
        <v>8263</v>
      </c>
      <c r="J1270" t="s">
        <v>8263</v>
      </c>
      <c r="K1270" t="s">
        <v>8263</v>
      </c>
      <c r="L1270" t="s">
        <v>8263</v>
      </c>
    </row>
    <row r="1271" spans="1:12" x14ac:dyDescent="0.3">
      <c r="A1271" t="s">
        <v>2563</v>
      </c>
      <c r="B1271" t="s">
        <v>2564</v>
      </c>
      <c r="C1271">
        <v>3.35</v>
      </c>
      <c r="D1271" t="s">
        <v>8263</v>
      </c>
      <c r="E1271" t="s">
        <v>29</v>
      </c>
      <c r="F1271" t="s">
        <v>35</v>
      </c>
      <c r="G1271">
        <v>48.883166000000003</v>
      </c>
      <c r="H1271">
        <v>13.359728</v>
      </c>
      <c r="I1271" t="s">
        <v>8263</v>
      </c>
      <c r="J1271" t="s">
        <v>8263</v>
      </c>
      <c r="K1271" t="s">
        <v>8263</v>
      </c>
      <c r="L1271" t="s">
        <v>8263</v>
      </c>
    </row>
    <row r="1272" spans="1:12" x14ac:dyDescent="0.3">
      <c r="A1272" t="s">
        <v>2565</v>
      </c>
      <c r="B1272" t="s">
        <v>2566</v>
      </c>
      <c r="C1272">
        <v>3.05</v>
      </c>
      <c r="D1272" t="s">
        <v>8263</v>
      </c>
      <c r="E1272" t="s">
        <v>29</v>
      </c>
      <c r="F1272" t="s">
        <v>35</v>
      </c>
      <c r="G1272">
        <v>49.280577999999998</v>
      </c>
      <c r="H1272">
        <v>9.1560550000000003</v>
      </c>
      <c r="I1272" t="s">
        <v>8263</v>
      </c>
      <c r="J1272" t="s">
        <v>8263</v>
      </c>
      <c r="K1272" t="s">
        <v>8263</v>
      </c>
      <c r="L1272" t="s">
        <v>8263</v>
      </c>
    </row>
    <row r="1273" spans="1:12" x14ac:dyDescent="0.3">
      <c r="A1273" t="s">
        <v>2567</v>
      </c>
      <c r="B1273" t="s">
        <v>2568</v>
      </c>
      <c r="C1273">
        <v>3.0249999999999999</v>
      </c>
      <c r="D1273" t="s">
        <v>8263</v>
      </c>
      <c r="E1273" t="s">
        <v>29</v>
      </c>
      <c r="F1273" t="s">
        <v>35</v>
      </c>
      <c r="G1273">
        <v>47.817051999999997</v>
      </c>
      <c r="H1273">
        <v>10.227499</v>
      </c>
      <c r="I1273" t="s">
        <v>8263</v>
      </c>
      <c r="J1273" t="s">
        <v>8263</v>
      </c>
      <c r="K1273" t="s">
        <v>8263</v>
      </c>
      <c r="L1273" t="s">
        <v>8263</v>
      </c>
    </row>
    <row r="1274" spans="1:12" x14ac:dyDescent="0.3">
      <c r="A1274" t="s">
        <v>2569</v>
      </c>
      <c r="B1274" t="s">
        <v>2570</v>
      </c>
      <c r="C1274">
        <v>3.0249999999999999</v>
      </c>
      <c r="D1274" t="s">
        <v>8263</v>
      </c>
      <c r="E1274" t="s">
        <v>29</v>
      </c>
      <c r="F1274" t="s">
        <v>35</v>
      </c>
      <c r="G1274">
        <v>47.817051999999997</v>
      </c>
      <c r="H1274">
        <v>10.227499</v>
      </c>
      <c r="I1274" t="s">
        <v>8263</v>
      </c>
      <c r="J1274" t="s">
        <v>8263</v>
      </c>
      <c r="K1274" t="s">
        <v>8263</v>
      </c>
      <c r="L1274" t="s">
        <v>8263</v>
      </c>
    </row>
    <row r="1275" spans="1:12" x14ac:dyDescent="0.3">
      <c r="A1275" t="s">
        <v>2571</v>
      </c>
      <c r="B1275" t="s">
        <v>2572</v>
      </c>
      <c r="C1275">
        <v>2.6</v>
      </c>
      <c r="D1275" t="s">
        <v>8263</v>
      </c>
      <c r="E1275" t="s">
        <v>29</v>
      </c>
      <c r="F1275" t="s">
        <v>35</v>
      </c>
      <c r="G1275">
        <v>48.191000000000003</v>
      </c>
      <c r="H1275">
        <v>10.728999999999999</v>
      </c>
      <c r="I1275" t="s">
        <v>8263</v>
      </c>
      <c r="J1275" t="s">
        <v>8263</v>
      </c>
      <c r="K1275" t="s">
        <v>8263</v>
      </c>
      <c r="L1275" t="s">
        <v>8263</v>
      </c>
    </row>
    <row r="1276" spans="1:12" x14ac:dyDescent="0.3">
      <c r="A1276" t="s">
        <v>2573</v>
      </c>
      <c r="B1276" t="s">
        <v>2574</v>
      </c>
      <c r="C1276">
        <v>2.6</v>
      </c>
      <c r="D1276" t="s">
        <v>8263</v>
      </c>
      <c r="E1276" t="s">
        <v>29</v>
      </c>
      <c r="F1276" t="s">
        <v>35</v>
      </c>
      <c r="G1276">
        <v>48.26</v>
      </c>
      <c r="H1276">
        <v>10.8</v>
      </c>
      <c r="I1276" t="s">
        <v>8263</v>
      </c>
      <c r="J1276" t="s">
        <v>8263</v>
      </c>
      <c r="K1276" t="s">
        <v>8263</v>
      </c>
      <c r="L1276" t="s">
        <v>8263</v>
      </c>
    </row>
    <row r="1277" spans="1:12" x14ac:dyDescent="0.3">
      <c r="A1277" t="s">
        <v>2575</v>
      </c>
      <c r="B1277" t="s">
        <v>2576</v>
      </c>
      <c r="C1277">
        <v>2.5</v>
      </c>
      <c r="D1277" t="s">
        <v>8263</v>
      </c>
      <c r="E1277" t="s">
        <v>29</v>
      </c>
      <c r="F1277" t="s">
        <v>35</v>
      </c>
      <c r="G1277">
        <v>48.29</v>
      </c>
      <c r="H1277">
        <v>10.83</v>
      </c>
      <c r="I1277" t="s">
        <v>8263</v>
      </c>
      <c r="J1277" t="s">
        <v>8263</v>
      </c>
      <c r="K1277" t="s">
        <v>8263</v>
      </c>
      <c r="L1277" t="s">
        <v>8263</v>
      </c>
    </row>
    <row r="1278" spans="1:12" x14ac:dyDescent="0.3">
      <c r="A1278" t="s">
        <v>2577</v>
      </c>
      <c r="B1278" t="s">
        <v>2578</v>
      </c>
      <c r="C1278">
        <v>2.4</v>
      </c>
      <c r="D1278" t="s">
        <v>8263</v>
      </c>
      <c r="E1278" t="s">
        <v>29</v>
      </c>
      <c r="F1278" t="s">
        <v>35</v>
      </c>
      <c r="G1278">
        <v>49.21</v>
      </c>
      <c r="H1278">
        <v>10.72</v>
      </c>
      <c r="I1278" t="s">
        <v>8263</v>
      </c>
      <c r="J1278" t="s">
        <v>8263</v>
      </c>
      <c r="K1278" t="s">
        <v>8263</v>
      </c>
      <c r="L1278" t="s">
        <v>8263</v>
      </c>
    </row>
    <row r="1279" spans="1:12" x14ac:dyDescent="0.3">
      <c r="A1279" t="s">
        <v>2579</v>
      </c>
      <c r="B1279" t="s">
        <v>2580</v>
      </c>
      <c r="C1279">
        <v>2.4</v>
      </c>
      <c r="D1279" t="s">
        <v>8263</v>
      </c>
      <c r="E1279" t="s">
        <v>29</v>
      </c>
      <c r="F1279" t="s">
        <v>35</v>
      </c>
      <c r="G1279">
        <v>48.23</v>
      </c>
      <c r="H1279">
        <v>10.76</v>
      </c>
      <c r="I1279" t="s">
        <v>8263</v>
      </c>
      <c r="J1279" t="s">
        <v>8263</v>
      </c>
      <c r="K1279" t="s">
        <v>8263</v>
      </c>
      <c r="L1279" t="s">
        <v>8263</v>
      </c>
    </row>
    <row r="1280" spans="1:12" x14ac:dyDescent="0.3">
      <c r="A1280" t="s">
        <v>2581</v>
      </c>
      <c r="B1280" t="s">
        <v>2582</v>
      </c>
      <c r="C1280">
        <v>1.9</v>
      </c>
      <c r="D1280" t="s">
        <v>8263</v>
      </c>
      <c r="E1280" t="s">
        <v>29</v>
      </c>
      <c r="F1280" t="s">
        <v>35</v>
      </c>
      <c r="G1280">
        <v>48.024852000000003</v>
      </c>
      <c r="H1280">
        <v>12.546325</v>
      </c>
      <c r="I1280" t="s">
        <v>8263</v>
      </c>
      <c r="J1280" t="s">
        <v>8263</v>
      </c>
      <c r="K1280" t="s">
        <v>8263</v>
      </c>
      <c r="L1280" t="s">
        <v>8263</v>
      </c>
    </row>
    <row r="1281" spans="1:12" x14ac:dyDescent="0.3">
      <c r="A1281" t="s">
        <v>2583</v>
      </c>
      <c r="B1281" t="s">
        <v>2584</v>
      </c>
      <c r="C1281">
        <v>1.79</v>
      </c>
      <c r="D1281" t="s">
        <v>8263</v>
      </c>
      <c r="E1281" t="s">
        <v>29</v>
      </c>
      <c r="F1281" t="s">
        <v>35</v>
      </c>
      <c r="G1281">
        <v>48.001804999999997</v>
      </c>
      <c r="H1281">
        <v>12.531413000000001</v>
      </c>
      <c r="I1281" t="s">
        <v>8263</v>
      </c>
      <c r="J1281" t="s">
        <v>8263</v>
      </c>
      <c r="K1281" t="s">
        <v>8263</v>
      </c>
      <c r="L1281" t="s">
        <v>8263</v>
      </c>
    </row>
    <row r="1282" spans="1:12" x14ac:dyDescent="0.3">
      <c r="A1282" t="s">
        <v>2585</v>
      </c>
      <c r="B1282" t="s">
        <v>2586</v>
      </c>
      <c r="C1282">
        <v>1.732</v>
      </c>
      <c r="D1282" t="s">
        <v>8263</v>
      </c>
      <c r="E1282" t="s">
        <v>29</v>
      </c>
      <c r="F1282" t="s">
        <v>35</v>
      </c>
      <c r="G1282">
        <v>47.691142999999997</v>
      </c>
      <c r="H1282">
        <v>10.323696</v>
      </c>
      <c r="I1282" t="s">
        <v>8263</v>
      </c>
      <c r="J1282" t="s">
        <v>8263</v>
      </c>
      <c r="K1282" t="s">
        <v>8263</v>
      </c>
      <c r="L1282" t="s">
        <v>8263</v>
      </c>
    </row>
    <row r="1283" spans="1:12" x14ac:dyDescent="0.3">
      <c r="A1283" t="s">
        <v>2587</v>
      </c>
      <c r="B1283" t="s">
        <v>2588</v>
      </c>
      <c r="C1283">
        <v>1.728</v>
      </c>
      <c r="D1283" t="s">
        <v>8263</v>
      </c>
      <c r="E1283" t="s">
        <v>29</v>
      </c>
      <c r="F1283" t="s">
        <v>35</v>
      </c>
      <c r="G1283">
        <v>50.312964999999998</v>
      </c>
      <c r="H1283">
        <v>7.8966979999999998</v>
      </c>
      <c r="I1283" t="s">
        <v>8263</v>
      </c>
      <c r="J1283" t="s">
        <v>8263</v>
      </c>
      <c r="K1283" t="s">
        <v>8263</v>
      </c>
      <c r="L1283" t="s">
        <v>8263</v>
      </c>
    </row>
    <row r="1284" spans="1:12" x14ac:dyDescent="0.3">
      <c r="A1284" t="s">
        <v>2589</v>
      </c>
      <c r="B1284" t="s">
        <v>2590</v>
      </c>
      <c r="C1284">
        <v>1.728</v>
      </c>
      <c r="D1284" t="s">
        <v>8263</v>
      </c>
      <c r="E1284" t="s">
        <v>29</v>
      </c>
      <c r="F1284" t="s">
        <v>35</v>
      </c>
      <c r="G1284">
        <v>50.307445000000001</v>
      </c>
      <c r="H1284">
        <v>7.6159629999999998</v>
      </c>
      <c r="I1284" t="s">
        <v>8263</v>
      </c>
      <c r="J1284" t="s">
        <v>8263</v>
      </c>
      <c r="K1284" t="s">
        <v>8263</v>
      </c>
      <c r="L1284" t="s">
        <v>8263</v>
      </c>
    </row>
    <row r="1285" spans="1:12" x14ac:dyDescent="0.3">
      <c r="A1285" t="s">
        <v>2591</v>
      </c>
      <c r="B1285" t="s">
        <v>2592</v>
      </c>
      <c r="C1285">
        <v>1.5589999999999999</v>
      </c>
      <c r="D1285" t="s">
        <v>8263</v>
      </c>
      <c r="E1285" t="s">
        <v>29</v>
      </c>
      <c r="F1285" t="s">
        <v>35</v>
      </c>
      <c r="G1285">
        <v>48.665157999999998</v>
      </c>
      <c r="H1285">
        <v>13.547950999999999</v>
      </c>
      <c r="I1285" t="s">
        <v>8263</v>
      </c>
      <c r="J1285" t="s">
        <v>8263</v>
      </c>
      <c r="K1285" t="s">
        <v>8263</v>
      </c>
      <c r="L1285" t="s">
        <v>8263</v>
      </c>
    </row>
    <row r="1286" spans="1:12" x14ac:dyDescent="0.3">
      <c r="A1286" t="s">
        <v>2593</v>
      </c>
      <c r="B1286" t="s">
        <v>2594</v>
      </c>
      <c r="C1286">
        <v>1.5</v>
      </c>
      <c r="D1286" t="s">
        <v>8263</v>
      </c>
      <c r="E1286" t="s">
        <v>29</v>
      </c>
      <c r="F1286" t="s">
        <v>35</v>
      </c>
      <c r="G1286">
        <v>50.951768000000001</v>
      </c>
      <c r="H1286">
        <v>12.764048000000001</v>
      </c>
      <c r="I1286" t="s">
        <v>8263</v>
      </c>
      <c r="J1286" t="s">
        <v>8263</v>
      </c>
      <c r="K1286" t="s">
        <v>8263</v>
      </c>
      <c r="L1286" t="s">
        <v>8263</v>
      </c>
    </row>
    <row r="1287" spans="1:12" x14ac:dyDescent="0.3">
      <c r="A1287" t="s">
        <v>2595</v>
      </c>
      <c r="B1287" t="s">
        <v>2596</v>
      </c>
      <c r="C1287">
        <v>1.5</v>
      </c>
      <c r="D1287" t="s">
        <v>8263</v>
      </c>
      <c r="E1287" t="s">
        <v>29</v>
      </c>
      <c r="F1287" t="s">
        <v>35</v>
      </c>
      <c r="G1287">
        <v>51.345950000000002</v>
      </c>
      <c r="H1287">
        <v>7.6376210000000002</v>
      </c>
      <c r="I1287" t="s">
        <v>8263</v>
      </c>
      <c r="J1287" t="s">
        <v>8263</v>
      </c>
      <c r="K1287" t="s">
        <v>8263</v>
      </c>
      <c r="L1287" t="s">
        <v>8263</v>
      </c>
    </row>
    <row r="1288" spans="1:12" x14ac:dyDescent="0.3">
      <c r="A1288" t="s">
        <v>2597</v>
      </c>
      <c r="B1288" t="s">
        <v>2598</v>
      </c>
      <c r="C1288">
        <v>1.45</v>
      </c>
      <c r="D1288" t="s">
        <v>8263</v>
      </c>
      <c r="E1288" t="s">
        <v>29</v>
      </c>
      <c r="F1288" t="s">
        <v>35</v>
      </c>
      <c r="G1288">
        <v>50.494827999999998</v>
      </c>
      <c r="H1288">
        <v>6.4225789999999998</v>
      </c>
      <c r="I1288" t="s">
        <v>8263</v>
      </c>
      <c r="J1288" t="s">
        <v>8263</v>
      </c>
      <c r="K1288" t="s">
        <v>8263</v>
      </c>
      <c r="L1288" t="s">
        <v>8263</v>
      </c>
    </row>
    <row r="1289" spans="1:12" x14ac:dyDescent="0.3">
      <c r="A1289" t="s">
        <v>2599</v>
      </c>
      <c r="B1289" t="s">
        <v>2600</v>
      </c>
      <c r="C1289">
        <v>1.45</v>
      </c>
      <c r="D1289" t="s">
        <v>8263</v>
      </c>
      <c r="E1289" t="s">
        <v>29</v>
      </c>
      <c r="F1289" t="s">
        <v>35</v>
      </c>
      <c r="G1289">
        <v>51.794620999999999</v>
      </c>
      <c r="H1289">
        <v>11.731745999999999</v>
      </c>
      <c r="I1289" t="s">
        <v>8263</v>
      </c>
      <c r="J1289" t="s">
        <v>8263</v>
      </c>
      <c r="K1289" t="s">
        <v>8263</v>
      </c>
      <c r="L1289" t="s">
        <v>8263</v>
      </c>
    </row>
    <row r="1290" spans="1:12" x14ac:dyDescent="0.3">
      <c r="A1290" t="s">
        <v>2601</v>
      </c>
      <c r="B1290" t="s">
        <v>2602</v>
      </c>
      <c r="C1290">
        <v>1.45</v>
      </c>
      <c r="D1290" t="s">
        <v>8263</v>
      </c>
      <c r="E1290" t="s">
        <v>29</v>
      </c>
      <c r="F1290" t="s">
        <v>35</v>
      </c>
      <c r="G1290">
        <v>51.796551999999998</v>
      </c>
      <c r="H1290">
        <v>11.734672</v>
      </c>
      <c r="I1290" t="s">
        <v>8263</v>
      </c>
      <c r="J1290" t="s">
        <v>8263</v>
      </c>
      <c r="K1290" t="s">
        <v>8263</v>
      </c>
      <c r="L1290" t="s">
        <v>8263</v>
      </c>
    </row>
    <row r="1291" spans="1:12" x14ac:dyDescent="0.3">
      <c r="A1291" t="s">
        <v>2603</v>
      </c>
      <c r="B1291" t="s">
        <v>2604</v>
      </c>
      <c r="C1291">
        <v>1.4239999999999999</v>
      </c>
      <c r="D1291" t="s">
        <v>8263</v>
      </c>
      <c r="E1291" t="s">
        <v>29</v>
      </c>
      <c r="F1291" t="s">
        <v>35</v>
      </c>
      <c r="G1291">
        <v>47.661521999999998</v>
      </c>
      <c r="H1291">
        <v>10.986862</v>
      </c>
      <c r="I1291" t="s">
        <v>8263</v>
      </c>
      <c r="J1291" t="s">
        <v>8263</v>
      </c>
      <c r="K1291" t="s">
        <v>8263</v>
      </c>
      <c r="L1291" t="s">
        <v>8263</v>
      </c>
    </row>
    <row r="1292" spans="1:12" x14ac:dyDescent="0.3">
      <c r="A1292" t="s">
        <v>2605</v>
      </c>
      <c r="B1292" t="s">
        <v>2606</v>
      </c>
      <c r="C1292">
        <v>1.42</v>
      </c>
      <c r="D1292" t="s">
        <v>8263</v>
      </c>
      <c r="E1292" t="s">
        <v>29</v>
      </c>
      <c r="F1292" t="s">
        <v>35</v>
      </c>
      <c r="G1292">
        <v>48.359160000000003</v>
      </c>
      <c r="H1292">
        <v>11.579483</v>
      </c>
      <c r="I1292" t="s">
        <v>8263</v>
      </c>
      <c r="J1292" t="s">
        <v>8263</v>
      </c>
      <c r="K1292" t="s">
        <v>8263</v>
      </c>
      <c r="L1292" t="s">
        <v>8263</v>
      </c>
    </row>
    <row r="1293" spans="1:12" x14ac:dyDescent="0.3">
      <c r="A1293" t="s">
        <v>2607</v>
      </c>
      <c r="B1293" t="s">
        <v>2608</v>
      </c>
      <c r="C1293">
        <v>1.4019999999999999</v>
      </c>
      <c r="D1293" t="s">
        <v>8263</v>
      </c>
      <c r="E1293" t="s">
        <v>29</v>
      </c>
      <c r="F1293" t="s">
        <v>35</v>
      </c>
      <c r="G1293">
        <v>48.842461999999998</v>
      </c>
      <c r="H1293">
        <v>13.371729</v>
      </c>
      <c r="I1293" t="s">
        <v>8263</v>
      </c>
      <c r="J1293" t="s">
        <v>8263</v>
      </c>
      <c r="K1293" t="s">
        <v>8263</v>
      </c>
      <c r="L1293" t="s">
        <v>8263</v>
      </c>
    </row>
    <row r="1294" spans="1:12" x14ac:dyDescent="0.3">
      <c r="A1294" t="s">
        <v>2609</v>
      </c>
      <c r="B1294" t="s">
        <v>2610</v>
      </c>
      <c r="C1294">
        <v>1.4</v>
      </c>
      <c r="D1294" t="s">
        <v>8263</v>
      </c>
      <c r="E1294" t="s">
        <v>29</v>
      </c>
      <c r="F1294" t="s">
        <v>35</v>
      </c>
      <c r="G1294">
        <v>51.400404000000002</v>
      </c>
      <c r="H1294">
        <v>7.4520400000000002</v>
      </c>
      <c r="I1294" t="s">
        <v>8263</v>
      </c>
      <c r="J1294" t="s">
        <v>8263</v>
      </c>
      <c r="K1294" t="s">
        <v>8263</v>
      </c>
      <c r="L1294" t="s">
        <v>8263</v>
      </c>
    </row>
    <row r="1295" spans="1:12" x14ac:dyDescent="0.3">
      <c r="A1295" t="s">
        <v>2611</v>
      </c>
      <c r="B1295" t="s">
        <v>2612</v>
      </c>
      <c r="C1295">
        <v>1.4</v>
      </c>
      <c r="D1295" t="s">
        <v>8263</v>
      </c>
      <c r="E1295" t="s">
        <v>29</v>
      </c>
      <c r="F1295" t="s">
        <v>35</v>
      </c>
      <c r="G1295">
        <v>51.247636999999997</v>
      </c>
      <c r="H1295">
        <v>12.773334999999999</v>
      </c>
      <c r="I1295" t="s">
        <v>8263</v>
      </c>
      <c r="J1295" t="s">
        <v>8263</v>
      </c>
      <c r="K1295" t="s">
        <v>8263</v>
      </c>
      <c r="L1295" t="s">
        <v>8263</v>
      </c>
    </row>
    <row r="1296" spans="1:12" x14ac:dyDescent="0.3">
      <c r="A1296" t="s">
        <v>2613</v>
      </c>
      <c r="B1296" t="s">
        <v>2614</v>
      </c>
      <c r="C1296">
        <v>1.3</v>
      </c>
      <c r="D1296" t="s">
        <v>8263</v>
      </c>
      <c r="E1296" t="s">
        <v>29</v>
      </c>
      <c r="F1296" t="s">
        <v>35</v>
      </c>
      <c r="G1296">
        <v>47.645653000000003</v>
      </c>
      <c r="H1296">
        <v>7.9175979999999999</v>
      </c>
      <c r="I1296" t="s">
        <v>8263</v>
      </c>
      <c r="J1296" t="s">
        <v>8263</v>
      </c>
      <c r="K1296" t="s">
        <v>8263</v>
      </c>
      <c r="L1296" t="s">
        <v>8263</v>
      </c>
    </row>
    <row r="1297" spans="1:12" x14ac:dyDescent="0.3">
      <c r="A1297" t="s">
        <v>2615</v>
      </c>
      <c r="B1297" t="s">
        <v>2616</v>
      </c>
      <c r="C1297">
        <v>1.2250000000000001</v>
      </c>
      <c r="D1297" t="s">
        <v>8263</v>
      </c>
      <c r="E1297" t="s">
        <v>29</v>
      </c>
      <c r="F1297" t="s">
        <v>35</v>
      </c>
      <c r="G1297">
        <v>50.989193</v>
      </c>
      <c r="H1297">
        <v>13.006565999999999</v>
      </c>
      <c r="I1297" t="s">
        <v>8263</v>
      </c>
      <c r="J1297" t="s">
        <v>8263</v>
      </c>
      <c r="K1297" t="s">
        <v>8263</v>
      </c>
      <c r="L1297" t="s">
        <v>8263</v>
      </c>
    </row>
    <row r="1298" spans="1:12" x14ac:dyDescent="0.3">
      <c r="A1298" t="s">
        <v>2617</v>
      </c>
      <c r="B1298" t="s">
        <v>2618</v>
      </c>
      <c r="C1298">
        <v>1.2</v>
      </c>
      <c r="D1298" t="s">
        <v>8263</v>
      </c>
      <c r="E1298" t="s">
        <v>29</v>
      </c>
      <c r="F1298" t="s">
        <v>35</v>
      </c>
      <c r="G1298">
        <v>48.973537999999998</v>
      </c>
      <c r="H1298">
        <v>13.145345000000001</v>
      </c>
      <c r="I1298" t="s">
        <v>8263</v>
      </c>
      <c r="J1298" t="s">
        <v>8263</v>
      </c>
      <c r="K1298" t="s">
        <v>8263</v>
      </c>
      <c r="L1298" t="s">
        <v>8263</v>
      </c>
    </row>
    <row r="1299" spans="1:12" x14ac:dyDescent="0.3">
      <c r="A1299" t="s">
        <v>2619</v>
      </c>
      <c r="B1299" t="s">
        <v>2620</v>
      </c>
      <c r="C1299">
        <v>1.2</v>
      </c>
      <c r="D1299" t="s">
        <v>8263</v>
      </c>
      <c r="E1299" t="s">
        <v>29</v>
      </c>
      <c r="F1299" t="s">
        <v>35</v>
      </c>
      <c r="G1299">
        <v>51.416929000000003</v>
      </c>
      <c r="H1299">
        <v>11.952942</v>
      </c>
      <c r="I1299" t="s">
        <v>8263</v>
      </c>
      <c r="J1299" t="s">
        <v>8263</v>
      </c>
      <c r="K1299" t="s">
        <v>8263</v>
      </c>
      <c r="L1299" t="s">
        <v>8263</v>
      </c>
    </row>
    <row r="1300" spans="1:12" x14ac:dyDescent="0.3">
      <c r="A1300" t="s">
        <v>2621</v>
      </c>
      <c r="B1300" t="s">
        <v>2622</v>
      </c>
      <c r="C1300">
        <v>1.155</v>
      </c>
      <c r="D1300" t="s">
        <v>8263</v>
      </c>
      <c r="E1300" t="s">
        <v>29</v>
      </c>
      <c r="F1300" t="s">
        <v>35</v>
      </c>
      <c r="G1300">
        <v>47.869844999999998</v>
      </c>
      <c r="H1300">
        <v>10.181145000000001</v>
      </c>
      <c r="I1300" t="s">
        <v>8263</v>
      </c>
      <c r="J1300" t="s">
        <v>8263</v>
      </c>
      <c r="K1300" t="s">
        <v>8263</v>
      </c>
      <c r="L1300" t="s">
        <v>8263</v>
      </c>
    </row>
    <row r="1301" spans="1:12" x14ac:dyDescent="0.3">
      <c r="A1301" t="s">
        <v>2623</v>
      </c>
      <c r="B1301" t="s">
        <v>2624</v>
      </c>
      <c r="C1301">
        <v>1.1519999999999999</v>
      </c>
      <c r="D1301" t="s">
        <v>8263</v>
      </c>
      <c r="E1301" t="s">
        <v>29</v>
      </c>
      <c r="F1301" t="s">
        <v>35</v>
      </c>
      <c r="G1301">
        <v>47.730454999999999</v>
      </c>
      <c r="H1301">
        <v>7.8791370000000001</v>
      </c>
      <c r="I1301" t="s">
        <v>8263</v>
      </c>
      <c r="J1301" t="s">
        <v>8263</v>
      </c>
      <c r="K1301" t="s">
        <v>8263</v>
      </c>
      <c r="L1301" t="s">
        <v>8263</v>
      </c>
    </row>
    <row r="1302" spans="1:12" x14ac:dyDescent="0.3">
      <c r="A1302" t="s">
        <v>2625</v>
      </c>
      <c r="B1302" t="s">
        <v>2626</v>
      </c>
      <c r="C1302">
        <v>1.1200000000000001</v>
      </c>
      <c r="D1302" t="s">
        <v>8263</v>
      </c>
      <c r="E1302" t="s">
        <v>29</v>
      </c>
      <c r="F1302" t="s">
        <v>35</v>
      </c>
      <c r="G1302">
        <v>47.839568</v>
      </c>
      <c r="H1302">
        <v>10.192667999999999</v>
      </c>
      <c r="I1302" t="s">
        <v>8263</v>
      </c>
      <c r="J1302" t="s">
        <v>8263</v>
      </c>
      <c r="K1302" t="s">
        <v>8263</v>
      </c>
      <c r="L1302" t="s">
        <v>8263</v>
      </c>
    </row>
    <row r="1303" spans="1:12" x14ac:dyDescent="0.3">
      <c r="A1303" t="s">
        <v>2627</v>
      </c>
      <c r="B1303" t="s">
        <v>2626</v>
      </c>
      <c r="C1303">
        <v>1.1200000000000001</v>
      </c>
      <c r="D1303" t="s">
        <v>8263</v>
      </c>
      <c r="E1303" t="s">
        <v>29</v>
      </c>
      <c r="F1303" t="s">
        <v>35</v>
      </c>
      <c r="G1303">
        <v>47.839568</v>
      </c>
      <c r="H1303">
        <v>10.192667999999999</v>
      </c>
      <c r="I1303" t="s">
        <v>8263</v>
      </c>
      <c r="J1303" t="s">
        <v>8263</v>
      </c>
      <c r="K1303" t="s">
        <v>8263</v>
      </c>
      <c r="L1303" t="s">
        <v>8263</v>
      </c>
    </row>
    <row r="1304" spans="1:12" x14ac:dyDescent="0.3">
      <c r="A1304" t="s">
        <v>2628</v>
      </c>
      <c r="B1304" t="s">
        <v>2629</v>
      </c>
      <c r="C1304">
        <v>1.1000000000000001</v>
      </c>
      <c r="D1304" t="s">
        <v>8263</v>
      </c>
      <c r="E1304" t="s">
        <v>29</v>
      </c>
      <c r="F1304" t="s">
        <v>35</v>
      </c>
      <c r="G1304">
        <v>48.28</v>
      </c>
      <c r="H1304">
        <v>10.31</v>
      </c>
      <c r="I1304" t="s">
        <v>8263</v>
      </c>
      <c r="J1304" t="s">
        <v>8263</v>
      </c>
      <c r="K1304" t="s">
        <v>8263</v>
      </c>
      <c r="L1304" t="s">
        <v>8263</v>
      </c>
    </row>
    <row r="1305" spans="1:12" x14ac:dyDescent="0.3">
      <c r="A1305" t="s">
        <v>2630</v>
      </c>
      <c r="B1305" t="s">
        <v>2631</v>
      </c>
      <c r="C1305">
        <v>1.0900000000000001</v>
      </c>
      <c r="D1305" t="s">
        <v>8263</v>
      </c>
      <c r="E1305" t="s">
        <v>29</v>
      </c>
      <c r="F1305" t="s">
        <v>35</v>
      </c>
      <c r="G1305">
        <v>47.839568</v>
      </c>
      <c r="H1305">
        <v>10.192667999999999</v>
      </c>
      <c r="I1305" t="s">
        <v>8263</v>
      </c>
      <c r="J1305" t="s">
        <v>8263</v>
      </c>
      <c r="K1305" t="s">
        <v>8263</v>
      </c>
      <c r="L1305" t="s">
        <v>8263</v>
      </c>
    </row>
    <row r="1306" spans="1:12" x14ac:dyDescent="0.3">
      <c r="A1306" t="s">
        <v>2632</v>
      </c>
      <c r="B1306" t="s">
        <v>2631</v>
      </c>
      <c r="C1306">
        <v>1.0900000000000001</v>
      </c>
      <c r="D1306" t="s">
        <v>8263</v>
      </c>
      <c r="E1306" t="s">
        <v>29</v>
      </c>
      <c r="F1306" t="s">
        <v>35</v>
      </c>
      <c r="G1306">
        <v>47.839568</v>
      </c>
      <c r="H1306">
        <v>10.192667999999999</v>
      </c>
      <c r="I1306" t="s">
        <v>8263</v>
      </c>
      <c r="J1306" t="s">
        <v>8263</v>
      </c>
      <c r="K1306" t="s">
        <v>8263</v>
      </c>
      <c r="L1306" t="s">
        <v>8263</v>
      </c>
    </row>
    <row r="1307" spans="1:12" x14ac:dyDescent="0.3">
      <c r="A1307" t="s">
        <v>2633</v>
      </c>
      <c r="B1307" t="s">
        <v>2634</v>
      </c>
      <c r="C1307">
        <v>1.04</v>
      </c>
      <c r="D1307" t="s">
        <v>8263</v>
      </c>
      <c r="E1307" t="s">
        <v>29</v>
      </c>
      <c r="F1307" t="s">
        <v>35</v>
      </c>
      <c r="G1307">
        <v>51.412809000000003</v>
      </c>
      <c r="H1307">
        <v>7.2208870000000003</v>
      </c>
      <c r="I1307" t="s">
        <v>8263</v>
      </c>
      <c r="J1307" t="s">
        <v>8263</v>
      </c>
      <c r="K1307" t="s">
        <v>8263</v>
      </c>
      <c r="L1307" t="s">
        <v>8263</v>
      </c>
    </row>
    <row r="1308" spans="1:12" x14ac:dyDescent="0.3">
      <c r="A1308" t="s">
        <v>2635</v>
      </c>
      <c r="B1308" t="s">
        <v>2636</v>
      </c>
      <c r="C1308">
        <v>1.0329999999999999</v>
      </c>
      <c r="D1308" t="s">
        <v>8263</v>
      </c>
      <c r="E1308" t="s">
        <v>29</v>
      </c>
      <c r="F1308" t="s">
        <v>35</v>
      </c>
      <c r="G1308">
        <v>51.360374</v>
      </c>
      <c r="H1308">
        <v>6.9353740000000004</v>
      </c>
      <c r="I1308" t="s">
        <v>8263</v>
      </c>
      <c r="J1308" t="s">
        <v>8263</v>
      </c>
      <c r="K1308" t="s">
        <v>8263</v>
      </c>
      <c r="L1308" t="s">
        <v>8263</v>
      </c>
    </row>
    <row r="1309" spans="1:12" x14ac:dyDescent="0.3">
      <c r="A1309" t="s">
        <v>2637</v>
      </c>
      <c r="B1309" t="s">
        <v>2638</v>
      </c>
      <c r="C1309">
        <v>1</v>
      </c>
      <c r="D1309" t="s">
        <v>8263</v>
      </c>
      <c r="E1309" t="s">
        <v>29</v>
      </c>
      <c r="F1309" t="s">
        <v>35</v>
      </c>
      <c r="G1309">
        <v>51.458438999999998</v>
      </c>
      <c r="H1309">
        <v>7.633934</v>
      </c>
      <c r="I1309" t="s">
        <v>8263</v>
      </c>
      <c r="J1309" t="s">
        <v>8263</v>
      </c>
      <c r="K1309" t="s">
        <v>8263</v>
      </c>
      <c r="L1309" t="s">
        <v>8263</v>
      </c>
    </row>
    <row r="1310" spans="1:12" x14ac:dyDescent="0.3">
      <c r="A1310" t="s">
        <v>2639</v>
      </c>
      <c r="B1310" t="s">
        <v>2640</v>
      </c>
      <c r="C1310">
        <v>1</v>
      </c>
      <c r="D1310" t="s">
        <v>8263</v>
      </c>
      <c r="E1310" t="s">
        <v>29</v>
      </c>
      <c r="F1310" t="s">
        <v>35</v>
      </c>
      <c r="G1310">
        <v>51.113827999999998</v>
      </c>
      <c r="H1310">
        <v>13.045355000000001</v>
      </c>
      <c r="I1310" t="s">
        <v>8263</v>
      </c>
      <c r="J1310" t="s">
        <v>8263</v>
      </c>
      <c r="K1310" t="s">
        <v>8263</v>
      </c>
      <c r="L1310" t="s">
        <v>8263</v>
      </c>
    </row>
    <row r="1311" spans="1:12" x14ac:dyDescent="0.3">
      <c r="A1311" t="s">
        <v>2641</v>
      </c>
      <c r="B1311" t="s">
        <v>2642</v>
      </c>
      <c r="C1311">
        <v>1</v>
      </c>
      <c r="D1311" t="s">
        <v>8263</v>
      </c>
      <c r="E1311" t="s">
        <v>29</v>
      </c>
      <c r="F1311" t="s">
        <v>35</v>
      </c>
      <c r="G1311">
        <v>48.294629999999998</v>
      </c>
      <c r="H1311">
        <v>9.8303910000000005</v>
      </c>
      <c r="I1311" t="s">
        <v>8263</v>
      </c>
      <c r="J1311" t="s">
        <v>8263</v>
      </c>
      <c r="K1311" t="s">
        <v>8263</v>
      </c>
      <c r="L1311" t="s">
        <v>8263</v>
      </c>
    </row>
    <row r="1312" spans="1:12" x14ac:dyDescent="0.3">
      <c r="A1312" t="s">
        <v>2643</v>
      </c>
      <c r="B1312" t="s">
        <v>2644</v>
      </c>
      <c r="C1312">
        <v>1</v>
      </c>
      <c r="D1312" t="s">
        <v>8263</v>
      </c>
      <c r="E1312" t="s">
        <v>29</v>
      </c>
      <c r="F1312" t="s">
        <v>35</v>
      </c>
      <c r="G1312">
        <v>47.644531999999998</v>
      </c>
      <c r="H1312">
        <v>7.7532860000000001</v>
      </c>
      <c r="I1312" t="s">
        <v>8263</v>
      </c>
      <c r="J1312" t="s">
        <v>8263</v>
      </c>
      <c r="K1312" t="s">
        <v>8263</v>
      </c>
      <c r="L1312" t="s">
        <v>8263</v>
      </c>
    </row>
    <row r="1313" spans="1:12" x14ac:dyDescent="0.3">
      <c r="A1313" t="s">
        <v>2645</v>
      </c>
      <c r="B1313" t="s">
        <v>2646</v>
      </c>
      <c r="C1313">
        <v>0.99299999999999999</v>
      </c>
      <c r="D1313" t="s">
        <v>8263</v>
      </c>
      <c r="E1313" t="s">
        <v>29</v>
      </c>
      <c r="F1313" t="s">
        <v>35</v>
      </c>
      <c r="G1313">
        <v>51.187980000000003</v>
      </c>
      <c r="H1313">
        <v>11.872396999999999</v>
      </c>
      <c r="I1313" t="s">
        <v>8263</v>
      </c>
      <c r="J1313" t="s">
        <v>8263</v>
      </c>
      <c r="K1313" t="s">
        <v>8263</v>
      </c>
      <c r="L1313" t="s">
        <v>8263</v>
      </c>
    </row>
    <row r="1314" spans="1:12" x14ac:dyDescent="0.3">
      <c r="A1314" t="s">
        <v>2647</v>
      </c>
      <c r="B1314" t="s">
        <v>2648</v>
      </c>
      <c r="C1314">
        <v>0.98</v>
      </c>
      <c r="D1314" t="s">
        <v>8263</v>
      </c>
      <c r="E1314" t="s">
        <v>29</v>
      </c>
      <c r="F1314" t="s">
        <v>35</v>
      </c>
      <c r="G1314">
        <v>48.911029999999997</v>
      </c>
      <c r="H1314">
        <v>8.4531399999999994</v>
      </c>
      <c r="I1314" t="s">
        <v>8263</v>
      </c>
      <c r="J1314" t="s">
        <v>8263</v>
      </c>
      <c r="K1314" t="s">
        <v>8263</v>
      </c>
      <c r="L1314" t="s">
        <v>8263</v>
      </c>
    </row>
    <row r="1315" spans="1:12" x14ac:dyDescent="0.3">
      <c r="A1315" t="s">
        <v>2649</v>
      </c>
      <c r="B1315" t="s">
        <v>2650</v>
      </c>
      <c r="C1315">
        <v>0.97</v>
      </c>
      <c r="D1315" t="s">
        <v>8263</v>
      </c>
      <c r="E1315" t="s">
        <v>29</v>
      </c>
      <c r="F1315" t="s">
        <v>35</v>
      </c>
      <c r="G1315">
        <v>51.118954000000002</v>
      </c>
      <c r="H1315">
        <v>9.4073440000000002</v>
      </c>
      <c r="I1315" t="s">
        <v>8263</v>
      </c>
      <c r="J1315" t="s">
        <v>8263</v>
      </c>
      <c r="K1315" t="s">
        <v>8263</v>
      </c>
      <c r="L1315" t="s">
        <v>8263</v>
      </c>
    </row>
    <row r="1316" spans="1:12" x14ac:dyDescent="0.3">
      <c r="A1316" t="s">
        <v>2651</v>
      </c>
      <c r="B1316" t="s">
        <v>2646</v>
      </c>
      <c r="C1316">
        <v>0.9</v>
      </c>
      <c r="D1316" t="s">
        <v>8263</v>
      </c>
      <c r="E1316" t="s">
        <v>29</v>
      </c>
      <c r="F1316" t="s">
        <v>35</v>
      </c>
      <c r="G1316">
        <v>51.193080999999999</v>
      </c>
      <c r="H1316">
        <v>11.87298</v>
      </c>
      <c r="I1316" t="s">
        <v>8263</v>
      </c>
      <c r="J1316" t="s">
        <v>8263</v>
      </c>
      <c r="K1316" t="s">
        <v>8263</v>
      </c>
      <c r="L1316" t="s">
        <v>8263</v>
      </c>
    </row>
    <row r="1317" spans="1:12" x14ac:dyDescent="0.3">
      <c r="A1317" t="s">
        <v>2652</v>
      </c>
      <c r="B1317" t="s">
        <v>2653</v>
      </c>
      <c r="C1317">
        <v>0.9</v>
      </c>
      <c r="D1317" t="s">
        <v>8263</v>
      </c>
      <c r="E1317" t="s">
        <v>29</v>
      </c>
      <c r="F1317" t="s">
        <v>35</v>
      </c>
      <c r="G1317">
        <v>47.685384999999997</v>
      </c>
      <c r="H1317">
        <v>10.320717999999999</v>
      </c>
      <c r="I1317" t="s">
        <v>8263</v>
      </c>
      <c r="J1317" t="s">
        <v>8263</v>
      </c>
      <c r="K1317" t="s">
        <v>8263</v>
      </c>
      <c r="L1317" t="s">
        <v>8263</v>
      </c>
    </row>
    <row r="1318" spans="1:12" x14ac:dyDescent="0.3">
      <c r="A1318" t="s">
        <v>2654</v>
      </c>
      <c r="B1318" t="s">
        <v>2655</v>
      </c>
      <c r="C1318">
        <v>0.9</v>
      </c>
      <c r="D1318" t="s">
        <v>8263</v>
      </c>
      <c r="E1318" t="s">
        <v>29</v>
      </c>
      <c r="F1318" t="s">
        <v>35</v>
      </c>
      <c r="G1318">
        <v>50.039585000000002</v>
      </c>
      <c r="H1318">
        <v>11.718603999999999</v>
      </c>
      <c r="I1318" t="s">
        <v>8263</v>
      </c>
      <c r="J1318" t="s">
        <v>8263</v>
      </c>
      <c r="K1318" t="s">
        <v>8263</v>
      </c>
      <c r="L1318" t="s">
        <v>8263</v>
      </c>
    </row>
    <row r="1319" spans="1:12" x14ac:dyDescent="0.3">
      <c r="A1319" t="s">
        <v>2656</v>
      </c>
      <c r="B1319" t="s">
        <v>2657</v>
      </c>
      <c r="C1319">
        <v>0.88</v>
      </c>
      <c r="D1319" t="s">
        <v>8263</v>
      </c>
      <c r="E1319" t="s">
        <v>29</v>
      </c>
      <c r="F1319" t="s">
        <v>35</v>
      </c>
      <c r="G1319">
        <v>50.768600999999997</v>
      </c>
      <c r="H1319">
        <v>13.163541</v>
      </c>
      <c r="I1319" t="s">
        <v>8263</v>
      </c>
      <c r="J1319" t="s">
        <v>8263</v>
      </c>
      <c r="K1319" t="s">
        <v>8263</v>
      </c>
      <c r="L1319" t="s">
        <v>8263</v>
      </c>
    </row>
    <row r="1320" spans="1:12" x14ac:dyDescent="0.3">
      <c r="A1320" t="s">
        <v>2658</v>
      </c>
      <c r="B1320" t="s">
        <v>2659</v>
      </c>
      <c r="C1320">
        <v>0.88</v>
      </c>
      <c r="D1320" t="s">
        <v>8263</v>
      </c>
      <c r="E1320" t="s">
        <v>29</v>
      </c>
      <c r="F1320" t="s">
        <v>35</v>
      </c>
      <c r="G1320">
        <v>51.078325999999997</v>
      </c>
      <c r="H1320">
        <v>10.328892</v>
      </c>
      <c r="I1320" t="s">
        <v>8263</v>
      </c>
      <c r="J1320" t="s">
        <v>8263</v>
      </c>
      <c r="K1320" t="s">
        <v>8263</v>
      </c>
      <c r="L1320" t="s">
        <v>8263</v>
      </c>
    </row>
    <row r="1321" spans="1:12" x14ac:dyDescent="0.3">
      <c r="A1321" t="s">
        <v>2660</v>
      </c>
      <c r="B1321" t="s">
        <v>2661</v>
      </c>
      <c r="C1321">
        <v>0.82</v>
      </c>
      <c r="D1321" t="s">
        <v>8263</v>
      </c>
      <c r="E1321" t="s">
        <v>29</v>
      </c>
      <c r="F1321" t="s">
        <v>35</v>
      </c>
      <c r="G1321">
        <v>47.931916000000001</v>
      </c>
      <c r="H1321">
        <v>8.0313580000000009</v>
      </c>
      <c r="I1321" t="s">
        <v>8263</v>
      </c>
      <c r="J1321" t="s">
        <v>8263</v>
      </c>
      <c r="K1321" t="s">
        <v>8263</v>
      </c>
      <c r="L1321" t="s">
        <v>8263</v>
      </c>
    </row>
    <row r="1322" spans="1:12" x14ac:dyDescent="0.3">
      <c r="A1322" t="s">
        <v>2662</v>
      </c>
      <c r="B1322" t="s">
        <v>2663</v>
      </c>
      <c r="C1322">
        <v>0.8</v>
      </c>
      <c r="D1322" t="s">
        <v>8263</v>
      </c>
      <c r="E1322" t="s">
        <v>29</v>
      </c>
      <c r="F1322" t="s">
        <v>35</v>
      </c>
      <c r="G1322">
        <v>51.425142999999998</v>
      </c>
      <c r="H1322">
        <v>7.3493919999999999</v>
      </c>
      <c r="I1322" t="s">
        <v>8263</v>
      </c>
      <c r="J1322" t="s">
        <v>8263</v>
      </c>
      <c r="K1322" t="s">
        <v>8263</v>
      </c>
      <c r="L1322" t="s">
        <v>8263</v>
      </c>
    </row>
    <row r="1323" spans="1:12" x14ac:dyDescent="0.3">
      <c r="A1323" t="s">
        <v>2664</v>
      </c>
      <c r="B1323" t="s">
        <v>2665</v>
      </c>
      <c r="C1323">
        <v>189.2</v>
      </c>
      <c r="D1323" t="s">
        <v>8263</v>
      </c>
      <c r="E1323" t="s">
        <v>14</v>
      </c>
      <c r="F1323" t="s">
        <v>24</v>
      </c>
      <c r="G1323">
        <v>42.821100000000001</v>
      </c>
      <c r="H1323">
        <v>1.0330000000000001E-2</v>
      </c>
      <c r="I1323">
        <v>101</v>
      </c>
      <c r="J1323">
        <v>63</v>
      </c>
      <c r="K1323" t="s">
        <v>8263</v>
      </c>
      <c r="L1323">
        <v>326</v>
      </c>
    </row>
    <row r="1324" spans="1:12" x14ac:dyDescent="0.3">
      <c r="A1324" t="s">
        <v>2666</v>
      </c>
      <c r="B1324" t="s">
        <v>2667</v>
      </c>
      <c r="C1324">
        <v>0.8</v>
      </c>
      <c r="D1324" t="s">
        <v>8263</v>
      </c>
      <c r="E1324" t="s">
        <v>29</v>
      </c>
      <c r="F1324" t="s">
        <v>35</v>
      </c>
      <c r="G1324">
        <v>47.922189000000003</v>
      </c>
      <c r="H1324">
        <v>7.9377880000000003</v>
      </c>
      <c r="I1324" t="s">
        <v>8263</v>
      </c>
      <c r="J1324" t="s">
        <v>8263</v>
      </c>
      <c r="K1324" t="s">
        <v>8263</v>
      </c>
      <c r="L1324" t="s">
        <v>8263</v>
      </c>
    </row>
    <row r="1325" spans="1:12" x14ac:dyDescent="0.3">
      <c r="A1325" t="s">
        <v>2668</v>
      </c>
      <c r="B1325" t="s">
        <v>2669</v>
      </c>
      <c r="C1325">
        <v>0.8</v>
      </c>
      <c r="D1325" t="s">
        <v>8263</v>
      </c>
      <c r="E1325" t="s">
        <v>29</v>
      </c>
      <c r="F1325" t="s">
        <v>35</v>
      </c>
      <c r="G1325">
        <v>50.375894000000002</v>
      </c>
      <c r="H1325">
        <v>8.0017029999999991</v>
      </c>
      <c r="I1325" t="s">
        <v>8263</v>
      </c>
      <c r="J1325" t="s">
        <v>8263</v>
      </c>
      <c r="K1325" t="s">
        <v>8263</v>
      </c>
      <c r="L1325" t="s">
        <v>8263</v>
      </c>
    </row>
    <row r="1326" spans="1:12" x14ac:dyDescent="0.3">
      <c r="A1326" t="s">
        <v>2670</v>
      </c>
      <c r="B1326" t="s">
        <v>2671</v>
      </c>
      <c r="C1326">
        <v>0.77900000000000003</v>
      </c>
      <c r="D1326" t="s">
        <v>8263</v>
      </c>
      <c r="E1326" t="s">
        <v>29</v>
      </c>
      <c r="F1326" t="s">
        <v>35</v>
      </c>
      <c r="G1326">
        <v>48.819569999999999</v>
      </c>
      <c r="H1326">
        <v>13.574529999999999</v>
      </c>
      <c r="I1326" t="s">
        <v>8263</v>
      </c>
      <c r="J1326" t="s">
        <v>8263</v>
      </c>
      <c r="K1326" t="s">
        <v>8263</v>
      </c>
      <c r="L1326" t="s">
        <v>8263</v>
      </c>
    </row>
    <row r="1327" spans="1:12" x14ac:dyDescent="0.3">
      <c r="A1327" t="s">
        <v>2672</v>
      </c>
      <c r="B1327" t="s">
        <v>2673</v>
      </c>
      <c r="C1327">
        <v>0.77</v>
      </c>
      <c r="D1327" t="s">
        <v>8263</v>
      </c>
      <c r="E1327" t="s">
        <v>29</v>
      </c>
      <c r="F1327" t="s">
        <v>35</v>
      </c>
      <c r="G1327">
        <v>50.579369999999997</v>
      </c>
      <c r="H1327">
        <v>12.690749</v>
      </c>
      <c r="I1327" t="s">
        <v>8263</v>
      </c>
      <c r="J1327" t="s">
        <v>8263</v>
      </c>
      <c r="K1327" t="s">
        <v>8263</v>
      </c>
      <c r="L1327" t="s">
        <v>8263</v>
      </c>
    </row>
    <row r="1328" spans="1:12" x14ac:dyDescent="0.3">
      <c r="A1328" t="s">
        <v>2674</v>
      </c>
      <c r="B1328" t="s">
        <v>2675</v>
      </c>
      <c r="C1328">
        <v>0.75700000000000001</v>
      </c>
      <c r="D1328" t="s">
        <v>8263</v>
      </c>
      <c r="E1328" t="s">
        <v>29</v>
      </c>
      <c r="F1328" t="s">
        <v>35</v>
      </c>
      <c r="G1328">
        <v>50.932406</v>
      </c>
      <c r="H1328">
        <v>13.027787</v>
      </c>
      <c r="I1328" t="s">
        <v>8263</v>
      </c>
      <c r="J1328" t="s">
        <v>8263</v>
      </c>
      <c r="K1328" t="s">
        <v>8263</v>
      </c>
      <c r="L1328" t="s">
        <v>8263</v>
      </c>
    </row>
    <row r="1329" spans="1:12" x14ac:dyDescent="0.3">
      <c r="A1329" t="s">
        <v>2676</v>
      </c>
      <c r="B1329" t="s">
        <v>2677</v>
      </c>
      <c r="C1329">
        <v>0.755</v>
      </c>
      <c r="D1329" t="s">
        <v>8263</v>
      </c>
      <c r="E1329" t="s">
        <v>29</v>
      </c>
      <c r="F1329" t="s">
        <v>35</v>
      </c>
      <c r="G1329">
        <v>51.146000000000001</v>
      </c>
      <c r="H1329">
        <v>12.792</v>
      </c>
      <c r="I1329" t="s">
        <v>8263</v>
      </c>
      <c r="J1329" t="s">
        <v>8263</v>
      </c>
      <c r="K1329" t="s">
        <v>8263</v>
      </c>
      <c r="L1329" t="s">
        <v>8263</v>
      </c>
    </row>
    <row r="1330" spans="1:12" x14ac:dyDescent="0.3">
      <c r="A1330" t="s">
        <v>2678</v>
      </c>
      <c r="B1330" t="s">
        <v>2679</v>
      </c>
      <c r="C1330">
        <v>0.75</v>
      </c>
      <c r="D1330" t="s">
        <v>8263</v>
      </c>
      <c r="E1330" t="s">
        <v>29</v>
      </c>
      <c r="F1330" t="s">
        <v>35</v>
      </c>
      <c r="G1330">
        <v>51.914949</v>
      </c>
      <c r="H1330">
        <v>10.300974999999999</v>
      </c>
      <c r="I1330" t="s">
        <v>8263</v>
      </c>
      <c r="J1330" t="s">
        <v>8263</v>
      </c>
      <c r="K1330" t="s">
        <v>8263</v>
      </c>
      <c r="L1330" t="s">
        <v>8263</v>
      </c>
    </row>
    <row r="1331" spans="1:12" x14ac:dyDescent="0.3">
      <c r="A1331" t="s">
        <v>2680</v>
      </c>
      <c r="B1331" t="s">
        <v>2681</v>
      </c>
      <c r="C1331">
        <v>0.75</v>
      </c>
      <c r="D1331" t="s">
        <v>8263</v>
      </c>
      <c r="E1331" t="s">
        <v>29</v>
      </c>
      <c r="F1331" t="s">
        <v>35</v>
      </c>
      <c r="G1331">
        <v>50.959439000000003</v>
      </c>
      <c r="H1331">
        <v>12.755473</v>
      </c>
      <c r="I1331" t="s">
        <v>8263</v>
      </c>
      <c r="J1331" t="s">
        <v>8263</v>
      </c>
      <c r="K1331" t="s">
        <v>8263</v>
      </c>
      <c r="L1331" t="s">
        <v>8263</v>
      </c>
    </row>
    <row r="1332" spans="1:12" x14ac:dyDescent="0.3">
      <c r="A1332" t="s">
        <v>2682</v>
      </c>
      <c r="B1332" t="s">
        <v>2683</v>
      </c>
      <c r="C1332">
        <v>0.72</v>
      </c>
      <c r="D1332" t="s">
        <v>8263</v>
      </c>
      <c r="E1332" t="s">
        <v>29</v>
      </c>
      <c r="F1332" t="s">
        <v>35</v>
      </c>
      <c r="G1332">
        <v>48.332602999999999</v>
      </c>
      <c r="H1332">
        <v>10.318785</v>
      </c>
      <c r="I1332" t="s">
        <v>8263</v>
      </c>
      <c r="J1332" t="s">
        <v>8263</v>
      </c>
      <c r="K1332" t="s">
        <v>8263</v>
      </c>
      <c r="L1332" t="s">
        <v>8263</v>
      </c>
    </row>
    <row r="1333" spans="1:12" x14ac:dyDescent="0.3">
      <c r="A1333" t="s">
        <v>2684</v>
      </c>
      <c r="B1333" t="s">
        <v>2685</v>
      </c>
      <c r="C1333">
        <v>0.71799999999999997</v>
      </c>
      <c r="D1333" t="s">
        <v>8263</v>
      </c>
      <c r="E1333" t="s">
        <v>29</v>
      </c>
      <c r="F1333" t="s">
        <v>35</v>
      </c>
      <c r="G1333">
        <v>49.045805000000001</v>
      </c>
      <c r="H1333">
        <v>12.994735</v>
      </c>
      <c r="I1333" t="s">
        <v>8263</v>
      </c>
      <c r="J1333" t="s">
        <v>8263</v>
      </c>
      <c r="K1333" t="s">
        <v>8263</v>
      </c>
      <c r="L1333" t="s">
        <v>8263</v>
      </c>
    </row>
    <row r="1334" spans="1:12" x14ac:dyDescent="0.3">
      <c r="A1334" t="s">
        <v>2686</v>
      </c>
      <c r="B1334" t="s">
        <v>2687</v>
      </c>
      <c r="C1334">
        <v>212</v>
      </c>
      <c r="D1334" t="s">
        <v>8263</v>
      </c>
      <c r="E1334" t="s">
        <v>14</v>
      </c>
      <c r="F1334" t="s">
        <v>19</v>
      </c>
      <c r="G1334">
        <v>46.268585000000002</v>
      </c>
      <c r="H1334">
        <v>9.8770129999999998</v>
      </c>
      <c r="I1334">
        <v>174</v>
      </c>
      <c r="J1334">
        <v>68</v>
      </c>
      <c r="K1334" t="s">
        <v>8263</v>
      </c>
      <c r="L1334" t="s">
        <v>8263</v>
      </c>
    </row>
    <row r="1335" spans="1:12" x14ac:dyDescent="0.3">
      <c r="A1335" t="s">
        <v>2688</v>
      </c>
      <c r="B1335" t="s">
        <v>2689</v>
      </c>
      <c r="C1335">
        <v>0.68500000000000005</v>
      </c>
      <c r="D1335" t="s">
        <v>8263</v>
      </c>
      <c r="E1335" t="s">
        <v>29</v>
      </c>
      <c r="F1335" t="s">
        <v>35</v>
      </c>
      <c r="G1335">
        <v>50.853797999999998</v>
      </c>
      <c r="H1335">
        <v>9.9600100000000005</v>
      </c>
      <c r="I1335" t="s">
        <v>8263</v>
      </c>
      <c r="J1335" t="s">
        <v>8263</v>
      </c>
      <c r="K1335" t="s">
        <v>8263</v>
      </c>
      <c r="L1335" t="s">
        <v>8263</v>
      </c>
    </row>
    <row r="1336" spans="1:12" x14ac:dyDescent="0.3">
      <c r="A1336" t="s">
        <v>2690</v>
      </c>
      <c r="B1336" t="s">
        <v>2691</v>
      </c>
      <c r="C1336">
        <v>0.67200000000000004</v>
      </c>
      <c r="D1336" t="s">
        <v>8263</v>
      </c>
      <c r="E1336" t="s">
        <v>29</v>
      </c>
      <c r="F1336" t="s">
        <v>35</v>
      </c>
      <c r="G1336">
        <v>49.5</v>
      </c>
      <c r="H1336">
        <v>12.5</v>
      </c>
      <c r="I1336" t="s">
        <v>8263</v>
      </c>
      <c r="J1336" t="s">
        <v>8263</v>
      </c>
      <c r="K1336" t="s">
        <v>8263</v>
      </c>
      <c r="L1336" t="s">
        <v>8263</v>
      </c>
    </row>
    <row r="1337" spans="1:12" x14ac:dyDescent="0.3">
      <c r="A1337" t="s">
        <v>2692</v>
      </c>
      <c r="B1337" t="s">
        <v>2693</v>
      </c>
      <c r="C1337">
        <v>0.66</v>
      </c>
      <c r="D1337" t="s">
        <v>8263</v>
      </c>
      <c r="E1337" t="s">
        <v>29</v>
      </c>
      <c r="F1337" t="s">
        <v>35</v>
      </c>
      <c r="G1337">
        <v>49.610771999999997</v>
      </c>
      <c r="H1337">
        <v>10.998282</v>
      </c>
      <c r="I1337" t="s">
        <v>8263</v>
      </c>
      <c r="J1337" t="s">
        <v>8263</v>
      </c>
      <c r="K1337" t="s">
        <v>8263</v>
      </c>
      <c r="L1337" t="s">
        <v>8263</v>
      </c>
    </row>
    <row r="1338" spans="1:12" x14ac:dyDescent="0.3">
      <c r="A1338" t="s">
        <v>2694</v>
      </c>
      <c r="B1338" t="s">
        <v>2695</v>
      </c>
      <c r="C1338">
        <v>0.65500000000000003</v>
      </c>
      <c r="D1338" t="s">
        <v>8263</v>
      </c>
      <c r="E1338" t="s">
        <v>29</v>
      </c>
      <c r="F1338" t="s">
        <v>35</v>
      </c>
      <c r="G1338">
        <v>50.933045</v>
      </c>
      <c r="H1338">
        <v>12.703174000000001</v>
      </c>
      <c r="I1338" t="s">
        <v>8263</v>
      </c>
      <c r="J1338" t="s">
        <v>8263</v>
      </c>
      <c r="K1338" t="s">
        <v>8263</v>
      </c>
      <c r="L1338" t="s">
        <v>8263</v>
      </c>
    </row>
    <row r="1339" spans="1:12" x14ac:dyDescent="0.3">
      <c r="A1339" t="s">
        <v>2696</v>
      </c>
      <c r="B1339" t="s">
        <v>2697</v>
      </c>
      <c r="C1339">
        <v>0.65500000000000003</v>
      </c>
      <c r="D1339" t="s">
        <v>8263</v>
      </c>
      <c r="E1339" t="s">
        <v>29</v>
      </c>
      <c r="F1339" t="s">
        <v>35</v>
      </c>
      <c r="G1339">
        <v>50.933</v>
      </c>
      <c r="H1339">
        <v>12.702999999999999</v>
      </c>
      <c r="I1339" t="s">
        <v>8263</v>
      </c>
      <c r="J1339" t="s">
        <v>8263</v>
      </c>
      <c r="K1339" t="s">
        <v>8263</v>
      </c>
      <c r="L1339" t="s">
        <v>8263</v>
      </c>
    </row>
    <row r="1340" spans="1:12" x14ac:dyDescent="0.3">
      <c r="A1340" t="s">
        <v>2698</v>
      </c>
      <c r="B1340" t="s">
        <v>2699</v>
      </c>
      <c r="C1340">
        <v>0.65</v>
      </c>
      <c r="D1340" t="s">
        <v>8263</v>
      </c>
      <c r="E1340" t="s">
        <v>29</v>
      </c>
      <c r="F1340" t="s">
        <v>35</v>
      </c>
      <c r="G1340">
        <v>51.254852999999997</v>
      </c>
      <c r="H1340">
        <v>7.8008030000000002</v>
      </c>
      <c r="I1340" t="s">
        <v>8263</v>
      </c>
      <c r="J1340" t="s">
        <v>8263</v>
      </c>
      <c r="K1340" t="s">
        <v>8263</v>
      </c>
      <c r="L1340" t="s">
        <v>8263</v>
      </c>
    </row>
    <row r="1341" spans="1:12" x14ac:dyDescent="0.3">
      <c r="A1341" t="s">
        <v>2700</v>
      </c>
      <c r="B1341" t="s">
        <v>2699</v>
      </c>
      <c r="C1341">
        <v>0.65</v>
      </c>
      <c r="D1341" t="s">
        <v>8263</v>
      </c>
      <c r="E1341" t="s">
        <v>29</v>
      </c>
      <c r="F1341" t="s">
        <v>35</v>
      </c>
      <c r="G1341">
        <v>51.254852999999997</v>
      </c>
      <c r="H1341">
        <v>7.8008030000000002</v>
      </c>
      <c r="I1341" t="s">
        <v>8263</v>
      </c>
      <c r="J1341" t="s">
        <v>8263</v>
      </c>
      <c r="K1341" t="s">
        <v>8263</v>
      </c>
      <c r="L1341" t="s">
        <v>8263</v>
      </c>
    </row>
    <row r="1342" spans="1:12" x14ac:dyDescent="0.3">
      <c r="A1342" t="s">
        <v>2701</v>
      </c>
      <c r="B1342" t="s">
        <v>2699</v>
      </c>
      <c r="C1342">
        <v>0.65</v>
      </c>
      <c r="D1342" t="s">
        <v>8263</v>
      </c>
      <c r="E1342" t="s">
        <v>29</v>
      </c>
      <c r="F1342" t="s">
        <v>35</v>
      </c>
      <c r="G1342">
        <v>51.254852999999997</v>
      </c>
      <c r="H1342">
        <v>7.8008030000000002</v>
      </c>
      <c r="I1342" t="s">
        <v>8263</v>
      </c>
      <c r="J1342" t="s">
        <v>8263</v>
      </c>
      <c r="K1342" t="s">
        <v>8263</v>
      </c>
      <c r="L1342" t="s">
        <v>8263</v>
      </c>
    </row>
    <row r="1343" spans="1:12" x14ac:dyDescent="0.3">
      <c r="A1343" t="s">
        <v>2702</v>
      </c>
      <c r="B1343" t="s">
        <v>2703</v>
      </c>
      <c r="C1343">
        <v>0.65</v>
      </c>
      <c r="D1343" t="s">
        <v>8263</v>
      </c>
      <c r="E1343" t="s">
        <v>29</v>
      </c>
      <c r="F1343" t="s">
        <v>35</v>
      </c>
      <c r="G1343">
        <v>51.255000000000003</v>
      </c>
      <c r="H1343">
        <v>7.8010000000000002</v>
      </c>
      <c r="I1343" t="s">
        <v>8263</v>
      </c>
      <c r="J1343" t="s">
        <v>8263</v>
      </c>
      <c r="K1343" t="s">
        <v>8263</v>
      </c>
      <c r="L1343" t="s">
        <v>8263</v>
      </c>
    </row>
    <row r="1344" spans="1:12" x14ac:dyDescent="0.3">
      <c r="A1344" t="s">
        <v>2704</v>
      </c>
      <c r="B1344" t="s">
        <v>2703</v>
      </c>
      <c r="C1344">
        <v>0.65</v>
      </c>
      <c r="D1344" t="s">
        <v>8263</v>
      </c>
      <c r="E1344" t="s">
        <v>29</v>
      </c>
      <c r="F1344" t="s">
        <v>35</v>
      </c>
      <c r="G1344">
        <v>51.255000000000003</v>
      </c>
      <c r="H1344">
        <v>7.8010000000000002</v>
      </c>
      <c r="I1344" t="s">
        <v>8263</v>
      </c>
      <c r="J1344" t="s">
        <v>8263</v>
      </c>
      <c r="K1344" t="s">
        <v>8263</v>
      </c>
      <c r="L1344" t="s">
        <v>8263</v>
      </c>
    </row>
    <row r="1345" spans="1:12" x14ac:dyDescent="0.3">
      <c r="A1345" t="s">
        <v>2705</v>
      </c>
      <c r="B1345" t="s">
        <v>2703</v>
      </c>
      <c r="C1345">
        <v>0.65</v>
      </c>
      <c r="D1345" t="s">
        <v>8263</v>
      </c>
      <c r="E1345" t="s">
        <v>29</v>
      </c>
      <c r="F1345" t="s">
        <v>35</v>
      </c>
      <c r="G1345">
        <v>51.255000000000003</v>
      </c>
      <c r="H1345">
        <v>7.8010000000000002</v>
      </c>
      <c r="I1345" t="s">
        <v>8263</v>
      </c>
      <c r="J1345" t="s">
        <v>8263</v>
      </c>
      <c r="K1345" t="s">
        <v>8263</v>
      </c>
      <c r="L1345" t="s">
        <v>8263</v>
      </c>
    </row>
    <row r="1346" spans="1:12" x14ac:dyDescent="0.3">
      <c r="A1346" t="s">
        <v>2706</v>
      </c>
      <c r="B1346" t="s">
        <v>2707</v>
      </c>
      <c r="C1346">
        <v>0.65</v>
      </c>
      <c r="D1346" t="s">
        <v>8263</v>
      </c>
      <c r="E1346" t="s">
        <v>29</v>
      </c>
      <c r="F1346" t="s">
        <v>35</v>
      </c>
      <c r="G1346">
        <v>51.255000000000003</v>
      </c>
      <c r="H1346">
        <v>7.8010000000000002</v>
      </c>
      <c r="I1346" t="s">
        <v>8263</v>
      </c>
      <c r="J1346" t="s">
        <v>8263</v>
      </c>
      <c r="K1346" t="s">
        <v>8263</v>
      </c>
      <c r="L1346" t="s">
        <v>8263</v>
      </c>
    </row>
    <row r="1347" spans="1:12" x14ac:dyDescent="0.3">
      <c r="A1347" t="s">
        <v>2708</v>
      </c>
      <c r="B1347" t="s">
        <v>2707</v>
      </c>
      <c r="C1347">
        <v>0.65</v>
      </c>
      <c r="D1347" t="s">
        <v>8263</v>
      </c>
      <c r="E1347" t="s">
        <v>29</v>
      </c>
      <c r="F1347" t="s">
        <v>35</v>
      </c>
      <c r="G1347">
        <v>51.255000000000003</v>
      </c>
      <c r="H1347">
        <v>7.8010000000000002</v>
      </c>
      <c r="I1347" t="s">
        <v>8263</v>
      </c>
      <c r="J1347" t="s">
        <v>8263</v>
      </c>
      <c r="K1347" t="s">
        <v>8263</v>
      </c>
      <c r="L1347" t="s">
        <v>8263</v>
      </c>
    </row>
    <row r="1348" spans="1:12" x14ac:dyDescent="0.3">
      <c r="A1348" t="s">
        <v>2709</v>
      </c>
      <c r="B1348" t="s">
        <v>2707</v>
      </c>
      <c r="C1348">
        <v>0.65</v>
      </c>
      <c r="D1348" t="s">
        <v>8263</v>
      </c>
      <c r="E1348" t="s">
        <v>29</v>
      </c>
      <c r="F1348" t="s">
        <v>35</v>
      </c>
      <c r="G1348">
        <v>51.255000000000003</v>
      </c>
      <c r="H1348">
        <v>7.8010000000000002</v>
      </c>
      <c r="I1348" t="s">
        <v>8263</v>
      </c>
      <c r="J1348" t="s">
        <v>8263</v>
      </c>
      <c r="K1348" t="s">
        <v>8263</v>
      </c>
      <c r="L1348" t="s">
        <v>8263</v>
      </c>
    </row>
    <row r="1349" spans="1:12" x14ac:dyDescent="0.3">
      <c r="A1349" t="s">
        <v>2710</v>
      </c>
      <c r="B1349" t="s">
        <v>2711</v>
      </c>
      <c r="C1349">
        <v>0.64600000000000002</v>
      </c>
      <c r="D1349" t="s">
        <v>8263</v>
      </c>
      <c r="E1349" t="s">
        <v>29</v>
      </c>
      <c r="F1349" t="s">
        <v>35</v>
      </c>
      <c r="G1349">
        <v>50.930900000000001</v>
      </c>
      <c r="H1349">
        <v>12.74681</v>
      </c>
      <c r="I1349" t="s">
        <v>8263</v>
      </c>
      <c r="J1349" t="s">
        <v>8263</v>
      </c>
      <c r="K1349" t="s">
        <v>8263</v>
      </c>
      <c r="L1349" t="s">
        <v>8263</v>
      </c>
    </row>
    <row r="1350" spans="1:12" x14ac:dyDescent="0.3">
      <c r="A1350" t="s">
        <v>2712</v>
      </c>
      <c r="B1350" t="s">
        <v>2713</v>
      </c>
      <c r="C1350">
        <v>0.64600000000000002</v>
      </c>
      <c r="D1350" t="s">
        <v>8263</v>
      </c>
      <c r="E1350" t="s">
        <v>29</v>
      </c>
      <c r="F1350" t="s">
        <v>35</v>
      </c>
      <c r="G1350">
        <v>50.932892000000002</v>
      </c>
      <c r="H1350">
        <v>12.734082000000001</v>
      </c>
      <c r="I1350" t="s">
        <v>8263</v>
      </c>
      <c r="J1350" t="s">
        <v>8263</v>
      </c>
      <c r="K1350" t="s">
        <v>8263</v>
      </c>
      <c r="L1350" t="s">
        <v>8263</v>
      </c>
    </row>
    <row r="1351" spans="1:12" x14ac:dyDescent="0.3">
      <c r="A1351" t="s">
        <v>2714</v>
      </c>
      <c r="B1351" t="s">
        <v>2715</v>
      </c>
      <c r="C1351">
        <v>0.64</v>
      </c>
      <c r="D1351" t="s">
        <v>8263</v>
      </c>
      <c r="E1351" t="s">
        <v>29</v>
      </c>
      <c r="F1351" t="s">
        <v>35</v>
      </c>
      <c r="G1351">
        <v>48.906616999999997</v>
      </c>
      <c r="H1351">
        <v>13.595375000000001</v>
      </c>
      <c r="I1351" t="s">
        <v>8263</v>
      </c>
      <c r="J1351" t="s">
        <v>8263</v>
      </c>
      <c r="K1351" t="s">
        <v>8263</v>
      </c>
      <c r="L1351" t="s">
        <v>8263</v>
      </c>
    </row>
    <row r="1352" spans="1:12" x14ac:dyDescent="0.3">
      <c r="A1352" t="s">
        <v>2716</v>
      </c>
      <c r="B1352" t="s">
        <v>2717</v>
      </c>
      <c r="C1352">
        <v>0.63700000000000001</v>
      </c>
      <c r="D1352" t="s">
        <v>8263</v>
      </c>
      <c r="E1352" t="s">
        <v>29</v>
      </c>
      <c r="F1352" t="s">
        <v>35</v>
      </c>
      <c r="G1352">
        <v>47.528466000000002</v>
      </c>
      <c r="H1352">
        <v>9.968629</v>
      </c>
      <c r="I1352" t="s">
        <v>8263</v>
      </c>
      <c r="J1352" t="s">
        <v>8263</v>
      </c>
      <c r="K1352" t="s">
        <v>8263</v>
      </c>
      <c r="L1352" t="s">
        <v>8263</v>
      </c>
    </row>
    <row r="1353" spans="1:12" x14ac:dyDescent="0.3">
      <c r="A1353" t="s">
        <v>2718</v>
      </c>
      <c r="B1353" t="s">
        <v>2719</v>
      </c>
      <c r="C1353">
        <v>0.63</v>
      </c>
      <c r="D1353" t="s">
        <v>8263</v>
      </c>
      <c r="E1353" t="s">
        <v>29</v>
      </c>
      <c r="F1353" t="s">
        <v>35</v>
      </c>
      <c r="G1353">
        <v>47.713774000000001</v>
      </c>
      <c r="H1353">
        <v>7.8671639999999998</v>
      </c>
      <c r="I1353" t="s">
        <v>8263</v>
      </c>
      <c r="J1353" t="s">
        <v>8263</v>
      </c>
      <c r="K1353" t="s">
        <v>8263</v>
      </c>
      <c r="L1353" t="s">
        <v>8263</v>
      </c>
    </row>
    <row r="1354" spans="1:12" x14ac:dyDescent="0.3">
      <c r="A1354" t="s">
        <v>2720</v>
      </c>
      <c r="B1354" t="s">
        <v>2721</v>
      </c>
      <c r="C1354">
        <v>0.624</v>
      </c>
      <c r="D1354" t="s">
        <v>8263</v>
      </c>
      <c r="E1354" t="s">
        <v>29</v>
      </c>
      <c r="F1354" t="s">
        <v>35</v>
      </c>
      <c r="G1354">
        <v>47.769948999999997</v>
      </c>
      <c r="H1354">
        <v>11.762529000000001</v>
      </c>
      <c r="I1354" t="s">
        <v>8263</v>
      </c>
      <c r="J1354" t="s">
        <v>8263</v>
      </c>
      <c r="K1354" t="s">
        <v>8263</v>
      </c>
      <c r="L1354" t="s">
        <v>8263</v>
      </c>
    </row>
    <row r="1355" spans="1:12" x14ac:dyDescent="0.3">
      <c r="A1355" t="s">
        <v>2722</v>
      </c>
      <c r="B1355" t="s">
        <v>2723</v>
      </c>
      <c r="C1355">
        <v>864</v>
      </c>
      <c r="D1355">
        <v>772</v>
      </c>
      <c r="E1355" t="s">
        <v>18</v>
      </c>
      <c r="F1355" t="s">
        <v>95</v>
      </c>
      <c r="G1355">
        <v>42.158999999999999</v>
      </c>
      <c r="H1355">
        <v>23.870999999999999</v>
      </c>
      <c r="I1355">
        <v>690</v>
      </c>
      <c r="J1355">
        <v>98.436029059999996</v>
      </c>
      <c r="K1355">
        <v>27340</v>
      </c>
      <c r="L1355">
        <v>422</v>
      </c>
    </row>
    <row r="1356" spans="1:12" x14ac:dyDescent="0.3">
      <c r="A1356" t="s">
        <v>2724</v>
      </c>
      <c r="B1356" t="s">
        <v>2725</v>
      </c>
      <c r="C1356">
        <v>187</v>
      </c>
      <c r="D1356" t="s">
        <v>8263</v>
      </c>
      <c r="E1356" t="s">
        <v>14</v>
      </c>
      <c r="F1356" t="s">
        <v>24</v>
      </c>
      <c r="G1356">
        <v>43.921010000000003</v>
      </c>
      <c r="H1356">
        <v>5.9243800000000002</v>
      </c>
      <c r="I1356">
        <v>29</v>
      </c>
      <c r="J1356">
        <v>15.7</v>
      </c>
      <c r="K1356" t="s">
        <v>8263</v>
      </c>
      <c r="L1356" t="s">
        <v>8263</v>
      </c>
    </row>
    <row r="1357" spans="1:12" x14ac:dyDescent="0.3">
      <c r="A1357" t="s">
        <v>2726</v>
      </c>
      <c r="B1357" t="s">
        <v>2727</v>
      </c>
      <c r="C1357">
        <v>0.61699999999999999</v>
      </c>
      <c r="D1357" t="s">
        <v>8263</v>
      </c>
      <c r="E1357" t="s">
        <v>29</v>
      </c>
      <c r="F1357" t="s">
        <v>35</v>
      </c>
      <c r="G1357">
        <v>51.122897999999999</v>
      </c>
      <c r="H1357">
        <v>13.030131000000001</v>
      </c>
      <c r="I1357" t="s">
        <v>8263</v>
      </c>
      <c r="J1357" t="s">
        <v>8263</v>
      </c>
      <c r="K1357" t="s">
        <v>8263</v>
      </c>
      <c r="L1357" t="s">
        <v>8263</v>
      </c>
    </row>
    <row r="1358" spans="1:12" x14ac:dyDescent="0.3">
      <c r="A1358" t="s">
        <v>2728</v>
      </c>
      <c r="B1358" t="s">
        <v>2729</v>
      </c>
      <c r="C1358">
        <v>0.60499999999999998</v>
      </c>
      <c r="D1358" t="s">
        <v>8263</v>
      </c>
      <c r="E1358" t="s">
        <v>29</v>
      </c>
      <c r="F1358" t="s">
        <v>35</v>
      </c>
      <c r="G1358">
        <v>48.390385999999999</v>
      </c>
      <c r="H1358">
        <v>9.2121340000000007</v>
      </c>
      <c r="I1358" t="s">
        <v>8263</v>
      </c>
      <c r="J1358" t="s">
        <v>8263</v>
      </c>
      <c r="K1358" t="s">
        <v>8263</v>
      </c>
      <c r="L1358" t="s">
        <v>8263</v>
      </c>
    </row>
    <row r="1359" spans="1:12" x14ac:dyDescent="0.3">
      <c r="A1359" t="s">
        <v>2730</v>
      </c>
      <c r="B1359" t="s">
        <v>2731</v>
      </c>
      <c r="C1359">
        <v>0.6</v>
      </c>
      <c r="D1359" t="s">
        <v>8263</v>
      </c>
      <c r="E1359" t="s">
        <v>29</v>
      </c>
      <c r="F1359" t="s">
        <v>35</v>
      </c>
      <c r="G1359">
        <v>51.155555</v>
      </c>
      <c r="H1359">
        <v>7.9925639999999998</v>
      </c>
      <c r="I1359" t="s">
        <v>8263</v>
      </c>
      <c r="J1359" t="s">
        <v>8263</v>
      </c>
      <c r="K1359" t="s">
        <v>8263</v>
      </c>
      <c r="L1359" t="s">
        <v>8263</v>
      </c>
    </row>
    <row r="1360" spans="1:12" x14ac:dyDescent="0.3">
      <c r="A1360" t="s">
        <v>2732</v>
      </c>
      <c r="B1360" t="s">
        <v>2733</v>
      </c>
      <c r="C1360">
        <v>0.6</v>
      </c>
      <c r="D1360" t="s">
        <v>8263</v>
      </c>
      <c r="E1360" t="s">
        <v>29</v>
      </c>
      <c r="F1360" t="s">
        <v>35</v>
      </c>
      <c r="G1360">
        <v>50.500689000000001</v>
      </c>
      <c r="H1360">
        <v>12.756474000000001</v>
      </c>
      <c r="I1360" t="s">
        <v>8263</v>
      </c>
      <c r="J1360" t="s">
        <v>8263</v>
      </c>
      <c r="K1360" t="s">
        <v>8263</v>
      </c>
      <c r="L1360" t="s">
        <v>8263</v>
      </c>
    </row>
    <row r="1361" spans="1:12" x14ac:dyDescent="0.3">
      <c r="A1361" t="s">
        <v>2734</v>
      </c>
      <c r="B1361" t="s">
        <v>2735</v>
      </c>
      <c r="C1361">
        <v>0.6</v>
      </c>
      <c r="D1361" t="s">
        <v>8263</v>
      </c>
      <c r="E1361" t="s">
        <v>29</v>
      </c>
      <c r="F1361" t="s">
        <v>35</v>
      </c>
      <c r="G1361">
        <v>50.975752</v>
      </c>
      <c r="H1361">
        <v>11.650404</v>
      </c>
      <c r="I1361" t="s">
        <v>8263</v>
      </c>
      <c r="J1361" t="s">
        <v>8263</v>
      </c>
      <c r="K1361" t="s">
        <v>8263</v>
      </c>
      <c r="L1361" t="s">
        <v>8263</v>
      </c>
    </row>
    <row r="1362" spans="1:12" x14ac:dyDescent="0.3">
      <c r="A1362" t="s">
        <v>2736</v>
      </c>
      <c r="B1362" t="s">
        <v>2737</v>
      </c>
      <c r="C1362">
        <v>0.6</v>
      </c>
      <c r="D1362" t="s">
        <v>8263</v>
      </c>
      <c r="E1362" t="s">
        <v>29</v>
      </c>
      <c r="F1362" t="s">
        <v>35</v>
      </c>
      <c r="G1362">
        <v>48.6631</v>
      </c>
      <c r="H1362">
        <v>9.3637999999999995</v>
      </c>
      <c r="I1362" t="s">
        <v>8263</v>
      </c>
      <c r="J1362" t="s">
        <v>8263</v>
      </c>
      <c r="K1362" t="s">
        <v>8263</v>
      </c>
      <c r="L1362" t="s">
        <v>8263</v>
      </c>
    </row>
    <row r="1363" spans="1:12" x14ac:dyDescent="0.3">
      <c r="A1363" t="s">
        <v>2738</v>
      </c>
      <c r="B1363" t="s">
        <v>2739</v>
      </c>
      <c r="C1363">
        <v>0.6</v>
      </c>
      <c r="D1363" t="s">
        <v>8263</v>
      </c>
      <c r="E1363" t="s">
        <v>29</v>
      </c>
      <c r="F1363" t="s">
        <v>35</v>
      </c>
      <c r="G1363">
        <v>50.646228999999998</v>
      </c>
      <c r="H1363">
        <v>12.630020999999999</v>
      </c>
      <c r="I1363" t="s">
        <v>8263</v>
      </c>
      <c r="J1363" t="s">
        <v>8263</v>
      </c>
      <c r="K1363" t="s">
        <v>8263</v>
      </c>
      <c r="L1363" t="s">
        <v>8263</v>
      </c>
    </row>
    <row r="1364" spans="1:12" x14ac:dyDescent="0.3">
      <c r="A1364" t="s">
        <v>2740</v>
      </c>
      <c r="B1364" t="s">
        <v>2741</v>
      </c>
      <c r="C1364">
        <v>0.6</v>
      </c>
      <c r="D1364" t="s">
        <v>8263</v>
      </c>
      <c r="E1364" t="s">
        <v>29</v>
      </c>
      <c r="F1364" t="s">
        <v>35</v>
      </c>
      <c r="G1364">
        <v>51.116712999999997</v>
      </c>
      <c r="H1364">
        <v>7.8932169999999999</v>
      </c>
      <c r="I1364" t="s">
        <v>8263</v>
      </c>
      <c r="J1364" t="s">
        <v>8263</v>
      </c>
      <c r="K1364" t="s">
        <v>8263</v>
      </c>
      <c r="L1364" t="s">
        <v>8263</v>
      </c>
    </row>
    <row r="1365" spans="1:12" x14ac:dyDescent="0.3">
      <c r="A1365" t="s">
        <v>2742</v>
      </c>
      <c r="B1365" t="s">
        <v>2741</v>
      </c>
      <c r="C1365">
        <v>0.6</v>
      </c>
      <c r="D1365" t="s">
        <v>8263</v>
      </c>
      <c r="E1365" t="s">
        <v>29</v>
      </c>
      <c r="F1365" t="s">
        <v>35</v>
      </c>
      <c r="G1365">
        <v>51.116712999999997</v>
      </c>
      <c r="H1365">
        <v>7.8932169999999999</v>
      </c>
      <c r="I1365" t="s">
        <v>8263</v>
      </c>
      <c r="J1365" t="s">
        <v>8263</v>
      </c>
      <c r="K1365" t="s">
        <v>8263</v>
      </c>
      <c r="L1365" t="s">
        <v>8263</v>
      </c>
    </row>
    <row r="1366" spans="1:12" x14ac:dyDescent="0.3">
      <c r="A1366" t="s">
        <v>2743</v>
      </c>
      <c r="B1366" t="s">
        <v>2741</v>
      </c>
      <c r="C1366">
        <v>0.6</v>
      </c>
      <c r="D1366" t="s">
        <v>8263</v>
      </c>
      <c r="E1366" t="s">
        <v>29</v>
      </c>
      <c r="F1366" t="s">
        <v>35</v>
      </c>
      <c r="G1366">
        <v>51.116712999999997</v>
      </c>
      <c r="H1366">
        <v>7.8932169999999999</v>
      </c>
      <c r="I1366" t="s">
        <v>8263</v>
      </c>
      <c r="J1366" t="s">
        <v>8263</v>
      </c>
      <c r="K1366" t="s">
        <v>8263</v>
      </c>
      <c r="L1366" t="s">
        <v>8263</v>
      </c>
    </row>
    <row r="1367" spans="1:12" x14ac:dyDescent="0.3">
      <c r="A1367" t="s">
        <v>2744</v>
      </c>
      <c r="B1367" t="s">
        <v>2745</v>
      </c>
      <c r="C1367">
        <v>187</v>
      </c>
      <c r="D1367" t="s">
        <v>8263</v>
      </c>
      <c r="E1367" t="s">
        <v>29</v>
      </c>
      <c r="F1367" t="s">
        <v>41</v>
      </c>
      <c r="G1367">
        <v>48.223472000000001</v>
      </c>
      <c r="H1367">
        <v>15.304143</v>
      </c>
      <c r="I1367" t="s">
        <v>8263</v>
      </c>
      <c r="J1367" t="s">
        <v>8263</v>
      </c>
      <c r="K1367" t="s">
        <v>8263</v>
      </c>
      <c r="L1367">
        <v>1221</v>
      </c>
    </row>
    <row r="1368" spans="1:12" x14ac:dyDescent="0.3">
      <c r="A1368" t="s">
        <v>2746</v>
      </c>
      <c r="B1368" t="s">
        <v>2741</v>
      </c>
      <c r="C1368">
        <v>0.6</v>
      </c>
      <c r="D1368" t="s">
        <v>8263</v>
      </c>
      <c r="E1368" t="s">
        <v>29</v>
      </c>
      <c r="F1368" t="s">
        <v>35</v>
      </c>
      <c r="G1368">
        <v>51.116712999999997</v>
      </c>
      <c r="H1368">
        <v>7.8932169999999999</v>
      </c>
      <c r="I1368" t="s">
        <v>8263</v>
      </c>
      <c r="J1368" t="s">
        <v>8263</v>
      </c>
      <c r="K1368" t="s">
        <v>8263</v>
      </c>
      <c r="L1368" t="s">
        <v>8263</v>
      </c>
    </row>
    <row r="1369" spans="1:12" x14ac:dyDescent="0.3">
      <c r="A1369" t="s">
        <v>2747</v>
      </c>
      <c r="B1369" t="s">
        <v>2748</v>
      </c>
      <c r="C1369">
        <v>0.6</v>
      </c>
      <c r="D1369" t="s">
        <v>8263</v>
      </c>
      <c r="E1369" t="s">
        <v>29</v>
      </c>
      <c r="F1369" t="s">
        <v>35</v>
      </c>
      <c r="G1369">
        <v>51.224697999999997</v>
      </c>
      <c r="H1369">
        <v>7.9021319999999999</v>
      </c>
      <c r="I1369" t="s">
        <v>8263</v>
      </c>
      <c r="J1369" t="s">
        <v>8263</v>
      </c>
      <c r="K1369" t="s">
        <v>8263</v>
      </c>
      <c r="L1369" t="s">
        <v>8263</v>
      </c>
    </row>
    <row r="1370" spans="1:12" x14ac:dyDescent="0.3">
      <c r="A1370" t="s">
        <v>2749</v>
      </c>
      <c r="B1370" t="s">
        <v>2748</v>
      </c>
      <c r="C1370">
        <v>0.6</v>
      </c>
      <c r="D1370" t="s">
        <v>8263</v>
      </c>
      <c r="E1370" t="s">
        <v>29</v>
      </c>
      <c r="F1370" t="s">
        <v>35</v>
      </c>
      <c r="G1370">
        <v>51.224697999999997</v>
      </c>
      <c r="H1370">
        <v>7.9021319999999999</v>
      </c>
      <c r="I1370" t="s">
        <v>8263</v>
      </c>
      <c r="J1370" t="s">
        <v>8263</v>
      </c>
      <c r="K1370" t="s">
        <v>8263</v>
      </c>
      <c r="L1370" t="s">
        <v>8263</v>
      </c>
    </row>
    <row r="1371" spans="1:12" x14ac:dyDescent="0.3">
      <c r="A1371" t="s">
        <v>2750</v>
      </c>
      <c r="B1371" t="s">
        <v>2748</v>
      </c>
      <c r="C1371">
        <v>0.6</v>
      </c>
      <c r="D1371" t="s">
        <v>8263</v>
      </c>
      <c r="E1371" t="s">
        <v>29</v>
      </c>
      <c r="F1371" t="s">
        <v>35</v>
      </c>
      <c r="G1371">
        <v>51.224697999999997</v>
      </c>
      <c r="H1371">
        <v>7.9021319999999999</v>
      </c>
      <c r="I1371" t="s">
        <v>8263</v>
      </c>
      <c r="J1371" t="s">
        <v>8263</v>
      </c>
      <c r="K1371" t="s">
        <v>8263</v>
      </c>
      <c r="L1371" t="s">
        <v>8263</v>
      </c>
    </row>
    <row r="1372" spans="1:12" x14ac:dyDescent="0.3">
      <c r="A1372" t="s">
        <v>2751</v>
      </c>
      <c r="B1372" t="s">
        <v>2752</v>
      </c>
      <c r="C1372">
        <v>0.6</v>
      </c>
      <c r="D1372" t="s">
        <v>8263</v>
      </c>
      <c r="E1372" t="s">
        <v>29</v>
      </c>
      <c r="F1372" t="s">
        <v>35</v>
      </c>
      <c r="G1372">
        <v>51.224716999999998</v>
      </c>
      <c r="H1372">
        <v>7.9020460000000003</v>
      </c>
      <c r="I1372" t="s">
        <v>8263</v>
      </c>
      <c r="J1372" t="s">
        <v>8263</v>
      </c>
      <c r="K1372" t="s">
        <v>8263</v>
      </c>
      <c r="L1372" t="s">
        <v>8263</v>
      </c>
    </row>
    <row r="1373" spans="1:12" x14ac:dyDescent="0.3">
      <c r="A1373" t="s">
        <v>2753</v>
      </c>
      <c r="B1373" t="s">
        <v>2752</v>
      </c>
      <c r="C1373">
        <v>0.6</v>
      </c>
      <c r="D1373" t="s">
        <v>8263</v>
      </c>
      <c r="E1373" t="s">
        <v>29</v>
      </c>
      <c r="F1373" t="s">
        <v>35</v>
      </c>
      <c r="G1373">
        <v>51.224716999999998</v>
      </c>
      <c r="H1373">
        <v>7.9020460000000003</v>
      </c>
      <c r="I1373" t="s">
        <v>8263</v>
      </c>
      <c r="J1373" t="s">
        <v>8263</v>
      </c>
      <c r="K1373" t="s">
        <v>8263</v>
      </c>
      <c r="L1373" t="s">
        <v>8263</v>
      </c>
    </row>
    <row r="1374" spans="1:12" x14ac:dyDescent="0.3">
      <c r="A1374" t="s">
        <v>2754</v>
      </c>
      <c r="B1374" t="s">
        <v>2752</v>
      </c>
      <c r="C1374">
        <v>0.6</v>
      </c>
      <c r="D1374" t="s">
        <v>8263</v>
      </c>
      <c r="E1374" t="s">
        <v>29</v>
      </c>
      <c r="F1374" t="s">
        <v>35</v>
      </c>
      <c r="G1374">
        <v>51.224716999999998</v>
      </c>
      <c r="H1374">
        <v>7.9020460000000003</v>
      </c>
      <c r="I1374" t="s">
        <v>8263</v>
      </c>
      <c r="J1374" t="s">
        <v>8263</v>
      </c>
      <c r="K1374" t="s">
        <v>8263</v>
      </c>
      <c r="L1374" t="s">
        <v>8263</v>
      </c>
    </row>
    <row r="1375" spans="1:12" x14ac:dyDescent="0.3">
      <c r="A1375" t="s">
        <v>2755</v>
      </c>
      <c r="B1375" t="s">
        <v>2756</v>
      </c>
      <c r="C1375">
        <v>0.6</v>
      </c>
      <c r="D1375" t="s">
        <v>8263</v>
      </c>
      <c r="E1375" t="s">
        <v>29</v>
      </c>
      <c r="F1375" t="s">
        <v>35</v>
      </c>
      <c r="G1375">
        <v>51.224705</v>
      </c>
      <c r="H1375">
        <v>7.9020630000000001</v>
      </c>
      <c r="I1375" t="s">
        <v>8263</v>
      </c>
      <c r="J1375" t="s">
        <v>8263</v>
      </c>
      <c r="K1375" t="s">
        <v>8263</v>
      </c>
      <c r="L1375" t="s">
        <v>8263</v>
      </c>
    </row>
    <row r="1376" spans="1:12" x14ac:dyDescent="0.3">
      <c r="A1376" t="s">
        <v>2757</v>
      </c>
      <c r="B1376" t="s">
        <v>2756</v>
      </c>
      <c r="C1376">
        <v>0.6</v>
      </c>
      <c r="D1376" t="s">
        <v>8263</v>
      </c>
      <c r="E1376" t="s">
        <v>29</v>
      </c>
      <c r="F1376" t="s">
        <v>35</v>
      </c>
      <c r="G1376">
        <v>51.224705</v>
      </c>
      <c r="H1376">
        <v>7.9020630000000001</v>
      </c>
      <c r="I1376" t="s">
        <v>8263</v>
      </c>
      <c r="J1376" t="s">
        <v>8263</v>
      </c>
      <c r="K1376" t="s">
        <v>8263</v>
      </c>
      <c r="L1376" t="s">
        <v>8263</v>
      </c>
    </row>
    <row r="1377" spans="1:12" x14ac:dyDescent="0.3">
      <c r="A1377" t="s">
        <v>2758</v>
      </c>
      <c r="B1377" t="s">
        <v>2756</v>
      </c>
      <c r="C1377">
        <v>0.6</v>
      </c>
      <c r="D1377" t="s">
        <v>8263</v>
      </c>
      <c r="E1377" t="s">
        <v>29</v>
      </c>
      <c r="F1377" t="s">
        <v>35</v>
      </c>
      <c r="G1377">
        <v>51.224705</v>
      </c>
      <c r="H1377">
        <v>7.9020630000000001</v>
      </c>
      <c r="I1377" t="s">
        <v>8263</v>
      </c>
      <c r="J1377" t="s">
        <v>8263</v>
      </c>
      <c r="K1377" t="s">
        <v>8263</v>
      </c>
      <c r="L1377" t="s">
        <v>8263</v>
      </c>
    </row>
    <row r="1378" spans="1:12" x14ac:dyDescent="0.3">
      <c r="A1378" t="s">
        <v>2759</v>
      </c>
      <c r="B1378" t="s">
        <v>2760</v>
      </c>
      <c r="C1378">
        <v>157</v>
      </c>
      <c r="D1378" t="s">
        <v>8263</v>
      </c>
      <c r="E1378" t="s">
        <v>14</v>
      </c>
      <c r="F1378" t="s">
        <v>41</v>
      </c>
      <c r="G1378">
        <v>46.968449999999997</v>
      </c>
      <c r="H1378">
        <v>10.05986</v>
      </c>
      <c r="I1378">
        <v>53</v>
      </c>
      <c r="J1378">
        <v>5.3</v>
      </c>
      <c r="K1378" t="s">
        <v>8263</v>
      </c>
      <c r="L1378" t="s">
        <v>8263</v>
      </c>
    </row>
    <row r="1379" spans="1:12" x14ac:dyDescent="0.3">
      <c r="A1379" t="s">
        <v>2761</v>
      </c>
      <c r="B1379" t="s">
        <v>2762</v>
      </c>
      <c r="C1379">
        <v>0.6</v>
      </c>
      <c r="D1379" t="s">
        <v>8263</v>
      </c>
      <c r="E1379" t="s">
        <v>29</v>
      </c>
      <c r="F1379" t="s">
        <v>35</v>
      </c>
      <c r="G1379">
        <v>51.267372999999999</v>
      </c>
      <c r="H1379">
        <v>7.7246860000000002</v>
      </c>
      <c r="I1379" t="s">
        <v>8263</v>
      </c>
      <c r="J1379" t="s">
        <v>8263</v>
      </c>
      <c r="K1379" t="s">
        <v>8263</v>
      </c>
      <c r="L1379" t="s">
        <v>8263</v>
      </c>
    </row>
    <row r="1380" spans="1:12" x14ac:dyDescent="0.3">
      <c r="A1380" t="s">
        <v>2763</v>
      </c>
      <c r="B1380" t="s">
        <v>2762</v>
      </c>
      <c r="C1380">
        <v>0.6</v>
      </c>
      <c r="D1380" t="s">
        <v>8263</v>
      </c>
      <c r="E1380" t="s">
        <v>29</v>
      </c>
      <c r="F1380" t="s">
        <v>35</v>
      </c>
      <c r="G1380">
        <v>51.267372999999999</v>
      </c>
      <c r="H1380">
        <v>7.7246860000000002</v>
      </c>
      <c r="I1380" t="s">
        <v>8263</v>
      </c>
      <c r="J1380" t="s">
        <v>8263</v>
      </c>
      <c r="K1380" t="s">
        <v>8263</v>
      </c>
      <c r="L1380" t="s">
        <v>8263</v>
      </c>
    </row>
    <row r="1381" spans="1:12" x14ac:dyDescent="0.3">
      <c r="A1381" t="s">
        <v>2764</v>
      </c>
      <c r="B1381" t="s">
        <v>2762</v>
      </c>
      <c r="C1381">
        <v>0.6</v>
      </c>
      <c r="D1381" t="s">
        <v>8263</v>
      </c>
      <c r="E1381" t="s">
        <v>29</v>
      </c>
      <c r="F1381" t="s">
        <v>35</v>
      </c>
      <c r="G1381">
        <v>51.267372999999999</v>
      </c>
      <c r="H1381">
        <v>7.7246860000000002</v>
      </c>
      <c r="I1381" t="s">
        <v>8263</v>
      </c>
      <c r="J1381" t="s">
        <v>8263</v>
      </c>
      <c r="K1381" t="s">
        <v>8263</v>
      </c>
      <c r="L1381" t="s">
        <v>8263</v>
      </c>
    </row>
    <row r="1382" spans="1:12" x14ac:dyDescent="0.3">
      <c r="A1382" t="s">
        <v>2765</v>
      </c>
      <c r="B1382" t="s">
        <v>2762</v>
      </c>
      <c r="C1382">
        <v>0.6</v>
      </c>
      <c r="D1382" t="s">
        <v>8263</v>
      </c>
      <c r="E1382" t="s">
        <v>29</v>
      </c>
      <c r="F1382" t="s">
        <v>35</v>
      </c>
      <c r="G1382">
        <v>51.267372999999999</v>
      </c>
      <c r="H1382">
        <v>7.7246860000000002</v>
      </c>
      <c r="I1382" t="s">
        <v>8263</v>
      </c>
      <c r="J1382" t="s">
        <v>8263</v>
      </c>
      <c r="K1382" t="s">
        <v>8263</v>
      </c>
      <c r="L1382" t="s">
        <v>8263</v>
      </c>
    </row>
    <row r="1383" spans="1:12" x14ac:dyDescent="0.3">
      <c r="A1383" t="s">
        <v>2766</v>
      </c>
      <c r="B1383" t="s">
        <v>2767</v>
      </c>
      <c r="C1383">
        <v>0.58499999999999996</v>
      </c>
      <c r="D1383" t="s">
        <v>8263</v>
      </c>
      <c r="E1383" t="s">
        <v>29</v>
      </c>
      <c r="F1383" t="s">
        <v>35</v>
      </c>
      <c r="G1383">
        <v>50.612349999999999</v>
      </c>
      <c r="H1383">
        <v>12.690956</v>
      </c>
      <c r="I1383" t="s">
        <v>8263</v>
      </c>
      <c r="J1383" t="s">
        <v>8263</v>
      </c>
      <c r="K1383" t="s">
        <v>8263</v>
      </c>
      <c r="L1383" t="s">
        <v>8263</v>
      </c>
    </row>
    <row r="1384" spans="1:12" x14ac:dyDescent="0.3">
      <c r="A1384" t="s">
        <v>2768</v>
      </c>
      <c r="B1384" t="s">
        <v>2769</v>
      </c>
      <c r="C1384">
        <v>0.58499999999999996</v>
      </c>
      <c r="D1384" t="s">
        <v>8263</v>
      </c>
      <c r="E1384" t="s">
        <v>29</v>
      </c>
      <c r="F1384" t="s">
        <v>35</v>
      </c>
      <c r="G1384">
        <v>48.723770000000002</v>
      </c>
      <c r="H1384">
        <v>8.3559599999999996</v>
      </c>
      <c r="I1384" t="s">
        <v>8263</v>
      </c>
      <c r="J1384" t="s">
        <v>8263</v>
      </c>
      <c r="K1384" t="s">
        <v>8263</v>
      </c>
      <c r="L1384" t="s">
        <v>8263</v>
      </c>
    </row>
    <row r="1385" spans="1:12" x14ac:dyDescent="0.3">
      <c r="A1385" t="s">
        <v>2770</v>
      </c>
      <c r="B1385" t="s">
        <v>2771</v>
      </c>
      <c r="C1385">
        <v>0.58499999999999996</v>
      </c>
      <c r="D1385" t="s">
        <v>8263</v>
      </c>
      <c r="E1385" t="s">
        <v>29</v>
      </c>
      <c r="F1385" t="s">
        <v>35</v>
      </c>
      <c r="G1385">
        <v>50.626783000000003</v>
      </c>
      <c r="H1385">
        <v>12.684267</v>
      </c>
      <c r="I1385" t="s">
        <v>8263</v>
      </c>
      <c r="J1385" t="s">
        <v>8263</v>
      </c>
      <c r="K1385" t="s">
        <v>8263</v>
      </c>
      <c r="L1385" t="s">
        <v>8263</v>
      </c>
    </row>
    <row r="1386" spans="1:12" x14ac:dyDescent="0.3">
      <c r="A1386" t="s">
        <v>2772</v>
      </c>
      <c r="B1386" t="s">
        <v>2773</v>
      </c>
      <c r="C1386">
        <v>0.57999999999999996</v>
      </c>
      <c r="D1386" t="s">
        <v>8263</v>
      </c>
      <c r="E1386" t="s">
        <v>29</v>
      </c>
      <c r="F1386" t="s">
        <v>35</v>
      </c>
      <c r="G1386">
        <v>48.015627000000002</v>
      </c>
      <c r="H1386">
        <v>12.544722999999999</v>
      </c>
      <c r="I1386" t="s">
        <v>8263</v>
      </c>
      <c r="J1386" t="s">
        <v>8263</v>
      </c>
      <c r="K1386" t="s">
        <v>8263</v>
      </c>
      <c r="L1386" t="s">
        <v>8263</v>
      </c>
    </row>
    <row r="1387" spans="1:12" x14ac:dyDescent="0.3">
      <c r="A1387" t="s">
        <v>2774</v>
      </c>
      <c r="B1387" t="s">
        <v>2775</v>
      </c>
      <c r="C1387">
        <v>0.56000000000000005</v>
      </c>
      <c r="D1387" t="s">
        <v>8263</v>
      </c>
      <c r="E1387" t="s">
        <v>29</v>
      </c>
      <c r="F1387" t="s">
        <v>35</v>
      </c>
      <c r="G1387">
        <v>50.982970000000002</v>
      </c>
      <c r="H1387">
        <v>12.99362</v>
      </c>
      <c r="I1387" t="s">
        <v>8263</v>
      </c>
      <c r="J1387" t="s">
        <v>8263</v>
      </c>
      <c r="K1387" t="s">
        <v>8263</v>
      </c>
      <c r="L1387" t="s">
        <v>8263</v>
      </c>
    </row>
    <row r="1388" spans="1:12" x14ac:dyDescent="0.3">
      <c r="A1388" t="s">
        <v>2776</v>
      </c>
      <c r="B1388" t="s">
        <v>2777</v>
      </c>
      <c r="C1388">
        <v>0.56000000000000005</v>
      </c>
      <c r="D1388" t="s">
        <v>8263</v>
      </c>
      <c r="E1388" t="s">
        <v>29</v>
      </c>
      <c r="F1388" t="s">
        <v>35</v>
      </c>
      <c r="G1388">
        <v>51.157978999999997</v>
      </c>
      <c r="H1388">
        <v>12.975752999999999</v>
      </c>
      <c r="I1388" t="s">
        <v>8263</v>
      </c>
      <c r="J1388" t="s">
        <v>8263</v>
      </c>
      <c r="K1388" t="s">
        <v>8263</v>
      </c>
      <c r="L1388" t="s">
        <v>8263</v>
      </c>
    </row>
    <row r="1389" spans="1:12" x14ac:dyDescent="0.3">
      <c r="A1389" t="s">
        <v>2778</v>
      </c>
      <c r="B1389" t="s">
        <v>2779</v>
      </c>
      <c r="C1389">
        <v>159</v>
      </c>
      <c r="D1389" t="s">
        <v>8263</v>
      </c>
      <c r="E1389" t="s">
        <v>14</v>
      </c>
      <c r="F1389" t="s">
        <v>117</v>
      </c>
      <c r="G1389">
        <v>39.542900000000003</v>
      </c>
      <c r="H1389">
        <v>-8.3187999999999995</v>
      </c>
      <c r="I1389">
        <v>115</v>
      </c>
      <c r="J1389">
        <v>902.5</v>
      </c>
      <c r="K1389">
        <v>159500</v>
      </c>
      <c r="L1389">
        <v>396.5</v>
      </c>
    </row>
    <row r="1390" spans="1:12" x14ac:dyDescent="0.3">
      <c r="A1390" t="s">
        <v>2780</v>
      </c>
      <c r="B1390" t="s">
        <v>2781</v>
      </c>
      <c r="C1390">
        <v>0.55000000000000004</v>
      </c>
      <c r="D1390" t="s">
        <v>8263</v>
      </c>
      <c r="E1390" t="s">
        <v>29</v>
      </c>
      <c r="F1390" t="s">
        <v>35</v>
      </c>
      <c r="G1390">
        <v>48.3</v>
      </c>
      <c r="H1390">
        <v>10.32</v>
      </c>
      <c r="I1390" t="s">
        <v>8263</v>
      </c>
      <c r="J1390" t="s">
        <v>8263</v>
      </c>
      <c r="K1390" t="s">
        <v>8263</v>
      </c>
      <c r="L1390" t="s">
        <v>8263</v>
      </c>
    </row>
    <row r="1391" spans="1:12" x14ac:dyDescent="0.3">
      <c r="A1391" t="s">
        <v>2782</v>
      </c>
      <c r="B1391" t="s">
        <v>2783</v>
      </c>
      <c r="C1391">
        <v>0.55000000000000004</v>
      </c>
      <c r="D1391" t="s">
        <v>8263</v>
      </c>
      <c r="E1391" t="s">
        <v>29</v>
      </c>
      <c r="F1391" t="s">
        <v>35</v>
      </c>
      <c r="G1391">
        <v>48.31</v>
      </c>
      <c r="H1391">
        <v>10.33</v>
      </c>
      <c r="I1391" t="s">
        <v>8263</v>
      </c>
      <c r="J1391" t="s">
        <v>8263</v>
      </c>
      <c r="K1391" t="s">
        <v>8263</v>
      </c>
      <c r="L1391" t="s">
        <v>8263</v>
      </c>
    </row>
    <row r="1392" spans="1:12" x14ac:dyDescent="0.3">
      <c r="A1392" t="s">
        <v>2784</v>
      </c>
      <c r="B1392" t="s">
        <v>2785</v>
      </c>
      <c r="C1392">
        <v>0.53</v>
      </c>
      <c r="D1392" t="s">
        <v>8263</v>
      </c>
      <c r="E1392" t="s">
        <v>29</v>
      </c>
      <c r="F1392" t="s">
        <v>35</v>
      </c>
      <c r="G1392">
        <v>50.875318</v>
      </c>
      <c r="H1392">
        <v>13.021385</v>
      </c>
      <c r="I1392" t="s">
        <v>8263</v>
      </c>
      <c r="J1392" t="s">
        <v>8263</v>
      </c>
      <c r="K1392" t="s">
        <v>8263</v>
      </c>
      <c r="L1392" t="s">
        <v>8263</v>
      </c>
    </row>
    <row r="1393" spans="1:12" x14ac:dyDescent="0.3">
      <c r="A1393" t="s">
        <v>2786</v>
      </c>
      <c r="B1393" t="s">
        <v>2787</v>
      </c>
      <c r="C1393">
        <v>0.51600000000000001</v>
      </c>
      <c r="D1393" t="s">
        <v>8263</v>
      </c>
      <c r="E1393" t="s">
        <v>29</v>
      </c>
      <c r="F1393" t="s">
        <v>35</v>
      </c>
      <c r="G1393">
        <v>50.580196999999998</v>
      </c>
      <c r="H1393">
        <v>12.745811</v>
      </c>
      <c r="I1393" t="s">
        <v>8263</v>
      </c>
      <c r="J1393" t="s">
        <v>8263</v>
      </c>
      <c r="K1393" t="s">
        <v>8263</v>
      </c>
      <c r="L1393" t="s">
        <v>8263</v>
      </c>
    </row>
    <row r="1394" spans="1:12" x14ac:dyDescent="0.3">
      <c r="A1394" t="s">
        <v>2788</v>
      </c>
      <c r="B1394" t="s">
        <v>2789</v>
      </c>
      <c r="C1394">
        <v>0.51100000000000001</v>
      </c>
      <c r="D1394" t="s">
        <v>8263</v>
      </c>
      <c r="E1394" t="s">
        <v>29</v>
      </c>
      <c r="F1394" t="s">
        <v>35</v>
      </c>
      <c r="G1394">
        <v>50.325259000000003</v>
      </c>
      <c r="H1394">
        <v>8.2537579999999995</v>
      </c>
      <c r="I1394" t="s">
        <v>8263</v>
      </c>
      <c r="J1394" t="s">
        <v>8263</v>
      </c>
      <c r="K1394" t="s">
        <v>8263</v>
      </c>
      <c r="L1394" t="s">
        <v>8263</v>
      </c>
    </row>
    <row r="1395" spans="1:12" x14ac:dyDescent="0.3">
      <c r="A1395" t="s">
        <v>2790</v>
      </c>
      <c r="B1395" t="s">
        <v>2791</v>
      </c>
      <c r="C1395">
        <v>0.505</v>
      </c>
      <c r="D1395" t="s">
        <v>8263</v>
      </c>
      <c r="E1395" t="s">
        <v>29</v>
      </c>
      <c r="F1395" t="s">
        <v>35</v>
      </c>
      <c r="G1395">
        <v>50.898857</v>
      </c>
      <c r="H1395">
        <v>12.660523</v>
      </c>
      <c r="I1395" t="s">
        <v>8263</v>
      </c>
      <c r="J1395" t="s">
        <v>8263</v>
      </c>
      <c r="K1395" t="s">
        <v>8263</v>
      </c>
      <c r="L1395" t="s">
        <v>8263</v>
      </c>
    </row>
    <row r="1396" spans="1:12" x14ac:dyDescent="0.3">
      <c r="A1396" t="s">
        <v>2792</v>
      </c>
      <c r="B1396" t="s">
        <v>2793</v>
      </c>
      <c r="C1396">
        <v>0.504</v>
      </c>
      <c r="D1396" t="s">
        <v>8263</v>
      </c>
      <c r="E1396" t="s">
        <v>29</v>
      </c>
      <c r="F1396" t="s">
        <v>35</v>
      </c>
      <c r="G1396">
        <v>51.458438999999998</v>
      </c>
      <c r="H1396">
        <v>7.633934</v>
      </c>
      <c r="I1396" t="s">
        <v>8263</v>
      </c>
      <c r="J1396" t="s">
        <v>8263</v>
      </c>
      <c r="K1396" t="s">
        <v>8263</v>
      </c>
      <c r="L1396" t="s">
        <v>8263</v>
      </c>
    </row>
    <row r="1397" spans="1:12" x14ac:dyDescent="0.3">
      <c r="A1397" t="s">
        <v>2794</v>
      </c>
      <c r="B1397" t="s">
        <v>2795</v>
      </c>
      <c r="C1397">
        <v>0.5</v>
      </c>
      <c r="D1397" t="s">
        <v>8263</v>
      </c>
      <c r="E1397" t="s">
        <v>29</v>
      </c>
      <c r="F1397" t="s">
        <v>35</v>
      </c>
      <c r="G1397">
        <v>52.065195000000003</v>
      </c>
      <c r="H1397">
        <v>9.9423530000000007</v>
      </c>
      <c r="I1397" t="s">
        <v>8263</v>
      </c>
      <c r="J1397" t="s">
        <v>8263</v>
      </c>
      <c r="K1397" t="s">
        <v>8263</v>
      </c>
      <c r="L1397" t="s">
        <v>8263</v>
      </c>
    </row>
    <row r="1398" spans="1:12" x14ac:dyDescent="0.3">
      <c r="A1398" t="s">
        <v>2796</v>
      </c>
      <c r="B1398" t="s">
        <v>2797</v>
      </c>
      <c r="C1398">
        <v>0.5</v>
      </c>
      <c r="D1398" t="s">
        <v>8263</v>
      </c>
      <c r="E1398" t="s">
        <v>29</v>
      </c>
      <c r="F1398" t="s">
        <v>35</v>
      </c>
      <c r="G1398">
        <v>48.888730000000002</v>
      </c>
      <c r="H1398">
        <v>8.7030770000000004</v>
      </c>
      <c r="I1398" t="s">
        <v>8263</v>
      </c>
      <c r="J1398" t="s">
        <v>8263</v>
      </c>
      <c r="K1398" t="s">
        <v>8263</v>
      </c>
      <c r="L1398" t="s">
        <v>8263</v>
      </c>
    </row>
    <row r="1399" spans="1:12" x14ac:dyDescent="0.3">
      <c r="A1399" t="s">
        <v>2798</v>
      </c>
      <c r="B1399" t="s">
        <v>2799</v>
      </c>
      <c r="C1399">
        <v>0.5</v>
      </c>
      <c r="D1399" t="s">
        <v>8263</v>
      </c>
      <c r="E1399" t="s">
        <v>29</v>
      </c>
      <c r="F1399" t="s">
        <v>35</v>
      </c>
      <c r="G1399">
        <v>50.835999999999999</v>
      </c>
      <c r="H1399">
        <v>10.163</v>
      </c>
      <c r="I1399" t="s">
        <v>8263</v>
      </c>
      <c r="J1399" t="s">
        <v>8263</v>
      </c>
      <c r="K1399" t="s">
        <v>8263</v>
      </c>
      <c r="L1399" t="s">
        <v>8263</v>
      </c>
    </row>
    <row r="1400" spans="1:12" x14ac:dyDescent="0.3">
      <c r="A1400" t="s">
        <v>2800</v>
      </c>
      <c r="B1400" t="s">
        <v>2801</v>
      </c>
      <c r="C1400">
        <v>185</v>
      </c>
      <c r="D1400">
        <v>180</v>
      </c>
      <c r="E1400" t="s">
        <v>18</v>
      </c>
      <c r="F1400" t="s">
        <v>44</v>
      </c>
      <c r="G1400">
        <v>46.084119999999999</v>
      </c>
      <c r="H1400">
        <v>13.66757</v>
      </c>
      <c r="I1400" t="s">
        <v>8263</v>
      </c>
      <c r="J1400">
        <v>2.17</v>
      </c>
      <c r="K1400" t="s">
        <v>8263</v>
      </c>
      <c r="L1400">
        <v>185</v>
      </c>
    </row>
    <row r="1401" spans="1:12" x14ac:dyDescent="0.3">
      <c r="A1401" t="s">
        <v>2802</v>
      </c>
      <c r="B1401" t="s">
        <v>2803</v>
      </c>
      <c r="C1401">
        <v>0.5</v>
      </c>
      <c r="D1401" t="s">
        <v>8263</v>
      </c>
      <c r="E1401" t="s">
        <v>29</v>
      </c>
      <c r="F1401" t="s">
        <v>35</v>
      </c>
      <c r="G1401">
        <v>51.646000000000001</v>
      </c>
      <c r="H1401">
        <v>11.753</v>
      </c>
      <c r="I1401" t="s">
        <v>8263</v>
      </c>
      <c r="J1401" t="s">
        <v>8263</v>
      </c>
      <c r="K1401" t="s">
        <v>8263</v>
      </c>
      <c r="L1401" t="s">
        <v>8263</v>
      </c>
    </row>
    <row r="1402" spans="1:12" x14ac:dyDescent="0.3">
      <c r="A1402" t="s">
        <v>2804</v>
      </c>
      <c r="B1402" t="s">
        <v>2803</v>
      </c>
      <c r="C1402">
        <v>0.5</v>
      </c>
      <c r="D1402" t="s">
        <v>8263</v>
      </c>
      <c r="E1402" t="s">
        <v>29</v>
      </c>
      <c r="F1402" t="s">
        <v>35</v>
      </c>
      <c r="G1402">
        <v>51.646000000000001</v>
      </c>
      <c r="H1402">
        <v>11.753</v>
      </c>
      <c r="I1402" t="s">
        <v>8263</v>
      </c>
      <c r="J1402" t="s">
        <v>8263</v>
      </c>
      <c r="K1402" t="s">
        <v>8263</v>
      </c>
      <c r="L1402" t="s">
        <v>8263</v>
      </c>
    </row>
    <row r="1403" spans="1:12" x14ac:dyDescent="0.3">
      <c r="A1403" t="s">
        <v>2805</v>
      </c>
      <c r="B1403" t="s">
        <v>2803</v>
      </c>
      <c r="C1403">
        <v>0.5</v>
      </c>
      <c r="D1403" t="s">
        <v>8263</v>
      </c>
      <c r="E1403" t="s">
        <v>29</v>
      </c>
      <c r="F1403" t="s">
        <v>35</v>
      </c>
      <c r="G1403">
        <v>51.646000000000001</v>
      </c>
      <c r="H1403">
        <v>11.753</v>
      </c>
      <c r="I1403" t="s">
        <v>8263</v>
      </c>
      <c r="J1403" t="s">
        <v>8263</v>
      </c>
      <c r="K1403" t="s">
        <v>8263</v>
      </c>
      <c r="L1403" t="s">
        <v>8263</v>
      </c>
    </row>
    <row r="1404" spans="1:12" x14ac:dyDescent="0.3">
      <c r="A1404" t="s">
        <v>2806</v>
      </c>
      <c r="B1404" t="s">
        <v>2803</v>
      </c>
      <c r="C1404">
        <v>0.5</v>
      </c>
      <c r="D1404" t="s">
        <v>8263</v>
      </c>
      <c r="E1404" t="s">
        <v>29</v>
      </c>
      <c r="F1404" t="s">
        <v>35</v>
      </c>
      <c r="G1404">
        <v>51.646000000000001</v>
      </c>
      <c r="H1404">
        <v>11.753</v>
      </c>
      <c r="I1404" t="s">
        <v>8263</v>
      </c>
      <c r="J1404" t="s">
        <v>8263</v>
      </c>
      <c r="K1404" t="s">
        <v>8263</v>
      </c>
      <c r="L1404" t="s">
        <v>8263</v>
      </c>
    </row>
    <row r="1405" spans="1:12" x14ac:dyDescent="0.3">
      <c r="A1405" t="s">
        <v>2807</v>
      </c>
      <c r="B1405" t="s">
        <v>2803</v>
      </c>
      <c r="C1405">
        <v>0.5</v>
      </c>
      <c r="D1405" t="s">
        <v>8263</v>
      </c>
      <c r="E1405" t="s">
        <v>29</v>
      </c>
      <c r="F1405" t="s">
        <v>35</v>
      </c>
      <c r="G1405">
        <v>51.646000000000001</v>
      </c>
      <c r="H1405">
        <v>11.753</v>
      </c>
      <c r="I1405" t="s">
        <v>8263</v>
      </c>
      <c r="J1405" t="s">
        <v>8263</v>
      </c>
      <c r="K1405" t="s">
        <v>8263</v>
      </c>
      <c r="L1405" t="s">
        <v>8263</v>
      </c>
    </row>
    <row r="1406" spans="1:12" x14ac:dyDescent="0.3">
      <c r="A1406" t="s">
        <v>2808</v>
      </c>
      <c r="B1406" t="s">
        <v>2803</v>
      </c>
      <c r="C1406">
        <v>0.5</v>
      </c>
      <c r="D1406" t="s">
        <v>8263</v>
      </c>
      <c r="E1406" t="s">
        <v>29</v>
      </c>
      <c r="F1406" t="s">
        <v>35</v>
      </c>
      <c r="G1406">
        <v>51.646000000000001</v>
      </c>
      <c r="H1406">
        <v>11.753</v>
      </c>
      <c r="I1406" t="s">
        <v>8263</v>
      </c>
      <c r="J1406" t="s">
        <v>8263</v>
      </c>
      <c r="K1406" t="s">
        <v>8263</v>
      </c>
      <c r="L1406" t="s">
        <v>8263</v>
      </c>
    </row>
    <row r="1407" spans="1:12" x14ac:dyDescent="0.3">
      <c r="A1407" t="s">
        <v>2809</v>
      </c>
      <c r="B1407" t="s">
        <v>2803</v>
      </c>
      <c r="C1407">
        <v>0.5</v>
      </c>
      <c r="D1407" t="s">
        <v>8263</v>
      </c>
      <c r="E1407" t="s">
        <v>29</v>
      </c>
      <c r="F1407" t="s">
        <v>35</v>
      </c>
      <c r="G1407">
        <v>51.646000000000001</v>
      </c>
      <c r="H1407">
        <v>11.753</v>
      </c>
      <c r="I1407" t="s">
        <v>8263</v>
      </c>
      <c r="J1407" t="s">
        <v>8263</v>
      </c>
      <c r="K1407" t="s">
        <v>8263</v>
      </c>
      <c r="L1407" t="s">
        <v>8263</v>
      </c>
    </row>
    <row r="1408" spans="1:12" x14ac:dyDescent="0.3">
      <c r="A1408" t="s">
        <v>2810</v>
      </c>
      <c r="B1408" t="s">
        <v>2803</v>
      </c>
      <c r="C1408">
        <v>0.5</v>
      </c>
      <c r="D1408" t="s">
        <v>8263</v>
      </c>
      <c r="E1408" t="s">
        <v>29</v>
      </c>
      <c r="F1408" t="s">
        <v>35</v>
      </c>
      <c r="G1408">
        <v>51.646000000000001</v>
      </c>
      <c r="H1408">
        <v>11.753</v>
      </c>
      <c r="I1408" t="s">
        <v>8263</v>
      </c>
      <c r="J1408" t="s">
        <v>8263</v>
      </c>
      <c r="K1408" t="s">
        <v>8263</v>
      </c>
      <c r="L1408" t="s">
        <v>8263</v>
      </c>
    </row>
    <row r="1409" spans="1:12" x14ac:dyDescent="0.3">
      <c r="A1409" t="s">
        <v>2811</v>
      </c>
      <c r="B1409" t="s">
        <v>2803</v>
      </c>
      <c r="C1409">
        <v>0.5</v>
      </c>
      <c r="D1409" t="s">
        <v>8263</v>
      </c>
      <c r="E1409" t="s">
        <v>29</v>
      </c>
      <c r="F1409" t="s">
        <v>35</v>
      </c>
      <c r="G1409">
        <v>51.646000000000001</v>
      </c>
      <c r="H1409">
        <v>11.753</v>
      </c>
      <c r="I1409" t="s">
        <v>8263</v>
      </c>
      <c r="J1409" t="s">
        <v>8263</v>
      </c>
      <c r="K1409" t="s">
        <v>8263</v>
      </c>
      <c r="L1409" t="s">
        <v>8263</v>
      </c>
    </row>
    <row r="1410" spans="1:12" x14ac:dyDescent="0.3">
      <c r="A1410" t="s">
        <v>2812</v>
      </c>
      <c r="B1410" t="s">
        <v>2813</v>
      </c>
      <c r="C1410">
        <v>0.496</v>
      </c>
      <c r="D1410" t="s">
        <v>8263</v>
      </c>
      <c r="E1410" t="s">
        <v>29</v>
      </c>
      <c r="F1410" t="s">
        <v>35</v>
      </c>
      <c r="G1410">
        <v>47.650756999999999</v>
      </c>
      <c r="H1410">
        <v>9.7797079999999994</v>
      </c>
      <c r="I1410" t="s">
        <v>8263</v>
      </c>
      <c r="J1410" t="s">
        <v>8263</v>
      </c>
      <c r="K1410" t="s">
        <v>8263</v>
      </c>
      <c r="L1410" t="s">
        <v>8263</v>
      </c>
    </row>
    <row r="1411" spans="1:12" x14ac:dyDescent="0.3">
      <c r="A1411" t="s">
        <v>2814</v>
      </c>
      <c r="B1411" t="s">
        <v>2815</v>
      </c>
      <c r="C1411">
        <v>185</v>
      </c>
      <c r="D1411">
        <v>90</v>
      </c>
      <c r="E1411" t="s">
        <v>18</v>
      </c>
      <c r="F1411" t="s">
        <v>15</v>
      </c>
      <c r="G1411">
        <v>46.481997999999997</v>
      </c>
      <c r="H1411">
        <v>9.4529999999999994</v>
      </c>
      <c r="I1411">
        <v>28</v>
      </c>
      <c r="J1411">
        <v>197</v>
      </c>
      <c r="K1411">
        <v>22630</v>
      </c>
      <c r="L1411" t="s">
        <v>8263</v>
      </c>
    </row>
    <row r="1412" spans="1:12" x14ac:dyDescent="0.3">
      <c r="A1412" t="s">
        <v>2816</v>
      </c>
      <c r="B1412" t="s">
        <v>2817</v>
      </c>
      <c r="C1412">
        <v>0.496</v>
      </c>
      <c r="D1412" t="s">
        <v>8263</v>
      </c>
      <c r="E1412" t="s">
        <v>29</v>
      </c>
      <c r="F1412" t="s">
        <v>35</v>
      </c>
      <c r="G1412">
        <v>47.651000000000003</v>
      </c>
      <c r="H1412">
        <v>9.7789999999999999</v>
      </c>
      <c r="I1412" t="s">
        <v>8263</v>
      </c>
      <c r="J1412" t="s">
        <v>8263</v>
      </c>
      <c r="K1412" t="s">
        <v>8263</v>
      </c>
      <c r="L1412" t="s">
        <v>8263</v>
      </c>
    </row>
    <row r="1413" spans="1:12" x14ac:dyDescent="0.3">
      <c r="A1413" t="s">
        <v>2818</v>
      </c>
      <c r="B1413" t="s">
        <v>2819</v>
      </c>
      <c r="C1413">
        <v>0.495</v>
      </c>
      <c r="D1413" t="s">
        <v>8263</v>
      </c>
      <c r="E1413" t="s">
        <v>29</v>
      </c>
      <c r="F1413" t="s">
        <v>35</v>
      </c>
      <c r="G1413">
        <v>48.927</v>
      </c>
      <c r="H1413">
        <v>8.9559999999999995</v>
      </c>
      <c r="I1413" t="s">
        <v>8263</v>
      </c>
      <c r="J1413" t="s">
        <v>8263</v>
      </c>
      <c r="K1413" t="s">
        <v>8263</v>
      </c>
      <c r="L1413" t="s">
        <v>8263</v>
      </c>
    </row>
    <row r="1414" spans="1:12" x14ac:dyDescent="0.3">
      <c r="A1414" t="s">
        <v>2820</v>
      </c>
      <c r="B1414" t="s">
        <v>2821</v>
      </c>
      <c r="C1414">
        <v>0.49</v>
      </c>
      <c r="D1414" t="s">
        <v>8263</v>
      </c>
      <c r="E1414" t="s">
        <v>29</v>
      </c>
      <c r="F1414" t="s">
        <v>35</v>
      </c>
      <c r="G1414">
        <v>49.716076000000001</v>
      </c>
      <c r="H1414">
        <v>11.072573999999999</v>
      </c>
      <c r="I1414" t="s">
        <v>8263</v>
      </c>
      <c r="J1414" t="s">
        <v>8263</v>
      </c>
      <c r="K1414" t="s">
        <v>8263</v>
      </c>
      <c r="L1414" t="s">
        <v>8263</v>
      </c>
    </row>
    <row r="1415" spans="1:12" x14ac:dyDescent="0.3">
      <c r="A1415" t="s">
        <v>2822</v>
      </c>
      <c r="B1415" t="s">
        <v>2823</v>
      </c>
      <c r="C1415">
        <v>0.49</v>
      </c>
      <c r="D1415" t="s">
        <v>8263</v>
      </c>
      <c r="E1415" t="s">
        <v>29</v>
      </c>
      <c r="F1415" t="s">
        <v>35</v>
      </c>
      <c r="G1415">
        <v>48.084510000000002</v>
      </c>
      <c r="H1415">
        <v>9.2767499999999998</v>
      </c>
      <c r="I1415" t="s">
        <v>8263</v>
      </c>
      <c r="J1415" t="s">
        <v>8263</v>
      </c>
      <c r="K1415" t="s">
        <v>8263</v>
      </c>
      <c r="L1415" t="s">
        <v>8263</v>
      </c>
    </row>
    <row r="1416" spans="1:12" x14ac:dyDescent="0.3">
      <c r="A1416" t="s">
        <v>2824</v>
      </c>
      <c r="B1416" t="s">
        <v>2825</v>
      </c>
      <c r="C1416">
        <v>0.49</v>
      </c>
      <c r="D1416" t="s">
        <v>8263</v>
      </c>
      <c r="E1416" t="s">
        <v>29</v>
      </c>
      <c r="F1416" t="s">
        <v>35</v>
      </c>
      <c r="G1416">
        <v>51.261111999999997</v>
      </c>
      <c r="H1416">
        <v>7.7837480000000001</v>
      </c>
      <c r="I1416" t="s">
        <v>8263</v>
      </c>
      <c r="J1416" t="s">
        <v>8263</v>
      </c>
      <c r="K1416" t="s">
        <v>8263</v>
      </c>
      <c r="L1416" t="s">
        <v>8263</v>
      </c>
    </row>
    <row r="1417" spans="1:12" x14ac:dyDescent="0.3">
      <c r="A1417" t="s">
        <v>2826</v>
      </c>
      <c r="B1417" t="s">
        <v>2827</v>
      </c>
      <c r="C1417">
        <v>0.48499999999999999</v>
      </c>
      <c r="D1417" t="s">
        <v>8263</v>
      </c>
      <c r="E1417" t="s">
        <v>29</v>
      </c>
      <c r="F1417" t="s">
        <v>35</v>
      </c>
      <c r="G1417">
        <v>47.659789000000004</v>
      </c>
      <c r="H1417">
        <v>8.3614809999999995</v>
      </c>
      <c r="I1417" t="s">
        <v>8263</v>
      </c>
      <c r="J1417" t="s">
        <v>8263</v>
      </c>
      <c r="K1417" t="s">
        <v>8263</v>
      </c>
      <c r="L1417" t="s">
        <v>8263</v>
      </c>
    </row>
    <row r="1418" spans="1:12" x14ac:dyDescent="0.3">
      <c r="A1418" t="s">
        <v>2828</v>
      </c>
      <c r="B1418" t="s">
        <v>2829</v>
      </c>
      <c r="C1418">
        <v>0.48499999999999999</v>
      </c>
      <c r="D1418" t="s">
        <v>8263</v>
      </c>
      <c r="E1418" t="s">
        <v>29</v>
      </c>
      <c r="F1418" t="s">
        <v>35</v>
      </c>
      <c r="G1418">
        <v>47.659821000000001</v>
      </c>
      <c r="H1418">
        <v>8.3607469999999999</v>
      </c>
      <c r="I1418" t="s">
        <v>8263</v>
      </c>
      <c r="J1418" t="s">
        <v>8263</v>
      </c>
      <c r="K1418" t="s">
        <v>8263</v>
      </c>
      <c r="L1418" t="s">
        <v>8263</v>
      </c>
    </row>
    <row r="1419" spans="1:12" x14ac:dyDescent="0.3">
      <c r="A1419" t="s">
        <v>2830</v>
      </c>
      <c r="B1419" t="s">
        <v>2831</v>
      </c>
      <c r="C1419">
        <v>0.48199999999999998</v>
      </c>
      <c r="D1419" t="s">
        <v>8263</v>
      </c>
      <c r="E1419" t="s">
        <v>29</v>
      </c>
      <c r="F1419" t="s">
        <v>35</v>
      </c>
      <c r="G1419">
        <v>47.585424000000003</v>
      </c>
      <c r="H1419">
        <v>7.9096500000000001</v>
      </c>
      <c r="I1419" t="s">
        <v>8263</v>
      </c>
      <c r="J1419" t="s">
        <v>8263</v>
      </c>
      <c r="K1419" t="s">
        <v>8263</v>
      </c>
      <c r="L1419" t="s">
        <v>8263</v>
      </c>
    </row>
    <row r="1420" spans="1:12" x14ac:dyDescent="0.3">
      <c r="A1420" t="s">
        <v>2832</v>
      </c>
      <c r="B1420" t="s">
        <v>2833</v>
      </c>
      <c r="C1420">
        <v>0.48</v>
      </c>
      <c r="D1420" t="s">
        <v>8263</v>
      </c>
      <c r="E1420" t="s">
        <v>29</v>
      </c>
      <c r="F1420" t="s">
        <v>35</v>
      </c>
      <c r="G1420">
        <v>50.804873000000001</v>
      </c>
      <c r="H1420">
        <v>7.5899039999999998</v>
      </c>
      <c r="I1420" t="s">
        <v>8263</v>
      </c>
      <c r="J1420" t="s">
        <v>8263</v>
      </c>
      <c r="K1420" t="s">
        <v>8263</v>
      </c>
      <c r="L1420" t="s">
        <v>8263</v>
      </c>
    </row>
    <row r="1421" spans="1:12" x14ac:dyDescent="0.3">
      <c r="A1421" t="s">
        <v>2834</v>
      </c>
      <c r="B1421" t="s">
        <v>2835</v>
      </c>
      <c r="C1421">
        <v>0.48</v>
      </c>
      <c r="D1421" t="s">
        <v>8263</v>
      </c>
      <c r="E1421" t="s">
        <v>29</v>
      </c>
      <c r="F1421" t="s">
        <v>35</v>
      </c>
      <c r="G1421">
        <v>49.281599</v>
      </c>
      <c r="H1421">
        <v>9.690035</v>
      </c>
      <c r="I1421" t="s">
        <v>8263</v>
      </c>
      <c r="J1421" t="s">
        <v>8263</v>
      </c>
      <c r="K1421" t="s">
        <v>8263</v>
      </c>
      <c r="L1421" t="s">
        <v>8263</v>
      </c>
    </row>
    <row r="1422" spans="1:12" x14ac:dyDescent="0.3">
      <c r="A1422" t="s">
        <v>2836</v>
      </c>
      <c r="B1422" t="s">
        <v>2837</v>
      </c>
      <c r="C1422">
        <v>185</v>
      </c>
      <c r="D1422" t="s">
        <v>8263</v>
      </c>
      <c r="E1422" t="s">
        <v>14</v>
      </c>
      <c r="F1422" t="s">
        <v>15</v>
      </c>
      <c r="G1422">
        <v>46.230220330000002</v>
      </c>
      <c r="H1422">
        <v>7.857193058</v>
      </c>
      <c r="I1422">
        <v>120</v>
      </c>
      <c r="J1422">
        <v>77.5</v>
      </c>
      <c r="K1422" t="s">
        <v>8263</v>
      </c>
      <c r="L1422">
        <v>518.4</v>
      </c>
    </row>
    <row r="1423" spans="1:12" x14ac:dyDescent="0.3">
      <c r="A1423" t="s">
        <v>2838</v>
      </c>
      <c r="B1423" t="s">
        <v>2839</v>
      </c>
      <c r="C1423">
        <v>0.48</v>
      </c>
      <c r="D1423" t="s">
        <v>8263</v>
      </c>
      <c r="E1423" t="s">
        <v>29</v>
      </c>
      <c r="F1423" t="s">
        <v>35</v>
      </c>
      <c r="G1423">
        <v>51.103026999999997</v>
      </c>
      <c r="H1423">
        <v>12.806881000000001</v>
      </c>
      <c r="I1423" t="s">
        <v>8263</v>
      </c>
      <c r="J1423" t="s">
        <v>8263</v>
      </c>
      <c r="K1423" t="s">
        <v>8263</v>
      </c>
      <c r="L1423" t="s">
        <v>8263</v>
      </c>
    </row>
    <row r="1424" spans="1:12" x14ac:dyDescent="0.3">
      <c r="A1424" t="s">
        <v>2840</v>
      </c>
      <c r="B1424" t="s">
        <v>2841</v>
      </c>
      <c r="C1424">
        <v>0.48</v>
      </c>
      <c r="D1424" t="s">
        <v>8263</v>
      </c>
      <c r="E1424" t="s">
        <v>29</v>
      </c>
      <c r="F1424" t="s">
        <v>35</v>
      </c>
      <c r="G1424">
        <v>50.039614</v>
      </c>
      <c r="H1424">
        <v>11.718821</v>
      </c>
      <c r="I1424" t="s">
        <v>8263</v>
      </c>
      <c r="J1424" t="s">
        <v>8263</v>
      </c>
      <c r="K1424" t="s">
        <v>8263</v>
      </c>
      <c r="L1424" t="s">
        <v>8263</v>
      </c>
    </row>
    <row r="1425" spans="1:12" x14ac:dyDescent="0.3">
      <c r="A1425" t="s">
        <v>2842</v>
      </c>
      <c r="B1425" t="s">
        <v>2841</v>
      </c>
      <c r="C1425">
        <v>0.48</v>
      </c>
      <c r="D1425" t="s">
        <v>8263</v>
      </c>
      <c r="E1425" t="s">
        <v>29</v>
      </c>
      <c r="F1425" t="s">
        <v>35</v>
      </c>
      <c r="G1425">
        <v>50.039614</v>
      </c>
      <c r="H1425">
        <v>11.718821</v>
      </c>
      <c r="I1425" t="s">
        <v>8263</v>
      </c>
      <c r="J1425" t="s">
        <v>8263</v>
      </c>
      <c r="K1425" t="s">
        <v>8263</v>
      </c>
      <c r="L1425" t="s">
        <v>8263</v>
      </c>
    </row>
    <row r="1426" spans="1:12" x14ac:dyDescent="0.3">
      <c r="A1426" t="s">
        <v>2843</v>
      </c>
      <c r="B1426" t="s">
        <v>2844</v>
      </c>
      <c r="C1426">
        <v>0.47499999999999998</v>
      </c>
      <c r="D1426" t="s">
        <v>8263</v>
      </c>
      <c r="E1426" t="s">
        <v>29</v>
      </c>
      <c r="F1426" t="s">
        <v>35</v>
      </c>
      <c r="G1426">
        <v>48.553634000000002</v>
      </c>
      <c r="H1426">
        <v>9.1998789999999993</v>
      </c>
      <c r="I1426" t="s">
        <v>8263</v>
      </c>
      <c r="J1426" t="s">
        <v>8263</v>
      </c>
      <c r="K1426" t="s">
        <v>8263</v>
      </c>
      <c r="L1426" t="s">
        <v>8263</v>
      </c>
    </row>
    <row r="1427" spans="1:12" x14ac:dyDescent="0.3">
      <c r="A1427" t="s">
        <v>2845</v>
      </c>
      <c r="B1427" t="s">
        <v>2846</v>
      </c>
      <c r="C1427">
        <v>0.47</v>
      </c>
      <c r="D1427" t="s">
        <v>8263</v>
      </c>
      <c r="E1427" t="s">
        <v>29</v>
      </c>
      <c r="F1427" t="s">
        <v>35</v>
      </c>
      <c r="G1427">
        <v>50.785297</v>
      </c>
      <c r="H1427">
        <v>13.157997</v>
      </c>
      <c r="I1427" t="s">
        <v>8263</v>
      </c>
      <c r="J1427" t="s">
        <v>8263</v>
      </c>
      <c r="K1427" t="s">
        <v>8263</v>
      </c>
      <c r="L1427" t="s">
        <v>8263</v>
      </c>
    </row>
    <row r="1428" spans="1:12" x14ac:dyDescent="0.3">
      <c r="A1428" t="s">
        <v>2847</v>
      </c>
      <c r="B1428" t="s">
        <v>2848</v>
      </c>
      <c r="C1428">
        <v>0.46800000000000003</v>
      </c>
      <c r="D1428" t="s">
        <v>8263</v>
      </c>
      <c r="E1428" t="s">
        <v>29</v>
      </c>
      <c r="F1428" t="s">
        <v>35</v>
      </c>
      <c r="G1428">
        <v>50.501544000000003</v>
      </c>
      <c r="H1428">
        <v>12.806464</v>
      </c>
      <c r="I1428" t="s">
        <v>8263</v>
      </c>
      <c r="J1428" t="s">
        <v>8263</v>
      </c>
      <c r="K1428" t="s">
        <v>8263</v>
      </c>
      <c r="L1428" t="s">
        <v>8263</v>
      </c>
    </row>
    <row r="1429" spans="1:12" x14ac:dyDescent="0.3">
      <c r="A1429" t="s">
        <v>2849</v>
      </c>
      <c r="B1429" t="s">
        <v>2850</v>
      </c>
      <c r="C1429">
        <v>0.46500000000000002</v>
      </c>
      <c r="D1429" t="s">
        <v>8263</v>
      </c>
      <c r="E1429" t="s">
        <v>29</v>
      </c>
      <c r="F1429" t="s">
        <v>35</v>
      </c>
      <c r="G1429">
        <v>47.633484000000003</v>
      </c>
      <c r="H1429">
        <v>8.0001899999999999</v>
      </c>
      <c r="I1429" t="s">
        <v>8263</v>
      </c>
      <c r="J1429" t="s">
        <v>8263</v>
      </c>
      <c r="K1429" t="s">
        <v>8263</v>
      </c>
      <c r="L1429" t="s">
        <v>8263</v>
      </c>
    </row>
    <row r="1430" spans="1:12" x14ac:dyDescent="0.3">
      <c r="A1430" t="s">
        <v>2851</v>
      </c>
      <c r="B1430" t="s">
        <v>2852</v>
      </c>
      <c r="C1430">
        <v>0.45200000000000001</v>
      </c>
      <c r="D1430" t="s">
        <v>8263</v>
      </c>
      <c r="E1430" t="s">
        <v>29</v>
      </c>
      <c r="F1430" t="s">
        <v>35</v>
      </c>
      <c r="G1430">
        <v>48.598999999999997</v>
      </c>
      <c r="H1430">
        <v>10.255000000000001</v>
      </c>
      <c r="I1430" t="s">
        <v>8263</v>
      </c>
      <c r="J1430" t="s">
        <v>8263</v>
      </c>
      <c r="K1430" t="s">
        <v>8263</v>
      </c>
      <c r="L1430" t="s">
        <v>8263</v>
      </c>
    </row>
    <row r="1431" spans="1:12" x14ac:dyDescent="0.3">
      <c r="A1431" t="s">
        <v>2853</v>
      </c>
      <c r="B1431" t="s">
        <v>2854</v>
      </c>
      <c r="C1431">
        <v>0.45</v>
      </c>
      <c r="D1431" t="s">
        <v>8263</v>
      </c>
      <c r="E1431" t="s">
        <v>29</v>
      </c>
      <c r="F1431" t="s">
        <v>35</v>
      </c>
      <c r="G1431">
        <v>51.230896000000001</v>
      </c>
      <c r="H1431">
        <v>12.726516</v>
      </c>
      <c r="I1431" t="s">
        <v>8263</v>
      </c>
      <c r="J1431" t="s">
        <v>8263</v>
      </c>
      <c r="K1431" t="s">
        <v>8263</v>
      </c>
      <c r="L1431" t="s">
        <v>8263</v>
      </c>
    </row>
    <row r="1432" spans="1:12" x14ac:dyDescent="0.3">
      <c r="A1432" t="s">
        <v>2855</v>
      </c>
      <c r="B1432" t="s">
        <v>2856</v>
      </c>
      <c r="C1432">
        <v>0.45</v>
      </c>
      <c r="D1432" t="s">
        <v>8263</v>
      </c>
      <c r="E1432" t="s">
        <v>29</v>
      </c>
      <c r="F1432" t="s">
        <v>35</v>
      </c>
      <c r="G1432">
        <v>51.169750999999998</v>
      </c>
      <c r="H1432">
        <v>12.918412</v>
      </c>
      <c r="I1432" t="s">
        <v>8263</v>
      </c>
      <c r="J1432" t="s">
        <v>8263</v>
      </c>
      <c r="K1432" t="s">
        <v>8263</v>
      </c>
      <c r="L1432" t="s">
        <v>8263</v>
      </c>
    </row>
    <row r="1433" spans="1:12" x14ac:dyDescent="0.3">
      <c r="A1433" t="s">
        <v>2857</v>
      </c>
      <c r="B1433" t="s">
        <v>2858</v>
      </c>
      <c r="C1433">
        <v>183</v>
      </c>
      <c r="D1433" t="s">
        <v>8263</v>
      </c>
      <c r="E1433" t="s">
        <v>14</v>
      </c>
      <c r="F1433" t="s">
        <v>24</v>
      </c>
      <c r="G1433">
        <v>44.829419999999999</v>
      </c>
      <c r="H1433">
        <v>2.7404199999999999</v>
      </c>
      <c r="I1433">
        <v>113</v>
      </c>
      <c r="J1433">
        <v>296</v>
      </c>
      <c r="K1433" t="s">
        <v>8263</v>
      </c>
      <c r="L1433" t="s">
        <v>8263</v>
      </c>
    </row>
    <row r="1434" spans="1:12" x14ac:dyDescent="0.3">
      <c r="A1434" t="s">
        <v>2859</v>
      </c>
      <c r="B1434" t="s">
        <v>2860</v>
      </c>
      <c r="C1434">
        <v>0.45</v>
      </c>
      <c r="D1434" t="s">
        <v>8263</v>
      </c>
      <c r="E1434" t="s">
        <v>29</v>
      </c>
      <c r="F1434" t="s">
        <v>35</v>
      </c>
      <c r="G1434">
        <v>51.219873</v>
      </c>
      <c r="H1434">
        <v>14.470302999999999</v>
      </c>
      <c r="I1434" t="s">
        <v>8263</v>
      </c>
      <c r="J1434" t="s">
        <v>8263</v>
      </c>
      <c r="K1434" t="s">
        <v>8263</v>
      </c>
      <c r="L1434" t="s">
        <v>8263</v>
      </c>
    </row>
    <row r="1435" spans="1:12" x14ac:dyDescent="0.3">
      <c r="A1435" t="s">
        <v>2861</v>
      </c>
      <c r="B1435" t="s">
        <v>2862</v>
      </c>
      <c r="C1435">
        <v>0.45</v>
      </c>
      <c r="D1435" t="s">
        <v>8263</v>
      </c>
      <c r="E1435" t="s">
        <v>29</v>
      </c>
      <c r="F1435" t="s">
        <v>35</v>
      </c>
      <c r="G1435">
        <v>51.712859999999999</v>
      </c>
      <c r="H1435">
        <v>10.515999000000001</v>
      </c>
      <c r="I1435" t="s">
        <v>8263</v>
      </c>
      <c r="J1435" t="s">
        <v>8263</v>
      </c>
      <c r="K1435" t="s">
        <v>8263</v>
      </c>
      <c r="L1435" t="s">
        <v>8263</v>
      </c>
    </row>
    <row r="1436" spans="1:12" x14ac:dyDescent="0.3">
      <c r="A1436" t="s">
        <v>2863</v>
      </c>
      <c r="B1436" t="s">
        <v>2864</v>
      </c>
      <c r="C1436">
        <v>0.45</v>
      </c>
      <c r="D1436" t="s">
        <v>8263</v>
      </c>
      <c r="E1436" t="s">
        <v>29</v>
      </c>
      <c r="F1436" t="s">
        <v>35</v>
      </c>
      <c r="G1436">
        <v>51.053981</v>
      </c>
      <c r="H1436">
        <v>6.976712</v>
      </c>
      <c r="I1436" t="s">
        <v>8263</v>
      </c>
      <c r="J1436" t="s">
        <v>8263</v>
      </c>
      <c r="K1436" t="s">
        <v>8263</v>
      </c>
      <c r="L1436" t="s">
        <v>8263</v>
      </c>
    </row>
    <row r="1437" spans="1:12" x14ac:dyDescent="0.3">
      <c r="A1437" t="s">
        <v>2865</v>
      </c>
      <c r="B1437" t="s">
        <v>2866</v>
      </c>
      <c r="C1437">
        <v>0.45</v>
      </c>
      <c r="D1437" t="s">
        <v>8263</v>
      </c>
      <c r="E1437" t="s">
        <v>29</v>
      </c>
      <c r="F1437" t="s">
        <v>35</v>
      </c>
      <c r="G1437">
        <v>51.163257999999999</v>
      </c>
      <c r="H1437">
        <v>12.929731</v>
      </c>
      <c r="I1437" t="s">
        <v>8263</v>
      </c>
      <c r="J1437" t="s">
        <v>8263</v>
      </c>
      <c r="K1437" t="s">
        <v>8263</v>
      </c>
      <c r="L1437" t="s">
        <v>8263</v>
      </c>
    </row>
    <row r="1438" spans="1:12" x14ac:dyDescent="0.3">
      <c r="A1438" t="s">
        <v>2867</v>
      </c>
      <c r="B1438" t="s">
        <v>2868</v>
      </c>
      <c r="C1438">
        <v>0.45</v>
      </c>
      <c r="D1438" t="s">
        <v>8263</v>
      </c>
      <c r="E1438" t="s">
        <v>29</v>
      </c>
      <c r="F1438" t="s">
        <v>35</v>
      </c>
      <c r="G1438">
        <v>51.914898000000001</v>
      </c>
      <c r="H1438">
        <v>10.300997000000001</v>
      </c>
      <c r="I1438" t="s">
        <v>8263</v>
      </c>
      <c r="J1438" t="s">
        <v>8263</v>
      </c>
      <c r="K1438" t="s">
        <v>8263</v>
      </c>
      <c r="L1438" t="s">
        <v>8263</v>
      </c>
    </row>
    <row r="1439" spans="1:12" x14ac:dyDescent="0.3">
      <c r="A1439" t="s">
        <v>2869</v>
      </c>
      <c r="B1439" t="s">
        <v>2870</v>
      </c>
      <c r="C1439">
        <v>0.44700000000000001</v>
      </c>
      <c r="D1439" t="s">
        <v>8263</v>
      </c>
      <c r="E1439" t="s">
        <v>29</v>
      </c>
      <c r="F1439" t="s">
        <v>35</v>
      </c>
      <c r="G1439">
        <v>47.882939</v>
      </c>
      <c r="H1439">
        <v>9.6445659999999993</v>
      </c>
      <c r="I1439" t="s">
        <v>8263</v>
      </c>
      <c r="J1439" t="s">
        <v>8263</v>
      </c>
      <c r="K1439" t="s">
        <v>8263</v>
      </c>
      <c r="L1439" t="s">
        <v>8263</v>
      </c>
    </row>
    <row r="1440" spans="1:12" x14ac:dyDescent="0.3">
      <c r="A1440" t="s">
        <v>2871</v>
      </c>
      <c r="B1440" t="s">
        <v>2872</v>
      </c>
      <c r="C1440">
        <v>0.44</v>
      </c>
      <c r="D1440" t="s">
        <v>8263</v>
      </c>
      <c r="E1440" t="s">
        <v>29</v>
      </c>
      <c r="F1440" t="s">
        <v>35</v>
      </c>
      <c r="G1440">
        <v>51.317514000000003</v>
      </c>
      <c r="H1440">
        <v>9.5080069999999992</v>
      </c>
      <c r="I1440" t="s">
        <v>8263</v>
      </c>
      <c r="J1440" t="s">
        <v>8263</v>
      </c>
      <c r="K1440" t="s">
        <v>8263</v>
      </c>
      <c r="L1440" t="s">
        <v>8263</v>
      </c>
    </row>
    <row r="1441" spans="1:12" x14ac:dyDescent="0.3">
      <c r="A1441" t="s">
        <v>2873</v>
      </c>
      <c r="B1441" t="s">
        <v>2874</v>
      </c>
      <c r="C1441">
        <v>0.43</v>
      </c>
      <c r="D1441" t="s">
        <v>8263</v>
      </c>
      <c r="E1441" t="s">
        <v>29</v>
      </c>
      <c r="F1441" t="s">
        <v>35</v>
      </c>
      <c r="G1441">
        <v>51.842410999999998</v>
      </c>
      <c r="H1441">
        <v>10.576558</v>
      </c>
      <c r="I1441" t="s">
        <v>8263</v>
      </c>
      <c r="J1441" t="s">
        <v>8263</v>
      </c>
      <c r="K1441" t="s">
        <v>8263</v>
      </c>
      <c r="L1441" t="s">
        <v>8263</v>
      </c>
    </row>
    <row r="1442" spans="1:12" x14ac:dyDescent="0.3">
      <c r="A1442" t="s">
        <v>2875</v>
      </c>
      <c r="B1442" t="s">
        <v>2876</v>
      </c>
      <c r="C1442">
        <v>0.42</v>
      </c>
      <c r="D1442" t="s">
        <v>8263</v>
      </c>
      <c r="E1442" t="s">
        <v>29</v>
      </c>
      <c r="F1442" t="s">
        <v>35</v>
      </c>
      <c r="G1442">
        <v>50.010098999999997</v>
      </c>
      <c r="H1442">
        <v>6.4431890000000003</v>
      </c>
      <c r="I1442" t="s">
        <v>8263</v>
      </c>
      <c r="J1442" t="s">
        <v>8263</v>
      </c>
      <c r="K1442" t="s">
        <v>8263</v>
      </c>
      <c r="L1442" t="s">
        <v>8263</v>
      </c>
    </row>
    <row r="1443" spans="1:12" x14ac:dyDescent="0.3">
      <c r="A1443" t="s">
        <v>2877</v>
      </c>
      <c r="B1443" t="s">
        <v>2878</v>
      </c>
      <c r="C1443">
        <v>0.42</v>
      </c>
      <c r="D1443" t="s">
        <v>8263</v>
      </c>
      <c r="E1443" t="s">
        <v>29</v>
      </c>
      <c r="F1443" t="s">
        <v>35</v>
      </c>
      <c r="G1443">
        <v>48.971480999999997</v>
      </c>
      <c r="H1443">
        <v>9.1445939999999997</v>
      </c>
      <c r="I1443" t="s">
        <v>8263</v>
      </c>
      <c r="J1443" t="s">
        <v>8263</v>
      </c>
      <c r="K1443" t="s">
        <v>8263</v>
      </c>
      <c r="L1443" t="s">
        <v>8263</v>
      </c>
    </row>
    <row r="1444" spans="1:12" x14ac:dyDescent="0.3">
      <c r="A1444" t="s">
        <v>2879</v>
      </c>
      <c r="B1444" t="s">
        <v>2880</v>
      </c>
      <c r="C1444">
        <v>0.42</v>
      </c>
      <c r="D1444" t="s">
        <v>8263</v>
      </c>
      <c r="E1444" t="s">
        <v>29</v>
      </c>
      <c r="F1444" t="s">
        <v>35</v>
      </c>
      <c r="G1444">
        <v>50.856833000000002</v>
      </c>
      <c r="H1444">
        <v>12.077631</v>
      </c>
      <c r="I1444" t="s">
        <v>8263</v>
      </c>
      <c r="J1444" t="s">
        <v>8263</v>
      </c>
      <c r="K1444" t="s">
        <v>8263</v>
      </c>
      <c r="L1444" t="s">
        <v>8263</v>
      </c>
    </row>
    <row r="1445" spans="1:12" x14ac:dyDescent="0.3">
      <c r="A1445" t="s">
        <v>2881</v>
      </c>
      <c r="B1445" t="s">
        <v>2882</v>
      </c>
      <c r="C1445">
        <v>0.41499999999999998</v>
      </c>
      <c r="D1445" t="s">
        <v>8263</v>
      </c>
      <c r="E1445" t="s">
        <v>29</v>
      </c>
      <c r="F1445" t="s">
        <v>35</v>
      </c>
      <c r="G1445">
        <v>48.082999999999998</v>
      </c>
      <c r="H1445">
        <v>12.574999999999999</v>
      </c>
      <c r="I1445" t="s">
        <v>8263</v>
      </c>
      <c r="J1445" t="s">
        <v>8263</v>
      </c>
      <c r="K1445" t="s">
        <v>8263</v>
      </c>
      <c r="L1445" t="s">
        <v>8263</v>
      </c>
    </row>
    <row r="1446" spans="1:12" x14ac:dyDescent="0.3">
      <c r="A1446" t="s">
        <v>2883</v>
      </c>
      <c r="B1446" t="s">
        <v>2884</v>
      </c>
      <c r="C1446">
        <v>0.41299999999999998</v>
      </c>
      <c r="D1446" t="s">
        <v>8263</v>
      </c>
      <c r="E1446" t="s">
        <v>29</v>
      </c>
      <c r="F1446" t="s">
        <v>35</v>
      </c>
      <c r="G1446">
        <v>50.427495999999998</v>
      </c>
      <c r="H1446">
        <v>12.116948000000001</v>
      </c>
      <c r="I1446" t="s">
        <v>8263</v>
      </c>
      <c r="J1446" t="s">
        <v>8263</v>
      </c>
      <c r="K1446" t="s">
        <v>8263</v>
      </c>
      <c r="L1446" t="s">
        <v>8263</v>
      </c>
    </row>
    <row r="1447" spans="1:12" x14ac:dyDescent="0.3">
      <c r="A1447" t="s">
        <v>2885</v>
      </c>
      <c r="B1447" t="s">
        <v>2886</v>
      </c>
      <c r="C1447">
        <v>0.41</v>
      </c>
      <c r="D1447" t="s">
        <v>8263</v>
      </c>
      <c r="E1447" t="s">
        <v>29</v>
      </c>
      <c r="F1447" t="s">
        <v>35</v>
      </c>
      <c r="G1447">
        <v>48.320242999999998</v>
      </c>
      <c r="H1447">
        <v>10.037948</v>
      </c>
      <c r="I1447" t="s">
        <v>8263</v>
      </c>
      <c r="J1447" t="s">
        <v>8263</v>
      </c>
      <c r="K1447" t="s">
        <v>8263</v>
      </c>
      <c r="L1447" t="s">
        <v>8263</v>
      </c>
    </row>
    <row r="1448" spans="1:12" x14ac:dyDescent="0.3">
      <c r="A1448" t="s">
        <v>2887</v>
      </c>
      <c r="B1448" t="s">
        <v>2888</v>
      </c>
      <c r="C1448">
        <v>0.4</v>
      </c>
      <c r="D1448" t="s">
        <v>8263</v>
      </c>
      <c r="E1448" t="s">
        <v>29</v>
      </c>
      <c r="F1448" t="s">
        <v>35</v>
      </c>
      <c r="G1448">
        <v>50.988219999999998</v>
      </c>
      <c r="H1448">
        <v>7.4801659999999996</v>
      </c>
      <c r="I1448" t="s">
        <v>8263</v>
      </c>
      <c r="J1448" t="s">
        <v>8263</v>
      </c>
      <c r="K1448" t="s">
        <v>8263</v>
      </c>
      <c r="L1448" t="s">
        <v>8263</v>
      </c>
    </row>
    <row r="1449" spans="1:12" x14ac:dyDescent="0.3">
      <c r="A1449" t="s">
        <v>2889</v>
      </c>
      <c r="B1449" t="s">
        <v>2890</v>
      </c>
      <c r="C1449">
        <v>0.4</v>
      </c>
      <c r="D1449" t="s">
        <v>8263</v>
      </c>
      <c r="E1449" t="s">
        <v>29</v>
      </c>
      <c r="F1449" t="s">
        <v>35</v>
      </c>
      <c r="G1449">
        <v>47.520753999999997</v>
      </c>
      <c r="H1449">
        <v>10.228918999999999</v>
      </c>
      <c r="I1449" t="s">
        <v>8263</v>
      </c>
      <c r="J1449" t="s">
        <v>8263</v>
      </c>
      <c r="K1449" t="s">
        <v>8263</v>
      </c>
      <c r="L1449" t="s">
        <v>8263</v>
      </c>
    </row>
    <row r="1450" spans="1:12" x14ac:dyDescent="0.3">
      <c r="A1450" t="s">
        <v>2891</v>
      </c>
      <c r="B1450" t="s">
        <v>2892</v>
      </c>
      <c r="C1450">
        <v>0.4</v>
      </c>
      <c r="D1450" t="s">
        <v>8263</v>
      </c>
      <c r="E1450" t="s">
        <v>29</v>
      </c>
      <c r="F1450" t="s">
        <v>35</v>
      </c>
      <c r="G1450">
        <v>47.783990000000003</v>
      </c>
      <c r="H1450">
        <v>11.78736</v>
      </c>
      <c r="I1450" t="s">
        <v>8263</v>
      </c>
      <c r="J1450" t="s">
        <v>8263</v>
      </c>
      <c r="K1450" t="s">
        <v>8263</v>
      </c>
      <c r="L1450" t="s">
        <v>8263</v>
      </c>
    </row>
    <row r="1451" spans="1:12" x14ac:dyDescent="0.3">
      <c r="A1451" t="s">
        <v>2893</v>
      </c>
      <c r="B1451" t="s">
        <v>2894</v>
      </c>
      <c r="C1451">
        <v>0.4</v>
      </c>
      <c r="D1451" t="s">
        <v>8263</v>
      </c>
      <c r="E1451" t="s">
        <v>29</v>
      </c>
      <c r="F1451" t="s">
        <v>35</v>
      </c>
      <c r="G1451">
        <v>51.004615999999999</v>
      </c>
      <c r="H1451">
        <v>12.014241999999999</v>
      </c>
      <c r="I1451" t="s">
        <v>8263</v>
      </c>
      <c r="J1451" t="s">
        <v>8263</v>
      </c>
      <c r="K1451" t="s">
        <v>8263</v>
      </c>
      <c r="L1451" t="s">
        <v>8263</v>
      </c>
    </row>
    <row r="1452" spans="1:12" x14ac:dyDescent="0.3">
      <c r="A1452" t="s">
        <v>2895</v>
      </c>
      <c r="B1452" t="s">
        <v>2896</v>
      </c>
      <c r="C1452">
        <v>0.4</v>
      </c>
      <c r="D1452" t="s">
        <v>8263</v>
      </c>
      <c r="E1452" t="s">
        <v>29</v>
      </c>
      <c r="F1452" t="s">
        <v>35</v>
      </c>
      <c r="G1452">
        <v>47.866956999999999</v>
      </c>
      <c r="H1452">
        <v>7.7466140000000001</v>
      </c>
      <c r="I1452" t="s">
        <v>8263</v>
      </c>
      <c r="J1452" t="s">
        <v>8263</v>
      </c>
      <c r="K1452" t="s">
        <v>8263</v>
      </c>
      <c r="L1452" t="s">
        <v>8263</v>
      </c>
    </row>
    <row r="1453" spans="1:12" x14ac:dyDescent="0.3">
      <c r="A1453" t="s">
        <v>2897</v>
      </c>
      <c r="B1453" t="s">
        <v>2898</v>
      </c>
      <c r="C1453">
        <v>0.4</v>
      </c>
      <c r="D1453" t="s">
        <v>8263</v>
      </c>
      <c r="E1453" t="s">
        <v>29</v>
      </c>
      <c r="F1453" t="s">
        <v>35</v>
      </c>
      <c r="G1453">
        <v>51.122906</v>
      </c>
      <c r="H1453">
        <v>13.030117000000001</v>
      </c>
      <c r="I1453" t="s">
        <v>8263</v>
      </c>
      <c r="J1453" t="s">
        <v>8263</v>
      </c>
      <c r="K1453" t="s">
        <v>8263</v>
      </c>
      <c r="L1453" t="s">
        <v>8263</v>
      </c>
    </row>
    <row r="1454" spans="1:12" x14ac:dyDescent="0.3">
      <c r="A1454" t="s">
        <v>2899</v>
      </c>
      <c r="B1454" t="s">
        <v>2900</v>
      </c>
      <c r="C1454">
        <v>181</v>
      </c>
      <c r="D1454" t="s">
        <v>8263</v>
      </c>
      <c r="E1454" t="s">
        <v>14</v>
      </c>
      <c r="F1454" t="s">
        <v>304</v>
      </c>
      <c r="G1454">
        <v>43.692000999999998</v>
      </c>
      <c r="H1454">
        <v>17.733000000000001</v>
      </c>
      <c r="I1454">
        <v>85</v>
      </c>
      <c r="J1454" t="s">
        <v>8263</v>
      </c>
      <c r="K1454" t="s">
        <v>8263</v>
      </c>
      <c r="L1454" t="s">
        <v>8263</v>
      </c>
    </row>
    <row r="1455" spans="1:12" x14ac:dyDescent="0.3">
      <c r="A1455" t="s">
        <v>2901</v>
      </c>
      <c r="B1455" t="s">
        <v>2902</v>
      </c>
      <c r="C1455">
        <v>0.4</v>
      </c>
      <c r="D1455" t="s">
        <v>8263</v>
      </c>
      <c r="E1455" t="s">
        <v>29</v>
      </c>
      <c r="F1455" t="s">
        <v>35</v>
      </c>
      <c r="G1455">
        <v>51.005000000000003</v>
      </c>
      <c r="H1455">
        <v>11.673999999999999</v>
      </c>
      <c r="I1455" t="s">
        <v>8263</v>
      </c>
      <c r="J1455" t="s">
        <v>8263</v>
      </c>
      <c r="K1455" t="s">
        <v>8263</v>
      </c>
      <c r="L1455" t="s">
        <v>8263</v>
      </c>
    </row>
    <row r="1456" spans="1:12" x14ac:dyDescent="0.3">
      <c r="A1456" t="s">
        <v>2903</v>
      </c>
      <c r="B1456" t="s">
        <v>2902</v>
      </c>
      <c r="C1456">
        <v>0.4</v>
      </c>
      <c r="D1456" t="s">
        <v>8263</v>
      </c>
      <c r="E1456" t="s">
        <v>29</v>
      </c>
      <c r="F1456" t="s">
        <v>35</v>
      </c>
      <c r="G1456">
        <v>51.005000000000003</v>
      </c>
      <c r="H1456">
        <v>11.673999999999999</v>
      </c>
      <c r="I1456" t="s">
        <v>8263</v>
      </c>
      <c r="J1456" t="s">
        <v>8263</v>
      </c>
      <c r="K1456" t="s">
        <v>8263</v>
      </c>
      <c r="L1456" t="s">
        <v>8263</v>
      </c>
    </row>
    <row r="1457" spans="1:12" x14ac:dyDescent="0.3">
      <c r="A1457" t="s">
        <v>2904</v>
      </c>
      <c r="B1457" t="s">
        <v>2902</v>
      </c>
      <c r="C1457">
        <v>0.4</v>
      </c>
      <c r="D1457" t="s">
        <v>8263</v>
      </c>
      <c r="E1457" t="s">
        <v>29</v>
      </c>
      <c r="F1457" t="s">
        <v>35</v>
      </c>
      <c r="G1457">
        <v>51.005000000000003</v>
      </c>
      <c r="H1457">
        <v>11.673999999999999</v>
      </c>
      <c r="I1457" t="s">
        <v>8263</v>
      </c>
      <c r="J1457" t="s">
        <v>8263</v>
      </c>
      <c r="K1457" t="s">
        <v>8263</v>
      </c>
      <c r="L1457" t="s">
        <v>8263</v>
      </c>
    </row>
    <row r="1458" spans="1:12" x14ac:dyDescent="0.3">
      <c r="A1458" t="s">
        <v>2905</v>
      </c>
      <c r="B1458" t="s">
        <v>2902</v>
      </c>
      <c r="C1458">
        <v>0.4</v>
      </c>
      <c r="D1458" t="s">
        <v>8263</v>
      </c>
      <c r="E1458" t="s">
        <v>29</v>
      </c>
      <c r="F1458" t="s">
        <v>35</v>
      </c>
      <c r="G1458">
        <v>51.005000000000003</v>
      </c>
      <c r="H1458">
        <v>11.673999999999999</v>
      </c>
      <c r="I1458" t="s">
        <v>8263</v>
      </c>
      <c r="J1458" t="s">
        <v>8263</v>
      </c>
      <c r="K1458" t="s">
        <v>8263</v>
      </c>
      <c r="L1458" t="s">
        <v>8263</v>
      </c>
    </row>
    <row r="1459" spans="1:12" x14ac:dyDescent="0.3">
      <c r="A1459" t="s">
        <v>2906</v>
      </c>
      <c r="B1459" t="s">
        <v>2907</v>
      </c>
      <c r="C1459">
        <v>0.39500000000000002</v>
      </c>
      <c r="D1459" t="s">
        <v>8263</v>
      </c>
      <c r="E1459" t="s">
        <v>29</v>
      </c>
      <c r="F1459" t="s">
        <v>35</v>
      </c>
      <c r="G1459">
        <v>50.962290000000003</v>
      </c>
      <c r="H1459">
        <v>12.805247</v>
      </c>
      <c r="I1459" t="s">
        <v>8263</v>
      </c>
      <c r="J1459" t="s">
        <v>8263</v>
      </c>
      <c r="K1459" t="s">
        <v>8263</v>
      </c>
      <c r="L1459" t="s">
        <v>8263</v>
      </c>
    </row>
    <row r="1460" spans="1:12" x14ac:dyDescent="0.3">
      <c r="A1460" t="s">
        <v>2908</v>
      </c>
      <c r="B1460" t="s">
        <v>2909</v>
      </c>
      <c r="C1460">
        <v>0.39</v>
      </c>
      <c r="D1460" t="s">
        <v>8263</v>
      </c>
      <c r="E1460" t="s">
        <v>29</v>
      </c>
      <c r="F1460" t="s">
        <v>35</v>
      </c>
      <c r="G1460">
        <v>48.026885999999998</v>
      </c>
      <c r="H1460">
        <v>11.502140000000001</v>
      </c>
      <c r="I1460" t="s">
        <v>8263</v>
      </c>
      <c r="J1460" t="s">
        <v>8263</v>
      </c>
      <c r="K1460" t="s">
        <v>8263</v>
      </c>
      <c r="L1460" t="s">
        <v>8263</v>
      </c>
    </row>
    <row r="1461" spans="1:12" x14ac:dyDescent="0.3">
      <c r="A1461" t="s">
        <v>2910</v>
      </c>
      <c r="B1461" t="s">
        <v>2911</v>
      </c>
      <c r="C1461">
        <v>0.39</v>
      </c>
      <c r="D1461" t="s">
        <v>8263</v>
      </c>
      <c r="E1461" t="s">
        <v>29</v>
      </c>
      <c r="F1461" t="s">
        <v>35</v>
      </c>
      <c r="G1461">
        <v>48.071851000000002</v>
      </c>
      <c r="H1461">
        <v>9.2029680000000003</v>
      </c>
      <c r="I1461" t="s">
        <v>8263</v>
      </c>
      <c r="J1461" t="s">
        <v>8263</v>
      </c>
      <c r="K1461" t="s">
        <v>8263</v>
      </c>
      <c r="L1461" t="s">
        <v>8263</v>
      </c>
    </row>
    <row r="1462" spans="1:12" x14ac:dyDescent="0.3">
      <c r="A1462" t="s">
        <v>2912</v>
      </c>
      <c r="B1462" t="s">
        <v>2913</v>
      </c>
      <c r="C1462">
        <v>0.39</v>
      </c>
      <c r="D1462" t="s">
        <v>8263</v>
      </c>
      <c r="E1462" t="s">
        <v>29</v>
      </c>
      <c r="F1462" t="s">
        <v>35</v>
      </c>
      <c r="G1462">
        <v>47.633000000000003</v>
      </c>
      <c r="H1462">
        <v>11.237</v>
      </c>
      <c r="I1462" t="s">
        <v>8263</v>
      </c>
      <c r="J1462" t="s">
        <v>8263</v>
      </c>
      <c r="K1462" t="s">
        <v>8263</v>
      </c>
      <c r="L1462" t="s">
        <v>8263</v>
      </c>
    </row>
    <row r="1463" spans="1:12" x14ac:dyDescent="0.3">
      <c r="A1463" t="s">
        <v>2914</v>
      </c>
      <c r="B1463" t="s">
        <v>2915</v>
      </c>
      <c r="C1463">
        <v>0.38600000000000001</v>
      </c>
      <c r="D1463" t="s">
        <v>8263</v>
      </c>
      <c r="E1463" t="s">
        <v>29</v>
      </c>
      <c r="F1463" t="s">
        <v>35</v>
      </c>
      <c r="G1463">
        <v>48.451999999999998</v>
      </c>
      <c r="H1463">
        <v>10.403</v>
      </c>
      <c r="I1463" t="s">
        <v>8263</v>
      </c>
      <c r="J1463" t="s">
        <v>8263</v>
      </c>
      <c r="K1463" t="s">
        <v>8263</v>
      </c>
      <c r="L1463" t="s">
        <v>8263</v>
      </c>
    </row>
    <row r="1464" spans="1:12" x14ac:dyDescent="0.3">
      <c r="A1464" t="s">
        <v>2916</v>
      </c>
      <c r="B1464" t="s">
        <v>2917</v>
      </c>
      <c r="C1464">
        <v>0.38500000000000001</v>
      </c>
      <c r="D1464" t="s">
        <v>8263</v>
      </c>
      <c r="E1464" t="s">
        <v>29</v>
      </c>
      <c r="F1464" t="s">
        <v>35</v>
      </c>
      <c r="G1464">
        <v>48.573999999999998</v>
      </c>
      <c r="H1464">
        <v>13.798999999999999</v>
      </c>
      <c r="I1464" t="s">
        <v>8263</v>
      </c>
      <c r="J1464" t="s">
        <v>8263</v>
      </c>
      <c r="K1464" t="s">
        <v>8263</v>
      </c>
      <c r="L1464" t="s">
        <v>8263</v>
      </c>
    </row>
    <row r="1465" spans="1:12" x14ac:dyDescent="0.3">
      <c r="A1465" t="s">
        <v>2918</v>
      </c>
      <c r="B1465" t="s">
        <v>2919</v>
      </c>
      <c r="C1465">
        <v>871</v>
      </c>
      <c r="D1465" t="s">
        <v>8263</v>
      </c>
      <c r="E1465" t="s">
        <v>14</v>
      </c>
      <c r="F1465" t="s">
        <v>47</v>
      </c>
      <c r="G1465">
        <v>66.885309000000007</v>
      </c>
      <c r="H1465">
        <v>19.818398999999999</v>
      </c>
      <c r="I1465">
        <v>107</v>
      </c>
      <c r="J1465">
        <v>6.4</v>
      </c>
      <c r="K1465" t="s">
        <v>8263</v>
      </c>
      <c r="L1465">
        <v>2150</v>
      </c>
    </row>
    <row r="1466" spans="1:12" x14ac:dyDescent="0.3">
      <c r="A1466" t="s">
        <v>2920</v>
      </c>
      <c r="B1466" t="s">
        <v>2921</v>
      </c>
      <c r="C1466">
        <v>0.372</v>
      </c>
      <c r="D1466" t="s">
        <v>8263</v>
      </c>
      <c r="E1466" t="s">
        <v>29</v>
      </c>
      <c r="F1466" t="s">
        <v>35</v>
      </c>
      <c r="G1466">
        <v>47.878813000000001</v>
      </c>
      <c r="H1466">
        <v>11.926727</v>
      </c>
      <c r="I1466" t="s">
        <v>8263</v>
      </c>
      <c r="J1466" t="s">
        <v>8263</v>
      </c>
      <c r="K1466" t="s">
        <v>8263</v>
      </c>
      <c r="L1466" t="s">
        <v>8263</v>
      </c>
    </row>
    <row r="1467" spans="1:12" x14ac:dyDescent="0.3">
      <c r="A1467" t="s">
        <v>2922</v>
      </c>
      <c r="B1467" t="s">
        <v>2923</v>
      </c>
      <c r="C1467">
        <v>0.37</v>
      </c>
      <c r="D1467" t="s">
        <v>8263</v>
      </c>
      <c r="E1467" t="s">
        <v>29</v>
      </c>
      <c r="F1467" t="s">
        <v>35</v>
      </c>
      <c r="G1467">
        <v>49.699834000000003</v>
      </c>
      <c r="H1467">
        <v>9.5779340000000008</v>
      </c>
      <c r="I1467" t="s">
        <v>8263</v>
      </c>
      <c r="J1467" t="s">
        <v>8263</v>
      </c>
      <c r="K1467" t="s">
        <v>8263</v>
      </c>
      <c r="L1467" t="s">
        <v>8263</v>
      </c>
    </row>
    <row r="1468" spans="1:12" x14ac:dyDescent="0.3">
      <c r="A1468" t="s">
        <v>2924</v>
      </c>
      <c r="B1468" t="s">
        <v>2925</v>
      </c>
      <c r="C1468">
        <v>0.37</v>
      </c>
      <c r="D1468" t="s">
        <v>8263</v>
      </c>
      <c r="E1468" t="s">
        <v>29</v>
      </c>
      <c r="F1468" t="s">
        <v>35</v>
      </c>
      <c r="G1468">
        <v>50.625991999999997</v>
      </c>
      <c r="H1468">
        <v>12.177910000000001</v>
      </c>
      <c r="I1468" t="s">
        <v>8263</v>
      </c>
      <c r="J1468" t="s">
        <v>8263</v>
      </c>
      <c r="K1468" t="s">
        <v>8263</v>
      </c>
      <c r="L1468" t="s">
        <v>8263</v>
      </c>
    </row>
    <row r="1469" spans="1:12" x14ac:dyDescent="0.3">
      <c r="A1469" t="s">
        <v>2926</v>
      </c>
      <c r="B1469" t="s">
        <v>2927</v>
      </c>
      <c r="C1469">
        <v>0.36969999999999997</v>
      </c>
      <c r="D1469" t="s">
        <v>8263</v>
      </c>
      <c r="E1469" t="s">
        <v>29</v>
      </c>
      <c r="F1469" t="s">
        <v>35</v>
      </c>
      <c r="G1469">
        <v>47.751829999999998</v>
      </c>
      <c r="H1469">
        <v>11.741199999999999</v>
      </c>
      <c r="I1469" t="s">
        <v>8263</v>
      </c>
      <c r="J1469" t="s">
        <v>8263</v>
      </c>
      <c r="K1469" t="s">
        <v>8263</v>
      </c>
      <c r="L1469" t="s">
        <v>8263</v>
      </c>
    </row>
    <row r="1470" spans="1:12" x14ac:dyDescent="0.3">
      <c r="A1470" t="s">
        <v>2928</v>
      </c>
      <c r="B1470" t="s">
        <v>2929</v>
      </c>
      <c r="C1470">
        <v>0.36</v>
      </c>
      <c r="D1470" t="s">
        <v>8263</v>
      </c>
      <c r="E1470" t="s">
        <v>29</v>
      </c>
      <c r="F1470" t="s">
        <v>35</v>
      </c>
      <c r="G1470">
        <v>50.747328000000003</v>
      </c>
      <c r="H1470">
        <v>13.190712</v>
      </c>
      <c r="I1470" t="s">
        <v>8263</v>
      </c>
      <c r="J1470" t="s">
        <v>8263</v>
      </c>
      <c r="K1470" t="s">
        <v>8263</v>
      </c>
      <c r="L1470" t="s">
        <v>8263</v>
      </c>
    </row>
    <row r="1471" spans="1:12" x14ac:dyDescent="0.3">
      <c r="A1471" t="s">
        <v>2930</v>
      </c>
      <c r="B1471" t="s">
        <v>2931</v>
      </c>
      <c r="C1471">
        <v>0.36</v>
      </c>
      <c r="D1471" t="s">
        <v>8263</v>
      </c>
      <c r="E1471" t="s">
        <v>29</v>
      </c>
      <c r="F1471" t="s">
        <v>35</v>
      </c>
      <c r="G1471">
        <v>47.977815999999997</v>
      </c>
      <c r="H1471">
        <v>12.505138000000001</v>
      </c>
      <c r="I1471" t="s">
        <v>8263</v>
      </c>
      <c r="J1471" t="s">
        <v>8263</v>
      </c>
      <c r="K1471" t="s">
        <v>8263</v>
      </c>
      <c r="L1471" t="s">
        <v>8263</v>
      </c>
    </row>
    <row r="1472" spans="1:12" x14ac:dyDescent="0.3">
      <c r="A1472" t="s">
        <v>2932</v>
      </c>
      <c r="B1472" t="s">
        <v>2933</v>
      </c>
      <c r="C1472">
        <v>0.36</v>
      </c>
      <c r="D1472" t="s">
        <v>8263</v>
      </c>
      <c r="E1472" t="s">
        <v>29</v>
      </c>
      <c r="F1472" t="s">
        <v>35</v>
      </c>
      <c r="G1472">
        <v>50.814343999999998</v>
      </c>
      <c r="H1472">
        <v>12.527262</v>
      </c>
      <c r="I1472" t="s">
        <v>8263</v>
      </c>
      <c r="J1472" t="s">
        <v>8263</v>
      </c>
      <c r="K1472" t="s">
        <v>8263</v>
      </c>
      <c r="L1472" t="s">
        <v>8263</v>
      </c>
    </row>
    <row r="1473" spans="1:12" x14ac:dyDescent="0.3">
      <c r="A1473" t="s">
        <v>2934</v>
      </c>
      <c r="B1473" t="s">
        <v>2935</v>
      </c>
      <c r="C1473">
        <v>0.36</v>
      </c>
      <c r="D1473" t="s">
        <v>8263</v>
      </c>
      <c r="E1473" t="s">
        <v>29</v>
      </c>
      <c r="F1473" t="s">
        <v>35</v>
      </c>
      <c r="G1473">
        <v>48.452252000000001</v>
      </c>
      <c r="H1473">
        <v>10.403121000000001</v>
      </c>
      <c r="I1473" t="s">
        <v>8263</v>
      </c>
      <c r="J1473" t="s">
        <v>8263</v>
      </c>
      <c r="K1473" t="s">
        <v>8263</v>
      </c>
      <c r="L1473" t="s">
        <v>8263</v>
      </c>
    </row>
    <row r="1474" spans="1:12" x14ac:dyDescent="0.3">
      <c r="A1474" t="s">
        <v>2936</v>
      </c>
      <c r="B1474" t="s">
        <v>2933</v>
      </c>
      <c r="C1474">
        <v>0.36</v>
      </c>
      <c r="D1474" t="s">
        <v>8263</v>
      </c>
      <c r="E1474" t="s">
        <v>29</v>
      </c>
      <c r="F1474" t="s">
        <v>35</v>
      </c>
      <c r="G1474">
        <v>50.815424999999998</v>
      </c>
      <c r="H1474">
        <v>12.527415</v>
      </c>
      <c r="I1474" t="s">
        <v>8263</v>
      </c>
      <c r="J1474" t="s">
        <v>8263</v>
      </c>
      <c r="K1474" t="s">
        <v>8263</v>
      </c>
      <c r="L1474" t="s">
        <v>8263</v>
      </c>
    </row>
    <row r="1475" spans="1:12" x14ac:dyDescent="0.3">
      <c r="A1475" t="s">
        <v>2937</v>
      </c>
      <c r="B1475" t="s">
        <v>2938</v>
      </c>
      <c r="C1475">
        <v>140</v>
      </c>
      <c r="D1475" t="s">
        <v>8263</v>
      </c>
      <c r="E1475" t="s">
        <v>18</v>
      </c>
      <c r="F1475" t="s">
        <v>117</v>
      </c>
      <c r="G1475">
        <v>41.097355</v>
      </c>
      <c r="H1475">
        <v>-8.2611369999999997</v>
      </c>
      <c r="I1475" t="s">
        <v>8263</v>
      </c>
      <c r="J1475" t="s">
        <v>8263</v>
      </c>
      <c r="K1475">
        <v>980</v>
      </c>
      <c r="L1475" t="s">
        <v>8263</v>
      </c>
    </row>
    <row r="1476" spans="1:12" x14ac:dyDescent="0.3">
      <c r="A1476" t="s">
        <v>2939</v>
      </c>
      <c r="B1476" t="s">
        <v>2940</v>
      </c>
      <c r="C1476">
        <v>0.35499999999999998</v>
      </c>
      <c r="D1476" t="s">
        <v>8263</v>
      </c>
      <c r="E1476" t="s">
        <v>29</v>
      </c>
      <c r="F1476" t="s">
        <v>35</v>
      </c>
      <c r="G1476">
        <v>49.646034</v>
      </c>
      <c r="H1476">
        <v>11.015015999999999</v>
      </c>
      <c r="I1476" t="s">
        <v>8263</v>
      </c>
      <c r="J1476" t="s">
        <v>8263</v>
      </c>
      <c r="K1476" t="s">
        <v>8263</v>
      </c>
      <c r="L1476" t="s">
        <v>8263</v>
      </c>
    </row>
    <row r="1477" spans="1:12" x14ac:dyDescent="0.3">
      <c r="A1477" t="s">
        <v>2941</v>
      </c>
      <c r="B1477" t="s">
        <v>2942</v>
      </c>
      <c r="C1477">
        <v>0.35499999999999998</v>
      </c>
      <c r="D1477" t="s">
        <v>8263</v>
      </c>
      <c r="E1477" t="s">
        <v>29</v>
      </c>
      <c r="F1477" t="s">
        <v>35</v>
      </c>
      <c r="G1477">
        <v>49.415999999999997</v>
      </c>
      <c r="H1477">
        <v>11.018000000000001</v>
      </c>
      <c r="I1477" t="s">
        <v>8263</v>
      </c>
      <c r="J1477" t="s">
        <v>8263</v>
      </c>
      <c r="K1477" t="s">
        <v>8263</v>
      </c>
      <c r="L1477" t="s">
        <v>8263</v>
      </c>
    </row>
    <row r="1478" spans="1:12" x14ac:dyDescent="0.3">
      <c r="A1478" t="s">
        <v>2943</v>
      </c>
      <c r="B1478" t="s">
        <v>2944</v>
      </c>
      <c r="C1478">
        <v>0.35199999999999998</v>
      </c>
      <c r="D1478" t="s">
        <v>8263</v>
      </c>
      <c r="E1478" t="s">
        <v>29</v>
      </c>
      <c r="F1478" t="s">
        <v>35</v>
      </c>
      <c r="G1478">
        <v>51.2896</v>
      </c>
      <c r="H1478">
        <v>8.5043729999999993</v>
      </c>
      <c r="I1478" t="s">
        <v>8263</v>
      </c>
      <c r="J1478" t="s">
        <v>8263</v>
      </c>
      <c r="K1478" t="s">
        <v>8263</v>
      </c>
      <c r="L1478" t="s">
        <v>8263</v>
      </c>
    </row>
    <row r="1479" spans="1:12" x14ac:dyDescent="0.3">
      <c r="A1479" t="s">
        <v>2945</v>
      </c>
      <c r="B1479" t="s">
        <v>2946</v>
      </c>
      <c r="C1479">
        <v>0.35</v>
      </c>
      <c r="D1479" t="s">
        <v>8263</v>
      </c>
      <c r="E1479" t="s">
        <v>29</v>
      </c>
      <c r="F1479" t="s">
        <v>35</v>
      </c>
      <c r="G1479">
        <v>50.841211999999999</v>
      </c>
      <c r="H1479">
        <v>9.6805710000000005</v>
      </c>
      <c r="I1479" t="s">
        <v>8263</v>
      </c>
      <c r="J1479" t="s">
        <v>8263</v>
      </c>
      <c r="K1479" t="s">
        <v>8263</v>
      </c>
      <c r="L1479" t="s">
        <v>8263</v>
      </c>
    </row>
    <row r="1480" spans="1:12" x14ac:dyDescent="0.3">
      <c r="A1480" t="s">
        <v>2947</v>
      </c>
      <c r="B1480" t="s">
        <v>2948</v>
      </c>
      <c r="C1480">
        <v>0.35</v>
      </c>
      <c r="D1480" t="s">
        <v>8263</v>
      </c>
      <c r="E1480" t="s">
        <v>29</v>
      </c>
      <c r="F1480" t="s">
        <v>35</v>
      </c>
      <c r="G1480">
        <v>48.136940000000003</v>
      </c>
      <c r="H1480">
        <v>11.453331</v>
      </c>
      <c r="I1480" t="s">
        <v>8263</v>
      </c>
      <c r="J1480" t="s">
        <v>8263</v>
      </c>
      <c r="K1480" t="s">
        <v>8263</v>
      </c>
      <c r="L1480" t="s">
        <v>8263</v>
      </c>
    </row>
    <row r="1481" spans="1:12" x14ac:dyDescent="0.3">
      <c r="A1481" t="s">
        <v>2949</v>
      </c>
      <c r="B1481" t="s">
        <v>2950</v>
      </c>
      <c r="C1481">
        <v>0.35</v>
      </c>
      <c r="D1481" t="s">
        <v>8263</v>
      </c>
      <c r="E1481" t="s">
        <v>29</v>
      </c>
      <c r="F1481" t="s">
        <v>35</v>
      </c>
      <c r="G1481">
        <v>48.025097000000002</v>
      </c>
      <c r="H1481">
        <v>12.545427</v>
      </c>
      <c r="I1481" t="s">
        <v>8263</v>
      </c>
      <c r="J1481" t="s">
        <v>8263</v>
      </c>
      <c r="K1481" t="s">
        <v>8263</v>
      </c>
      <c r="L1481" t="s">
        <v>8263</v>
      </c>
    </row>
    <row r="1482" spans="1:12" x14ac:dyDescent="0.3">
      <c r="A1482" t="s">
        <v>2951</v>
      </c>
      <c r="B1482" t="s">
        <v>2952</v>
      </c>
      <c r="C1482">
        <v>0.35</v>
      </c>
      <c r="D1482" t="s">
        <v>8263</v>
      </c>
      <c r="E1482" t="s">
        <v>29</v>
      </c>
      <c r="F1482" t="s">
        <v>35</v>
      </c>
      <c r="G1482">
        <v>47.891080000000002</v>
      </c>
      <c r="H1482">
        <v>9.6579999999999995</v>
      </c>
      <c r="I1482" t="s">
        <v>8263</v>
      </c>
      <c r="J1482" t="s">
        <v>8263</v>
      </c>
      <c r="K1482" t="s">
        <v>8263</v>
      </c>
      <c r="L1482" t="s">
        <v>8263</v>
      </c>
    </row>
    <row r="1483" spans="1:12" x14ac:dyDescent="0.3">
      <c r="A1483" t="s">
        <v>2953</v>
      </c>
      <c r="B1483" t="s">
        <v>2954</v>
      </c>
      <c r="C1483">
        <v>0.35</v>
      </c>
      <c r="D1483" t="s">
        <v>8263</v>
      </c>
      <c r="E1483" t="s">
        <v>29</v>
      </c>
      <c r="F1483" t="s">
        <v>35</v>
      </c>
      <c r="G1483">
        <v>49.002842999999999</v>
      </c>
      <c r="H1483">
        <v>9.1400799999999993</v>
      </c>
      <c r="I1483" t="s">
        <v>8263</v>
      </c>
      <c r="J1483" t="s">
        <v>8263</v>
      </c>
      <c r="K1483" t="s">
        <v>8263</v>
      </c>
      <c r="L1483" t="s">
        <v>8263</v>
      </c>
    </row>
    <row r="1484" spans="1:12" x14ac:dyDescent="0.3">
      <c r="A1484" t="s">
        <v>2955</v>
      </c>
      <c r="B1484" t="s">
        <v>2956</v>
      </c>
      <c r="C1484">
        <v>0.35</v>
      </c>
      <c r="D1484" t="s">
        <v>8263</v>
      </c>
      <c r="E1484" t="s">
        <v>29</v>
      </c>
      <c r="F1484" t="s">
        <v>35</v>
      </c>
      <c r="G1484">
        <v>50.618000000000002</v>
      </c>
      <c r="H1484">
        <v>12.680999999999999</v>
      </c>
      <c r="I1484" t="s">
        <v>8263</v>
      </c>
      <c r="J1484" t="s">
        <v>8263</v>
      </c>
      <c r="K1484" t="s">
        <v>8263</v>
      </c>
      <c r="L1484" t="s">
        <v>8263</v>
      </c>
    </row>
    <row r="1485" spans="1:12" x14ac:dyDescent="0.3">
      <c r="A1485" t="s">
        <v>2957</v>
      </c>
      <c r="B1485" t="s">
        <v>2958</v>
      </c>
      <c r="C1485">
        <v>0.35</v>
      </c>
      <c r="D1485" t="s">
        <v>8263</v>
      </c>
      <c r="E1485" t="s">
        <v>29</v>
      </c>
      <c r="F1485" t="s">
        <v>35</v>
      </c>
      <c r="G1485">
        <v>48.26</v>
      </c>
      <c r="H1485">
        <v>12.634</v>
      </c>
      <c r="I1485" t="s">
        <v>8263</v>
      </c>
      <c r="J1485" t="s">
        <v>8263</v>
      </c>
      <c r="K1485" t="s">
        <v>8263</v>
      </c>
      <c r="L1485" t="s">
        <v>8263</v>
      </c>
    </row>
    <row r="1486" spans="1:12" x14ac:dyDescent="0.3">
      <c r="A1486" t="s">
        <v>2959</v>
      </c>
      <c r="B1486" t="s">
        <v>2960</v>
      </c>
      <c r="C1486">
        <v>180</v>
      </c>
      <c r="D1486" t="s">
        <v>8263</v>
      </c>
      <c r="E1486" t="s">
        <v>14</v>
      </c>
      <c r="F1486" t="s">
        <v>38</v>
      </c>
      <c r="G1486">
        <v>39.778998999999999</v>
      </c>
      <c r="H1486">
        <v>-5.0880000000000001</v>
      </c>
      <c r="I1486">
        <v>191.6</v>
      </c>
      <c r="J1486">
        <v>113</v>
      </c>
      <c r="K1486" t="s">
        <v>8263</v>
      </c>
      <c r="L1486" t="s">
        <v>8263</v>
      </c>
    </row>
    <row r="1487" spans="1:12" x14ac:dyDescent="0.3">
      <c r="A1487" t="s">
        <v>2961</v>
      </c>
      <c r="B1487" t="s">
        <v>2958</v>
      </c>
      <c r="C1487">
        <v>0.35</v>
      </c>
      <c r="D1487" t="s">
        <v>8263</v>
      </c>
      <c r="E1487" t="s">
        <v>29</v>
      </c>
      <c r="F1487" t="s">
        <v>35</v>
      </c>
      <c r="G1487">
        <v>48.26</v>
      </c>
      <c r="H1487">
        <v>12.634</v>
      </c>
      <c r="I1487" t="s">
        <v>8263</v>
      </c>
      <c r="J1487" t="s">
        <v>8263</v>
      </c>
      <c r="K1487" t="s">
        <v>8263</v>
      </c>
      <c r="L1487" t="s">
        <v>8263</v>
      </c>
    </row>
    <row r="1488" spans="1:12" x14ac:dyDescent="0.3">
      <c r="A1488" t="s">
        <v>2962</v>
      </c>
      <c r="B1488" t="s">
        <v>2958</v>
      </c>
      <c r="C1488">
        <v>0.35</v>
      </c>
      <c r="D1488" t="s">
        <v>8263</v>
      </c>
      <c r="E1488" t="s">
        <v>29</v>
      </c>
      <c r="F1488" t="s">
        <v>35</v>
      </c>
      <c r="G1488">
        <v>48.26</v>
      </c>
      <c r="H1488">
        <v>12.634</v>
      </c>
      <c r="I1488" t="s">
        <v>8263</v>
      </c>
      <c r="J1488" t="s">
        <v>8263</v>
      </c>
      <c r="K1488" t="s">
        <v>8263</v>
      </c>
      <c r="L1488" t="s">
        <v>8263</v>
      </c>
    </row>
    <row r="1489" spans="1:12" x14ac:dyDescent="0.3">
      <c r="A1489" t="s">
        <v>2963</v>
      </c>
      <c r="B1489" t="s">
        <v>2964</v>
      </c>
      <c r="C1489">
        <v>0.35</v>
      </c>
      <c r="D1489" t="s">
        <v>8263</v>
      </c>
      <c r="E1489" t="s">
        <v>29</v>
      </c>
      <c r="F1489" t="s">
        <v>35</v>
      </c>
      <c r="G1489">
        <v>48.26</v>
      </c>
      <c r="H1489">
        <v>12.634</v>
      </c>
      <c r="I1489" t="s">
        <v>8263</v>
      </c>
      <c r="J1489" t="s">
        <v>8263</v>
      </c>
      <c r="K1489" t="s">
        <v>8263</v>
      </c>
      <c r="L1489" t="s">
        <v>8263</v>
      </c>
    </row>
    <row r="1490" spans="1:12" x14ac:dyDescent="0.3">
      <c r="A1490" t="s">
        <v>2965</v>
      </c>
      <c r="B1490" t="s">
        <v>2964</v>
      </c>
      <c r="C1490">
        <v>0.35</v>
      </c>
      <c r="D1490" t="s">
        <v>8263</v>
      </c>
      <c r="E1490" t="s">
        <v>29</v>
      </c>
      <c r="F1490" t="s">
        <v>35</v>
      </c>
      <c r="G1490">
        <v>48.26</v>
      </c>
      <c r="H1490">
        <v>12.634</v>
      </c>
      <c r="I1490" t="s">
        <v>8263</v>
      </c>
      <c r="J1490" t="s">
        <v>8263</v>
      </c>
      <c r="K1490" t="s">
        <v>8263</v>
      </c>
      <c r="L1490" t="s">
        <v>8263</v>
      </c>
    </row>
    <row r="1491" spans="1:12" x14ac:dyDescent="0.3">
      <c r="A1491" t="s">
        <v>2966</v>
      </c>
      <c r="B1491" t="s">
        <v>2964</v>
      </c>
      <c r="C1491">
        <v>0.35</v>
      </c>
      <c r="D1491" t="s">
        <v>8263</v>
      </c>
      <c r="E1491" t="s">
        <v>29</v>
      </c>
      <c r="F1491" t="s">
        <v>35</v>
      </c>
      <c r="G1491">
        <v>48.26</v>
      </c>
      <c r="H1491">
        <v>12.634</v>
      </c>
      <c r="I1491" t="s">
        <v>8263</v>
      </c>
      <c r="J1491" t="s">
        <v>8263</v>
      </c>
      <c r="K1491" t="s">
        <v>8263</v>
      </c>
      <c r="L1491" t="s">
        <v>8263</v>
      </c>
    </row>
    <row r="1492" spans="1:12" x14ac:dyDescent="0.3">
      <c r="A1492" t="s">
        <v>2967</v>
      </c>
      <c r="B1492" t="s">
        <v>2968</v>
      </c>
      <c r="C1492">
        <v>0.35</v>
      </c>
      <c r="D1492" t="s">
        <v>8263</v>
      </c>
      <c r="E1492" t="s">
        <v>29</v>
      </c>
      <c r="F1492" t="s">
        <v>35</v>
      </c>
      <c r="G1492">
        <v>48.26</v>
      </c>
      <c r="H1492">
        <v>12.634</v>
      </c>
      <c r="I1492" t="s">
        <v>8263</v>
      </c>
      <c r="J1492" t="s">
        <v>8263</v>
      </c>
      <c r="K1492" t="s">
        <v>8263</v>
      </c>
      <c r="L1492" t="s">
        <v>8263</v>
      </c>
    </row>
    <row r="1493" spans="1:12" x14ac:dyDescent="0.3">
      <c r="A1493" t="s">
        <v>2969</v>
      </c>
      <c r="B1493" t="s">
        <v>2968</v>
      </c>
      <c r="C1493">
        <v>0.35</v>
      </c>
      <c r="D1493" t="s">
        <v>8263</v>
      </c>
      <c r="E1493" t="s">
        <v>29</v>
      </c>
      <c r="F1493" t="s">
        <v>35</v>
      </c>
      <c r="G1493">
        <v>48.26</v>
      </c>
      <c r="H1493">
        <v>12.634</v>
      </c>
      <c r="I1493" t="s">
        <v>8263</v>
      </c>
      <c r="J1493" t="s">
        <v>8263</v>
      </c>
      <c r="K1493" t="s">
        <v>8263</v>
      </c>
      <c r="L1493" t="s">
        <v>8263</v>
      </c>
    </row>
    <row r="1494" spans="1:12" x14ac:dyDescent="0.3">
      <c r="A1494" t="s">
        <v>2970</v>
      </c>
      <c r="B1494" t="s">
        <v>2968</v>
      </c>
      <c r="C1494">
        <v>0.35</v>
      </c>
      <c r="D1494" t="s">
        <v>8263</v>
      </c>
      <c r="E1494" t="s">
        <v>29</v>
      </c>
      <c r="F1494" t="s">
        <v>35</v>
      </c>
      <c r="G1494">
        <v>48.26</v>
      </c>
      <c r="H1494">
        <v>12.634</v>
      </c>
      <c r="I1494" t="s">
        <v>8263</v>
      </c>
      <c r="J1494" t="s">
        <v>8263</v>
      </c>
      <c r="K1494" t="s">
        <v>8263</v>
      </c>
      <c r="L1494" t="s">
        <v>8263</v>
      </c>
    </row>
    <row r="1495" spans="1:12" x14ac:dyDescent="0.3">
      <c r="A1495" t="s">
        <v>2971</v>
      </c>
      <c r="B1495" t="s">
        <v>2972</v>
      </c>
      <c r="C1495">
        <v>0.35</v>
      </c>
      <c r="D1495" t="s">
        <v>8263</v>
      </c>
      <c r="E1495" t="s">
        <v>29</v>
      </c>
      <c r="F1495" t="s">
        <v>35</v>
      </c>
      <c r="G1495">
        <v>48.347952999999997</v>
      </c>
      <c r="H1495">
        <v>10.307713</v>
      </c>
      <c r="I1495" t="s">
        <v>8263</v>
      </c>
      <c r="J1495" t="s">
        <v>8263</v>
      </c>
      <c r="K1495" t="s">
        <v>8263</v>
      </c>
      <c r="L1495" t="s">
        <v>8263</v>
      </c>
    </row>
    <row r="1496" spans="1:12" x14ac:dyDescent="0.3">
      <c r="A1496" t="s">
        <v>2973</v>
      </c>
      <c r="B1496" t="s">
        <v>2974</v>
      </c>
      <c r="C1496">
        <v>0.34399999999999997</v>
      </c>
      <c r="D1496" t="s">
        <v>8263</v>
      </c>
      <c r="E1496" t="s">
        <v>29</v>
      </c>
      <c r="F1496" t="s">
        <v>35</v>
      </c>
      <c r="G1496">
        <v>48.538069</v>
      </c>
      <c r="H1496">
        <v>9.4865650000000006</v>
      </c>
      <c r="I1496" t="s">
        <v>8263</v>
      </c>
      <c r="J1496" t="s">
        <v>8263</v>
      </c>
      <c r="K1496" t="s">
        <v>8263</v>
      </c>
      <c r="L1496" t="s">
        <v>8263</v>
      </c>
    </row>
    <row r="1497" spans="1:12" x14ac:dyDescent="0.3">
      <c r="A1497" t="s">
        <v>2975</v>
      </c>
      <c r="B1497" t="s">
        <v>2976</v>
      </c>
      <c r="C1497">
        <v>180</v>
      </c>
      <c r="D1497" t="s">
        <v>8263</v>
      </c>
      <c r="E1497" t="s">
        <v>29</v>
      </c>
      <c r="F1497" t="s">
        <v>19</v>
      </c>
      <c r="G1497">
        <v>46.290466000000002</v>
      </c>
      <c r="H1497">
        <v>11.245400999999999</v>
      </c>
      <c r="I1497" t="s">
        <v>8263</v>
      </c>
      <c r="J1497" t="s">
        <v>8263</v>
      </c>
      <c r="K1497" t="s">
        <v>8263</v>
      </c>
      <c r="L1497" t="s">
        <v>8263</v>
      </c>
    </row>
    <row r="1498" spans="1:12" x14ac:dyDescent="0.3">
      <c r="A1498" t="s">
        <v>2977</v>
      </c>
      <c r="B1498" t="s">
        <v>2978</v>
      </c>
      <c r="C1498">
        <v>0.34</v>
      </c>
      <c r="D1498" t="s">
        <v>8263</v>
      </c>
      <c r="E1498" t="s">
        <v>29</v>
      </c>
      <c r="F1498" t="s">
        <v>35</v>
      </c>
      <c r="G1498">
        <v>51.208567000000002</v>
      </c>
      <c r="H1498">
        <v>11.771387000000001</v>
      </c>
      <c r="I1498" t="s">
        <v>8263</v>
      </c>
      <c r="J1498" t="s">
        <v>8263</v>
      </c>
      <c r="K1498" t="s">
        <v>8263</v>
      </c>
      <c r="L1498" t="s">
        <v>8263</v>
      </c>
    </row>
    <row r="1499" spans="1:12" x14ac:dyDescent="0.3">
      <c r="A1499" t="s">
        <v>2979</v>
      </c>
      <c r="B1499" t="s">
        <v>2980</v>
      </c>
      <c r="C1499">
        <v>0.33400000000000002</v>
      </c>
      <c r="D1499" t="s">
        <v>8263</v>
      </c>
      <c r="E1499" t="s">
        <v>29</v>
      </c>
      <c r="F1499" t="s">
        <v>35</v>
      </c>
      <c r="G1499">
        <v>47.712215</v>
      </c>
      <c r="H1499">
        <v>7.861243</v>
      </c>
      <c r="I1499" t="s">
        <v>8263</v>
      </c>
      <c r="J1499" t="s">
        <v>8263</v>
      </c>
      <c r="K1499" t="s">
        <v>8263</v>
      </c>
      <c r="L1499" t="s">
        <v>8263</v>
      </c>
    </row>
    <row r="1500" spans="1:12" x14ac:dyDescent="0.3">
      <c r="A1500" t="s">
        <v>2981</v>
      </c>
      <c r="B1500" t="s">
        <v>2982</v>
      </c>
      <c r="C1500">
        <v>0.33</v>
      </c>
      <c r="D1500" t="s">
        <v>8263</v>
      </c>
      <c r="E1500" t="s">
        <v>29</v>
      </c>
      <c r="F1500" t="s">
        <v>35</v>
      </c>
      <c r="G1500">
        <v>51.405279999999998</v>
      </c>
      <c r="H1500">
        <v>7.9927609999999998</v>
      </c>
      <c r="I1500" t="s">
        <v>8263</v>
      </c>
      <c r="J1500" t="s">
        <v>8263</v>
      </c>
      <c r="K1500" t="s">
        <v>8263</v>
      </c>
      <c r="L1500" t="s">
        <v>8263</v>
      </c>
    </row>
    <row r="1501" spans="1:12" x14ac:dyDescent="0.3">
      <c r="A1501" t="s">
        <v>2983</v>
      </c>
      <c r="B1501" t="s">
        <v>2984</v>
      </c>
      <c r="C1501">
        <v>0.33</v>
      </c>
      <c r="D1501" t="s">
        <v>8263</v>
      </c>
      <c r="E1501" t="s">
        <v>29</v>
      </c>
      <c r="F1501" t="s">
        <v>35</v>
      </c>
      <c r="G1501">
        <v>48.240347999999997</v>
      </c>
      <c r="H1501">
        <v>9.5457549999999998</v>
      </c>
      <c r="I1501" t="s">
        <v>8263</v>
      </c>
      <c r="J1501" t="s">
        <v>8263</v>
      </c>
      <c r="K1501" t="s">
        <v>8263</v>
      </c>
      <c r="L1501" t="s">
        <v>8263</v>
      </c>
    </row>
    <row r="1502" spans="1:12" x14ac:dyDescent="0.3">
      <c r="A1502" t="s">
        <v>2985</v>
      </c>
      <c r="B1502" t="s">
        <v>2986</v>
      </c>
      <c r="C1502">
        <v>0.33</v>
      </c>
      <c r="D1502" t="s">
        <v>8263</v>
      </c>
      <c r="E1502" t="s">
        <v>29</v>
      </c>
      <c r="F1502" t="s">
        <v>35</v>
      </c>
      <c r="G1502">
        <v>48.685825000000001</v>
      </c>
      <c r="H1502">
        <v>9.7484149999999996</v>
      </c>
      <c r="I1502" t="s">
        <v>8263</v>
      </c>
      <c r="J1502" t="s">
        <v>8263</v>
      </c>
      <c r="K1502" t="s">
        <v>8263</v>
      </c>
      <c r="L1502" t="s">
        <v>8263</v>
      </c>
    </row>
    <row r="1503" spans="1:12" x14ac:dyDescent="0.3">
      <c r="A1503" t="s">
        <v>2987</v>
      </c>
      <c r="B1503" t="s">
        <v>2988</v>
      </c>
      <c r="C1503">
        <v>0.33</v>
      </c>
      <c r="D1503" t="s">
        <v>8263</v>
      </c>
      <c r="E1503" t="s">
        <v>29</v>
      </c>
      <c r="F1503" t="s">
        <v>35</v>
      </c>
      <c r="G1503">
        <v>47.576000000000001</v>
      </c>
      <c r="H1503">
        <v>10.518000000000001</v>
      </c>
      <c r="I1503" t="s">
        <v>8263</v>
      </c>
      <c r="J1503" t="s">
        <v>8263</v>
      </c>
      <c r="K1503" t="s">
        <v>8263</v>
      </c>
      <c r="L1503" t="s">
        <v>8263</v>
      </c>
    </row>
    <row r="1504" spans="1:12" x14ac:dyDescent="0.3">
      <c r="A1504" t="s">
        <v>2989</v>
      </c>
      <c r="B1504" t="s">
        <v>2990</v>
      </c>
      <c r="C1504">
        <v>0.32</v>
      </c>
      <c r="D1504" t="s">
        <v>8263</v>
      </c>
      <c r="E1504" t="s">
        <v>29</v>
      </c>
      <c r="F1504" t="s">
        <v>35</v>
      </c>
      <c r="G1504">
        <v>51.816661000000003</v>
      </c>
      <c r="H1504">
        <v>10.724849000000001</v>
      </c>
      <c r="I1504" t="s">
        <v>8263</v>
      </c>
      <c r="J1504" t="s">
        <v>8263</v>
      </c>
      <c r="K1504" t="s">
        <v>8263</v>
      </c>
      <c r="L1504" t="s">
        <v>8263</v>
      </c>
    </row>
    <row r="1505" spans="1:12" x14ac:dyDescent="0.3">
      <c r="A1505" t="s">
        <v>2991</v>
      </c>
      <c r="B1505" t="s">
        <v>2992</v>
      </c>
      <c r="C1505">
        <v>0.32</v>
      </c>
      <c r="D1505" t="s">
        <v>8263</v>
      </c>
      <c r="E1505" t="s">
        <v>29</v>
      </c>
      <c r="F1505" t="s">
        <v>35</v>
      </c>
      <c r="G1505">
        <v>50.660843999999997</v>
      </c>
      <c r="H1505">
        <v>12.547874999999999</v>
      </c>
      <c r="I1505" t="s">
        <v>8263</v>
      </c>
      <c r="J1505" t="s">
        <v>8263</v>
      </c>
      <c r="K1505" t="s">
        <v>8263</v>
      </c>
      <c r="L1505" t="s">
        <v>8263</v>
      </c>
    </row>
    <row r="1506" spans="1:12" x14ac:dyDescent="0.3">
      <c r="A1506" t="s">
        <v>2993</v>
      </c>
      <c r="B1506" t="s">
        <v>2994</v>
      </c>
      <c r="C1506">
        <v>0.32</v>
      </c>
      <c r="D1506" t="s">
        <v>8263</v>
      </c>
      <c r="E1506" t="s">
        <v>29</v>
      </c>
      <c r="F1506" t="s">
        <v>35</v>
      </c>
      <c r="G1506">
        <v>48.260753000000001</v>
      </c>
      <c r="H1506">
        <v>9.5629100000000005</v>
      </c>
      <c r="I1506" t="s">
        <v>8263</v>
      </c>
      <c r="J1506" t="s">
        <v>8263</v>
      </c>
      <c r="K1506" t="s">
        <v>8263</v>
      </c>
      <c r="L1506" t="s">
        <v>8263</v>
      </c>
    </row>
    <row r="1507" spans="1:12" x14ac:dyDescent="0.3">
      <c r="A1507" t="s">
        <v>2995</v>
      </c>
      <c r="B1507" t="s">
        <v>2996</v>
      </c>
      <c r="C1507">
        <v>0.32</v>
      </c>
      <c r="D1507" t="s">
        <v>8263</v>
      </c>
      <c r="E1507" t="s">
        <v>29</v>
      </c>
      <c r="F1507" t="s">
        <v>35</v>
      </c>
      <c r="G1507">
        <v>48.442</v>
      </c>
      <c r="H1507">
        <v>8.6839999999999993</v>
      </c>
      <c r="I1507" t="s">
        <v>8263</v>
      </c>
      <c r="J1507" t="s">
        <v>8263</v>
      </c>
      <c r="K1507" t="s">
        <v>8263</v>
      </c>
      <c r="L1507" t="s">
        <v>8263</v>
      </c>
    </row>
    <row r="1508" spans="1:12" x14ac:dyDescent="0.3">
      <c r="A1508" t="s">
        <v>2997</v>
      </c>
      <c r="B1508" t="s">
        <v>2998</v>
      </c>
      <c r="C1508">
        <v>180</v>
      </c>
      <c r="D1508" t="s">
        <v>8263</v>
      </c>
      <c r="E1508" t="s">
        <v>29</v>
      </c>
      <c r="F1508" t="s">
        <v>24</v>
      </c>
      <c r="G1508">
        <v>44.961280000000002</v>
      </c>
      <c r="H1508">
        <v>4.8722099999999999</v>
      </c>
      <c r="I1508">
        <v>25</v>
      </c>
      <c r="J1508" t="s">
        <v>8263</v>
      </c>
      <c r="K1508" t="s">
        <v>8263</v>
      </c>
      <c r="L1508" t="s">
        <v>8263</v>
      </c>
    </row>
    <row r="1509" spans="1:12" x14ac:dyDescent="0.3">
      <c r="A1509" t="s">
        <v>2999</v>
      </c>
      <c r="B1509" t="s">
        <v>3000</v>
      </c>
      <c r="C1509">
        <v>0.32</v>
      </c>
      <c r="D1509" t="s">
        <v>8263</v>
      </c>
      <c r="E1509" t="s">
        <v>29</v>
      </c>
      <c r="F1509" t="s">
        <v>35</v>
      </c>
      <c r="G1509">
        <v>50.508146000000004</v>
      </c>
      <c r="H1509">
        <v>8.2733699999999999</v>
      </c>
      <c r="I1509" t="s">
        <v>8263</v>
      </c>
      <c r="J1509" t="s">
        <v>8263</v>
      </c>
      <c r="K1509" t="s">
        <v>8263</v>
      </c>
      <c r="L1509" t="s">
        <v>8263</v>
      </c>
    </row>
    <row r="1510" spans="1:12" x14ac:dyDescent="0.3">
      <c r="A1510" t="s">
        <v>3001</v>
      </c>
      <c r="B1510" t="s">
        <v>3002</v>
      </c>
      <c r="C1510">
        <v>0.316</v>
      </c>
      <c r="D1510" t="s">
        <v>8263</v>
      </c>
      <c r="E1510" t="s">
        <v>29</v>
      </c>
      <c r="F1510" t="s">
        <v>35</v>
      </c>
      <c r="G1510">
        <v>47.691113000000001</v>
      </c>
      <c r="H1510">
        <v>7.8427420000000003</v>
      </c>
      <c r="I1510" t="s">
        <v>8263</v>
      </c>
      <c r="J1510" t="s">
        <v>8263</v>
      </c>
      <c r="K1510" t="s">
        <v>8263</v>
      </c>
      <c r="L1510" t="s">
        <v>8263</v>
      </c>
    </row>
    <row r="1511" spans="1:12" x14ac:dyDescent="0.3">
      <c r="A1511" t="s">
        <v>3003</v>
      </c>
      <c r="B1511" t="s">
        <v>3004</v>
      </c>
      <c r="C1511">
        <v>0.314</v>
      </c>
      <c r="D1511" t="s">
        <v>8263</v>
      </c>
      <c r="E1511" t="s">
        <v>29</v>
      </c>
      <c r="F1511" t="s">
        <v>35</v>
      </c>
      <c r="G1511">
        <v>51.069535000000002</v>
      </c>
      <c r="H1511">
        <v>7.1860030000000004</v>
      </c>
      <c r="I1511" t="s">
        <v>8263</v>
      </c>
      <c r="J1511" t="s">
        <v>8263</v>
      </c>
      <c r="K1511" t="s">
        <v>8263</v>
      </c>
      <c r="L1511" t="s">
        <v>8263</v>
      </c>
    </row>
    <row r="1512" spans="1:12" x14ac:dyDescent="0.3">
      <c r="A1512" t="s">
        <v>3005</v>
      </c>
      <c r="B1512" t="s">
        <v>3006</v>
      </c>
      <c r="C1512">
        <v>0.312</v>
      </c>
      <c r="D1512" t="s">
        <v>8263</v>
      </c>
      <c r="E1512" t="s">
        <v>29</v>
      </c>
      <c r="F1512" t="s">
        <v>35</v>
      </c>
      <c r="G1512">
        <v>50.616602999999998</v>
      </c>
      <c r="H1512">
        <v>11.384416999999999</v>
      </c>
      <c r="I1512" t="s">
        <v>8263</v>
      </c>
      <c r="J1512" t="s">
        <v>8263</v>
      </c>
      <c r="K1512" t="s">
        <v>8263</v>
      </c>
      <c r="L1512" t="s">
        <v>8263</v>
      </c>
    </row>
    <row r="1513" spans="1:12" x14ac:dyDescent="0.3">
      <c r="A1513" t="s">
        <v>3007</v>
      </c>
      <c r="B1513" t="s">
        <v>3008</v>
      </c>
      <c r="C1513">
        <v>0.30499999999999999</v>
      </c>
      <c r="D1513" t="s">
        <v>8263</v>
      </c>
      <c r="E1513" t="s">
        <v>29</v>
      </c>
      <c r="F1513" t="s">
        <v>35</v>
      </c>
      <c r="G1513">
        <v>48.740208000000003</v>
      </c>
      <c r="H1513">
        <v>13.559773</v>
      </c>
      <c r="I1513" t="s">
        <v>8263</v>
      </c>
      <c r="J1513" t="s">
        <v>8263</v>
      </c>
      <c r="K1513" t="s">
        <v>8263</v>
      </c>
      <c r="L1513" t="s">
        <v>8263</v>
      </c>
    </row>
    <row r="1514" spans="1:12" x14ac:dyDescent="0.3">
      <c r="A1514" t="s">
        <v>3009</v>
      </c>
      <c r="B1514" t="s">
        <v>3010</v>
      </c>
      <c r="C1514">
        <v>0.3</v>
      </c>
      <c r="D1514" t="s">
        <v>8263</v>
      </c>
      <c r="E1514" t="s">
        <v>29</v>
      </c>
      <c r="F1514" t="s">
        <v>35</v>
      </c>
      <c r="G1514">
        <v>47.856723000000002</v>
      </c>
      <c r="H1514">
        <v>12.003619</v>
      </c>
      <c r="I1514" t="s">
        <v>8263</v>
      </c>
      <c r="J1514" t="s">
        <v>8263</v>
      </c>
      <c r="K1514" t="s">
        <v>8263</v>
      </c>
      <c r="L1514" t="s">
        <v>8263</v>
      </c>
    </row>
    <row r="1515" spans="1:12" x14ac:dyDescent="0.3">
      <c r="A1515" t="s">
        <v>3011</v>
      </c>
      <c r="B1515" t="s">
        <v>3012</v>
      </c>
      <c r="C1515">
        <v>0.3</v>
      </c>
      <c r="D1515" t="s">
        <v>8263</v>
      </c>
      <c r="E1515" t="s">
        <v>29</v>
      </c>
      <c r="F1515" t="s">
        <v>35</v>
      </c>
      <c r="G1515">
        <v>50.837797999999999</v>
      </c>
      <c r="H1515">
        <v>10.089620999999999</v>
      </c>
      <c r="I1515" t="s">
        <v>8263</v>
      </c>
      <c r="J1515" t="s">
        <v>8263</v>
      </c>
      <c r="K1515" t="s">
        <v>8263</v>
      </c>
      <c r="L1515" t="s">
        <v>8263</v>
      </c>
    </row>
    <row r="1516" spans="1:12" x14ac:dyDescent="0.3">
      <c r="A1516" t="s">
        <v>3013</v>
      </c>
      <c r="B1516" t="s">
        <v>3014</v>
      </c>
      <c r="C1516">
        <v>0.3</v>
      </c>
      <c r="D1516" t="s">
        <v>8263</v>
      </c>
      <c r="E1516" t="s">
        <v>29</v>
      </c>
      <c r="F1516" t="s">
        <v>35</v>
      </c>
      <c r="G1516">
        <v>49.243734000000003</v>
      </c>
      <c r="H1516">
        <v>9.3055299999999992</v>
      </c>
      <c r="I1516" t="s">
        <v>8263</v>
      </c>
      <c r="J1516" t="s">
        <v>8263</v>
      </c>
      <c r="K1516" t="s">
        <v>8263</v>
      </c>
      <c r="L1516" t="s">
        <v>8263</v>
      </c>
    </row>
    <row r="1517" spans="1:12" x14ac:dyDescent="0.3">
      <c r="A1517" t="s">
        <v>3015</v>
      </c>
      <c r="B1517" t="s">
        <v>3016</v>
      </c>
      <c r="C1517">
        <v>0.3</v>
      </c>
      <c r="D1517" t="s">
        <v>8263</v>
      </c>
      <c r="E1517" t="s">
        <v>29</v>
      </c>
      <c r="F1517" t="s">
        <v>35</v>
      </c>
      <c r="G1517">
        <v>49.426813000000003</v>
      </c>
      <c r="H1517">
        <v>8.6511849999999999</v>
      </c>
      <c r="I1517" t="s">
        <v>8263</v>
      </c>
      <c r="J1517" t="s">
        <v>8263</v>
      </c>
      <c r="K1517" t="s">
        <v>8263</v>
      </c>
      <c r="L1517" t="s">
        <v>8263</v>
      </c>
    </row>
    <row r="1518" spans="1:12" x14ac:dyDescent="0.3">
      <c r="A1518" t="s">
        <v>3017</v>
      </c>
      <c r="B1518" t="s">
        <v>3018</v>
      </c>
      <c r="C1518">
        <v>0.3</v>
      </c>
      <c r="D1518" t="s">
        <v>8263</v>
      </c>
      <c r="E1518" t="s">
        <v>29</v>
      </c>
      <c r="F1518" t="s">
        <v>35</v>
      </c>
      <c r="G1518">
        <v>50.115000000000002</v>
      </c>
      <c r="H1518">
        <v>9.7669999999999995</v>
      </c>
      <c r="I1518" t="s">
        <v>8263</v>
      </c>
      <c r="J1518" t="s">
        <v>8263</v>
      </c>
      <c r="K1518" t="s">
        <v>8263</v>
      </c>
      <c r="L1518" t="s">
        <v>8263</v>
      </c>
    </row>
    <row r="1519" spans="1:12" x14ac:dyDescent="0.3">
      <c r="A1519" t="s">
        <v>3019</v>
      </c>
      <c r="B1519" t="s">
        <v>3020</v>
      </c>
      <c r="C1519">
        <v>207</v>
      </c>
      <c r="D1519" t="s">
        <v>8263</v>
      </c>
      <c r="E1519" t="s">
        <v>14</v>
      </c>
      <c r="F1519" t="s">
        <v>47</v>
      </c>
      <c r="G1519">
        <v>66.268220499999998</v>
      </c>
      <c r="H1519">
        <v>20.8259525</v>
      </c>
      <c r="I1519">
        <v>21</v>
      </c>
      <c r="J1519">
        <v>15.1</v>
      </c>
      <c r="K1519" t="s">
        <v>8263</v>
      </c>
      <c r="L1519">
        <v>870</v>
      </c>
    </row>
    <row r="1520" spans="1:12" x14ac:dyDescent="0.3">
      <c r="A1520" t="s">
        <v>3021</v>
      </c>
      <c r="B1520" t="s">
        <v>3018</v>
      </c>
      <c r="C1520">
        <v>0.3</v>
      </c>
      <c r="D1520" t="s">
        <v>8263</v>
      </c>
      <c r="E1520" t="s">
        <v>29</v>
      </c>
      <c r="F1520" t="s">
        <v>35</v>
      </c>
      <c r="G1520">
        <v>50.115000000000002</v>
      </c>
      <c r="H1520">
        <v>9.7669999999999995</v>
      </c>
      <c r="I1520" t="s">
        <v>8263</v>
      </c>
      <c r="J1520" t="s">
        <v>8263</v>
      </c>
      <c r="K1520" t="s">
        <v>8263</v>
      </c>
      <c r="L1520" t="s">
        <v>8263</v>
      </c>
    </row>
    <row r="1521" spans="1:12" x14ac:dyDescent="0.3">
      <c r="A1521" t="s">
        <v>3022</v>
      </c>
      <c r="B1521" t="s">
        <v>3023</v>
      </c>
      <c r="C1521">
        <v>0.3</v>
      </c>
      <c r="D1521" t="s">
        <v>8263</v>
      </c>
      <c r="E1521" t="s">
        <v>29</v>
      </c>
      <c r="F1521" t="s">
        <v>35</v>
      </c>
      <c r="G1521">
        <v>51.914906999999999</v>
      </c>
      <c r="H1521">
        <v>10.301430999999999</v>
      </c>
      <c r="I1521" t="s">
        <v>8263</v>
      </c>
      <c r="J1521" t="s">
        <v>8263</v>
      </c>
      <c r="K1521" t="s">
        <v>8263</v>
      </c>
      <c r="L1521" t="s">
        <v>8263</v>
      </c>
    </row>
    <row r="1522" spans="1:12" x14ac:dyDescent="0.3">
      <c r="A1522" t="s">
        <v>3024</v>
      </c>
      <c r="B1522" t="s">
        <v>3025</v>
      </c>
      <c r="C1522">
        <v>0.3</v>
      </c>
      <c r="D1522" t="s">
        <v>8263</v>
      </c>
      <c r="E1522" t="s">
        <v>29</v>
      </c>
      <c r="F1522" t="s">
        <v>35</v>
      </c>
      <c r="G1522">
        <v>51.884</v>
      </c>
      <c r="H1522">
        <v>10.472</v>
      </c>
      <c r="I1522" t="s">
        <v>8263</v>
      </c>
      <c r="J1522" t="s">
        <v>8263</v>
      </c>
      <c r="K1522" t="s">
        <v>8263</v>
      </c>
      <c r="L1522" t="s">
        <v>8263</v>
      </c>
    </row>
    <row r="1523" spans="1:12" x14ac:dyDescent="0.3">
      <c r="A1523" t="s">
        <v>3026</v>
      </c>
      <c r="B1523" t="s">
        <v>3027</v>
      </c>
      <c r="C1523">
        <v>0.3</v>
      </c>
      <c r="D1523" t="s">
        <v>8263</v>
      </c>
      <c r="E1523" t="s">
        <v>29</v>
      </c>
      <c r="F1523" t="s">
        <v>35</v>
      </c>
      <c r="G1523">
        <v>51.26737</v>
      </c>
      <c r="H1523">
        <v>7.7246689999999996</v>
      </c>
      <c r="I1523" t="s">
        <v>8263</v>
      </c>
      <c r="J1523" t="s">
        <v>8263</v>
      </c>
      <c r="K1523" t="s">
        <v>8263</v>
      </c>
      <c r="L1523" t="s">
        <v>8263</v>
      </c>
    </row>
    <row r="1524" spans="1:12" x14ac:dyDescent="0.3">
      <c r="A1524" t="s">
        <v>3028</v>
      </c>
      <c r="B1524" t="s">
        <v>3027</v>
      </c>
      <c r="C1524">
        <v>0.3</v>
      </c>
      <c r="D1524" t="s">
        <v>8263</v>
      </c>
      <c r="E1524" t="s">
        <v>29</v>
      </c>
      <c r="F1524" t="s">
        <v>35</v>
      </c>
      <c r="G1524">
        <v>51.26737</v>
      </c>
      <c r="H1524">
        <v>7.7246689999999996</v>
      </c>
      <c r="I1524" t="s">
        <v>8263</v>
      </c>
      <c r="J1524" t="s">
        <v>8263</v>
      </c>
      <c r="K1524" t="s">
        <v>8263</v>
      </c>
      <c r="L1524" t="s">
        <v>8263</v>
      </c>
    </row>
    <row r="1525" spans="1:12" x14ac:dyDescent="0.3">
      <c r="A1525" t="s">
        <v>3029</v>
      </c>
      <c r="B1525" t="s">
        <v>3027</v>
      </c>
      <c r="C1525">
        <v>0.3</v>
      </c>
      <c r="D1525" t="s">
        <v>8263</v>
      </c>
      <c r="E1525" t="s">
        <v>29</v>
      </c>
      <c r="F1525" t="s">
        <v>35</v>
      </c>
      <c r="G1525">
        <v>51.26737</v>
      </c>
      <c r="H1525">
        <v>7.7246689999999996</v>
      </c>
      <c r="I1525" t="s">
        <v>8263</v>
      </c>
      <c r="J1525" t="s">
        <v>8263</v>
      </c>
      <c r="K1525" t="s">
        <v>8263</v>
      </c>
      <c r="L1525" t="s">
        <v>8263</v>
      </c>
    </row>
    <row r="1526" spans="1:12" x14ac:dyDescent="0.3">
      <c r="A1526" t="s">
        <v>3030</v>
      </c>
      <c r="B1526" t="s">
        <v>3027</v>
      </c>
      <c r="C1526">
        <v>0.3</v>
      </c>
      <c r="D1526" t="s">
        <v>8263</v>
      </c>
      <c r="E1526" t="s">
        <v>29</v>
      </c>
      <c r="F1526" t="s">
        <v>35</v>
      </c>
      <c r="G1526">
        <v>51.26737</v>
      </c>
      <c r="H1526">
        <v>7.7246689999999996</v>
      </c>
      <c r="I1526" t="s">
        <v>8263</v>
      </c>
      <c r="J1526" t="s">
        <v>8263</v>
      </c>
      <c r="K1526" t="s">
        <v>8263</v>
      </c>
      <c r="L1526" t="s">
        <v>8263</v>
      </c>
    </row>
    <row r="1527" spans="1:12" x14ac:dyDescent="0.3">
      <c r="A1527" t="s">
        <v>3031</v>
      </c>
      <c r="B1527" t="s">
        <v>3032</v>
      </c>
      <c r="C1527">
        <v>0.3</v>
      </c>
      <c r="D1527" t="s">
        <v>8263</v>
      </c>
      <c r="E1527" t="s">
        <v>29</v>
      </c>
      <c r="F1527" t="s">
        <v>35</v>
      </c>
      <c r="G1527">
        <v>51.267381999999998</v>
      </c>
      <c r="H1527">
        <v>7.7246680000000003</v>
      </c>
      <c r="I1527" t="s">
        <v>8263</v>
      </c>
      <c r="J1527" t="s">
        <v>8263</v>
      </c>
      <c r="K1527" t="s">
        <v>8263</v>
      </c>
      <c r="L1527" t="s">
        <v>8263</v>
      </c>
    </row>
    <row r="1528" spans="1:12" x14ac:dyDescent="0.3">
      <c r="A1528" t="s">
        <v>3033</v>
      </c>
      <c r="B1528" t="s">
        <v>3032</v>
      </c>
      <c r="C1528">
        <v>0.3</v>
      </c>
      <c r="D1528" t="s">
        <v>8263</v>
      </c>
      <c r="E1528" t="s">
        <v>29</v>
      </c>
      <c r="F1528" t="s">
        <v>35</v>
      </c>
      <c r="G1528">
        <v>51.267381999999998</v>
      </c>
      <c r="H1528">
        <v>7.7246680000000003</v>
      </c>
      <c r="I1528" t="s">
        <v>8263</v>
      </c>
      <c r="J1528" t="s">
        <v>8263</v>
      </c>
      <c r="K1528" t="s">
        <v>8263</v>
      </c>
      <c r="L1528" t="s">
        <v>8263</v>
      </c>
    </row>
    <row r="1529" spans="1:12" x14ac:dyDescent="0.3">
      <c r="A1529" t="s">
        <v>3034</v>
      </c>
      <c r="B1529" t="s">
        <v>3032</v>
      </c>
      <c r="C1529">
        <v>0.3</v>
      </c>
      <c r="D1529" t="s">
        <v>8263</v>
      </c>
      <c r="E1529" t="s">
        <v>29</v>
      </c>
      <c r="F1529" t="s">
        <v>35</v>
      </c>
      <c r="G1529">
        <v>51.267381999999998</v>
      </c>
      <c r="H1529">
        <v>7.7246680000000003</v>
      </c>
      <c r="I1529" t="s">
        <v>8263</v>
      </c>
      <c r="J1529" t="s">
        <v>8263</v>
      </c>
      <c r="K1529" t="s">
        <v>8263</v>
      </c>
      <c r="L1529" t="s">
        <v>8263</v>
      </c>
    </row>
    <row r="1530" spans="1:12" x14ac:dyDescent="0.3">
      <c r="A1530" t="s">
        <v>3035</v>
      </c>
      <c r="B1530" t="s">
        <v>3036</v>
      </c>
      <c r="C1530">
        <v>180</v>
      </c>
      <c r="D1530" t="s">
        <v>8263</v>
      </c>
      <c r="E1530" t="s">
        <v>14</v>
      </c>
      <c r="F1530" t="s">
        <v>15</v>
      </c>
      <c r="G1530">
        <v>46.751036820000003</v>
      </c>
      <c r="H1530">
        <v>9.046923928</v>
      </c>
      <c r="I1530" t="s">
        <v>8263</v>
      </c>
      <c r="J1530" t="s">
        <v>8263</v>
      </c>
      <c r="K1530" t="s">
        <v>8263</v>
      </c>
      <c r="L1530" t="s">
        <v>8263</v>
      </c>
    </row>
    <row r="1531" spans="1:12" x14ac:dyDescent="0.3">
      <c r="A1531" t="s">
        <v>3037</v>
      </c>
      <c r="B1531" t="s">
        <v>3032</v>
      </c>
      <c r="C1531">
        <v>0.3</v>
      </c>
      <c r="D1531" t="s">
        <v>8263</v>
      </c>
      <c r="E1531" t="s">
        <v>29</v>
      </c>
      <c r="F1531" t="s">
        <v>35</v>
      </c>
      <c r="G1531">
        <v>51.267381999999998</v>
      </c>
      <c r="H1531">
        <v>7.7246680000000003</v>
      </c>
      <c r="I1531" t="s">
        <v>8263</v>
      </c>
      <c r="J1531" t="s">
        <v>8263</v>
      </c>
      <c r="K1531" t="s">
        <v>8263</v>
      </c>
      <c r="L1531" t="s">
        <v>8263</v>
      </c>
    </row>
    <row r="1532" spans="1:12" x14ac:dyDescent="0.3">
      <c r="A1532" t="s">
        <v>3038</v>
      </c>
      <c r="B1532" t="s">
        <v>3039</v>
      </c>
      <c r="C1532">
        <v>0.29499999999999998</v>
      </c>
      <c r="D1532" t="s">
        <v>8263</v>
      </c>
      <c r="E1532" t="s">
        <v>29</v>
      </c>
      <c r="F1532" t="s">
        <v>35</v>
      </c>
      <c r="G1532">
        <v>50.981000000000002</v>
      </c>
      <c r="H1532">
        <v>12.766</v>
      </c>
      <c r="I1532" t="s">
        <v>8263</v>
      </c>
      <c r="J1532" t="s">
        <v>8263</v>
      </c>
      <c r="K1532" t="s">
        <v>8263</v>
      </c>
      <c r="L1532" t="s">
        <v>8263</v>
      </c>
    </row>
    <row r="1533" spans="1:12" x14ac:dyDescent="0.3">
      <c r="A1533" t="s">
        <v>3040</v>
      </c>
      <c r="B1533" t="s">
        <v>3039</v>
      </c>
      <c r="C1533">
        <v>0.29499999999999998</v>
      </c>
      <c r="D1533" t="s">
        <v>8263</v>
      </c>
      <c r="E1533" t="s">
        <v>29</v>
      </c>
      <c r="F1533" t="s">
        <v>35</v>
      </c>
      <c r="G1533">
        <v>50.981000000000002</v>
      </c>
      <c r="H1533">
        <v>12.766</v>
      </c>
      <c r="I1533" t="s">
        <v>8263</v>
      </c>
      <c r="J1533" t="s">
        <v>8263</v>
      </c>
      <c r="K1533" t="s">
        <v>8263</v>
      </c>
      <c r="L1533" t="s">
        <v>8263</v>
      </c>
    </row>
    <row r="1534" spans="1:12" x14ac:dyDescent="0.3">
      <c r="A1534" t="s">
        <v>3041</v>
      </c>
      <c r="B1534" t="s">
        <v>3039</v>
      </c>
      <c r="C1534">
        <v>0.29499999999999998</v>
      </c>
      <c r="D1534" t="s">
        <v>8263</v>
      </c>
      <c r="E1534" t="s">
        <v>29</v>
      </c>
      <c r="F1534" t="s">
        <v>35</v>
      </c>
      <c r="G1534">
        <v>50.981000000000002</v>
      </c>
      <c r="H1534">
        <v>12.766</v>
      </c>
      <c r="I1534" t="s">
        <v>8263</v>
      </c>
      <c r="J1534" t="s">
        <v>8263</v>
      </c>
      <c r="K1534" t="s">
        <v>8263</v>
      </c>
      <c r="L1534" t="s">
        <v>8263</v>
      </c>
    </row>
    <row r="1535" spans="1:12" x14ac:dyDescent="0.3">
      <c r="A1535" t="s">
        <v>3042</v>
      </c>
      <c r="B1535" t="s">
        <v>3039</v>
      </c>
      <c r="C1535">
        <v>0.29499999999999998</v>
      </c>
      <c r="D1535" t="s">
        <v>8263</v>
      </c>
      <c r="E1535" t="s">
        <v>29</v>
      </c>
      <c r="F1535" t="s">
        <v>35</v>
      </c>
      <c r="G1535">
        <v>50.981000000000002</v>
      </c>
      <c r="H1535">
        <v>12.766</v>
      </c>
      <c r="I1535" t="s">
        <v>8263</v>
      </c>
      <c r="J1535" t="s">
        <v>8263</v>
      </c>
      <c r="K1535" t="s">
        <v>8263</v>
      </c>
      <c r="L1535" t="s">
        <v>8263</v>
      </c>
    </row>
    <row r="1536" spans="1:12" x14ac:dyDescent="0.3">
      <c r="A1536" t="s">
        <v>3043</v>
      </c>
      <c r="B1536" t="s">
        <v>3039</v>
      </c>
      <c r="C1536">
        <v>0.29499999999999998</v>
      </c>
      <c r="D1536" t="s">
        <v>8263</v>
      </c>
      <c r="E1536" t="s">
        <v>29</v>
      </c>
      <c r="F1536" t="s">
        <v>35</v>
      </c>
      <c r="G1536">
        <v>50.981000000000002</v>
      </c>
      <c r="H1536">
        <v>12.766</v>
      </c>
      <c r="I1536" t="s">
        <v>8263</v>
      </c>
      <c r="J1536" t="s">
        <v>8263</v>
      </c>
      <c r="K1536" t="s">
        <v>8263</v>
      </c>
      <c r="L1536" t="s">
        <v>8263</v>
      </c>
    </row>
    <row r="1537" spans="1:12" x14ac:dyDescent="0.3">
      <c r="A1537" t="s">
        <v>3044</v>
      </c>
      <c r="B1537" t="s">
        <v>3039</v>
      </c>
      <c r="C1537">
        <v>0.29499999999999998</v>
      </c>
      <c r="D1537" t="s">
        <v>8263</v>
      </c>
      <c r="E1537" t="s">
        <v>29</v>
      </c>
      <c r="F1537" t="s">
        <v>35</v>
      </c>
      <c r="G1537">
        <v>50.981000000000002</v>
      </c>
      <c r="H1537">
        <v>12.766</v>
      </c>
      <c r="I1537" t="s">
        <v>8263</v>
      </c>
      <c r="J1537" t="s">
        <v>8263</v>
      </c>
      <c r="K1537" t="s">
        <v>8263</v>
      </c>
      <c r="L1537" t="s">
        <v>8263</v>
      </c>
    </row>
    <row r="1538" spans="1:12" x14ac:dyDescent="0.3">
      <c r="A1538" t="s">
        <v>3045</v>
      </c>
      <c r="B1538" t="s">
        <v>3046</v>
      </c>
      <c r="C1538">
        <v>0.29399999999999998</v>
      </c>
      <c r="D1538" t="s">
        <v>8263</v>
      </c>
      <c r="E1538" t="s">
        <v>29</v>
      </c>
      <c r="F1538" t="s">
        <v>35</v>
      </c>
      <c r="G1538">
        <v>49.387594999999997</v>
      </c>
      <c r="H1538">
        <v>12.143642</v>
      </c>
      <c r="I1538" t="s">
        <v>8263</v>
      </c>
      <c r="J1538" t="s">
        <v>8263</v>
      </c>
      <c r="K1538" t="s">
        <v>8263</v>
      </c>
      <c r="L1538" t="s">
        <v>8263</v>
      </c>
    </row>
    <row r="1539" spans="1:12" x14ac:dyDescent="0.3">
      <c r="A1539" t="s">
        <v>3047</v>
      </c>
      <c r="B1539" t="s">
        <v>3048</v>
      </c>
      <c r="C1539">
        <v>0.29249999999999998</v>
      </c>
      <c r="D1539" t="s">
        <v>8263</v>
      </c>
      <c r="E1539" t="s">
        <v>29</v>
      </c>
      <c r="F1539" t="s">
        <v>35</v>
      </c>
      <c r="G1539">
        <v>50.626015000000002</v>
      </c>
      <c r="H1539">
        <v>12.177754999999999</v>
      </c>
      <c r="I1539" t="s">
        <v>8263</v>
      </c>
      <c r="J1539" t="s">
        <v>8263</v>
      </c>
      <c r="K1539" t="s">
        <v>8263</v>
      </c>
      <c r="L1539" t="s">
        <v>8263</v>
      </c>
    </row>
    <row r="1540" spans="1:12" x14ac:dyDescent="0.3">
      <c r="A1540" t="s">
        <v>3049</v>
      </c>
      <c r="B1540" t="s">
        <v>3050</v>
      </c>
      <c r="C1540">
        <v>0.29199999999999998</v>
      </c>
      <c r="D1540" t="s">
        <v>8263</v>
      </c>
      <c r="E1540" t="s">
        <v>29</v>
      </c>
      <c r="F1540" t="s">
        <v>35</v>
      </c>
      <c r="G1540">
        <v>49.214238999999999</v>
      </c>
      <c r="H1540">
        <v>12.204829</v>
      </c>
      <c r="I1540" t="s">
        <v>8263</v>
      </c>
      <c r="J1540" t="s">
        <v>8263</v>
      </c>
      <c r="K1540" t="s">
        <v>8263</v>
      </c>
      <c r="L1540" t="s">
        <v>8263</v>
      </c>
    </row>
    <row r="1541" spans="1:12" x14ac:dyDescent="0.3">
      <c r="A1541" t="s">
        <v>3051</v>
      </c>
      <c r="B1541" t="s">
        <v>3052</v>
      </c>
      <c r="C1541">
        <v>179</v>
      </c>
      <c r="D1541" t="s">
        <v>8263</v>
      </c>
      <c r="E1541" t="s">
        <v>14</v>
      </c>
      <c r="F1541" t="s">
        <v>304</v>
      </c>
      <c r="G1541">
        <v>42.734000999999999</v>
      </c>
      <c r="H1541">
        <v>18.497</v>
      </c>
      <c r="I1541">
        <v>123</v>
      </c>
      <c r="J1541">
        <v>1082</v>
      </c>
      <c r="K1541" t="s">
        <v>8263</v>
      </c>
      <c r="L1541">
        <v>500</v>
      </c>
    </row>
    <row r="1542" spans="1:12" x14ac:dyDescent="0.3">
      <c r="A1542" t="s">
        <v>3053</v>
      </c>
      <c r="B1542" t="s">
        <v>3054</v>
      </c>
      <c r="C1542">
        <v>0.28999999999999998</v>
      </c>
      <c r="D1542" t="s">
        <v>8263</v>
      </c>
      <c r="E1542" t="s">
        <v>29</v>
      </c>
      <c r="F1542" t="s">
        <v>35</v>
      </c>
      <c r="G1542">
        <v>51.300643999999998</v>
      </c>
      <c r="H1542">
        <v>11.173349</v>
      </c>
      <c r="I1542" t="s">
        <v>8263</v>
      </c>
      <c r="J1542" t="s">
        <v>8263</v>
      </c>
      <c r="K1542" t="s">
        <v>8263</v>
      </c>
      <c r="L1542" t="s">
        <v>8263</v>
      </c>
    </row>
    <row r="1543" spans="1:12" x14ac:dyDescent="0.3">
      <c r="A1543" t="s">
        <v>3055</v>
      </c>
      <c r="B1543" t="s">
        <v>3056</v>
      </c>
      <c r="C1543">
        <v>0.28999999999999998</v>
      </c>
      <c r="D1543" t="s">
        <v>8263</v>
      </c>
      <c r="E1543" t="s">
        <v>29</v>
      </c>
      <c r="F1543" t="s">
        <v>35</v>
      </c>
      <c r="G1543">
        <v>51.065897999999997</v>
      </c>
      <c r="H1543">
        <v>13.293678999999999</v>
      </c>
      <c r="I1543" t="s">
        <v>8263</v>
      </c>
      <c r="J1543" t="s">
        <v>8263</v>
      </c>
      <c r="K1543" t="s">
        <v>8263</v>
      </c>
      <c r="L1543" t="s">
        <v>8263</v>
      </c>
    </row>
    <row r="1544" spans="1:12" x14ac:dyDescent="0.3">
      <c r="A1544" t="s">
        <v>3057</v>
      </c>
      <c r="B1544" t="s">
        <v>3058</v>
      </c>
      <c r="C1544">
        <v>0.28599999999999998</v>
      </c>
      <c r="D1544" t="s">
        <v>8263</v>
      </c>
      <c r="E1544" t="s">
        <v>29</v>
      </c>
      <c r="F1544" t="s">
        <v>35</v>
      </c>
      <c r="G1544">
        <v>50.132747999999999</v>
      </c>
      <c r="H1544">
        <v>11.248659</v>
      </c>
      <c r="I1544" t="s">
        <v>8263</v>
      </c>
      <c r="J1544" t="s">
        <v>8263</v>
      </c>
      <c r="K1544" t="s">
        <v>8263</v>
      </c>
      <c r="L1544" t="s">
        <v>8263</v>
      </c>
    </row>
    <row r="1545" spans="1:12" x14ac:dyDescent="0.3">
      <c r="A1545" t="s">
        <v>3059</v>
      </c>
      <c r="B1545" t="s">
        <v>3060</v>
      </c>
      <c r="C1545">
        <v>0.28499999999999998</v>
      </c>
      <c r="D1545" t="s">
        <v>8263</v>
      </c>
      <c r="E1545" t="s">
        <v>29</v>
      </c>
      <c r="F1545" t="s">
        <v>35</v>
      </c>
      <c r="G1545">
        <v>51.875911000000002</v>
      </c>
      <c r="H1545">
        <v>10.474962</v>
      </c>
      <c r="I1545" t="s">
        <v>8263</v>
      </c>
      <c r="J1545" t="s">
        <v>8263</v>
      </c>
      <c r="K1545" t="s">
        <v>8263</v>
      </c>
      <c r="L1545" t="s">
        <v>8263</v>
      </c>
    </row>
    <row r="1546" spans="1:12" x14ac:dyDescent="0.3">
      <c r="A1546" t="s">
        <v>3061</v>
      </c>
      <c r="B1546" t="s">
        <v>3062</v>
      </c>
      <c r="C1546">
        <v>0.28000000000000003</v>
      </c>
      <c r="D1546" t="s">
        <v>8263</v>
      </c>
      <c r="E1546" t="s">
        <v>29</v>
      </c>
      <c r="F1546" t="s">
        <v>35</v>
      </c>
      <c r="G1546">
        <v>50.851641000000001</v>
      </c>
      <c r="H1546">
        <v>12.564334000000001</v>
      </c>
      <c r="I1546" t="s">
        <v>8263</v>
      </c>
      <c r="J1546" t="s">
        <v>8263</v>
      </c>
      <c r="K1546" t="s">
        <v>8263</v>
      </c>
      <c r="L1546" t="s">
        <v>8263</v>
      </c>
    </row>
    <row r="1547" spans="1:12" x14ac:dyDescent="0.3">
      <c r="A1547" t="s">
        <v>3063</v>
      </c>
      <c r="B1547" t="s">
        <v>3064</v>
      </c>
      <c r="C1547">
        <v>0.28000000000000003</v>
      </c>
      <c r="D1547" t="s">
        <v>8263</v>
      </c>
      <c r="E1547" t="s">
        <v>29</v>
      </c>
      <c r="F1547" t="s">
        <v>35</v>
      </c>
      <c r="G1547">
        <v>48.432000000000002</v>
      </c>
      <c r="H1547">
        <v>10.407999999999999</v>
      </c>
      <c r="I1547" t="s">
        <v>8263</v>
      </c>
      <c r="J1547" t="s">
        <v>8263</v>
      </c>
      <c r="K1547" t="s">
        <v>8263</v>
      </c>
      <c r="L1547" t="s">
        <v>8263</v>
      </c>
    </row>
    <row r="1548" spans="1:12" x14ac:dyDescent="0.3">
      <c r="A1548" t="s">
        <v>3065</v>
      </c>
      <c r="B1548" t="s">
        <v>3066</v>
      </c>
      <c r="C1548">
        <v>0.27900000000000003</v>
      </c>
      <c r="D1548" t="s">
        <v>8263</v>
      </c>
      <c r="E1548" t="s">
        <v>29</v>
      </c>
      <c r="F1548" t="s">
        <v>35</v>
      </c>
      <c r="G1548">
        <v>47.649141999999998</v>
      </c>
      <c r="H1548">
        <v>7.8007309999999999</v>
      </c>
      <c r="I1548" t="s">
        <v>8263</v>
      </c>
      <c r="J1548" t="s">
        <v>8263</v>
      </c>
      <c r="K1548" t="s">
        <v>8263</v>
      </c>
      <c r="L1548" t="s">
        <v>8263</v>
      </c>
    </row>
    <row r="1549" spans="1:12" x14ac:dyDescent="0.3">
      <c r="A1549" t="s">
        <v>3067</v>
      </c>
      <c r="B1549" t="s">
        <v>3068</v>
      </c>
      <c r="C1549">
        <v>0.27</v>
      </c>
      <c r="D1549" t="s">
        <v>8263</v>
      </c>
      <c r="E1549" t="s">
        <v>29</v>
      </c>
      <c r="F1549" t="s">
        <v>35</v>
      </c>
      <c r="G1549">
        <v>51.130600999999999</v>
      </c>
      <c r="H1549">
        <v>13.062722000000001</v>
      </c>
      <c r="I1549" t="s">
        <v>8263</v>
      </c>
      <c r="J1549" t="s">
        <v>8263</v>
      </c>
      <c r="K1549" t="s">
        <v>8263</v>
      </c>
      <c r="L1549" t="s">
        <v>8263</v>
      </c>
    </row>
    <row r="1550" spans="1:12" x14ac:dyDescent="0.3">
      <c r="A1550" t="s">
        <v>3069</v>
      </c>
      <c r="B1550" t="s">
        <v>3070</v>
      </c>
      <c r="C1550">
        <v>0.27</v>
      </c>
      <c r="D1550" t="s">
        <v>8263</v>
      </c>
      <c r="E1550" t="s">
        <v>29</v>
      </c>
      <c r="F1550" t="s">
        <v>35</v>
      </c>
      <c r="G1550">
        <v>48.716999999999999</v>
      </c>
      <c r="H1550">
        <v>13.581</v>
      </c>
      <c r="I1550" t="s">
        <v>8263</v>
      </c>
      <c r="J1550" t="s">
        <v>8263</v>
      </c>
      <c r="K1550" t="s">
        <v>8263</v>
      </c>
      <c r="L1550" t="s">
        <v>8263</v>
      </c>
    </row>
    <row r="1551" spans="1:12" x14ac:dyDescent="0.3">
      <c r="A1551" t="s">
        <v>3071</v>
      </c>
      <c r="B1551" t="s">
        <v>3072</v>
      </c>
      <c r="C1551">
        <v>0.27</v>
      </c>
      <c r="D1551" t="s">
        <v>8263</v>
      </c>
      <c r="E1551" t="s">
        <v>29</v>
      </c>
      <c r="F1551" t="s">
        <v>35</v>
      </c>
      <c r="G1551">
        <v>48.234499999999997</v>
      </c>
      <c r="H1551">
        <v>10.300129999999999</v>
      </c>
      <c r="I1551" t="s">
        <v>8263</v>
      </c>
      <c r="J1551" t="s">
        <v>8263</v>
      </c>
      <c r="K1551" t="s">
        <v>8263</v>
      </c>
      <c r="L1551" t="s">
        <v>8263</v>
      </c>
    </row>
    <row r="1552" spans="1:12" x14ac:dyDescent="0.3">
      <c r="A1552" t="s">
        <v>3073</v>
      </c>
      <c r="B1552" t="s">
        <v>3074</v>
      </c>
      <c r="C1552">
        <v>179</v>
      </c>
      <c r="D1552" t="s">
        <v>8263</v>
      </c>
      <c r="E1552" t="s">
        <v>29</v>
      </c>
      <c r="F1552" t="s">
        <v>41</v>
      </c>
      <c r="G1552">
        <v>48.316499999999998</v>
      </c>
      <c r="H1552">
        <v>14.151057</v>
      </c>
      <c r="I1552" t="s">
        <v>8263</v>
      </c>
      <c r="J1552" t="s">
        <v>8263</v>
      </c>
      <c r="K1552" t="s">
        <v>8263</v>
      </c>
      <c r="L1552">
        <v>1153</v>
      </c>
    </row>
    <row r="1553" spans="1:12" x14ac:dyDescent="0.3">
      <c r="A1553" t="s">
        <v>3075</v>
      </c>
      <c r="B1553" t="s">
        <v>3072</v>
      </c>
      <c r="C1553">
        <v>0.27</v>
      </c>
      <c r="D1553" t="s">
        <v>8263</v>
      </c>
      <c r="E1553" t="s">
        <v>29</v>
      </c>
      <c r="F1553" t="s">
        <v>35</v>
      </c>
      <c r="G1553">
        <v>48.234499999999997</v>
      </c>
      <c r="H1553">
        <v>10.300129999999999</v>
      </c>
      <c r="I1553" t="s">
        <v>8263</v>
      </c>
      <c r="J1553" t="s">
        <v>8263</v>
      </c>
      <c r="K1553" t="s">
        <v>8263</v>
      </c>
      <c r="L1553" t="s">
        <v>8263</v>
      </c>
    </row>
    <row r="1554" spans="1:12" x14ac:dyDescent="0.3">
      <c r="A1554" t="s">
        <v>3076</v>
      </c>
      <c r="B1554" t="s">
        <v>3077</v>
      </c>
      <c r="C1554">
        <v>0.27</v>
      </c>
      <c r="D1554" t="s">
        <v>8263</v>
      </c>
      <c r="E1554" t="s">
        <v>29</v>
      </c>
      <c r="F1554" t="s">
        <v>35</v>
      </c>
      <c r="G1554">
        <v>48.234499999999997</v>
      </c>
      <c r="H1554">
        <v>10.300129999999999</v>
      </c>
      <c r="I1554" t="s">
        <v>8263</v>
      </c>
      <c r="J1554" t="s">
        <v>8263</v>
      </c>
      <c r="K1554" t="s">
        <v>8263</v>
      </c>
      <c r="L1554" t="s">
        <v>8263</v>
      </c>
    </row>
    <row r="1555" spans="1:12" x14ac:dyDescent="0.3">
      <c r="A1555" t="s">
        <v>3078</v>
      </c>
      <c r="B1555" t="s">
        <v>3077</v>
      </c>
      <c r="C1555">
        <v>0.27</v>
      </c>
      <c r="D1555" t="s">
        <v>8263</v>
      </c>
      <c r="E1555" t="s">
        <v>29</v>
      </c>
      <c r="F1555" t="s">
        <v>35</v>
      </c>
      <c r="G1555">
        <v>48.234499999999997</v>
      </c>
      <c r="H1555">
        <v>10.300129999999999</v>
      </c>
      <c r="I1555" t="s">
        <v>8263</v>
      </c>
      <c r="J1555" t="s">
        <v>8263</v>
      </c>
      <c r="K1555" t="s">
        <v>8263</v>
      </c>
      <c r="L1555" t="s">
        <v>8263</v>
      </c>
    </row>
    <row r="1556" spans="1:12" x14ac:dyDescent="0.3">
      <c r="A1556" t="s">
        <v>3079</v>
      </c>
      <c r="B1556" t="s">
        <v>3080</v>
      </c>
      <c r="C1556">
        <v>0.26400000000000001</v>
      </c>
      <c r="D1556" t="s">
        <v>8263</v>
      </c>
      <c r="E1556" t="s">
        <v>29</v>
      </c>
      <c r="F1556" t="s">
        <v>35</v>
      </c>
      <c r="G1556">
        <v>50.9236</v>
      </c>
      <c r="H1556">
        <v>10.76272</v>
      </c>
      <c r="I1556" t="s">
        <v>8263</v>
      </c>
      <c r="J1556" t="s">
        <v>8263</v>
      </c>
      <c r="K1556" t="s">
        <v>8263</v>
      </c>
      <c r="L1556" t="s">
        <v>8263</v>
      </c>
    </row>
    <row r="1557" spans="1:12" x14ac:dyDescent="0.3">
      <c r="A1557" t="s">
        <v>3081</v>
      </c>
      <c r="B1557" t="s">
        <v>3082</v>
      </c>
      <c r="C1557">
        <v>0.26</v>
      </c>
      <c r="D1557" t="s">
        <v>8263</v>
      </c>
      <c r="E1557" t="s">
        <v>29</v>
      </c>
      <c r="F1557" t="s">
        <v>35</v>
      </c>
      <c r="G1557">
        <v>48.564261000000002</v>
      </c>
      <c r="H1557">
        <v>13.578327</v>
      </c>
      <c r="I1557" t="s">
        <v>8263</v>
      </c>
      <c r="J1557" t="s">
        <v>8263</v>
      </c>
      <c r="K1557" t="s">
        <v>8263</v>
      </c>
      <c r="L1557" t="s">
        <v>8263</v>
      </c>
    </row>
    <row r="1558" spans="1:12" x14ac:dyDescent="0.3">
      <c r="A1558" t="s">
        <v>3083</v>
      </c>
      <c r="B1558" t="s">
        <v>3084</v>
      </c>
      <c r="C1558">
        <v>0.26</v>
      </c>
      <c r="D1558" t="s">
        <v>8263</v>
      </c>
      <c r="E1558" t="s">
        <v>29</v>
      </c>
      <c r="F1558" t="s">
        <v>35</v>
      </c>
      <c r="G1558">
        <v>51.437100000000001</v>
      </c>
      <c r="H1558">
        <v>14.651529999999999</v>
      </c>
      <c r="I1558" t="s">
        <v>8263</v>
      </c>
      <c r="J1558" t="s">
        <v>8263</v>
      </c>
      <c r="K1558" t="s">
        <v>8263</v>
      </c>
      <c r="L1558" t="s">
        <v>8263</v>
      </c>
    </row>
    <row r="1559" spans="1:12" x14ac:dyDescent="0.3">
      <c r="A1559" t="s">
        <v>3085</v>
      </c>
      <c r="B1559" t="s">
        <v>3086</v>
      </c>
      <c r="C1559">
        <v>0.26</v>
      </c>
      <c r="D1559" t="s">
        <v>8263</v>
      </c>
      <c r="E1559" t="s">
        <v>29</v>
      </c>
      <c r="F1559" t="s">
        <v>35</v>
      </c>
      <c r="G1559">
        <v>47.660789999999999</v>
      </c>
      <c r="H1559">
        <v>9.7408000000000001</v>
      </c>
      <c r="I1559" t="s">
        <v>8263</v>
      </c>
      <c r="J1559" t="s">
        <v>8263</v>
      </c>
      <c r="K1559" t="s">
        <v>8263</v>
      </c>
      <c r="L1559" t="s">
        <v>8263</v>
      </c>
    </row>
    <row r="1560" spans="1:12" x14ac:dyDescent="0.3">
      <c r="A1560" t="s">
        <v>3087</v>
      </c>
      <c r="B1560" t="s">
        <v>2942</v>
      </c>
      <c r="C1560">
        <v>0.26</v>
      </c>
      <c r="D1560" t="s">
        <v>8263</v>
      </c>
      <c r="E1560" t="s">
        <v>29</v>
      </c>
      <c r="F1560" t="s">
        <v>35</v>
      </c>
      <c r="G1560">
        <v>48.290999999999997</v>
      </c>
      <c r="H1560">
        <v>8.3249999999999993</v>
      </c>
      <c r="I1560" t="s">
        <v>8263</v>
      </c>
      <c r="J1560" t="s">
        <v>8263</v>
      </c>
      <c r="K1560" t="s">
        <v>8263</v>
      </c>
      <c r="L1560" t="s">
        <v>8263</v>
      </c>
    </row>
    <row r="1561" spans="1:12" x14ac:dyDescent="0.3">
      <c r="A1561" t="s">
        <v>3088</v>
      </c>
      <c r="B1561" t="s">
        <v>3039</v>
      </c>
      <c r="C1561">
        <v>0.26</v>
      </c>
      <c r="D1561" t="s">
        <v>8263</v>
      </c>
      <c r="E1561" t="s">
        <v>29</v>
      </c>
      <c r="F1561" t="s">
        <v>35</v>
      </c>
      <c r="G1561">
        <v>50.981000000000002</v>
      </c>
      <c r="H1561">
        <v>12.766</v>
      </c>
      <c r="I1561" t="s">
        <v>8263</v>
      </c>
      <c r="J1561" t="s">
        <v>8263</v>
      </c>
      <c r="K1561" t="s">
        <v>8263</v>
      </c>
      <c r="L1561" t="s">
        <v>8263</v>
      </c>
    </row>
    <row r="1562" spans="1:12" x14ac:dyDescent="0.3">
      <c r="A1562" t="s">
        <v>3089</v>
      </c>
      <c r="B1562" t="s">
        <v>3039</v>
      </c>
      <c r="C1562">
        <v>0.26</v>
      </c>
      <c r="D1562" t="s">
        <v>8263</v>
      </c>
      <c r="E1562" t="s">
        <v>29</v>
      </c>
      <c r="F1562" t="s">
        <v>35</v>
      </c>
      <c r="G1562">
        <v>50.981000000000002</v>
      </c>
      <c r="H1562">
        <v>12.766</v>
      </c>
      <c r="I1562" t="s">
        <v>8263</v>
      </c>
      <c r="J1562" t="s">
        <v>8263</v>
      </c>
      <c r="K1562" t="s">
        <v>8263</v>
      </c>
      <c r="L1562" t="s">
        <v>8263</v>
      </c>
    </row>
    <row r="1563" spans="1:12" x14ac:dyDescent="0.3">
      <c r="A1563" t="s">
        <v>3090</v>
      </c>
      <c r="B1563" t="s">
        <v>3091</v>
      </c>
      <c r="C1563">
        <v>179</v>
      </c>
      <c r="D1563" t="s">
        <v>8263</v>
      </c>
      <c r="E1563" t="s">
        <v>14</v>
      </c>
      <c r="F1563" t="s">
        <v>15</v>
      </c>
      <c r="G1563">
        <v>46.769921099999998</v>
      </c>
      <c r="H1563">
        <v>9.4195932429999996</v>
      </c>
      <c r="I1563" t="s">
        <v>8263</v>
      </c>
      <c r="J1563" t="s">
        <v>8263</v>
      </c>
      <c r="K1563" t="s">
        <v>8263</v>
      </c>
      <c r="L1563" t="s">
        <v>8263</v>
      </c>
    </row>
    <row r="1564" spans="1:12" x14ac:dyDescent="0.3">
      <c r="A1564" t="s">
        <v>3092</v>
      </c>
      <c r="B1564" t="s">
        <v>3039</v>
      </c>
      <c r="C1564">
        <v>0.26</v>
      </c>
      <c r="D1564" t="s">
        <v>8263</v>
      </c>
      <c r="E1564" t="s">
        <v>29</v>
      </c>
      <c r="F1564" t="s">
        <v>35</v>
      </c>
      <c r="G1564">
        <v>50.981000000000002</v>
      </c>
      <c r="H1564">
        <v>12.766</v>
      </c>
      <c r="I1564" t="s">
        <v>8263</v>
      </c>
      <c r="J1564" t="s">
        <v>8263</v>
      </c>
      <c r="K1564" t="s">
        <v>8263</v>
      </c>
      <c r="L1564" t="s">
        <v>8263</v>
      </c>
    </row>
    <row r="1565" spans="1:12" x14ac:dyDescent="0.3">
      <c r="A1565" t="s">
        <v>3093</v>
      </c>
      <c r="B1565" t="s">
        <v>3094</v>
      </c>
      <c r="C1565">
        <v>0.25</v>
      </c>
      <c r="D1565" t="s">
        <v>8263</v>
      </c>
      <c r="E1565" t="s">
        <v>29</v>
      </c>
      <c r="F1565" t="s">
        <v>35</v>
      </c>
      <c r="G1565">
        <v>47.725718999999998</v>
      </c>
      <c r="H1565">
        <v>10.322732999999999</v>
      </c>
      <c r="I1565" t="s">
        <v>8263</v>
      </c>
      <c r="J1565" t="s">
        <v>8263</v>
      </c>
      <c r="K1565" t="s">
        <v>8263</v>
      </c>
      <c r="L1565" t="s">
        <v>8263</v>
      </c>
    </row>
    <row r="1566" spans="1:12" x14ac:dyDescent="0.3">
      <c r="A1566" t="s">
        <v>3095</v>
      </c>
      <c r="B1566" t="s">
        <v>3096</v>
      </c>
      <c r="C1566">
        <v>0.25</v>
      </c>
      <c r="D1566" t="s">
        <v>8263</v>
      </c>
      <c r="E1566" t="s">
        <v>29</v>
      </c>
      <c r="F1566" t="s">
        <v>35</v>
      </c>
      <c r="G1566">
        <v>49.331519999999998</v>
      </c>
      <c r="H1566">
        <v>11.0717</v>
      </c>
      <c r="I1566" t="s">
        <v>8263</v>
      </c>
      <c r="J1566" t="s">
        <v>8263</v>
      </c>
      <c r="K1566" t="s">
        <v>8263</v>
      </c>
      <c r="L1566" t="s">
        <v>8263</v>
      </c>
    </row>
    <row r="1567" spans="1:12" x14ac:dyDescent="0.3">
      <c r="A1567" t="s">
        <v>3097</v>
      </c>
      <c r="B1567" t="s">
        <v>3098</v>
      </c>
      <c r="C1567">
        <v>0.25</v>
      </c>
      <c r="D1567" t="s">
        <v>8263</v>
      </c>
      <c r="E1567" t="s">
        <v>29</v>
      </c>
      <c r="F1567" t="s">
        <v>35</v>
      </c>
      <c r="G1567">
        <v>48.636177000000004</v>
      </c>
      <c r="H1567">
        <v>13.609716000000001</v>
      </c>
      <c r="I1567" t="s">
        <v>8263</v>
      </c>
      <c r="J1567" t="s">
        <v>8263</v>
      </c>
      <c r="K1567" t="s">
        <v>8263</v>
      </c>
      <c r="L1567" t="s">
        <v>8263</v>
      </c>
    </row>
    <row r="1568" spans="1:12" x14ac:dyDescent="0.3">
      <c r="A1568" t="s">
        <v>3099</v>
      </c>
      <c r="B1568" t="s">
        <v>3100</v>
      </c>
      <c r="C1568">
        <v>0.25</v>
      </c>
      <c r="D1568" t="s">
        <v>8263</v>
      </c>
      <c r="E1568" t="s">
        <v>29</v>
      </c>
      <c r="F1568" t="s">
        <v>35</v>
      </c>
      <c r="G1568">
        <v>48.598348000000001</v>
      </c>
      <c r="H1568">
        <v>13.586612000000001</v>
      </c>
      <c r="I1568" t="s">
        <v>8263</v>
      </c>
      <c r="J1568" t="s">
        <v>8263</v>
      </c>
      <c r="K1568" t="s">
        <v>8263</v>
      </c>
      <c r="L1568" t="s">
        <v>8263</v>
      </c>
    </row>
    <row r="1569" spans="1:12" x14ac:dyDescent="0.3">
      <c r="A1569" t="s">
        <v>3101</v>
      </c>
      <c r="B1569" t="s">
        <v>3102</v>
      </c>
      <c r="C1569">
        <v>0.25</v>
      </c>
      <c r="D1569" t="s">
        <v>8263</v>
      </c>
      <c r="E1569" t="s">
        <v>29</v>
      </c>
      <c r="F1569" t="s">
        <v>35</v>
      </c>
      <c r="G1569">
        <v>51.050655999999996</v>
      </c>
      <c r="H1569">
        <v>13.050966000000001</v>
      </c>
      <c r="I1569" t="s">
        <v>8263</v>
      </c>
      <c r="J1569" t="s">
        <v>8263</v>
      </c>
      <c r="K1569" t="s">
        <v>8263</v>
      </c>
      <c r="L1569" t="s">
        <v>8263</v>
      </c>
    </row>
    <row r="1570" spans="1:12" x14ac:dyDescent="0.3">
      <c r="A1570" t="s">
        <v>3103</v>
      </c>
      <c r="B1570" t="s">
        <v>3104</v>
      </c>
      <c r="C1570">
        <v>0.25</v>
      </c>
      <c r="D1570" t="s">
        <v>8263</v>
      </c>
      <c r="E1570" t="s">
        <v>29</v>
      </c>
      <c r="F1570" t="s">
        <v>35</v>
      </c>
      <c r="G1570">
        <v>50.711060000000003</v>
      </c>
      <c r="H1570">
        <v>12.163287</v>
      </c>
      <c r="I1570" t="s">
        <v>8263</v>
      </c>
      <c r="J1570" t="s">
        <v>8263</v>
      </c>
      <c r="K1570" t="s">
        <v>8263</v>
      </c>
      <c r="L1570" t="s">
        <v>8263</v>
      </c>
    </row>
    <row r="1571" spans="1:12" x14ac:dyDescent="0.3">
      <c r="A1571" t="s">
        <v>3105</v>
      </c>
      <c r="B1571" t="s">
        <v>3106</v>
      </c>
      <c r="C1571">
        <v>0.25</v>
      </c>
      <c r="D1571" t="s">
        <v>8263</v>
      </c>
      <c r="E1571" t="s">
        <v>29</v>
      </c>
      <c r="F1571" t="s">
        <v>35</v>
      </c>
      <c r="G1571">
        <v>48.605989000000001</v>
      </c>
      <c r="H1571">
        <v>9.4460940000000004</v>
      </c>
      <c r="I1571" t="s">
        <v>8263</v>
      </c>
      <c r="J1571" t="s">
        <v>8263</v>
      </c>
      <c r="K1571" t="s">
        <v>8263</v>
      </c>
      <c r="L1571" t="s">
        <v>8263</v>
      </c>
    </row>
    <row r="1572" spans="1:12" x14ac:dyDescent="0.3">
      <c r="A1572" t="s">
        <v>3107</v>
      </c>
      <c r="B1572" t="s">
        <v>3108</v>
      </c>
      <c r="C1572">
        <v>0.25</v>
      </c>
      <c r="D1572" t="s">
        <v>8263</v>
      </c>
      <c r="E1572" t="s">
        <v>29</v>
      </c>
      <c r="F1572" t="s">
        <v>35</v>
      </c>
      <c r="G1572">
        <v>50.653292999999998</v>
      </c>
      <c r="H1572">
        <v>8.7054270000000002</v>
      </c>
      <c r="I1572" t="s">
        <v>8263</v>
      </c>
      <c r="J1572" t="s">
        <v>8263</v>
      </c>
      <c r="K1572" t="s">
        <v>8263</v>
      </c>
      <c r="L1572" t="s">
        <v>8263</v>
      </c>
    </row>
    <row r="1573" spans="1:12" x14ac:dyDescent="0.3">
      <c r="A1573" t="s">
        <v>3109</v>
      </c>
      <c r="B1573" t="s">
        <v>3110</v>
      </c>
      <c r="C1573">
        <v>0.25</v>
      </c>
      <c r="D1573" t="s">
        <v>8263</v>
      </c>
      <c r="E1573" t="s">
        <v>29</v>
      </c>
      <c r="F1573" t="s">
        <v>35</v>
      </c>
      <c r="G1573">
        <v>50.569381</v>
      </c>
      <c r="H1573">
        <v>12.747601</v>
      </c>
      <c r="I1573" t="s">
        <v>8263</v>
      </c>
      <c r="J1573" t="s">
        <v>8263</v>
      </c>
      <c r="K1573" t="s">
        <v>8263</v>
      </c>
      <c r="L1573" t="s">
        <v>8263</v>
      </c>
    </row>
    <row r="1574" spans="1:12" x14ac:dyDescent="0.3">
      <c r="A1574" t="s">
        <v>3111</v>
      </c>
      <c r="B1574" t="s">
        <v>3112</v>
      </c>
      <c r="C1574">
        <v>851</v>
      </c>
      <c r="D1574">
        <v>828</v>
      </c>
      <c r="E1574" t="s">
        <v>18</v>
      </c>
      <c r="F1574" t="s">
        <v>38</v>
      </c>
      <c r="G1574">
        <v>41.271327999999997</v>
      </c>
      <c r="H1574">
        <v>-6.3202780000000001</v>
      </c>
      <c r="I1574">
        <v>202</v>
      </c>
      <c r="J1574">
        <v>2648</v>
      </c>
      <c r="K1574">
        <v>3120000</v>
      </c>
      <c r="L1574">
        <v>700</v>
      </c>
    </row>
    <row r="1575" spans="1:12" x14ac:dyDescent="0.3">
      <c r="A1575" t="s">
        <v>3113</v>
      </c>
      <c r="B1575" t="s">
        <v>3114</v>
      </c>
      <c r="C1575">
        <v>177</v>
      </c>
      <c r="D1575" t="s">
        <v>8263</v>
      </c>
      <c r="E1575" t="s">
        <v>14</v>
      </c>
      <c r="F1575" t="s">
        <v>38</v>
      </c>
      <c r="G1575">
        <v>42.414000999999999</v>
      </c>
      <c r="H1575">
        <v>-7.6496000000000004</v>
      </c>
      <c r="I1575" t="s">
        <v>8263</v>
      </c>
      <c r="J1575" t="s">
        <v>8263</v>
      </c>
      <c r="K1575" t="s">
        <v>8263</v>
      </c>
      <c r="L1575" t="s">
        <v>8263</v>
      </c>
    </row>
    <row r="1576" spans="1:12" x14ac:dyDescent="0.3">
      <c r="A1576" t="s">
        <v>3115</v>
      </c>
      <c r="B1576" t="s">
        <v>3116</v>
      </c>
      <c r="C1576">
        <v>0.25</v>
      </c>
      <c r="D1576" t="s">
        <v>8263</v>
      </c>
      <c r="E1576" t="s">
        <v>29</v>
      </c>
      <c r="F1576" t="s">
        <v>35</v>
      </c>
      <c r="G1576">
        <v>48.705088000000003</v>
      </c>
      <c r="H1576">
        <v>9.6396350000000002</v>
      </c>
      <c r="I1576" t="s">
        <v>8263</v>
      </c>
      <c r="J1576" t="s">
        <v>8263</v>
      </c>
      <c r="K1576" t="s">
        <v>8263</v>
      </c>
      <c r="L1576" t="s">
        <v>8263</v>
      </c>
    </row>
    <row r="1577" spans="1:12" x14ac:dyDescent="0.3">
      <c r="A1577" t="s">
        <v>3117</v>
      </c>
      <c r="B1577" t="s">
        <v>3118</v>
      </c>
      <c r="C1577">
        <v>0.25</v>
      </c>
      <c r="D1577" t="s">
        <v>8263</v>
      </c>
      <c r="E1577" t="s">
        <v>29</v>
      </c>
      <c r="F1577" t="s">
        <v>35</v>
      </c>
      <c r="G1577">
        <v>51.225000000000001</v>
      </c>
      <c r="H1577">
        <v>11.679</v>
      </c>
      <c r="I1577" t="s">
        <v>8263</v>
      </c>
      <c r="J1577" t="s">
        <v>8263</v>
      </c>
      <c r="K1577" t="s">
        <v>8263</v>
      </c>
      <c r="L1577" t="s">
        <v>8263</v>
      </c>
    </row>
    <row r="1578" spans="1:12" x14ac:dyDescent="0.3">
      <c r="A1578" t="s">
        <v>3119</v>
      </c>
      <c r="B1578" t="s">
        <v>3120</v>
      </c>
      <c r="C1578">
        <v>0.25</v>
      </c>
      <c r="D1578" t="s">
        <v>8263</v>
      </c>
      <c r="E1578" t="s">
        <v>29</v>
      </c>
      <c r="F1578" t="s">
        <v>35</v>
      </c>
      <c r="G1578">
        <v>48.716270000000002</v>
      </c>
      <c r="H1578">
        <v>9.5479950000000002</v>
      </c>
      <c r="I1578" t="s">
        <v>8263</v>
      </c>
      <c r="J1578" t="s">
        <v>8263</v>
      </c>
      <c r="K1578" t="s">
        <v>8263</v>
      </c>
      <c r="L1578" t="s">
        <v>8263</v>
      </c>
    </row>
    <row r="1579" spans="1:12" x14ac:dyDescent="0.3">
      <c r="A1579" t="s">
        <v>3121</v>
      </c>
      <c r="B1579" t="s">
        <v>3096</v>
      </c>
      <c r="C1579">
        <v>0.25</v>
      </c>
      <c r="D1579" t="s">
        <v>8263</v>
      </c>
      <c r="E1579" t="s">
        <v>29</v>
      </c>
      <c r="F1579" t="s">
        <v>35</v>
      </c>
      <c r="G1579">
        <v>49.331519999999998</v>
      </c>
      <c r="H1579">
        <v>11.0717</v>
      </c>
      <c r="I1579" t="s">
        <v>8263</v>
      </c>
      <c r="J1579" t="s">
        <v>8263</v>
      </c>
      <c r="K1579" t="s">
        <v>8263</v>
      </c>
      <c r="L1579" t="s">
        <v>8263</v>
      </c>
    </row>
    <row r="1580" spans="1:12" x14ac:dyDescent="0.3">
      <c r="A1580" t="s">
        <v>3122</v>
      </c>
      <c r="B1580" t="s">
        <v>3123</v>
      </c>
      <c r="C1580">
        <v>0.25</v>
      </c>
      <c r="D1580" t="s">
        <v>8263</v>
      </c>
      <c r="E1580" t="s">
        <v>29</v>
      </c>
      <c r="F1580" t="s">
        <v>35</v>
      </c>
      <c r="G1580">
        <v>48.573999999999998</v>
      </c>
      <c r="H1580">
        <v>13.798999999999999</v>
      </c>
      <c r="I1580" t="s">
        <v>8263</v>
      </c>
      <c r="J1580" t="s">
        <v>8263</v>
      </c>
      <c r="K1580" t="s">
        <v>8263</v>
      </c>
      <c r="L1580" t="s">
        <v>8263</v>
      </c>
    </row>
    <row r="1581" spans="1:12" x14ac:dyDescent="0.3">
      <c r="A1581" t="s">
        <v>3124</v>
      </c>
      <c r="B1581" t="s">
        <v>3125</v>
      </c>
      <c r="C1581">
        <v>0.245</v>
      </c>
      <c r="D1581" t="s">
        <v>8263</v>
      </c>
      <c r="E1581" t="s">
        <v>29</v>
      </c>
      <c r="F1581" t="s">
        <v>35</v>
      </c>
      <c r="G1581">
        <v>50.690502000000002</v>
      </c>
      <c r="H1581">
        <v>10.357158999999999</v>
      </c>
      <c r="I1581" t="s">
        <v>8263</v>
      </c>
      <c r="J1581" t="s">
        <v>8263</v>
      </c>
      <c r="K1581" t="s">
        <v>8263</v>
      </c>
      <c r="L1581" t="s">
        <v>8263</v>
      </c>
    </row>
    <row r="1582" spans="1:12" x14ac:dyDescent="0.3">
      <c r="A1582" t="s">
        <v>3126</v>
      </c>
      <c r="B1582" t="s">
        <v>3127</v>
      </c>
      <c r="C1582">
        <v>0.24</v>
      </c>
      <c r="D1582" t="s">
        <v>8263</v>
      </c>
      <c r="E1582" t="s">
        <v>29</v>
      </c>
      <c r="F1582" t="s">
        <v>35</v>
      </c>
      <c r="G1582">
        <v>51.220455999999999</v>
      </c>
      <c r="H1582">
        <v>7.3145519999999999</v>
      </c>
      <c r="I1582" t="s">
        <v>8263</v>
      </c>
      <c r="J1582" t="s">
        <v>8263</v>
      </c>
      <c r="K1582" t="s">
        <v>8263</v>
      </c>
      <c r="L1582" t="s">
        <v>8263</v>
      </c>
    </row>
    <row r="1583" spans="1:12" x14ac:dyDescent="0.3">
      <c r="A1583" t="s">
        <v>3128</v>
      </c>
      <c r="B1583" t="s">
        <v>3129</v>
      </c>
      <c r="C1583">
        <v>0.24</v>
      </c>
      <c r="D1583" t="s">
        <v>8263</v>
      </c>
      <c r="E1583" t="s">
        <v>29</v>
      </c>
      <c r="F1583" t="s">
        <v>35</v>
      </c>
      <c r="G1583">
        <v>48.380795999999997</v>
      </c>
      <c r="H1583">
        <v>10.890366</v>
      </c>
      <c r="I1583" t="s">
        <v>8263</v>
      </c>
      <c r="J1583" t="s">
        <v>8263</v>
      </c>
      <c r="K1583" t="s">
        <v>8263</v>
      </c>
      <c r="L1583" t="s">
        <v>8263</v>
      </c>
    </row>
    <row r="1584" spans="1:12" x14ac:dyDescent="0.3">
      <c r="A1584" t="s">
        <v>3130</v>
      </c>
      <c r="B1584" t="s">
        <v>3131</v>
      </c>
      <c r="C1584">
        <v>0.24</v>
      </c>
      <c r="D1584" t="s">
        <v>8263</v>
      </c>
      <c r="E1584" t="s">
        <v>29</v>
      </c>
      <c r="F1584" t="s">
        <v>35</v>
      </c>
      <c r="G1584">
        <v>52.506610999999999</v>
      </c>
      <c r="H1584">
        <v>9.4630720000000004</v>
      </c>
      <c r="I1584" t="s">
        <v>8263</v>
      </c>
      <c r="J1584" t="s">
        <v>8263</v>
      </c>
      <c r="K1584" t="s">
        <v>8263</v>
      </c>
      <c r="L1584" t="s">
        <v>8263</v>
      </c>
    </row>
    <row r="1585" spans="1:12" x14ac:dyDescent="0.3">
      <c r="A1585" t="s">
        <v>3132</v>
      </c>
      <c r="B1585" t="s">
        <v>3133</v>
      </c>
      <c r="C1585">
        <v>0.23499999999999999</v>
      </c>
      <c r="D1585" t="s">
        <v>8263</v>
      </c>
      <c r="E1585" t="s">
        <v>29</v>
      </c>
      <c r="F1585" t="s">
        <v>35</v>
      </c>
      <c r="G1585">
        <v>49.689948999999999</v>
      </c>
      <c r="H1585">
        <v>9.5990570000000002</v>
      </c>
      <c r="I1585" t="s">
        <v>8263</v>
      </c>
      <c r="J1585" t="s">
        <v>8263</v>
      </c>
      <c r="K1585" t="s">
        <v>8263</v>
      </c>
      <c r="L1585" t="s">
        <v>8263</v>
      </c>
    </row>
    <row r="1586" spans="1:12" x14ac:dyDescent="0.3">
      <c r="A1586" t="s">
        <v>3134</v>
      </c>
      <c r="B1586" t="s">
        <v>3135</v>
      </c>
      <c r="C1586">
        <v>180</v>
      </c>
      <c r="D1586" t="s">
        <v>8263</v>
      </c>
      <c r="E1586" t="s">
        <v>29</v>
      </c>
      <c r="F1586" t="s">
        <v>47</v>
      </c>
      <c r="G1586">
        <v>62.983390999999997</v>
      </c>
      <c r="H1586">
        <v>17.866537999999998</v>
      </c>
      <c r="I1586" t="s">
        <v>8263</v>
      </c>
      <c r="J1586" t="s">
        <v>8263</v>
      </c>
      <c r="K1586" t="s">
        <v>8263</v>
      </c>
      <c r="L1586">
        <v>983</v>
      </c>
    </row>
    <row r="1587" spans="1:12" x14ac:dyDescent="0.3">
      <c r="A1587" t="s">
        <v>3136</v>
      </c>
      <c r="B1587" t="s">
        <v>3137</v>
      </c>
      <c r="C1587">
        <v>0.23499999999999999</v>
      </c>
      <c r="D1587" t="s">
        <v>8263</v>
      </c>
      <c r="E1587" t="s">
        <v>29</v>
      </c>
      <c r="F1587" t="s">
        <v>35</v>
      </c>
      <c r="G1587">
        <v>50.683954</v>
      </c>
      <c r="H1587">
        <v>13.269382</v>
      </c>
      <c r="I1587" t="s">
        <v>8263</v>
      </c>
      <c r="J1587" t="s">
        <v>8263</v>
      </c>
      <c r="K1587" t="s">
        <v>8263</v>
      </c>
      <c r="L1587" t="s">
        <v>8263</v>
      </c>
    </row>
    <row r="1588" spans="1:12" x14ac:dyDescent="0.3">
      <c r="A1588" t="s">
        <v>3138</v>
      </c>
      <c r="B1588" t="s">
        <v>3139</v>
      </c>
      <c r="C1588">
        <v>0.23</v>
      </c>
      <c r="D1588" t="s">
        <v>8263</v>
      </c>
      <c r="E1588" t="s">
        <v>29</v>
      </c>
      <c r="F1588" t="s">
        <v>35</v>
      </c>
      <c r="G1588">
        <v>50.825637999999998</v>
      </c>
      <c r="H1588">
        <v>13.128837000000001</v>
      </c>
      <c r="I1588" t="s">
        <v>8263</v>
      </c>
      <c r="J1588" t="s">
        <v>8263</v>
      </c>
      <c r="K1588" t="s">
        <v>8263</v>
      </c>
      <c r="L1588" t="s">
        <v>8263</v>
      </c>
    </row>
    <row r="1589" spans="1:12" x14ac:dyDescent="0.3">
      <c r="A1589" t="s">
        <v>3140</v>
      </c>
      <c r="B1589" t="s">
        <v>3141</v>
      </c>
      <c r="C1589">
        <v>0.23</v>
      </c>
      <c r="D1589" t="s">
        <v>8263</v>
      </c>
      <c r="E1589" t="s">
        <v>29</v>
      </c>
      <c r="F1589" t="s">
        <v>35</v>
      </c>
      <c r="G1589">
        <v>48.650354999999998</v>
      </c>
      <c r="H1589">
        <v>9.7888490000000008</v>
      </c>
      <c r="I1589" t="s">
        <v>8263</v>
      </c>
      <c r="J1589" t="s">
        <v>8263</v>
      </c>
      <c r="K1589" t="s">
        <v>8263</v>
      </c>
      <c r="L1589" t="s">
        <v>8263</v>
      </c>
    </row>
    <row r="1590" spans="1:12" x14ac:dyDescent="0.3">
      <c r="A1590" t="s">
        <v>3142</v>
      </c>
      <c r="B1590" t="s">
        <v>3143</v>
      </c>
      <c r="C1590">
        <v>0.23</v>
      </c>
      <c r="D1590" t="s">
        <v>8263</v>
      </c>
      <c r="E1590" t="s">
        <v>29</v>
      </c>
      <c r="F1590" t="s">
        <v>35</v>
      </c>
      <c r="G1590">
        <v>50.887317000000003</v>
      </c>
      <c r="H1590">
        <v>10.003625</v>
      </c>
      <c r="I1590" t="s">
        <v>8263</v>
      </c>
      <c r="J1590" t="s">
        <v>8263</v>
      </c>
      <c r="K1590" t="s">
        <v>8263</v>
      </c>
      <c r="L1590" t="s">
        <v>8263</v>
      </c>
    </row>
    <row r="1591" spans="1:12" x14ac:dyDescent="0.3">
      <c r="A1591" t="s">
        <v>3144</v>
      </c>
      <c r="B1591" t="s">
        <v>3145</v>
      </c>
      <c r="C1591">
        <v>0.22800000000000001</v>
      </c>
      <c r="D1591" t="s">
        <v>8263</v>
      </c>
      <c r="E1591" t="s">
        <v>29</v>
      </c>
      <c r="F1591" t="s">
        <v>35</v>
      </c>
      <c r="G1591">
        <v>48.852094999999998</v>
      </c>
      <c r="H1591">
        <v>12.990608999999999</v>
      </c>
      <c r="I1591" t="s">
        <v>8263</v>
      </c>
      <c r="J1591" t="s">
        <v>8263</v>
      </c>
      <c r="K1591" t="s">
        <v>8263</v>
      </c>
      <c r="L1591" t="s">
        <v>8263</v>
      </c>
    </row>
    <row r="1592" spans="1:12" x14ac:dyDescent="0.3">
      <c r="A1592" t="s">
        <v>3146</v>
      </c>
      <c r="B1592" t="s">
        <v>3147</v>
      </c>
      <c r="C1592">
        <v>0.22700000000000001</v>
      </c>
      <c r="D1592" t="s">
        <v>8263</v>
      </c>
      <c r="E1592" t="s">
        <v>29</v>
      </c>
      <c r="F1592" t="s">
        <v>35</v>
      </c>
      <c r="G1592">
        <v>48.444057999999998</v>
      </c>
      <c r="H1592">
        <v>13.089995999999999</v>
      </c>
      <c r="I1592" t="s">
        <v>8263</v>
      </c>
      <c r="J1592" t="s">
        <v>8263</v>
      </c>
      <c r="K1592" t="s">
        <v>8263</v>
      </c>
      <c r="L1592" t="s">
        <v>8263</v>
      </c>
    </row>
    <row r="1593" spans="1:12" x14ac:dyDescent="0.3">
      <c r="A1593" t="s">
        <v>3148</v>
      </c>
      <c r="B1593" t="s">
        <v>3149</v>
      </c>
      <c r="C1593">
        <v>0.22500000000000001</v>
      </c>
      <c r="D1593" t="s">
        <v>8263</v>
      </c>
      <c r="E1593" t="s">
        <v>29</v>
      </c>
      <c r="F1593" t="s">
        <v>35</v>
      </c>
      <c r="G1593">
        <v>50.726179999999999</v>
      </c>
      <c r="H1593">
        <v>6.4570259999999999</v>
      </c>
      <c r="I1593" t="s">
        <v>8263</v>
      </c>
      <c r="J1593" t="s">
        <v>8263</v>
      </c>
      <c r="K1593" t="s">
        <v>8263</v>
      </c>
      <c r="L1593" t="s">
        <v>8263</v>
      </c>
    </row>
    <row r="1594" spans="1:12" x14ac:dyDescent="0.3">
      <c r="A1594" t="s">
        <v>3150</v>
      </c>
      <c r="B1594" t="s">
        <v>3151</v>
      </c>
      <c r="C1594">
        <v>0.22500000000000001</v>
      </c>
      <c r="D1594" t="s">
        <v>8263</v>
      </c>
      <c r="E1594" t="s">
        <v>29</v>
      </c>
      <c r="F1594" t="s">
        <v>35</v>
      </c>
      <c r="G1594">
        <v>50.739203000000003</v>
      </c>
      <c r="H1594">
        <v>12.155301</v>
      </c>
      <c r="I1594" t="s">
        <v>8263</v>
      </c>
      <c r="J1594" t="s">
        <v>8263</v>
      </c>
      <c r="K1594" t="s">
        <v>8263</v>
      </c>
      <c r="L1594" t="s">
        <v>8263</v>
      </c>
    </row>
    <row r="1595" spans="1:12" x14ac:dyDescent="0.3">
      <c r="A1595" t="s">
        <v>3152</v>
      </c>
      <c r="B1595" t="s">
        <v>3153</v>
      </c>
      <c r="C1595">
        <v>0.22500000000000001</v>
      </c>
      <c r="D1595" t="s">
        <v>8263</v>
      </c>
      <c r="E1595" t="s">
        <v>29</v>
      </c>
      <c r="F1595" t="s">
        <v>35</v>
      </c>
      <c r="G1595">
        <v>49.490949000000001</v>
      </c>
      <c r="H1595">
        <v>12.5162</v>
      </c>
      <c r="I1595" t="s">
        <v>8263</v>
      </c>
      <c r="J1595" t="s">
        <v>8263</v>
      </c>
      <c r="K1595" t="s">
        <v>8263</v>
      </c>
      <c r="L1595" t="s">
        <v>8263</v>
      </c>
    </row>
    <row r="1596" spans="1:12" x14ac:dyDescent="0.3">
      <c r="A1596" t="s">
        <v>3154</v>
      </c>
      <c r="B1596" t="s">
        <v>3155</v>
      </c>
      <c r="C1596">
        <v>0.224</v>
      </c>
      <c r="D1596" t="s">
        <v>8263</v>
      </c>
      <c r="E1596" t="s">
        <v>29</v>
      </c>
      <c r="F1596" t="s">
        <v>35</v>
      </c>
      <c r="G1596">
        <v>51.675955999999999</v>
      </c>
      <c r="H1596">
        <v>10.5006</v>
      </c>
      <c r="I1596" t="s">
        <v>8263</v>
      </c>
      <c r="J1596" t="s">
        <v>8263</v>
      </c>
      <c r="K1596" t="s">
        <v>8263</v>
      </c>
      <c r="L1596" t="s">
        <v>8263</v>
      </c>
    </row>
    <row r="1597" spans="1:12" x14ac:dyDescent="0.3">
      <c r="A1597" t="s">
        <v>3156</v>
      </c>
      <c r="B1597" t="s">
        <v>3157</v>
      </c>
      <c r="C1597">
        <v>230</v>
      </c>
      <c r="D1597" t="s">
        <v>8263</v>
      </c>
      <c r="E1597" t="s">
        <v>14</v>
      </c>
      <c r="F1597" t="s">
        <v>19</v>
      </c>
      <c r="G1597">
        <v>46.651147999999999</v>
      </c>
      <c r="H1597">
        <v>10.993403000000001</v>
      </c>
      <c r="I1597" t="s">
        <v>8263</v>
      </c>
      <c r="J1597" t="s">
        <v>8263</v>
      </c>
      <c r="K1597" t="s">
        <v>8263</v>
      </c>
      <c r="L1597" t="s">
        <v>8263</v>
      </c>
    </row>
    <row r="1598" spans="1:12" x14ac:dyDescent="0.3">
      <c r="A1598" t="s">
        <v>3158</v>
      </c>
      <c r="B1598" t="s">
        <v>3159</v>
      </c>
      <c r="C1598">
        <v>0.222</v>
      </c>
      <c r="D1598" t="s">
        <v>8263</v>
      </c>
      <c r="E1598" t="s">
        <v>29</v>
      </c>
      <c r="F1598" t="s">
        <v>35</v>
      </c>
      <c r="G1598">
        <v>48.458703999999997</v>
      </c>
      <c r="H1598">
        <v>9.2271199999999993</v>
      </c>
      <c r="I1598" t="s">
        <v>8263</v>
      </c>
      <c r="J1598" t="s">
        <v>8263</v>
      </c>
      <c r="K1598" t="s">
        <v>8263</v>
      </c>
      <c r="L1598" t="s">
        <v>8263</v>
      </c>
    </row>
    <row r="1599" spans="1:12" x14ac:dyDescent="0.3">
      <c r="A1599" t="s">
        <v>3160</v>
      </c>
      <c r="B1599" t="s">
        <v>3161</v>
      </c>
      <c r="C1599">
        <v>0.22</v>
      </c>
      <c r="D1599" t="s">
        <v>8263</v>
      </c>
      <c r="E1599" t="s">
        <v>29</v>
      </c>
      <c r="F1599" t="s">
        <v>35</v>
      </c>
      <c r="G1599">
        <v>50.650838999999998</v>
      </c>
      <c r="H1599">
        <v>12.662767000000001</v>
      </c>
      <c r="I1599" t="s">
        <v>8263</v>
      </c>
      <c r="J1599" t="s">
        <v>8263</v>
      </c>
      <c r="K1599" t="s">
        <v>8263</v>
      </c>
      <c r="L1599" t="s">
        <v>8263</v>
      </c>
    </row>
    <row r="1600" spans="1:12" x14ac:dyDescent="0.3">
      <c r="A1600" t="s">
        <v>3162</v>
      </c>
      <c r="B1600" t="s">
        <v>3163</v>
      </c>
      <c r="C1600">
        <v>0.22</v>
      </c>
      <c r="D1600" t="s">
        <v>8263</v>
      </c>
      <c r="E1600" t="s">
        <v>29</v>
      </c>
      <c r="F1600" t="s">
        <v>35</v>
      </c>
      <c r="G1600">
        <v>48.474480999999997</v>
      </c>
      <c r="H1600">
        <v>9.4099970000000006</v>
      </c>
      <c r="I1600" t="s">
        <v>8263</v>
      </c>
      <c r="J1600" t="s">
        <v>8263</v>
      </c>
      <c r="K1600" t="s">
        <v>8263</v>
      </c>
      <c r="L1600" t="s">
        <v>8263</v>
      </c>
    </row>
    <row r="1601" spans="1:12" x14ac:dyDescent="0.3">
      <c r="A1601" t="s">
        <v>3164</v>
      </c>
      <c r="B1601" t="s">
        <v>3165</v>
      </c>
      <c r="C1601">
        <v>0.22</v>
      </c>
      <c r="D1601" t="s">
        <v>8263</v>
      </c>
      <c r="E1601" t="s">
        <v>29</v>
      </c>
      <c r="F1601" t="s">
        <v>35</v>
      </c>
      <c r="G1601">
        <v>50.575755000000001</v>
      </c>
      <c r="H1601">
        <v>12.689821</v>
      </c>
      <c r="I1601" t="s">
        <v>8263</v>
      </c>
      <c r="J1601" t="s">
        <v>8263</v>
      </c>
      <c r="K1601" t="s">
        <v>8263</v>
      </c>
      <c r="L1601" t="s">
        <v>8263</v>
      </c>
    </row>
    <row r="1602" spans="1:12" x14ac:dyDescent="0.3">
      <c r="A1602" t="s">
        <v>3166</v>
      </c>
      <c r="B1602" t="s">
        <v>3167</v>
      </c>
      <c r="C1602">
        <v>0.22</v>
      </c>
      <c r="D1602" t="s">
        <v>8263</v>
      </c>
      <c r="E1602" t="s">
        <v>29</v>
      </c>
      <c r="F1602" t="s">
        <v>35</v>
      </c>
      <c r="G1602">
        <v>48.548442000000001</v>
      </c>
      <c r="H1602">
        <v>9.4762269999999997</v>
      </c>
      <c r="I1602" t="s">
        <v>8263</v>
      </c>
      <c r="J1602" t="s">
        <v>8263</v>
      </c>
      <c r="K1602" t="s">
        <v>8263</v>
      </c>
      <c r="L1602" t="s">
        <v>8263</v>
      </c>
    </row>
    <row r="1603" spans="1:12" x14ac:dyDescent="0.3">
      <c r="A1603" t="s">
        <v>3168</v>
      </c>
      <c r="B1603" t="s">
        <v>3169</v>
      </c>
      <c r="C1603">
        <v>0.22</v>
      </c>
      <c r="D1603" t="s">
        <v>8263</v>
      </c>
      <c r="E1603" t="s">
        <v>29</v>
      </c>
      <c r="F1603" t="s">
        <v>35</v>
      </c>
      <c r="G1603">
        <v>39.667943999999999</v>
      </c>
      <c r="H1603">
        <v>20.073222999999999</v>
      </c>
      <c r="I1603" t="s">
        <v>8263</v>
      </c>
      <c r="J1603" t="s">
        <v>8263</v>
      </c>
      <c r="K1603" t="s">
        <v>8263</v>
      </c>
      <c r="L1603" t="s">
        <v>8263</v>
      </c>
    </row>
    <row r="1604" spans="1:12" x14ac:dyDescent="0.3">
      <c r="A1604" t="s">
        <v>3170</v>
      </c>
      <c r="B1604" t="s">
        <v>3171</v>
      </c>
      <c r="C1604">
        <v>0.22</v>
      </c>
      <c r="D1604" t="s">
        <v>8263</v>
      </c>
      <c r="E1604" t="s">
        <v>29</v>
      </c>
      <c r="F1604" t="s">
        <v>35</v>
      </c>
      <c r="G1604">
        <v>51.999000000000002</v>
      </c>
      <c r="H1604">
        <v>11.308999999999999</v>
      </c>
      <c r="I1604" t="s">
        <v>8263</v>
      </c>
      <c r="J1604" t="s">
        <v>8263</v>
      </c>
      <c r="K1604" t="s">
        <v>8263</v>
      </c>
      <c r="L1604" t="s">
        <v>8263</v>
      </c>
    </row>
    <row r="1605" spans="1:12" x14ac:dyDescent="0.3">
      <c r="A1605" t="s">
        <v>3172</v>
      </c>
      <c r="B1605" t="s">
        <v>3173</v>
      </c>
      <c r="C1605">
        <v>0.215</v>
      </c>
      <c r="D1605" t="s">
        <v>8263</v>
      </c>
      <c r="E1605" t="s">
        <v>29</v>
      </c>
      <c r="F1605" t="s">
        <v>35</v>
      </c>
      <c r="G1605">
        <v>52.107042</v>
      </c>
      <c r="H1605">
        <v>13.759869</v>
      </c>
      <c r="I1605" t="s">
        <v>8263</v>
      </c>
      <c r="J1605" t="s">
        <v>8263</v>
      </c>
      <c r="K1605" t="s">
        <v>8263</v>
      </c>
      <c r="L1605" t="s">
        <v>8263</v>
      </c>
    </row>
    <row r="1606" spans="1:12" x14ac:dyDescent="0.3">
      <c r="A1606" t="s">
        <v>3174</v>
      </c>
      <c r="B1606" t="s">
        <v>3175</v>
      </c>
      <c r="C1606">
        <v>0.21199999999999999</v>
      </c>
      <c r="D1606" t="s">
        <v>8263</v>
      </c>
      <c r="E1606" t="s">
        <v>29</v>
      </c>
      <c r="F1606" t="s">
        <v>35</v>
      </c>
      <c r="G1606">
        <v>48.854336000000004</v>
      </c>
      <c r="H1606">
        <v>8.6118380000000005</v>
      </c>
      <c r="I1606" t="s">
        <v>8263</v>
      </c>
      <c r="J1606" t="s">
        <v>8263</v>
      </c>
      <c r="K1606" t="s">
        <v>8263</v>
      </c>
      <c r="L1606" t="s">
        <v>8263</v>
      </c>
    </row>
    <row r="1607" spans="1:12" x14ac:dyDescent="0.3">
      <c r="A1607" t="s">
        <v>3176</v>
      </c>
      <c r="B1607" t="s">
        <v>3177</v>
      </c>
      <c r="C1607">
        <v>175</v>
      </c>
      <c r="D1607" t="s">
        <v>8263</v>
      </c>
      <c r="E1607" t="s">
        <v>29</v>
      </c>
      <c r="F1607" t="s">
        <v>24</v>
      </c>
      <c r="G1607">
        <v>47.914659999999998</v>
      </c>
      <c r="H1607">
        <v>7.5706699999999998</v>
      </c>
      <c r="I1607" t="s">
        <v>8263</v>
      </c>
      <c r="J1607" t="s">
        <v>8263</v>
      </c>
      <c r="K1607" t="s">
        <v>8263</v>
      </c>
      <c r="L1607" t="s">
        <v>8263</v>
      </c>
    </row>
    <row r="1608" spans="1:12" x14ac:dyDescent="0.3">
      <c r="A1608" t="s">
        <v>3178</v>
      </c>
      <c r="B1608" t="s">
        <v>3179</v>
      </c>
      <c r="C1608">
        <v>0.21</v>
      </c>
      <c r="D1608" t="s">
        <v>8263</v>
      </c>
      <c r="E1608" t="s">
        <v>29</v>
      </c>
      <c r="F1608" t="s">
        <v>35</v>
      </c>
      <c r="G1608">
        <v>49.381929</v>
      </c>
      <c r="H1608">
        <v>9.6377939999999995</v>
      </c>
      <c r="I1608" t="s">
        <v>8263</v>
      </c>
      <c r="J1608" t="s">
        <v>8263</v>
      </c>
      <c r="K1608" t="s">
        <v>8263</v>
      </c>
      <c r="L1608" t="s">
        <v>8263</v>
      </c>
    </row>
    <row r="1609" spans="1:12" x14ac:dyDescent="0.3">
      <c r="A1609" t="s">
        <v>3180</v>
      </c>
      <c r="B1609" t="s">
        <v>3181</v>
      </c>
      <c r="C1609">
        <v>0.21</v>
      </c>
      <c r="D1609" t="s">
        <v>8263</v>
      </c>
      <c r="E1609" t="s">
        <v>29</v>
      </c>
      <c r="F1609" t="s">
        <v>35</v>
      </c>
      <c r="G1609">
        <v>51.311382999999999</v>
      </c>
      <c r="H1609">
        <v>14.545619</v>
      </c>
      <c r="I1609" t="s">
        <v>8263</v>
      </c>
      <c r="J1609" t="s">
        <v>8263</v>
      </c>
      <c r="K1609" t="s">
        <v>8263</v>
      </c>
      <c r="L1609" t="s">
        <v>8263</v>
      </c>
    </row>
    <row r="1610" spans="1:12" x14ac:dyDescent="0.3">
      <c r="A1610" t="s">
        <v>3182</v>
      </c>
      <c r="B1610" t="s">
        <v>3183</v>
      </c>
      <c r="C1610">
        <v>0.20499999999999999</v>
      </c>
      <c r="D1610" t="s">
        <v>8263</v>
      </c>
      <c r="E1610" t="s">
        <v>29</v>
      </c>
      <c r="F1610" t="s">
        <v>35</v>
      </c>
      <c r="G1610">
        <v>47.515169999999998</v>
      </c>
      <c r="H1610">
        <v>10.26324</v>
      </c>
      <c r="I1610" t="s">
        <v>8263</v>
      </c>
      <c r="J1610" t="s">
        <v>8263</v>
      </c>
      <c r="K1610" t="s">
        <v>8263</v>
      </c>
      <c r="L1610" t="s">
        <v>8263</v>
      </c>
    </row>
    <row r="1611" spans="1:12" x14ac:dyDescent="0.3">
      <c r="A1611" t="s">
        <v>3184</v>
      </c>
      <c r="B1611" t="s">
        <v>3185</v>
      </c>
      <c r="C1611">
        <v>0.2</v>
      </c>
      <c r="D1611" t="s">
        <v>8263</v>
      </c>
      <c r="E1611" t="s">
        <v>29</v>
      </c>
      <c r="F1611" t="s">
        <v>35</v>
      </c>
      <c r="G1611">
        <v>50.164593000000004</v>
      </c>
      <c r="H1611">
        <v>10.005482000000001</v>
      </c>
      <c r="I1611" t="s">
        <v>8263</v>
      </c>
      <c r="J1611" t="s">
        <v>8263</v>
      </c>
      <c r="K1611" t="s">
        <v>8263</v>
      </c>
      <c r="L1611" t="s">
        <v>8263</v>
      </c>
    </row>
    <row r="1612" spans="1:12" x14ac:dyDescent="0.3">
      <c r="A1612" t="s">
        <v>3186</v>
      </c>
      <c r="B1612" t="s">
        <v>3187</v>
      </c>
      <c r="C1612">
        <v>0.2</v>
      </c>
      <c r="D1612" t="s">
        <v>8263</v>
      </c>
      <c r="E1612" t="s">
        <v>29</v>
      </c>
      <c r="F1612" t="s">
        <v>35</v>
      </c>
      <c r="G1612">
        <v>47.859555</v>
      </c>
      <c r="H1612">
        <v>11.998376</v>
      </c>
      <c r="I1612" t="s">
        <v>8263</v>
      </c>
      <c r="J1612" t="s">
        <v>8263</v>
      </c>
      <c r="K1612" t="s">
        <v>8263</v>
      </c>
      <c r="L1612" t="s">
        <v>8263</v>
      </c>
    </row>
    <row r="1613" spans="1:12" x14ac:dyDescent="0.3">
      <c r="A1613" t="s">
        <v>3188</v>
      </c>
      <c r="B1613" t="s">
        <v>3189</v>
      </c>
      <c r="C1613">
        <v>0.2</v>
      </c>
      <c r="D1613" t="s">
        <v>8263</v>
      </c>
      <c r="E1613" t="s">
        <v>29</v>
      </c>
      <c r="F1613" t="s">
        <v>35</v>
      </c>
      <c r="G1613">
        <v>49.246271</v>
      </c>
      <c r="H1613">
        <v>11.089276</v>
      </c>
      <c r="I1613" t="s">
        <v>8263</v>
      </c>
      <c r="J1613" t="s">
        <v>8263</v>
      </c>
      <c r="K1613" t="s">
        <v>8263</v>
      </c>
      <c r="L1613" t="s">
        <v>8263</v>
      </c>
    </row>
    <row r="1614" spans="1:12" x14ac:dyDescent="0.3">
      <c r="A1614" t="s">
        <v>3190</v>
      </c>
      <c r="B1614" t="s">
        <v>3191</v>
      </c>
      <c r="C1614">
        <v>0.2</v>
      </c>
      <c r="D1614" t="s">
        <v>8263</v>
      </c>
      <c r="E1614" t="s">
        <v>29</v>
      </c>
      <c r="F1614" t="s">
        <v>35</v>
      </c>
      <c r="G1614">
        <v>48.119745999999999</v>
      </c>
      <c r="H1614">
        <v>7.990005</v>
      </c>
      <c r="I1614" t="s">
        <v>8263</v>
      </c>
      <c r="J1614" t="s">
        <v>8263</v>
      </c>
      <c r="K1614" t="s">
        <v>8263</v>
      </c>
      <c r="L1614" t="s">
        <v>8263</v>
      </c>
    </row>
    <row r="1615" spans="1:12" x14ac:dyDescent="0.3">
      <c r="A1615" t="s">
        <v>3192</v>
      </c>
      <c r="B1615" t="s">
        <v>3193</v>
      </c>
      <c r="C1615">
        <v>0.2</v>
      </c>
      <c r="D1615" t="s">
        <v>8263</v>
      </c>
      <c r="E1615" t="s">
        <v>29</v>
      </c>
      <c r="F1615" t="s">
        <v>35</v>
      </c>
      <c r="G1615">
        <v>51.712859999999999</v>
      </c>
      <c r="H1615">
        <v>10.515999000000001</v>
      </c>
      <c r="I1615" t="s">
        <v>8263</v>
      </c>
      <c r="J1615" t="s">
        <v>8263</v>
      </c>
      <c r="K1615" t="s">
        <v>8263</v>
      </c>
      <c r="L1615" t="s">
        <v>8263</v>
      </c>
    </row>
    <row r="1616" spans="1:12" x14ac:dyDescent="0.3">
      <c r="A1616" t="s">
        <v>3194</v>
      </c>
      <c r="B1616" t="s">
        <v>3195</v>
      </c>
      <c r="C1616">
        <v>0.2</v>
      </c>
      <c r="D1616" t="s">
        <v>8263</v>
      </c>
      <c r="E1616" t="s">
        <v>29</v>
      </c>
      <c r="F1616" t="s">
        <v>35</v>
      </c>
      <c r="G1616">
        <v>48.825167</v>
      </c>
      <c r="H1616">
        <v>8.7117500000000003</v>
      </c>
      <c r="I1616" t="s">
        <v>8263</v>
      </c>
      <c r="J1616" t="s">
        <v>8263</v>
      </c>
      <c r="K1616" t="s">
        <v>8263</v>
      </c>
      <c r="L1616" t="s">
        <v>8263</v>
      </c>
    </row>
    <row r="1617" spans="1:12" x14ac:dyDescent="0.3">
      <c r="A1617" t="s">
        <v>3196</v>
      </c>
      <c r="B1617" t="s">
        <v>3197</v>
      </c>
      <c r="C1617">
        <v>0.2</v>
      </c>
      <c r="D1617" t="s">
        <v>8263</v>
      </c>
      <c r="E1617" t="s">
        <v>29</v>
      </c>
      <c r="F1617" t="s">
        <v>35</v>
      </c>
      <c r="G1617">
        <v>48.207846000000004</v>
      </c>
      <c r="H1617">
        <v>10.270045</v>
      </c>
      <c r="I1617" t="s">
        <v>8263</v>
      </c>
      <c r="J1617" t="s">
        <v>8263</v>
      </c>
      <c r="K1617" t="s">
        <v>8263</v>
      </c>
      <c r="L1617" t="s">
        <v>8263</v>
      </c>
    </row>
    <row r="1618" spans="1:12" x14ac:dyDescent="0.3">
      <c r="A1618" t="s">
        <v>3198</v>
      </c>
      <c r="B1618" t="s">
        <v>3199</v>
      </c>
      <c r="C1618">
        <v>172</v>
      </c>
      <c r="D1618" t="s">
        <v>8263</v>
      </c>
      <c r="E1618" t="s">
        <v>29</v>
      </c>
      <c r="F1618" t="s">
        <v>41</v>
      </c>
      <c r="G1618">
        <v>48.176872000000003</v>
      </c>
      <c r="H1618">
        <v>16.481753999999999</v>
      </c>
      <c r="I1618" t="s">
        <v>8263</v>
      </c>
      <c r="J1618" t="s">
        <v>8263</v>
      </c>
      <c r="K1618" t="s">
        <v>8263</v>
      </c>
      <c r="L1618">
        <v>1052</v>
      </c>
    </row>
    <row r="1619" spans="1:12" x14ac:dyDescent="0.3">
      <c r="A1619" t="s">
        <v>3200</v>
      </c>
      <c r="B1619" t="s">
        <v>3201</v>
      </c>
      <c r="C1619">
        <v>0.2</v>
      </c>
      <c r="D1619" t="s">
        <v>8263</v>
      </c>
      <c r="E1619" t="s">
        <v>29</v>
      </c>
      <c r="F1619" t="s">
        <v>35</v>
      </c>
      <c r="G1619">
        <v>49.339486000000001</v>
      </c>
      <c r="H1619">
        <v>12.479714</v>
      </c>
      <c r="I1619" t="s">
        <v>8263</v>
      </c>
      <c r="J1619" t="s">
        <v>8263</v>
      </c>
      <c r="K1619" t="s">
        <v>8263</v>
      </c>
      <c r="L1619" t="s">
        <v>8263</v>
      </c>
    </row>
    <row r="1620" spans="1:12" x14ac:dyDescent="0.3">
      <c r="A1620" t="s">
        <v>3202</v>
      </c>
      <c r="B1620" t="s">
        <v>3203</v>
      </c>
      <c r="C1620">
        <v>0.19600000000000001</v>
      </c>
      <c r="D1620" t="s">
        <v>8263</v>
      </c>
      <c r="E1620" t="s">
        <v>29</v>
      </c>
      <c r="F1620" t="s">
        <v>35</v>
      </c>
      <c r="G1620">
        <v>48.437759999999997</v>
      </c>
      <c r="H1620">
        <v>10.271376999999999</v>
      </c>
      <c r="I1620" t="s">
        <v>8263</v>
      </c>
      <c r="J1620" t="s">
        <v>8263</v>
      </c>
      <c r="K1620" t="s">
        <v>8263</v>
      </c>
      <c r="L1620" t="s">
        <v>8263</v>
      </c>
    </row>
    <row r="1621" spans="1:12" x14ac:dyDescent="0.3">
      <c r="A1621" t="s">
        <v>3204</v>
      </c>
      <c r="B1621" t="s">
        <v>3205</v>
      </c>
      <c r="C1621">
        <v>0.19</v>
      </c>
      <c r="D1621" t="s">
        <v>8263</v>
      </c>
      <c r="E1621" t="s">
        <v>29</v>
      </c>
      <c r="F1621" t="s">
        <v>35</v>
      </c>
      <c r="G1621">
        <v>48.226233000000001</v>
      </c>
      <c r="H1621">
        <v>8.6069759999999995</v>
      </c>
      <c r="I1621" t="s">
        <v>8263</v>
      </c>
      <c r="J1621" t="s">
        <v>8263</v>
      </c>
      <c r="K1621" t="s">
        <v>8263</v>
      </c>
      <c r="L1621" t="s">
        <v>8263</v>
      </c>
    </row>
    <row r="1622" spans="1:12" x14ac:dyDescent="0.3">
      <c r="A1622" t="s">
        <v>3206</v>
      </c>
      <c r="B1622" t="s">
        <v>3207</v>
      </c>
      <c r="C1622">
        <v>0.19</v>
      </c>
      <c r="D1622" t="s">
        <v>8263</v>
      </c>
      <c r="E1622" t="s">
        <v>29</v>
      </c>
      <c r="F1622" t="s">
        <v>35</v>
      </c>
      <c r="G1622">
        <v>49.339511999999999</v>
      </c>
      <c r="H1622">
        <v>12.479861</v>
      </c>
      <c r="I1622" t="s">
        <v>8263</v>
      </c>
      <c r="J1622" t="s">
        <v>8263</v>
      </c>
      <c r="K1622" t="s">
        <v>8263</v>
      </c>
      <c r="L1622" t="s">
        <v>8263</v>
      </c>
    </row>
    <row r="1623" spans="1:12" x14ac:dyDescent="0.3">
      <c r="A1623" t="s">
        <v>3208</v>
      </c>
      <c r="B1623" t="s">
        <v>3209</v>
      </c>
      <c r="C1623">
        <v>0.185</v>
      </c>
      <c r="D1623" t="s">
        <v>8263</v>
      </c>
      <c r="E1623" t="s">
        <v>29</v>
      </c>
      <c r="F1623" t="s">
        <v>35</v>
      </c>
      <c r="G1623">
        <v>48.96846</v>
      </c>
      <c r="H1623">
        <v>13.12101</v>
      </c>
      <c r="I1623" t="s">
        <v>8263</v>
      </c>
      <c r="J1623" t="s">
        <v>8263</v>
      </c>
      <c r="K1623" t="s">
        <v>8263</v>
      </c>
      <c r="L1623" t="s">
        <v>8263</v>
      </c>
    </row>
    <row r="1624" spans="1:12" x14ac:dyDescent="0.3">
      <c r="A1624" t="s">
        <v>3210</v>
      </c>
      <c r="B1624" t="s">
        <v>3211</v>
      </c>
      <c r="C1624">
        <v>0.185</v>
      </c>
      <c r="D1624" t="s">
        <v>8263</v>
      </c>
      <c r="E1624" t="s">
        <v>29</v>
      </c>
      <c r="F1624" t="s">
        <v>35</v>
      </c>
      <c r="G1624">
        <v>49.364350000000002</v>
      </c>
      <c r="H1624">
        <v>9.7336340000000003</v>
      </c>
      <c r="I1624" t="s">
        <v>8263</v>
      </c>
      <c r="J1624" t="s">
        <v>8263</v>
      </c>
      <c r="K1624" t="s">
        <v>8263</v>
      </c>
      <c r="L1624" t="s">
        <v>8263</v>
      </c>
    </row>
    <row r="1625" spans="1:12" x14ac:dyDescent="0.3">
      <c r="A1625" t="s">
        <v>3212</v>
      </c>
      <c r="B1625" t="s">
        <v>3213</v>
      </c>
      <c r="C1625">
        <v>0.185</v>
      </c>
      <c r="D1625" t="s">
        <v>8263</v>
      </c>
      <c r="E1625" t="s">
        <v>29</v>
      </c>
      <c r="F1625" t="s">
        <v>35</v>
      </c>
      <c r="G1625">
        <v>48.554223</v>
      </c>
      <c r="H1625">
        <v>9.4688610000000004</v>
      </c>
      <c r="I1625" t="s">
        <v>8263</v>
      </c>
      <c r="J1625" t="s">
        <v>8263</v>
      </c>
      <c r="K1625" t="s">
        <v>8263</v>
      </c>
      <c r="L1625" t="s">
        <v>8263</v>
      </c>
    </row>
    <row r="1626" spans="1:12" x14ac:dyDescent="0.3">
      <c r="A1626" t="s">
        <v>3214</v>
      </c>
      <c r="B1626" t="s">
        <v>3215</v>
      </c>
      <c r="C1626">
        <v>0.18</v>
      </c>
      <c r="D1626" t="s">
        <v>8263</v>
      </c>
      <c r="E1626" t="s">
        <v>29</v>
      </c>
      <c r="F1626" t="s">
        <v>35</v>
      </c>
      <c r="G1626">
        <v>48.363889999999998</v>
      </c>
      <c r="H1626">
        <v>11.85765</v>
      </c>
      <c r="I1626" t="s">
        <v>8263</v>
      </c>
      <c r="J1626" t="s">
        <v>8263</v>
      </c>
      <c r="K1626" t="s">
        <v>8263</v>
      </c>
      <c r="L1626" t="s">
        <v>8263</v>
      </c>
    </row>
    <row r="1627" spans="1:12" x14ac:dyDescent="0.3">
      <c r="A1627" t="s">
        <v>3216</v>
      </c>
      <c r="B1627" t="s">
        <v>3217</v>
      </c>
      <c r="C1627">
        <v>0.18</v>
      </c>
      <c r="D1627" t="s">
        <v>8263</v>
      </c>
      <c r="E1627" t="s">
        <v>29</v>
      </c>
      <c r="F1627" t="s">
        <v>35</v>
      </c>
      <c r="G1627">
        <v>49.750576000000002</v>
      </c>
      <c r="H1627">
        <v>12.180641</v>
      </c>
      <c r="I1627" t="s">
        <v>8263</v>
      </c>
      <c r="J1627" t="s">
        <v>8263</v>
      </c>
      <c r="K1627" t="s">
        <v>8263</v>
      </c>
      <c r="L1627" t="s">
        <v>8263</v>
      </c>
    </row>
    <row r="1628" spans="1:12" x14ac:dyDescent="0.3">
      <c r="A1628" t="s">
        <v>3218</v>
      </c>
      <c r="B1628" t="s">
        <v>3219</v>
      </c>
      <c r="C1628">
        <v>0.18</v>
      </c>
      <c r="D1628" t="s">
        <v>8263</v>
      </c>
      <c r="E1628" t="s">
        <v>29</v>
      </c>
      <c r="F1628" t="s">
        <v>35</v>
      </c>
      <c r="G1628">
        <v>47.841298000000002</v>
      </c>
      <c r="H1628">
        <v>7.930631</v>
      </c>
      <c r="I1628" t="s">
        <v>8263</v>
      </c>
      <c r="J1628" t="s">
        <v>8263</v>
      </c>
      <c r="K1628" t="s">
        <v>8263</v>
      </c>
      <c r="L1628" t="s">
        <v>8263</v>
      </c>
    </row>
    <row r="1629" spans="1:12" x14ac:dyDescent="0.3">
      <c r="A1629" t="s">
        <v>3220</v>
      </c>
      <c r="B1629" t="s">
        <v>3221</v>
      </c>
      <c r="C1629">
        <v>342</v>
      </c>
      <c r="D1629" t="s">
        <v>8263</v>
      </c>
      <c r="E1629" t="s">
        <v>14</v>
      </c>
      <c r="F1629" t="s">
        <v>47</v>
      </c>
      <c r="G1629">
        <v>66.809389999999993</v>
      </c>
      <c r="H1629">
        <v>19.896293</v>
      </c>
      <c r="I1629">
        <v>40</v>
      </c>
      <c r="J1629">
        <v>5.4</v>
      </c>
      <c r="K1629" t="s">
        <v>8263</v>
      </c>
      <c r="L1629">
        <v>790</v>
      </c>
    </row>
    <row r="1630" spans="1:12" x14ac:dyDescent="0.3">
      <c r="A1630" t="s">
        <v>3222</v>
      </c>
      <c r="B1630" t="s">
        <v>3223</v>
      </c>
      <c r="C1630">
        <v>0.18</v>
      </c>
      <c r="D1630" t="s">
        <v>8263</v>
      </c>
      <c r="E1630" t="s">
        <v>29</v>
      </c>
      <c r="F1630" t="s">
        <v>35</v>
      </c>
      <c r="G1630">
        <v>48.725591000000001</v>
      </c>
      <c r="H1630">
        <v>8.3530139999999999</v>
      </c>
      <c r="I1630" t="s">
        <v>8263</v>
      </c>
      <c r="J1630" t="s">
        <v>8263</v>
      </c>
      <c r="K1630" t="s">
        <v>8263</v>
      </c>
      <c r="L1630" t="s">
        <v>8263</v>
      </c>
    </row>
    <row r="1631" spans="1:12" x14ac:dyDescent="0.3">
      <c r="A1631" t="s">
        <v>3224</v>
      </c>
      <c r="B1631" t="s">
        <v>3225</v>
      </c>
      <c r="C1631">
        <v>0.18</v>
      </c>
      <c r="D1631" t="s">
        <v>8263</v>
      </c>
      <c r="E1631" t="s">
        <v>29</v>
      </c>
      <c r="F1631" t="s">
        <v>35</v>
      </c>
      <c r="G1631">
        <v>47.912027000000002</v>
      </c>
      <c r="H1631">
        <v>10.404572999999999</v>
      </c>
      <c r="I1631" t="s">
        <v>8263</v>
      </c>
      <c r="J1631" t="s">
        <v>8263</v>
      </c>
      <c r="K1631" t="s">
        <v>8263</v>
      </c>
      <c r="L1631" t="s">
        <v>8263</v>
      </c>
    </row>
    <row r="1632" spans="1:12" x14ac:dyDescent="0.3">
      <c r="A1632" t="s">
        <v>3226</v>
      </c>
      <c r="B1632" t="s">
        <v>3227</v>
      </c>
      <c r="C1632">
        <v>0.18</v>
      </c>
      <c r="D1632" t="s">
        <v>8263</v>
      </c>
      <c r="E1632" t="s">
        <v>29</v>
      </c>
      <c r="F1632" t="s">
        <v>35</v>
      </c>
      <c r="G1632">
        <v>50.502485</v>
      </c>
      <c r="H1632">
        <v>12.552809999999999</v>
      </c>
      <c r="I1632" t="s">
        <v>8263</v>
      </c>
      <c r="J1632" t="s">
        <v>8263</v>
      </c>
      <c r="K1632" t="s">
        <v>8263</v>
      </c>
      <c r="L1632" t="s">
        <v>8263</v>
      </c>
    </row>
    <row r="1633" spans="1:12" x14ac:dyDescent="0.3">
      <c r="A1633" t="s">
        <v>3228</v>
      </c>
      <c r="B1633" t="s">
        <v>3229</v>
      </c>
      <c r="C1633">
        <v>0.18</v>
      </c>
      <c r="D1633" t="s">
        <v>8263</v>
      </c>
      <c r="E1633" t="s">
        <v>29</v>
      </c>
      <c r="F1633" t="s">
        <v>35</v>
      </c>
      <c r="G1633">
        <v>47.681353999999999</v>
      </c>
      <c r="H1633">
        <v>11.762617000000001</v>
      </c>
      <c r="I1633" t="s">
        <v>8263</v>
      </c>
      <c r="J1633" t="s">
        <v>8263</v>
      </c>
      <c r="K1633" t="s">
        <v>8263</v>
      </c>
      <c r="L1633" t="s">
        <v>8263</v>
      </c>
    </row>
    <row r="1634" spans="1:12" x14ac:dyDescent="0.3">
      <c r="A1634" t="s">
        <v>3230</v>
      </c>
      <c r="B1634" t="s">
        <v>3231</v>
      </c>
      <c r="C1634">
        <v>0.18</v>
      </c>
      <c r="D1634" t="s">
        <v>8263</v>
      </c>
      <c r="E1634" t="s">
        <v>29</v>
      </c>
      <c r="F1634" t="s">
        <v>35</v>
      </c>
      <c r="G1634">
        <v>48.363894999999999</v>
      </c>
      <c r="H1634">
        <v>11.85764</v>
      </c>
      <c r="I1634" t="s">
        <v>8263</v>
      </c>
      <c r="J1634" t="s">
        <v>8263</v>
      </c>
      <c r="K1634" t="s">
        <v>8263</v>
      </c>
      <c r="L1634" t="s">
        <v>8263</v>
      </c>
    </row>
    <row r="1635" spans="1:12" x14ac:dyDescent="0.3">
      <c r="A1635" t="s">
        <v>3232</v>
      </c>
      <c r="B1635" t="s">
        <v>3231</v>
      </c>
      <c r="C1635">
        <v>0.18</v>
      </c>
      <c r="D1635" t="s">
        <v>8263</v>
      </c>
      <c r="E1635" t="s">
        <v>29</v>
      </c>
      <c r="F1635" t="s">
        <v>35</v>
      </c>
      <c r="G1635">
        <v>48.363897999999999</v>
      </c>
      <c r="H1635">
        <v>11.857684000000001</v>
      </c>
      <c r="I1635" t="s">
        <v>8263</v>
      </c>
      <c r="J1635" t="s">
        <v>8263</v>
      </c>
      <c r="K1635" t="s">
        <v>8263</v>
      </c>
      <c r="L1635" t="s">
        <v>8263</v>
      </c>
    </row>
    <row r="1636" spans="1:12" x14ac:dyDescent="0.3">
      <c r="A1636" t="s">
        <v>3233</v>
      </c>
      <c r="B1636" t="s">
        <v>3018</v>
      </c>
      <c r="C1636">
        <v>0.18</v>
      </c>
      <c r="D1636" t="s">
        <v>8263</v>
      </c>
      <c r="E1636" t="s">
        <v>29</v>
      </c>
      <c r="F1636" t="s">
        <v>35</v>
      </c>
      <c r="G1636">
        <v>50.115000000000002</v>
      </c>
      <c r="H1636">
        <v>9.7669999999999995</v>
      </c>
      <c r="I1636" t="s">
        <v>8263</v>
      </c>
      <c r="J1636" t="s">
        <v>8263</v>
      </c>
      <c r="K1636" t="s">
        <v>8263</v>
      </c>
      <c r="L1636" t="s">
        <v>8263</v>
      </c>
    </row>
    <row r="1637" spans="1:12" x14ac:dyDescent="0.3">
      <c r="A1637" t="s">
        <v>3234</v>
      </c>
      <c r="B1637" t="s">
        <v>3018</v>
      </c>
      <c r="C1637">
        <v>0.18</v>
      </c>
      <c r="D1637" t="s">
        <v>8263</v>
      </c>
      <c r="E1637" t="s">
        <v>29</v>
      </c>
      <c r="F1637" t="s">
        <v>35</v>
      </c>
      <c r="G1637">
        <v>50.115000000000002</v>
      </c>
      <c r="H1637">
        <v>9.7669999999999995</v>
      </c>
      <c r="I1637" t="s">
        <v>8263</v>
      </c>
      <c r="J1637" t="s">
        <v>8263</v>
      </c>
      <c r="K1637" t="s">
        <v>8263</v>
      </c>
      <c r="L1637" t="s">
        <v>8263</v>
      </c>
    </row>
    <row r="1638" spans="1:12" x14ac:dyDescent="0.3">
      <c r="A1638" t="s">
        <v>3235</v>
      </c>
      <c r="B1638" t="s">
        <v>3236</v>
      </c>
      <c r="C1638">
        <v>0.17</v>
      </c>
      <c r="D1638" t="s">
        <v>8263</v>
      </c>
      <c r="E1638" t="s">
        <v>29</v>
      </c>
      <c r="F1638" t="s">
        <v>35</v>
      </c>
      <c r="G1638">
        <v>49.791910999999999</v>
      </c>
      <c r="H1638">
        <v>7.6135419999999998</v>
      </c>
      <c r="I1638" t="s">
        <v>8263</v>
      </c>
      <c r="J1638" t="s">
        <v>8263</v>
      </c>
      <c r="K1638" t="s">
        <v>8263</v>
      </c>
      <c r="L1638" t="s">
        <v>8263</v>
      </c>
    </row>
    <row r="1639" spans="1:12" x14ac:dyDescent="0.3">
      <c r="A1639" t="s">
        <v>3237</v>
      </c>
      <c r="B1639" t="s">
        <v>3238</v>
      </c>
      <c r="C1639">
        <v>0.17</v>
      </c>
      <c r="D1639" t="s">
        <v>8263</v>
      </c>
      <c r="E1639" t="s">
        <v>29</v>
      </c>
      <c r="F1639" t="s">
        <v>35</v>
      </c>
      <c r="G1639">
        <v>49.789963999999998</v>
      </c>
      <c r="H1639">
        <v>12.167642000000001</v>
      </c>
      <c r="I1639" t="s">
        <v>8263</v>
      </c>
      <c r="J1639" t="s">
        <v>8263</v>
      </c>
      <c r="K1639" t="s">
        <v>8263</v>
      </c>
      <c r="L1639" t="s">
        <v>8263</v>
      </c>
    </row>
    <row r="1640" spans="1:12" x14ac:dyDescent="0.3">
      <c r="A1640" t="s">
        <v>3239</v>
      </c>
      <c r="B1640" t="s">
        <v>3240</v>
      </c>
      <c r="C1640">
        <v>132</v>
      </c>
      <c r="D1640" t="s">
        <v>8263</v>
      </c>
      <c r="E1640" t="s">
        <v>29</v>
      </c>
      <c r="F1640" t="s">
        <v>117</v>
      </c>
      <c r="G1640">
        <v>39.5428</v>
      </c>
      <c r="H1640">
        <v>-7.8029000000000002</v>
      </c>
      <c r="I1640" t="s">
        <v>8263</v>
      </c>
      <c r="J1640" t="s">
        <v>8263</v>
      </c>
      <c r="K1640" t="s">
        <v>8263</v>
      </c>
      <c r="L1640">
        <v>357.9</v>
      </c>
    </row>
    <row r="1641" spans="1:12" x14ac:dyDescent="0.3">
      <c r="A1641" t="s">
        <v>3241</v>
      </c>
      <c r="B1641" t="s">
        <v>3242</v>
      </c>
      <c r="C1641">
        <v>0.17</v>
      </c>
      <c r="D1641" t="s">
        <v>8263</v>
      </c>
      <c r="E1641" t="s">
        <v>29</v>
      </c>
      <c r="F1641" t="s">
        <v>35</v>
      </c>
      <c r="G1641">
        <v>53.492097000000001</v>
      </c>
      <c r="H1641">
        <v>12.071089000000001</v>
      </c>
      <c r="I1641" t="s">
        <v>8263</v>
      </c>
      <c r="J1641" t="s">
        <v>8263</v>
      </c>
      <c r="K1641" t="s">
        <v>8263</v>
      </c>
      <c r="L1641" t="s">
        <v>8263</v>
      </c>
    </row>
    <row r="1642" spans="1:12" x14ac:dyDescent="0.3">
      <c r="A1642" t="s">
        <v>3243</v>
      </c>
      <c r="B1642" t="s">
        <v>3244</v>
      </c>
      <c r="C1642">
        <v>0.17</v>
      </c>
      <c r="D1642" t="s">
        <v>8263</v>
      </c>
      <c r="E1642" t="s">
        <v>29</v>
      </c>
      <c r="F1642" t="s">
        <v>35</v>
      </c>
      <c r="G1642">
        <v>49.818451000000003</v>
      </c>
      <c r="H1642">
        <v>6.6687200000000004</v>
      </c>
      <c r="I1642" t="s">
        <v>8263</v>
      </c>
      <c r="J1642" t="s">
        <v>8263</v>
      </c>
      <c r="K1642" t="s">
        <v>8263</v>
      </c>
      <c r="L1642" t="s">
        <v>8263</v>
      </c>
    </row>
    <row r="1643" spans="1:12" x14ac:dyDescent="0.3">
      <c r="A1643" t="s">
        <v>3245</v>
      </c>
      <c r="B1643" t="s">
        <v>3246</v>
      </c>
      <c r="C1643">
        <v>0.17</v>
      </c>
      <c r="D1643" t="s">
        <v>8263</v>
      </c>
      <c r="E1643" t="s">
        <v>29</v>
      </c>
      <c r="F1643" t="s">
        <v>35</v>
      </c>
      <c r="G1643">
        <v>48.362859999999998</v>
      </c>
      <c r="H1643">
        <v>10.920258</v>
      </c>
      <c r="I1643" t="s">
        <v>8263</v>
      </c>
      <c r="J1643" t="s">
        <v>8263</v>
      </c>
      <c r="K1643" t="s">
        <v>8263</v>
      </c>
      <c r="L1643" t="s">
        <v>8263</v>
      </c>
    </row>
    <row r="1644" spans="1:12" x14ac:dyDescent="0.3">
      <c r="A1644" t="s">
        <v>3247</v>
      </c>
      <c r="B1644" t="s">
        <v>3246</v>
      </c>
      <c r="C1644">
        <v>0.17</v>
      </c>
      <c r="D1644" t="s">
        <v>8263</v>
      </c>
      <c r="E1644" t="s">
        <v>29</v>
      </c>
      <c r="F1644" t="s">
        <v>35</v>
      </c>
      <c r="G1644">
        <v>48.386989999999997</v>
      </c>
      <c r="H1644">
        <v>10.891132000000001</v>
      </c>
      <c r="I1644" t="s">
        <v>8263</v>
      </c>
      <c r="J1644" t="s">
        <v>8263</v>
      </c>
      <c r="K1644" t="s">
        <v>8263</v>
      </c>
      <c r="L1644" t="s">
        <v>8263</v>
      </c>
    </row>
    <row r="1645" spans="1:12" x14ac:dyDescent="0.3">
      <c r="A1645" t="s">
        <v>3248</v>
      </c>
      <c r="B1645" t="s">
        <v>3249</v>
      </c>
      <c r="C1645">
        <v>0.16700000000000001</v>
      </c>
      <c r="D1645" t="s">
        <v>8263</v>
      </c>
      <c r="E1645" t="s">
        <v>29</v>
      </c>
      <c r="F1645" t="s">
        <v>35</v>
      </c>
      <c r="G1645">
        <v>50.590617000000002</v>
      </c>
      <c r="H1645">
        <v>13.127945</v>
      </c>
      <c r="I1645" t="s">
        <v>8263</v>
      </c>
      <c r="J1645" t="s">
        <v>8263</v>
      </c>
      <c r="K1645" t="s">
        <v>8263</v>
      </c>
      <c r="L1645" t="s">
        <v>8263</v>
      </c>
    </row>
    <row r="1646" spans="1:12" x14ac:dyDescent="0.3">
      <c r="A1646" t="s">
        <v>3250</v>
      </c>
      <c r="B1646" t="s">
        <v>3251</v>
      </c>
      <c r="C1646">
        <v>0.16500000000000001</v>
      </c>
      <c r="D1646" t="s">
        <v>8263</v>
      </c>
      <c r="E1646" t="s">
        <v>29</v>
      </c>
      <c r="F1646" t="s">
        <v>35</v>
      </c>
      <c r="G1646">
        <v>48.510004000000002</v>
      </c>
      <c r="H1646">
        <v>12.446472</v>
      </c>
      <c r="I1646" t="s">
        <v>8263</v>
      </c>
      <c r="J1646" t="s">
        <v>8263</v>
      </c>
      <c r="K1646" t="s">
        <v>8263</v>
      </c>
      <c r="L1646" t="s">
        <v>8263</v>
      </c>
    </row>
    <row r="1647" spans="1:12" x14ac:dyDescent="0.3">
      <c r="A1647" t="s">
        <v>3252</v>
      </c>
      <c r="B1647" t="s">
        <v>3253</v>
      </c>
      <c r="C1647">
        <v>0.16500000000000001</v>
      </c>
      <c r="D1647" t="s">
        <v>8263</v>
      </c>
      <c r="E1647" t="s">
        <v>29</v>
      </c>
      <c r="F1647" t="s">
        <v>35</v>
      </c>
      <c r="G1647">
        <v>51.376395000000002</v>
      </c>
      <c r="H1647">
        <v>12.301523</v>
      </c>
      <c r="I1647" t="s">
        <v>8263</v>
      </c>
      <c r="J1647" t="s">
        <v>8263</v>
      </c>
      <c r="K1647" t="s">
        <v>8263</v>
      </c>
      <c r="L1647" t="s">
        <v>8263</v>
      </c>
    </row>
    <row r="1648" spans="1:12" x14ac:dyDescent="0.3">
      <c r="A1648" t="s">
        <v>3254</v>
      </c>
      <c r="B1648" t="s">
        <v>3255</v>
      </c>
      <c r="C1648">
        <v>0.16500000000000001</v>
      </c>
      <c r="D1648" t="s">
        <v>8263</v>
      </c>
      <c r="E1648" t="s">
        <v>29</v>
      </c>
      <c r="F1648" t="s">
        <v>35</v>
      </c>
      <c r="G1648">
        <v>47.802238000000003</v>
      </c>
      <c r="H1648">
        <v>7.9901059999999999</v>
      </c>
      <c r="I1648" t="s">
        <v>8263</v>
      </c>
      <c r="J1648" t="s">
        <v>8263</v>
      </c>
      <c r="K1648" t="s">
        <v>8263</v>
      </c>
      <c r="L1648" t="s">
        <v>8263</v>
      </c>
    </row>
    <row r="1649" spans="1:12" x14ac:dyDescent="0.3">
      <c r="A1649" t="s">
        <v>3256</v>
      </c>
      <c r="B1649" t="s">
        <v>3257</v>
      </c>
      <c r="C1649">
        <v>0.16</v>
      </c>
      <c r="D1649" t="s">
        <v>8263</v>
      </c>
      <c r="E1649" t="s">
        <v>29</v>
      </c>
      <c r="F1649" t="s">
        <v>35</v>
      </c>
      <c r="G1649">
        <v>51.462223999999999</v>
      </c>
      <c r="H1649">
        <v>7.9768590000000001</v>
      </c>
      <c r="I1649" t="s">
        <v>8263</v>
      </c>
      <c r="J1649" t="s">
        <v>8263</v>
      </c>
      <c r="K1649" t="s">
        <v>8263</v>
      </c>
      <c r="L1649" t="s">
        <v>8263</v>
      </c>
    </row>
    <row r="1650" spans="1:12" x14ac:dyDescent="0.3">
      <c r="A1650" t="s">
        <v>3258</v>
      </c>
      <c r="B1650" t="s">
        <v>3259</v>
      </c>
      <c r="C1650">
        <v>0.16</v>
      </c>
      <c r="D1650" t="s">
        <v>8263</v>
      </c>
      <c r="E1650" t="s">
        <v>29</v>
      </c>
      <c r="F1650" t="s">
        <v>35</v>
      </c>
      <c r="G1650">
        <v>50.263550000000002</v>
      </c>
      <c r="H1650">
        <v>11.395619999999999</v>
      </c>
      <c r="I1650" t="s">
        <v>8263</v>
      </c>
      <c r="J1650" t="s">
        <v>8263</v>
      </c>
      <c r="K1650" t="s">
        <v>8263</v>
      </c>
      <c r="L1650" t="s">
        <v>8263</v>
      </c>
    </row>
    <row r="1651" spans="1:12" x14ac:dyDescent="0.3">
      <c r="A1651" t="s">
        <v>3260</v>
      </c>
      <c r="B1651" t="s">
        <v>3261</v>
      </c>
      <c r="C1651">
        <v>0.16</v>
      </c>
      <c r="D1651" t="s">
        <v>8263</v>
      </c>
      <c r="E1651" t="s">
        <v>29</v>
      </c>
      <c r="F1651" t="s">
        <v>35</v>
      </c>
      <c r="G1651">
        <v>53.171995000000003</v>
      </c>
      <c r="H1651">
        <v>11.290177</v>
      </c>
      <c r="I1651" t="s">
        <v>8263</v>
      </c>
      <c r="J1651" t="s">
        <v>8263</v>
      </c>
      <c r="K1651" t="s">
        <v>8263</v>
      </c>
      <c r="L1651" t="s">
        <v>8263</v>
      </c>
    </row>
    <row r="1652" spans="1:12" x14ac:dyDescent="0.3">
      <c r="A1652" t="s">
        <v>3262</v>
      </c>
      <c r="B1652" t="s">
        <v>3263</v>
      </c>
      <c r="C1652">
        <v>0.16</v>
      </c>
      <c r="D1652" t="s">
        <v>8263</v>
      </c>
      <c r="E1652" t="s">
        <v>29</v>
      </c>
      <c r="F1652" t="s">
        <v>35</v>
      </c>
      <c r="G1652">
        <v>47.671453</v>
      </c>
      <c r="H1652">
        <v>9.8803260000000002</v>
      </c>
      <c r="I1652" t="s">
        <v>8263</v>
      </c>
      <c r="J1652" t="s">
        <v>8263</v>
      </c>
      <c r="K1652" t="s">
        <v>8263</v>
      </c>
      <c r="L1652" t="s">
        <v>8263</v>
      </c>
    </row>
    <row r="1653" spans="1:12" x14ac:dyDescent="0.3">
      <c r="A1653" t="s">
        <v>3264</v>
      </c>
      <c r="B1653" t="s">
        <v>3265</v>
      </c>
      <c r="C1653">
        <v>0.16</v>
      </c>
      <c r="D1653" t="s">
        <v>8263</v>
      </c>
      <c r="E1653" t="s">
        <v>29</v>
      </c>
      <c r="F1653" t="s">
        <v>35</v>
      </c>
      <c r="G1653">
        <v>47.773460999999998</v>
      </c>
      <c r="H1653">
        <v>12.645865000000001</v>
      </c>
      <c r="I1653" t="s">
        <v>8263</v>
      </c>
      <c r="J1653" t="s">
        <v>8263</v>
      </c>
      <c r="K1653" t="s">
        <v>8263</v>
      </c>
      <c r="L1653" t="s">
        <v>8263</v>
      </c>
    </row>
    <row r="1654" spans="1:12" x14ac:dyDescent="0.3">
      <c r="A1654" t="s">
        <v>3266</v>
      </c>
      <c r="B1654" t="s">
        <v>3267</v>
      </c>
      <c r="C1654">
        <v>0.16</v>
      </c>
      <c r="D1654" t="s">
        <v>8263</v>
      </c>
      <c r="E1654" t="s">
        <v>29</v>
      </c>
      <c r="F1654" t="s">
        <v>35</v>
      </c>
      <c r="G1654">
        <v>51.061270999999998</v>
      </c>
      <c r="H1654">
        <v>9.2733129999999999</v>
      </c>
      <c r="I1654" t="s">
        <v>8263</v>
      </c>
      <c r="J1654" t="s">
        <v>8263</v>
      </c>
      <c r="K1654" t="s">
        <v>8263</v>
      </c>
      <c r="L1654" t="s">
        <v>8263</v>
      </c>
    </row>
    <row r="1655" spans="1:12" x14ac:dyDescent="0.3">
      <c r="A1655" t="s">
        <v>3268</v>
      </c>
      <c r="B1655" t="s">
        <v>3269</v>
      </c>
      <c r="C1655">
        <v>0.16</v>
      </c>
      <c r="D1655" t="s">
        <v>8263</v>
      </c>
      <c r="E1655" t="s">
        <v>29</v>
      </c>
      <c r="F1655" t="s">
        <v>35</v>
      </c>
      <c r="G1655">
        <v>47.485452000000002</v>
      </c>
      <c r="H1655">
        <v>10.231097999999999</v>
      </c>
      <c r="I1655" t="s">
        <v>8263</v>
      </c>
      <c r="J1655" t="s">
        <v>8263</v>
      </c>
      <c r="K1655" t="s">
        <v>8263</v>
      </c>
      <c r="L1655" t="s">
        <v>8263</v>
      </c>
    </row>
    <row r="1656" spans="1:12" x14ac:dyDescent="0.3">
      <c r="A1656" t="s">
        <v>3270</v>
      </c>
      <c r="B1656" t="s">
        <v>3271</v>
      </c>
      <c r="C1656">
        <v>0.16</v>
      </c>
      <c r="D1656" t="s">
        <v>8263</v>
      </c>
      <c r="E1656" t="s">
        <v>29</v>
      </c>
      <c r="F1656" t="s">
        <v>35</v>
      </c>
      <c r="G1656">
        <v>47.924999999999997</v>
      </c>
      <c r="H1656">
        <v>10.599</v>
      </c>
      <c r="I1656" t="s">
        <v>8263</v>
      </c>
      <c r="J1656" t="s">
        <v>8263</v>
      </c>
      <c r="K1656" t="s">
        <v>8263</v>
      </c>
      <c r="L1656" t="s">
        <v>8263</v>
      </c>
    </row>
    <row r="1657" spans="1:12" x14ac:dyDescent="0.3">
      <c r="A1657" t="s">
        <v>3272</v>
      </c>
      <c r="B1657" t="s">
        <v>3273</v>
      </c>
      <c r="C1657">
        <v>0.16</v>
      </c>
      <c r="D1657" t="s">
        <v>8263</v>
      </c>
      <c r="E1657" t="s">
        <v>29</v>
      </c>
      <c r="F1657" t="s">
        <v>35</v>
      </c>
      <c r="G1657">
        <v>48.681292999999997</v>
      </c>
      <c r="H1657">
        <v>9.1443560000000002</v>
      </c>
      <c r="I1657" t="s">
        <v>8263</v>
      </c>
      <c r="J1657" t="s">
        <v>8263</v>
      </c>
      <c r="K1657" t="s">
        <v>8263</v>
      </c>
      <c r="L1657" t="s">
        <v>8263</v>
      </c>
    </row>
    <row r="1658" spans="1:12" x14ac:dyDescent="0.3">
      <c r="A1658" t="s">
        <v>3274</v>
      </c>
      <c r="B1658" t="s">
        <v>3275</v>
      </c>
      <c r="C1658">
        <v>0.16</v>
      </c>
      <c r="D1658" t="s">
        <v>8263</v>
      </c>
      <c r="E1658" t="s">
        <v>29</v>
      </c>
      <c r="F1658" t="s">
        <v>35</v>
      </c>
      <c r="G1658">
        <v>50.784117999999999</v>
      </c>
      <c r="H1658">
        <v>13.084403999999999</v>
      </c>
      <c r="I1658" t="s">
        <v>8263</v>
      </c>
      <c r="J1658" t="s">
        <v>8263</v>
      </c>
      <c r="K1658" t="s">
        <v>8263</v>
      </c>
      <c r="L1658" t="s">
        <v>8263</v>
      </c>
    </row>
    <row r="1659" spans="1:12" x14ac:dyDescent="0.3">
      <c r="A1659" t="s">
        <v>3276</v>
      </c>
      <c r="B1659" t="s">
        <v>3275</v>
      </c>
      <c r="C1659">
        <v>0.16</v>
      </c>
      <c r="D1659" t="s">
        <v>8263</v>
      </c>
      <c r="E1659" t="s">
        <v>29</v>
      </c>
      <c r="F1659" t="s">
        <v>35</v>
      </c>
      <c r="G1659">
        <v>50.784117999999999</v>
      </c>
      <c r="H1659">
        <v>13.084403999999999</v>
      </c>
      <c r="I1659" t="s">
        <v>8263</v>
      </c>
      <c r="J1659" t="s">
        <v>8263</v>
      </c>
      <c r="K1659" t="s">
        <v>8263</v>
      </c>
      <c r="L1659" t="s">
        <v>8263</v>
      </c>
    </row>
    <row r="1660" spans="1:12" x14ac:dyDescent="0.3">
      <c r="A1660" t="s">
        <v>3277</v>
      </c>
      <c r="B1660" t="s">
        <v>3278</v>
      </c>
      <c r="C1660">
        <v>0.16</v>
      </c>
      <c r="D1660" t="s">
        <v>8263</v>
      </c>
      <c r="E1660" t="s">
        <v>29</v>
      </c>
      <c r="F1660" t="s">
        <v>35</v>
      </c>
      <c r="G1660">
        <v>51.496000000000002</v>
      </c>
      <c r="H1660">
        <v>9.2810000000000006</v>
      </c>
      <c r="I1660" t="s">
        <v>8263</v>
      </c>
      <c r="J1660" t="s">
        <v>8263</v>
      </c>
      <c r="K1660" t="s">
        <v>8263</v>
      </c>
      <c r="L1660" t="s">
        <v>8263</v>
      </c>
    </row>
    <row r="1661" spans="1:12" x14ac:dyDescent="0.3">
      <c r="A1661" t="s">
        <v>3279</v>
      </c>
      <c r="B1661" t="s">
        <v>3278</v>
      </c>
      <c r="C1661">
        <v>0.16</v>
      </c>
      <c r="D1661" t="s">
        <v>8263</v>
      </c>
      <c r="E1661" t="s">
        <v>29</v>
      </c>
      <c r="F1661" t="s">
        <v>35</v>
      </c>
      <c r="G1661">
        <v>51.496000000000002</v>
      </c>
      <c r="H1661">
        <v>9.2810000000000006</v>
      </c>
      <c r="I1661" t="s">
        <v>8263</v>
      </c>
      <c r="J1661" t="s">
        <v>8263</v>
      </c>
      <c r="K1661" t="s">
        <v>8263</v>
      </c>
      <c r="L1661" t="s">
        <v>8263</v>
      </c>
    </row>
    <row r="1662" spans="1:12" x14ac:dyDescent="0.3">
      <c r="A1662" t="s">
        <v>3280</v>
      </c>
      <c r="B1662" t="s">
        <v>3281</v>
      </c>
      <c r="C1662">
        <v>0.155</v>
      </c>
      <c r="D1662" t="s">
        <v>8263</v>
      </c>
      <c r="E1662" t="s">
        <v>29</v>
      </c>
      <c r="F1662" t="s">
        <v>35</v>
      </c>
      <c r="G1662">
        <v>50.597797</v>
      </c>
      <c r="H1662">
        <v>12.165818</v>
      </c>
      <c r="I1662" t="s">
        <v>8263</v>
      </c>
      <c r="J1662" t="s">
        <v>8263</v>
      </c>
      <c r="K1662" t="s">
        <v>8263</v>
      </c>
      <c r="L1662" t="s">
        <v>8263</v>
      </c>
    </row>
    <row r="1663" spans="1:12" x14ac:dyDescent="0.3">
      <c r="A1663" t="s">
        <v>3282</v>
      </c>
      <c r="B1663" t="s">
        <v>3283</v>
      </c>
      <c r="C1663">
        <v>0.15403</v>
      </c>
      <c r="D1663" t="s">
        <v>8263</v>
      </c>
      <c r="E1663" t="s">
        <v>29</v>
      </c>
      <c r="F1663" t="s">
        <v>35</v>
      </c>
      <c r="G1663">
        <v>48.936667</v>
      </c>
      <c r="H1663">
        <v>8.9191669999999998</v>
      </c>
      <c r="I1663" t="s">
        <v>8263</v>
      </c>
      <c r="J1663" t="s">
        <v>8263</v>
      </c>
      <c r="K1663" t="s">
        <v>8263</v>
      </c>
      <c r="L1663" t="s">
        <v>8263</v>
      </c>
    </row>
    <row r="1664" spans="1:12" x14ac:dyDescent="0.3">
      <c r="A1664" t="s">
        <v>3284</v>
      </c>
      <c r="B1664" t="s">
        <v>3285</v>
      </c>
      <c r="C1664">
        <v>0.151</v>
      </c>
      <c r="D1664" t="s">
        <v>8263</v>
      </c>
      <c r="E1664" t="s">
        <v>29</v>
      </c>
      <c r="F1664" t="s">
        <v>35</v>
      </c>
      <c r="G1664">
        <v>50.727041</v>
      </c>
      <c r="H1664">
        <v>8.7255199999999995</v>
      </c>
      <c r="I1664" t="s">
        <v>8263</v>
      </c>
      <c r="J1664" t="s">
        <v>8263</v>
      </c>
      <c r="K1664" t="s">
        <v>8263</v>
      </c>
      <c r="L1664" t="s">
        <v>8263</v>
      </c>
    </row>
    <row r="1665" spans="1:12" x14ac:dyDescent="0.3">
      <c r="A1665" t="s">
        <v>3286</v>
      </c>
      <c r="B1665" t="s">
        <v>3287</v>
      </c>
      <c r="C1665">
        <v>0.15</v>
      </c>
      <c r="D1665" t="s">
        <v>8263</v>
      </c>
      <c r="E1665" t="s">
        <v>29</v>
      </c>
      <c r="F1665" t="s">
        <v>35</v>
      </c>
      <c r="G1665">
        <v>50.200771000000003</v>
      </c>
      <c r="H1665">
        <v>11.907373</v>
      </c>
      <c r="I1665" t="s">
        <v>8263</v>
      </c>
      <c r="J1665" t="s">
        <v>8263</v>
      </c>
      <c r="K1665" t="s">
        <v>8263</v>
      </c>
      <c r="L1665" t="s">
        <v>8263</v>
      </c>
    </row>
    <row r="1666" spans="1:12" x14ac:dyDescent="0.3">
      <c r="A1666" t="s">
        <v>3288</v>
      </c>
      <c r="B1666" t="s">
        <v>3289</v>
      </c>
      <c r="C1666">
        <v>0.15</v>
      </c>
      <c r="D1666" t="s">
        <v>8263</v>
      </c>
      <c r="E1666" t="s">
        <v>29</v>
      </c>
      <c r="F1666" t="s">
        <v>35</v>
      </c>
      <c r="G1666">
        <v>49.238472999999999</v>
      </c>
      <c r="H1666">
        <v>12.084235</v>
      </c>
      <c r="I1666" t="s">
        <v>8263</v>
      </c>
      <c r="J1666" t="s">
        <v>8263</v>
      </c>
      <c r="K1666" t="s">
        <v>8263</v>
      </c>
      <c r="L1666" t="s">
        <v>8263</v>
      </c>
    </row>
    <row r="1667" spans="1:12" x14ac:dyDescent="0.3">
      <c r="A1667" t="s">
        <v>3290</v>
      </c>
      <c r="B1667" t="s">
        <v>3291</v>
      </c>
      <c r="C1667">
        <v>0.15</v>
      </c>
      <c r="D1667" t="s">
        <v>8263</v>
      </c>
      <c r="E1667" t="s">
        <v>29</v>
      </c>
      <c r="F1667" t="s">
        <v>35</v>
      </c>
      <c r="G1667">
        <v>51.212570999999997</v>
      </c>
      <c r="H1667">
        <v>11.745831000000001</v>
      </c>
      <c r="I1667" t="s">
        <v>8263</v>
      </c>
      <c r="J1667" t="s">
        <v>8263</v>
      </c>
      <c r="K1667" t="s">
        <v>8263</v>
      </c>
      <c r="L1667" t="s">
        <v>8263</v>
      </c>
    </row>
    <row r="1668" spans="1:12" x14ac:dyDescent="0.3">
      <c r="A1668" t="s">
        <v>3292</v>
      </c>
      <c r="B1668" t="s">
        <v>3293</v>
      </c>
      <c r="C1668">
        <v>0.15</v>
      </c>
      <c r="D1668" t="s">
        <v>8263</v>
      </c>
      <c r="E1668" t="s">
        <v>29</v>
      </c>
      <c r="F1668" t="s">
        <v>35</v>
      </c>
      <c r="G1668">
        <v>49.307651</v>
      </c>
      <c r="H1668">
        <v>9.4654369999999997</v>
      </c>
      <c r="I1668" t="s">
        <v>8263</v>
      </c>
      <c r="J1668" t="s">
        <v>8263</v>
      </c>
      <c r="K1668" t="s">
        <v>8263</v>
      </c>
      <c r="L1668" t="s">
        <v>8263</v>
      </c>
    </row>
    <row r="1669" spans="1:12" x14ac:dyDescent="0.3">
      <c r="A1669" t="s">
        <v>3294</v>
      </c>
      <c r="B1669" t="s">
        <v>3295</v>
      </c>
      <c r="C1669">
        <v>0.15</v>
      </c>
      <c r="D1669" t="s">
        <v>8263</v>
      </c>
      <c r="E1669" t="s">
        <v>29</v>
      </c>
      <c r="F1669" t="s">
        <v>35</v>
      </c>
      <c r="G1669">
        <v>48.113331000000002</v>
      </c>
      <c r="H1669">
        <v>7.983555</v>
      </c>
      <c r="I1669" t="s">
        <v>8263</v>
      </c>
      <c r="J1669" t="s">
        <v>8263</v>
      </c>
      <c r="K1669" t="s">
        <v>8263</v>
      </c>
      <c r="L1669" t="s">
        <v>8263</v>
      </c>
    </row>
    <row r="1670" spans="1:12" x14ac:dyDescent="0.3">
      <c r="A1670" t="s">
        <v>3296</v>
      </c>
      <c r="B1670" t="s">
        <v>3297</v>
      </c>
      <c r="C1670">
        <v>169</v>
      </c>
      <c r="D1670" t="s">
        <v>8263</v>
      </c>
      <c r="E1670" t="s">
        <v>14</v>
      </c>
      <c r="F1670" t="s">
        <v>67</v>
      </c>
      <c r="G1670">
        <v>64.360000999999997</v>
      </c>
      <c r="H1670">
        <v>24.408999999999999</v>
      </c>
      <c r="I1670">
        <v>23</v>
      </c>
      <c r="J1670">
        <v>115.4</v>
      </c>
      <c r="K1670" t="s">
        <v>8263</v>
      </c>
      <c r="L1670">
        <v>632</v>
      </c>
    </row>
    <row r="1671" spans="1:12" x14ac:dyDescent="0.3">
      <c r="A1671" t="s">
        <v>3298</v>
      </c>
      <c r="B1671" t="s">
        <v>3299</v>
      </c>
      <c r="C1671">
        <v>0.15</v>
      </c>
      <c r="D1671" t="s">
        <v>8263</v>
      </c>
      <c r="E1671" t="s">
        <v>29</v>
      </c>
      <c r="F1671" t="s">
        <v>35</v>
      </c>
      <c r="G1671">
        <v>51.162218000000003</v>
      </c>
      <c r="H1671">
        <v>7.1368029999999996</v>
      </c>
      <c r="I1671" t="s">
        <v>8263</v>
      </c>
      <c r="J1671" t="s">
        <v>8263</v>
      </c>
      <c r="K1671" t="s">
        <v>8263</v>
      </c>
      <c r="L1671" t="s">
        <v>8263</v>
      </c>
    </row>
    <row r="1672" spans="1:12" x14ac:dyDescent="0.3">
      <c r="A1672" t="s">
        <v>3300</v>
      </c>
      <c r="B1672" t="s">
        <v>3301</v>
      </c>
      <c r="C1672">
        <v>0.15</v>
      </c>
      <c r="D1672" t="s">
        <v>8263</v>
      </c>
      <c r="E1672" t="s">
        <v>29</v>
      </c>
      <c r="F1672" t="s">
        <v>35</v>
      </c>
      <c r="G1672">
        <v>49.774963</v>
      </c>
      <c r="H1672">
        <v>7.6994449999999999</v>
      </c>
      <c r="I1672" t="s">
        <v>8263</v>
      </c>
      <c r="J1672" t="s">
        <v>8263</v>
      </c>
      <c r="K1672" t="s">
        <v>8263</v>
      </c>
      <c r="L1672" t="s">
        <v>8263</v>
      </c>
    </row>
    <row r="1673" spans="1:12" x14ac:dyDescent="0.3">
      <c r="A1673" t="s">
        <v>3302</v>
      </c>
      <c r="B1673" t="s">
        <v>3303</v>
      </c>
      <c r="C1673">
        <v>0.15</v>
      </c>
      <c r="D1673" t="s">
        <v>8263</v>
      </c>
      <c r="E1673" t="s">
        <v>29</v>
      </c>
      <c r="F1673" t="s">
        <v>35</v>
      </c>
      <c r="G1673">
        <v>51.71508</v>
      </c>
      <c r="H1673">
        <v>10.522963000000001</v>
      </c>
      <c r="I1673" t="s">
        <v>8263</v>
      </c>
      <c r="J1673" t="s">
        <v>8263</v>
      </c>
      <c r="K1673" t="s">
        <v>8263</v>
      </c>
      <c r="L1673" t="s">
        <v>8263</v>
      </c>
    </row>
    <row r="1674" spans="1:12" x14ac:dyDescent="0.3">
      <c r="A1674" t="s">
        <v>3304</v>
      </c>
      <c r="B1674" t="s">
        <v>3305</v>
      </c>
      <c r="C1674">
        <v>0.15</v>
      </c>
      <c r="D1674" t="s">
        <v>8263</v>
      </c>
      <c r="E1674" t="s">
        <v>29</v>
      </c>
      <c r="F1674" t="s">
        <v>35</v>
      </c>
      <c r="G1674">
        <v>48.478999999999999</v>
      </c>
      <c r="H1674">
        <v>10.368</v>
      </c>
      <c r="I1674" t="s">
        <v>8263</v>
      </c>
      <c r="J1674" t="s">
        <v>8263</v>
      </c>
      <c r="K1674" t="s">
        <v>8263</v>
      </c>
      <c r="L1674" t="s">
        <v>8263</v>
      </c>
    </row>
    <row r="1675" spans="1:12" x14ac:dyDescent="0.3">
      <c r="A1675" t="s">
        <v>3306</v>
      </c>
      <c r="B1675" t="s">
        <v>3305</v>
      </c>
      <c r="C1675">
        <v>0.15</v>
      </c>
      <c r="D1675" t="s">
        <v>8263</v>
      </c>
      <c r="E1675" t="s">
        <v>29</v>
      </c>
      <c r="F1675" t="s">
        <v>35</v>
      </c>
      <c r="G1675">
        <v>48.478999999999999</v>
      </c>
      <c r="H1675">
        <v>10.368</v>
      </c>
      <c r="I1675" t="s">
        <v>8263</v>
      </c>
      <c r="J1675" t="s">
        <v>8263</v>
      </c>
      <c r="K1675" t="s">
        <v>8263</v>
      </c>
      <c r="L1675" t="s">
        <v>8263</v>
      </c>
    </row>
    <row r="1676" spans="1:12" x14ac:dyDescent="0.3">
      <c r="A1676" t="s">
        <v>3307</v>
      </c>
      <c r="B1676" t="s">
        <v>3308</v>
      </c>
      <c r="C1676">
        <v>0.15</v>
      </c>
      <c r="D1676" t="s">
        <v>8263</v>
      </c>
      <c r="E1676" t="s">
        <v>29</v>
      </c>
      <c r="F1676" t="s">
        <v>35</v>
      </c>
      <c r="G1676">
        <v>48.478999999999999</v>
      </c>
      <c r="H1676">
        <v>10.368</v>
      </c>
      <c r="I1676" t="s">
        <v>8263</v>
      </c>
      <c r="J1676" t="s">
        <v>8263</v>
      </c>
      <c r="K1676" t="s">
        <v>8263</v>
      </c>
      <c r="L1676" t="s">
        <v>8263</v>
      </c>
    </row>
    <row r="1677" spans="1:12" x14ac:dyDescent="0.3">
      <c r="A1677" t="s">
        <v>3309</v>
      </c>
      <c r="B1677" t="s">
        <v>3308</v>
      </c>
      <c r="C1677">
        <v>0.15</v>
      </c>
      <c r="D1677" t="s">
        <v>8263</v>
      </c>
      <c r="E1677" t="s">
        <v>29</v>
      </c>
      <c r="F1677" t="s">
        <v>35</v>
      </c>
      <c r="G1677">
        <v>48.478999999999999</v>
      </c>
      <c r="H1677">
        <v>10.368</v>
      </c>
      <c r="I1677" t="s">
        <v>8263</v>
      </c>
      <c r="J1677" t="s">
        <v>8263</v>
      </c>
      <c r="K1677" t="s">
        <v>8263</v>
      </c>
      <c r="L1677" t="s">
        <v>8263</v>
      </c>
    </row>
    <row r="1678" spans="1:12" x14ac:dyDescent="0.3">
      <c r="A1678" t="s">
        <v>3310</v>
      </c>
      <c r="B1678" t="s">
        <v>3311</v>
      </c>
      <c r="C1678">
        <v>0.15</v>
      </c>
      <c r="D1678" t="s">
        <v>8263</v>
      </c>
      <c r="E1678" t="s">
        <v>29</v>
      </c>
      <c r="F1678" t="s">
        <v>35</v>
      </c>
      <c r="G1678">
        <v>49.168999999999997</v>
      </c>
      <c r="H1678">
        <v>13.118</v>
      </c>
      <c r="I1678" t="s">
        <v>8263</v>
      </c>
      <c r="J1678" t="s">
        <v>8263</v>
      </c>
      <c r="K1678" t="s">
        <v>8263</v>
      </c>
      <c r="L1678" t="s">
        <v>8263</v>
      </c>
    </row>
    <row r="1679" spans="1:12" x14ac:dyDescent="0.3">
      <c r="A1679" t="s">
        <v>3312</v>
      </c>
      <c r="B1679" t="s">
        <v>3313</v>
      </c>
      <c r="C1679">
        <v>0.14799999999999999</v>
      </c>
      <c r="D1679" t="s">
        <v>8263</v>
      </c>
      <c r="E1679" t="s">
        <v>29</v>
      </c>
      <c r="F1679" t="s">
        <v>35</v>
      </c>
      <c r="G1679">
        <v>47.873061999999997</v>
      </c>
      <c r="H1679">
        <v>12.644254999999999</v>
      </c>
      <c r="I1679" t="s">
        <v>8263</v>
      </c>
      <c r="J1679" t="s">
        <v>8263</v>
      </c>
      <c r="K1679" t="s">
        <v>8263</v>
      </c>
      <c r="L1679" t="s">
        <v>8263</v>
      </c>
    </row>
    <row r="1680" spans="1:12" x14ac:dyDescent="0.3">
      <c r="A1680" t="s">
        <v>3314</v>
      </c>
      <c r="B1680" t="s">
        <v>3315</v>
      </c>
      <c r="C1680">
        <v>0.14599999999999999</v>
      </c>
      <c r="D1680" t="s">
        <v>8263</v>
      </c>
      <c r="E1680" t="s">
        <v>29</v>
      </c>
      <c r="F1680" t="s">
        <v>35</v>
      </c>
      <c r="G1680">
        <v>48.805031999999997</v>
      </c>
      <c r="H1680">
        <v>9.5718899999999998</v>
      </c>
      <c r="I1680" t="s">
        <v>8263</v>
      </c>
      <c r="J1680" t="s">
        <v>8263</v>
      </c>
      <c r="K1680" t="s">
        <v>8263</v>
      </c>
      <c r="L1680" t="s">
        <v>8263</v>
      </c>
    </row>
    <row r="1681" spans="1:12" x14ac:dyDescent="0.3">
      <c r="A1681" t="s">
        <v>3316</v>
      </c>
      <c r="B1681" t="s">
        <v>3317</v>
      </c>
      <c r="C1681">
        <v>808</v>
      </c>
      <c r="D1681" t="s">
        <v>8263</v>
      </c>
      <c r="E1681" t="s">
        <v>18</v>
      </c>
      <c r="F1681" t="s">
        <v>24</v>
      </c>
      <c r="G1681">
        <v>49.925559999999997</v>
      </c>
      <c r="H1681">
        <v>4.6133100000000002</v>
      </c>
      <c r="I1681">
        <v>233</v>
      </c>
      <c r="J1681">
        <v>8.6999999999999993</v>
      </c>
      <c r="K1681">
        <v>4503</v>
      </c>
      <c r="L1681" t="s">
        <v>8263</v>
      </c>
    </row>
    <row r="1682" spans="1:12" x14ac:dyDescent="0.3">
      <c r="A1682" t="s">
        <v>3318</v>
      </c>
      <c r="B1682" t="s">
        <v>3319</v>
      </c>
      <c r="C1682">
        <v>168</v>
      </c>
      <c r="D1682" t="s">
        <v>8263</v>
      </c>
      <c r="E1682" t="s">
        <v>29</v>
      </c>
      <c r="F1682" t="s">
        <v>41</v>
      </c>
      <c r="G1682">
        <v>48.248185999999997</v>
      </c>
      <c r="H1682">
        <v>14.429929</v>
      </c>
      <c r="I1682" t="s">
        <v>8263</v>
      </c>
      <c r="J1682" t="s">
        <v>8263</v>
      </c>
      <c r="K1682" t="s">
        <v>8263</v>
      </c>
      <c r="L1682">
        <v>995</v>
      </c>
    </row>
    <row r="1683" spans="1:12" x14ac:dyDescent="0.3">
      <c r="A1683" t="s">
        <v>3320</v>
      </c>
      <c r="B1683" t="s">
        <v>3321</v>
      </c>
      <c r="C1683">
        <v>0.14499999999999999</v>
      </c>
      <c r="D1683" t="s">
        <v>8263</v>
      </c>
      <c r="E1683" t="s">
        <v>29</v>
      </c>
      <c r="F1683" t="s">
        <v>35</v>
      </c>
      <c r="G1683">
        <v>49.370660000000001</v>
      </c>
      <c r="H1683">
        <v>12.406549999999999</v>
      </c>
      <c r="I1683" t="s">
        <v>8263</v>
      </c>
      <c r="J1683" t="s">
        <v>8263</v>
      </c>
      <c r="K1683" t="s">
        <v>8263</v>
      </c>
      <c r="L1683" t="s">
        <v>8263</v>
      </c>
    </row>
    <row r="1684" spans="1:12" x14ac:dyDescent="0.3">
      <c r="A1684" t="s">
        <v>3322</v>
      </c>
      <c r="B1684" t="s">
        <v>3323</v>
      </c>
      <c r="C1684">
        <v>0.14499999999999999</v>
      </c>
      <c r="D1684" t="s">
        <v>8263</v>
      </c>
      <c r="E1684" t="s">
        <v>29</v>
      </c>
      <c r="F1684" t="s">
        <v>35</v>
      </c>
      <c r="G1684">
        <v>49.51182</v>
      </c>
      <c r="H1684">
        <v>11.324199999999999</v>
      </c>
      <c r="I1684" t="s">
        <v>8263</v>
      </c>
      <c r="J1684" t="s">
        <v>8263</v>
      </c>
      <c r="K1684" t="s">
        <v>8263</v>
      </c>
      <c r="L1684" t="s">
        <v>8263</v>
      </c>
    </row>
    <row r="1685" spans="1:12" x14ac:dyDescent="0.3">
      <c r="A1685" t="s">
        <v>3324</v>
      </c>
      <c r="B1685" t="s">
        <v>3325</v>
      </c>
      <c r="C1685">
        <v>0.14499999999999999</v>
      </c>
      <c r="D1685" t="s">
        <v>8263</v>
      </c>
      <c r="E1685" t="s">
        <v>29</v>
      </c>
      <c r="F1685" t="s">
        <v>35</v>
      </c>
      <c r="G1685">
        <v>53.177536000000003</v>
      </c>
      <c r="H1685">
        <v>11.292896000000001</v>
      </c>
      <c r="I1685" t="s">
        <v>8263</v>
      </c>
      <c r="J1685" t="s">
        <v>8263</v>
      </c>
      <c r="K1685" t="s">
        <v>8263</v>
      </c>
      <c r="L1685" t="s">
        <v>8263</v>
      </c>
    </row>
    <row r="1686" spans="1:12" x14ac:dyDescent="0.3">
      <c r="A1686" t="s">
        <v>3326</v>
      </c>
      <c r="B1686" t="s">
        <v>3327</v>
      </c>
      <c r="C1686">
        <v>0.14499999999999999</v>
      </c>
      <c r="D1686" t="s">
        <v>8263</v>
      </c>
      <c r="E1686" t="s">
        <v>29</v>
      </c>
      <c r="F1686" t="s">
        <v>35</v>
      </c>
      <c r="G1686">
        <v>47.720232000000003</v>
      </c>
      <c r="H1686">
        <v>9.6073109999999993</v>
      </c>
      <c r="I1686" t="s">
        <v>8263</v>
      </c>
      <c r="J1686" t="s">
        <v>8263</v>
      </c>
      <c r="K1686" t="s">
        <v>8263</v>
      </c>
      <c r="L1686" t="s">
        <v>8263</v>
      </c>
    </row>
    <row r="1687" spans="1:12" x14ac:dyDescent="0.3">
      <c r="A1687" t="s">
        <v>3328</v>
      </c>
      <c r="B1687" t="s">
        <v>3329</v>
      </c>
      <c r="C1687">
        <v>0.14499999999999999</v>
      </c>
      <c r="D1687" t="s">
        <v>8263</v>
      </c>
      <c r="E1687" t="s">
        <v>29</v>
      </c>
      <c r="F1687" t="s">
        <v>35</v>
      </c>
      <c r="G1687">
        <v>48.333444</v>
      </c>
      <c r="H1687">
        <v>10.912121000000001</v>
      </c>
      <c r="I1687" t="s">
        <v>8263</v>
      </c>
      <c r="J1687" t="s">
        <v>8263</v>
      </c>
      <c r="K1687" t="s">
        <v>8263</v>
      </c>
      <c r="L1687" t="s">
        <v>8263</v>
      </c>
    </row>
    <row r="1688" spans="1:12" x14ac:dyDescent="0.3">
      <c r="A1688" t="s">
        <v>3330</v>
      </c>
      <c r="B1688" t="s">
        <v>3331</v>
      </c>
      <c r="C1688">
        <v>0.14499999999999999</v>
      </c>
      <c r="D1688" t="s">
        <v>8263</v>
      </c>
      <c r="E1688" t="s">
        <v>29</v>
      </c>
      <c r="F1688" t="s">
        <v>35</v>
      </c>
      <c r="G1688">
        <v>48.354436</v>
      </c>
      <c r="H1688">
        <v>10.439434</v>
      </c>
      <c r="I1688" t="s">
        <v>8263</v>
      </c>
      <c r="J1688" t="s">
        <v>8263</v>
      </c>
      <c r="K1688" t="s">
        <v>8263</v>
      </c>
      <c r="L1688" t="s">
        <v>8263</v>
      </c>
    </row>
    <row r="1689" spans="1:12" x14ac:dyDescent="0.3">
      <c r="A1689" t="s">
        <v>3332</v>
      </c>
      <c r="B1689" t="s">
        <v>3333</v>
      </c>
      <c r="C1689">
        <v>0.14499999999999999</v>
      </c>
      <c r="D1689" t="s">
        <v>8263</v>
      </c>
      <c r="E1689" t="s">
        <v>29</v>
      </c>
      <c r="F1689" t="s">
        <v>35</v>
      </c>
      <c r="G1689">
        <v>49.291921000000002</v>
      </c>
      <c r="H1689">
        <v>11.946966</v>
      </c>
      <c r="I1689" t="s">
        <v>8263</v>
      </c>
      <c r="J1689" t="s">
        <v>8263</v>
      </c>
      <c r="K1689" t="s">
        <v>8263</v>
      </c>
      <c r="L1689" t="s">
        <v>8263</v>
      </c>
    </row>
    <row r="1690" spans="1:12" x14ac:dyDescent="0.3">
      <c r="A1690" t="s">
        <v>3334</v>
      </c>
      <c r="B1690" t="s">
        <v>3335</v>
      </c>
      <c r="C1690">
        <v>0.14000000000000001</v>
      </c>
      <c r="D1690" t="s">
        <v>8263</v>
      </c>
      <c r="E1690" t="s">
        <v>29</v>
      </c>
      <c r="F1690" t="s">
        <v>35</v>
      </c>
      <c r="G1690">
        <v>50.482444999999998</v>
      </c>
      <c r="H1690">
        <v>8.2640460000000004</v>
      </c>
      <c r="I1690" t="s">
        <v>8263</v>
      </c>
      <c r="J1690" t="s">
        <v>8263</v>
      </c>
      <c r="K1690" t="s">
        <v>8263</v>
      </c>
      <c r="L1690" t="s">
        <v>8263</v>
      </c>
    </row>
    <row r="1691" spans="1:12" x14ac:dyDescent="0.3">
      <c r="A1691" t="s">
        <v>3336</v>
      </c>
      <c r="B1691" t="s">
        <v>3337</v>
      </c>
      <c r="C1691">
        <v>0.14000000000000001</v>
      </c>
      <c r="D1691" t="s">
        <v>8263</v>
      </c>
      <c r="E1691" t="s">
        <v>29</v>
      </c>
      <c r="F1691" t="s">
        <v>35</v>
      </c>
      <c r="G1691">
        <v>51.122489999999999</v>
      </c>
      <c r="H1691">
        <v>9.2485420000000005</v>
      </c>
      <c r="I1691" t="s">
        <v>8263</v>
      </c>
      <c r="J1691" t="s">
        <v>8263</v>
      </c>
      <c r="K1691" t="s">
        <v>8263</v>
      </c>
      <c r="L1691" t="s">
        <v>8263</v>
      </c>
    </row>
    <row r="1692" spans="1:12" x14ac:dyDescent="0.3">
      <c r="A1692" t="s">
        <v>3338</v>
      </c>
      <c r="B1692" t="s">
        <v>3339</v>
      </c>
      <c r="C1692">
        <v>0.14000000000000001</v>
      </c>
      <c r="D1692" t="s">
        <v>8263</v>
      </c>
      <c r="E1692" t="s">
        <v>29</v>
      </c>
      <c r="F1692" t="s">
        <v>35</v>
      </c>
      <c r="G1692">
        <v>47.745052000000001</v>
      </c>
      <c r="H1692">
        <v>9.9193770000000008</v>
      </c>
      <c r="I1692" t="s">
        <v>8263</v>
      </c>
      <c r="J1692" t="s">
        <v>8263</v>
      </c>
      <c r="K1692" t="s">
        <v>8263</v>
      </c>
      <c r="L1692" t="s">
        <v>8263</v>
      </c>
    </row>
    <row r="1693" spans="1:12" x14ac:dyDescent="0.3">
      <c r="A1693" t="s">
        <v>3340</v>
      </c>
      <c r="B1693" t="s">
        <v>3341</v>
      </c>
      <c r="C1693">
        <v>165</v>
      </c>
      <c r="D1693" t="s">
        <v>8263</v>
      </c>
      <c r="E1693" t="s">
        <v>18</v>
      </c>
      <c r="F1693" t="s">
        <v>35</v>
      </c>
      <c r="G1693">
        <v>51.41048</v>
      </c>
      <c r="H1693">
        <v>7.4531400000000003</v>
      </c>
      <c r="I1693">
        <v>155</v>
      </c>
      <c r="J1693">
        <v>1.5329999999999999</v>
      </c>
      <c r="K1693">
        <v>529</v>
      </c>
      <c r="L1693" t="s">
        <v>8263</v>
      </c>
    </row>
    <row r="1694" spans="1:12" x14ac:dyDescent="0.3">
      <c r="A1694" t="s">
        <v>3342</v>
      </c>
      <c r="B1694" t="s">
        <v>3343</v>
      </c>
      <c r="C1694">
        <v>0.13600000000000001</v>
      </c>
      <c r="D1694" t="s">
        <v>8263</v>
      </c>
      <c r="E1694" t="s">
        <v>29</v>
      </c>
      <c r="F1694" t="s">
        <v>35</v>
      </c>
      <c r="G1694">
        <v>48.410693999999999</v>
      </c>
      <c r="H1694">
        <v>13.144508999999999</v>
      </c>
      <c r="I1694" t="s">
        <v>8263</v>
      </c>
      <c r="J1694" t="s">
        <v>8263</v>
      </c>
      <c r="K1694" t="s">
        <v>8263</v>
      </c>
      <c r="L1694" t="s">
        <v>8263</v>
      </c>
    </row>
    <row r="1695" spans="1:12" x14ac:dyDescent="0.3">
      <c r="A1695" t="s">
        <v>3344</v>
      </c>
      <c r="B1695" t="s">
        <v>2942</v>
      </c>
      <c r="C1695">
        <v>0.13500000000000001</v>
      </c>
      <c r="D1695" t="s">
        <v>8263</v>
      </c>
      <c r="E1695" t="s">
        <v>29</v>
      </c>
      <c r="F1695" t="s">
        <v>35</v>
      </c>
      <c r="G1695">
        <v>47.908186999999998</v>
      </c>
      <c r="H1695">
        <v>12.619649000000001</v>
      </c>
      <c r="I1695" t="s">
        <v>8263</v>
      </c>
      <c r="J1695" t="s">
        <v>8263</v>
      </c>
      <c r="K1695" t="s">
        <v>8263</v>
      </c>
      <c r="L1695" t="s">
        <v>8263</v>
      </c>
    </row>
    <row r="1696" spans="1:12" x14ac:dyDescent="0.3">
      <c r="A1696" t="s">
        <v>3345</v>
      </c>
      <c r="B1696" t="s">
        <v>3346</v>
      </c>
      <c r="C1696">
        <v>0.13500000000000001</v>
      </c>
      <c r="D1696" t="s">
        <v>8263</v>
      </c>
      <c r="E1696" t="s">
        <v>29</v>
      </c>
      <c r="F1696" t="s">
        <v>35</v>
      </c>
      <c r="G1696">
        <v>50.165812000000003</v>
      </c>
      <c r="H1696">
        <v>11.167557</v>
      </c>
      <c r="I1696" t="s">
        <v>8263</v>
      </c>
      <c r="J1696" t="s">
        <v>8263</v>
      </c>
      <c r="K1696" t="s">
        <v>8263</v>
      </c>
      <c r="L1696" t="s">
        <v>8263</v>
      </c>
    </row>
    <row r="1697" spans="1:12" x14ac:dyDescent="0.3">
      <c r="A1697" t="s">
        <v>3347</v>
      </c>
      <c r="B1697" t="s">
        <v>3348</v>
      </c>
      <c r="C1697">
        <v>0.13500000000000001</v>
      </c>
      <c r="D1697" t="s">
        <v>8263</v>
      </c>
      <c r="E1697" t="s">
        <v>29</v>
      </c>
      <c r="F1697" t="s">
        <v>35</v>
      </c>
      <c r="G1697">
        <v>48.723905999999999</v>
      </c>
      <c r="H1697">
        <v>8.7361780000000007</v>
      </c>
      <c r="I1697" t="s">
        <v>8263</v>
      </c>
      <c r="J1697" t="s">
        <v>8263</v>
      </c>
      <c r="K1697" t="s">
        <v>8263</v>
      </c>
      <c r="L1697" t="s">
        <v>8263</v>
      </c>
    </row>
    <row r="1698" spans="1:12" x14ac:dyDescent="0.3">
      <c r="A1698" t="s">
        <v>3349</v>
      </c>
      <c r="B1698" t="s">
        <v>3350</v>
      </c>
      <c r="C1698">
        <v>0.13500000000000001</v>
      </c>
      <c r="D1698" t="s">
        <v>8263</v>
      </c>
      <c r="E1698" t="s">
        <v>29</v>
      </c>
      <c r="F1698" t="s">
        <v>35</v>
      </c>
      <c r="G1698">
        <v>49.532620000000001</v>
      </c>
      <c r="H1698">
        <v>10.53152</v>
      </c>
      <c r="I1698" t="s">
        <v>8263</v>
      </c>
      <c r="J1698" t="s">
        <v>8263</v>
      </c>
      <c r="K1698" t="s">
        <v>8263</v>
      </c>
      <c r="L1698" t="s">
        <v>8263</v>
      </c>
    </row>
    <row r="1699" spans="1:12" x14ac:dyDescent="0.3">
      <c r="A1699" t="s">
        <v>3351</v>
      </c>
      <c r="B1699" t="s">
        <v>3352</v>
      </c>
      <c r="C1699">
        <v>0.13200000000000001</v>
      </c>
      <c r="D1699" t="s">
        <v>8263</v>
      </c>
      <c r="E1699" t="s">
        <v>29</v>
      </c>
      <c r="F1699" t="s">
        <v>35</v>
      </c>
      <c r="G1699">
        <v>48.088078000000003</v>
      </c>
      <c r="H1699">
        <v>12.568644000000001</v>
      </c>
      <c r="I1699" t="s">
        <v>8263</v>
      </c>
      <c r="J1699" t="s">
        <v>8263</v>
      </c>
      <c r="K1699" t="s">
        <v>8263</v>
      </c>
      <c r="L1699" t="s">
        <v>8263</v>
      </c>
    </row>
    <row r="1700" spans="1:12" x14ac:dyDescent="0.3">
      <c r="A1700" t="s">
        <v>3353</v>
      </c>
      <c r="B1700" t="s">
        <v>3354</v>
      </c>
      <c r="C1700">
        <v>0.13200000000000001</v>
      </c>
      <c r="D1700" t="s">
        <v>8263</v>
      </c>
      <c r="E1700" t="s">
        <v>29</v>
      </c>
      <c r="F1700" t="s">
        <v>35</v>
      </c>
      <c r="G1700">
        <v>49.812885999999999</v>
      </c>
      <c r="H1700">
        <v>12.329283</v>
      </c>
      <c r="I1700" t="s">
        <v>8263</v>
      </c>
      <c r="J1700" t="s">
        <v>8263</v>
      </c>
      <c r="K1700" t="s">
        <v>8263</v>
      </c>
      <c r="L1700" t="s">
        <v>8263</v>
      </c>
    </row>
    <row r="1701" spans="1:12" x14ac:dyDescent="0.3">
      <c r="A1701" t="s">
        <v>3355</v>
      </c>
      <c r="B1701" t="s">
        <v>3356</v>
      </c>
      <c r="C1701">
        <v>0.13200000000000001</v>
      </c>
      <c r="D1701" t="s">
        <v>8263</v>
      </c>
      <c r="E1701" t="s">
        <v>29</v>
      </c>
      <c r="F1701" t="s">
        <v>35</v>
      </c>
      <c r="G1701">
        <v>50.784179000000002</v>
      </c>
      <c r="H1701">
        <v>13.084303</v>
      </c>
      <c r="I1701" t="s">
        <v>8263</v>
      </c>
      <c r="J1701" t="s">
        <v>8263</v>
      </c>
      <c r="K1701" t="s">
        <v>8263</v>
      </c>
      <c r="L1701" t="s">
        <v>8263</v>
      </c>
    </row>
    <row r="1702" spans="1:12" x14ac:dyDescent="0.3">
      <c r="A1702" t="s">
        <v>3357</v>
      </c>
      <c r="B1702" t="s">
        <v>3358</v>
      </c>
      <c r="C1702">
        <v>0.13200000000000001</v>
      </c>
      <c r="D1702" t="s">
        <v>8263</v>
      </c>
      <c r="E1702" t="s">
        <v>29</v>
      </c>
      <c r="F1702" t="s">
        <v>35</v>
      </c>
      <c r="G1702">
        <v>48.153711999999999</v>
      </c>
      <c r="H1702">
        <v>9.4770029999999998</v>
      </c>
      <c r="I1702" t="s">
        <v>8263</v>
      </c>
      <c r="J1702" t="s">
        <v>8263</v>
      </c>
      <c r="K1702" t="s">
        <v>8263</v>
      </c>
      <c r="L1702" t="s">
        <v>8263</v>
      </c>
    </row>
    <row r="1703" spans="1:12" x14ac:dyDescent="0.3">
      <c r="A1703" t="s">
        <v>3359</v>
      </c>
      <c r="B1703" t="s">
        <v>3360</v>
      </c>
      <c r="C1703">
        <v>0.13200000000000001</v>
      </c>
      <c r="D1703" t="s">
        <v>8263</v>
      </c>
      <c r="E1703" t="s">
        <v>29</v>
      </c>
      <c r="F1703" t="s">
        <v>35</v>
      </c>
      <c r="G1703">
        <v>51.352420000000002</v>
      </c>
      <c r="H1703">
        <v>8.3388650000000002</v>
      </c>
      <c r="I1703" t="s">
        <v>8263</v>
      </c>
      <c r="J1703" t="s">
        <v>8263</v>
      </c>
      <c r="K1703" t="s">
        <v>8263</v>
      </c>
      <c r="L1703" t="s">
        <v>8263</v>
      </c>
    </row>
    <row r="1704" spans="1:12" x14ac:dyDescent="0.3">
      <c r="A1704" t="s">
        <v>3361</v>
      </c>
      <c r="B1704" t="s">
        <v>3362</v>
      </c>
      <c r="C1704">
        <v>165</v>
      </c>
      <c r="D1704" t="s">
        <v>8263</v>
      </c>
      <c r="E1704" t="s">
        <v>18</v>
      </c>
      <c r="F1704" t="s">
        <v>35</v>
      </c>
      <c r="G1704">
        <v>47.556998999999998</v>
      </c>
      <c r="H1704">
        <v>7.9569999999999999</v>
      </c>
      <c r="I1704" t="s">
        <v>8263</v>
      </c>
      <c r="J1704" t="s">
        <v>8263</v>
      </c>
      <c r="K1704" t="s">
        <v>8263</v>
      </c>
      <c r="L1704" t="s">
        <v>8263</v>
      </c>
    </row>
    <row r="1705" spans="1:12" x14ac:dyDescent="0.3">
      <c r="A1705" t="s">
        <v>3363</v>
      </c>
      <c r="B1705" t="s">
        <v>3364</v>
      </c>
      <c r="C1705">
        <v>0.13200000000000001</v>
      </c>
      <c r="D1705" t="s">
        <v>8263</v>
      </c>
      <c r="E1705" t="s">
        <v>29</v>
      </c>
      <c r="F1705" t="s">
        <v>35</v>
      </c>
      <c r="G1705">
        <v>50.784154000000001</v>
      </c>
      <c r="H1705">
        <v>13.084485000000001</v>
      </c>
      <c r="I1705" t="s">
        <v>8263</v>
      </c>
      <c r="J1705" t="s">
        <v>8263</v>
      </c>
      <c r="K1705" t="s">
        <v>8263</v>
      </c>
      <c r="L1705" t="s">
        <v>8263</v>
      </c>
    </row>
    <row r="1706" spans="1:12" x14ac:dyDescent="0.3">
      <c r="A1706" t="s">
        <v>3365</v>
      </c>
      <c r="B1706" t="s">
        <v>3364</v>
      </c>
      <c r="C1706">
        <v>0.13200000000000001</v>
      </c>
      <c r="D1706" t="s">
        <v>8263</v>
      </c>
      <c r="E1706" t="s">
        <v>29</v>
      </c>
      <c r="F1706" t="s">
        <v>35</v>
      </c>
      <c r="G1706">
        <v>50.784154000000001</v>
      </c>
      <c r="H1706">
        <v>13.084485000000001</v>
      </c>
      <c r="I1706" t="s">
        <v>8263</v>
      </c>
      <c r="J1706" t="s">
        <v>8263</v>
      </c>
      <c r="K1706" t="s">
        <v>8263</v>
      </c>
      <c r="L1706" t="s">
        <v>8263</v>
      </c>
    </row>
    <row r="1707" spans="1:12" x14ac:dyDescent="0.3">
      <c r="A1707" t="s">
        <v>3366</v>
      </c>
      <c r="B1707" t="s">
        <v>3367</v>
      </c>
      <c r="C1707">
        <v>0.13139999999999999</v>
      </c>
      <c r="D1707" t="s">
        <v>8263</v>
      </c>
      <c r="E1707" t="s">
        <v>29</v>
      </c>
      <c r="F1707" t="s">
        <v>35</v>
      </c>
      <c r="G1707">
        <v>47.539220999999998</v>
      </c>
      <c r="H1707">
        <v>7.7081710000000001</v>
      </c>
      <c r="I1707" t="s">
        <v>8263</v>
      </c>
      <c r="J1707" t="s">
        <v>8263</v>
      </c>
      <c r="K1707" t="s">
        <v>8263</v>
      </c>
      <c r="L1707" t="s">
        <v>8263</v>
      </c>
    </row>
    <row r="1708" spans="1:12" x14ac:dyDescent="0.3">
      <c r="A1708" t="s">
        <v>3368</v>
      </c>
      <c r="B1708" t="s">
        <v>3369</v>
      </c>
      <c r="C1708">
        <v>0.13</v>
      </c>
      <c r="D1708" t="s">
        <v>8263</v>
      </c>
      <c r="E1708" t="s">
        <v>29</v>
      </c>
      <c r="F1708" t="s">
        <v>35</v>
      </c>
      <c r="G1708">
        <v>52.091560000000001</v>
      </c>
      <c r="H1708">
        <v>10.21213</v>
      </c>
      <c r="I1708" t="s">
        <v>8263</v>
      </c>
      <c r="J1708" t="s">
        <v>8263</v>
      </c>
      <c r="K1708" t="s">
        <v>8263</v>
      </c>
      <c r="L1708" t="s">
        <v>8263</v>
      </c>
    </row>
    <row r="1709" spans="1:12" x14ac:dyDescent="0.3">
      <c r="A1709" t="s">
        <v>3370</v>
      </c>
      <c r="B1709" t="s">
        <v>3371</v>
      </c>
      <c r="C1709">
        <v>0.13</v>
      </c>
      <c r="D1709" t="s">
        <v>8263</v>
      </c>
      <c r="E1709" t="s">
        <v>29</v>
      </c>
      <c r="F1709" t="s">
        <v>35</v>
      </c>
      <c r="G1709">
        <v>48.691473000000002</v>
      </c>
      <c r="H1709">
        <v>8.7316870000000009</v>
      </c>
      <c r="I1709" t="s">
        <v>8263</v>
      </c>
      <c r="J1709" t="s">
        <v>8263</v>
      </c>
      <c r="K1709" t="s">
        <v>8263</v>
      </c>
      <c r="L1709" t="s">
        <v>8263</v>
      </c>
    </row>
    <row r="1710" spans="1:12" x14ac:dyDescent="0.3">
      <c r="A1710" t="s">
        <v>3372</v>
      </c>
      <c r="B1710" t="s">
        <v>3373</v>
      </c>
      <c r="C1710">
        <v>0.13</v>
      </c>
      <c r="D1710" t="s">
        <v>8263</v>
      </c>
      <c r="E1710" t="s">
        <v>29</v>
      </c>
      <c r="F1710" t="s">
        <v>35</v>
      </c>
      <c r="G1710">
        <v>49.222847999999999</v>
      </c>
      <c r="H1710">
        <v>9.9023529999999997</v>
      </c>
      <c r="I1710" t="s">
        <v>8263</v>
      </c>
      <c r="J1710" t="s">
        <v>8263</v>
      </c>
      <c r="K1710" t="s">
        <v>8263</v>
      </c>
      <c r="L1710" t="s">
        <v>8263</v>
      </c>
    </row>
    <row r="1711" spans="1:12" x14ac:dyDescent="0.3">
      <c r="A1711" t="s">
        <v>3374</v>
      </c>
      <c r="B1711" t="s">
        <v>3375</v>
      </c>
      <c r="C1711">
        <v>0.13</v>
      </c>
      <c r="D1711" t="s">
        <v>8263</v>
      </c>
      <c r="E1711" t="s">
        <v>29</v>
      </c>
      <c r="F1711" t="s">
        <v>35</v>
      </c>
      <c r="G1711">
        <v>48.470734999999998</v>
      </c>
      <c r="H1711">
        <v>7.9398410000000004</v>
      </c>
      <c r="I1711" t="s">
        <v>8263</v>
      </c>
      <c r="J1711" t="s">
        <v>8263</v>
      </c>
      <c r="K1711" t="s">
        <v>8263</v>
      </c>
      <c r="L1711" t="s">
        <v>8263</v>
      </c>
    </row>
    <row r="1712" spans="1:12" x14ac:dyDescent="0.3">
      <c r="A1712" t="s">
        <v>3376</v>
      </c>
      <c r="B1712" t="s">
        <v>3377</v>
      </c>
      <c r="C1712">
        <v>0.13</v>
      </c>
      <c r="D1712" t="s">
        <v>8263</v>
      </c>
      <c r="E1712" t="s">
        <v>29</v>
      </c>
      <c r="F1712" t="s">
        <v>35</v>
      </c>
      <c r="G1712">
        <v>48.347000000000001</v>
      </c>
      <c r="H1712">
        <v>11.849</v>
      </c>
      <c r="I1712" t="s">
        <v>8263</v>
      </c>
      <c r="J1712" t="s">
        <v>8263</v>
      </c>
      <c r="K1712" t="s">
        <v>8263</v>
      </c>
      <c r="L1712" t="s">
        <v>8263</v>
      </c>
    </row>
    <row r="1713" spans="1:12" x14ac:dyDescent="0.3">
      <c r="A1713" t="s">
        <v>3378</v>
      </c>
      <c r="B1713" t="s">
        <v>3379</v>
      </c>
      <c r="C1713">
        <v>0.13</v>
      </c>
      <c r="D1713" t="s">
        <v>8263</v>
      </c>
      <c r="E1713" t="s">
        <v>29</v>
      </c>
      <c r="F1713" t="s">
        <v>35</v>
      </c>
      <c r="G1713">
        <v>48.097999999999999</v>
      </c>
      <c r="H1713">
        <v>12.563000000000001</v>
      </c>
      <c r="I1713" t="s">
        <v>8263</v>
      </c>
      <c r="J1713" t="s">
        <v>8263</v>
      </c>
      <c r="K1713" t="s">
        <v>8263</v>
      </c>
      <c r="L1713" t="s">
        <v>8263</v>
      </c>
    </row>
    <row r="1714" spans="1:12" x14ac:dyDescent="0.3">
      <c r="A1714" t="s">
        <v>3380</v>
      </c>
      <c r="B1714" t="s">
        <v>3381</v>
      </c>
      <c r="C1714">
        <v>0.13</v>
      </c>
      <c r="D1714" t="s">
        <v>8263</v>
      </c>
      <c r="E1714" t="s">
        <v>29</v>
      </c>
      <c r="F1714" t="s">
        <v>35</v>
      </c>
      <c r="G1714">
        <v>49.091999999999999</v>
      </c>
      <c r="H1714">
        <v>12.112</v>
      </c>
      <c r="I1714" t="s">
        <v>8263</v>
      </c>
      <c r="J1714" t="s">
        <v>8263</v>
      </c>
      <c r="K1714" t="s">
        <v>8263</v>
      </c>
      <c r="L1714" t="s">
        <v>8263</v>
      </c>
    </row>
    <row r="1715" spans="1:12" x14ac:dyDescent="0.3">
      <c r="A1715" t="s">
        <v>3382</v>
      </c>
      <c r="B1715" t="s">
        <v>3383</v>
      </c>
      <c r="C1715">
        <v>164.8</v>
      </c>
      <c r="D1715" t="s">
        <v>8263</v>
      </c>
      <c r="E1715" t="s">
        <v>14</v>
      </c>
      <c r="F1715" t="s">
        <v>15</v>
      </c>
      <c r="G1715">
        <v>46.667362859999997</v>
      </c>
      <c r="H1715">
        <v>8.5853141019999999</v>
      </c>
      <c r="I1715">
        <v>155</v>
      </c>
      <c r="J1715">
        <v>76</v>
      </c>
      <c r="K1715" t="s">
        <v>8263</v>
      </c>
      <c r="L1715" t="s">
        <v>8263</v>
      </c>
    </row>
    <row r="1716" spans="1:12" x14ac:dyDescent="0.3">
      <c r="A1716" t="s">
        <v>3384</v>
      </c>
      <c r="B1716" t="s">
        <v>3385</v>
      </c>
      <c r="C1716">
        <v>0.12909999999999999</v>
      </c>
      <c r="D1716" t="s">
        <v>8263</v>
      </c>
      <c r="E1716" t="s">
        <v>29</v>
      </c>
      <c r="F1716" t="s">
        <v>35</v>
      </c>
      <c r="G1716">
        <v>48.087654000000001</v>
      </c>
      <c r="H1716">
        <v>12.569023</v>
      </c>
      <c r="I1716" t="s">
        <v>8263</v>
      </c>
      <c r="J1716" t="s">
        <v>8263</v>
      </c>
      <c r="K1716" t="s">
        <v>8263</v>
      </c>
      <c r="L1716" t="s">
        <v>8263</v>
      </c>
    </row>
    <row r="1717" spans="1:12" x14ac:dyDescent="0.3">
      <c r="A1717" t="s">
        <v>3386</v>
      </c>
      <c r="B1717" t="s">
        <v>3387</v>
      </c>
      <c r="C1717">
        <v>0.125</v>
      </c>
      <c r="D1717" t="s">
        <v>8263</v>
      </c>
      <c r="E1717" t="s">
        <v>29</v>
      </c>
      <c r="F1717" t="s">
        <v>35</v>
      </c>
      <c r="G1717">
        <v>48.856732999999998</v>
      </c>
      <c r="H1717">
        <v>13.387774</v>
      </c>
      <c r="I1717" t="s">
        <v>8263</v>
      </c>
      <c r="J1717" t="s">
        <v>8263</v>
      </c>
      <c r="K1717" t="s">
        <v>8263</v>
      </c>
      <c r="L1717" t="s">
        <v>8263</v>
      </c>
    </row>
    <row r="1718" spans="1:12" x14ac:dyDescent="0.3">
      <c r="A1718" t="s">
        <v>3388</v>
      </c>
      <c r="B1718" t="s">
        <v>3389</v>
      </c>
      <c r="C1718">
        <v>0.125</v>
      </c>
      <c r="D1718" t="s">
        <v>8263</v>
      </c>
      <c r="E1718" t="s">
        <v>29</v>
      </c>
      <c r="F1718" t="s">
        <v>35</v>
      </c>
      <c r="G1718">
        <v>51.277000000000001</v>
      </c>
      <c r="H1718">
        <v>7.5270000000000001</v>
      </c>
      <c r="I1718" t="s">
        <v>8263</v>
      </c>
      <c r="J1718" t="s">
        <v>8263</v>
      </c>
      <c r="K1718" t="s">
        <v>8263</v>
      </c>
      <c r="L1718" t="s">
        <v>8263</v>
      </c>
    </row>
    <row r="1719" spans="1:12" x14ac:dyDescent="0.3">
      <c r="A1719" t="s">
        <v>3390</v>
      </c>
      <c r="B1719" t="s">
        <v>3389</v>
      </c>
      <c r="C1719">
        <v>0.125</v>
      </c>
      <c r="D1719" t="s">
        <v>8263</v>
      </c>
      <c r="E1719" t="s">
        <v>29</v>
      </c>
      <c r="F1719" t="s">
        <v>35</v>
      </c>
      <c r="G1719">
        <v>51.277000000000001</v>
      </c>
      <c r="H1719">
        <v>7.5270000000000001</v>
      </c>
      <c r="I1719" t="s">
        <v>8263</v>
      </c>
      <c r="J1719" t="s">
        <v>8263</v>
      </c>
      <c r="K1719" t="s">
        <v>8263</v>
      </c>
      <c r="L1719" t="s">
        <v>8263</v>
      </c>
    </row>
    <row r="1720" spans="1:12" x14ac:dyDescent="0.3">
      <c r="A1720" t="s">
        <v>3391</v>
      </c>
      <c r="B1720" t="s">
        <v>3392</v>
      </c>
      <c r="C1720">
        <v>0.125</v>
      </c>
      <c r="D1720" t="s">
        <v>8263</v>
      </c>
      <c r="E1720" t="s">
        <v>29</v>
      </c>
      <c r="F1720" t="s">
        <v>35</v>
      </c>
      <c r="G1720">
        <v>51.277000000000001</v>
      </c>
      <c r="H1720">
        <v>7.5270000000000001</v>
      </c>
      <c r="I1720" t="s">
        <v>8263</v>
      </c>
      <c r="J1720" t="s">
        <v>8263</v>
      </c>
      <c r="K1720" t="s">
        <v>8263</v>
      </c>
      <c r="L1720" t="s">
        <v>8263</v>
      </c>
    </row>
    <row r="1721" spans="1:12" x14ac:dyDescent="0.3">
      <c r="A1721" t="s">
        <v>3393</v>
      </c>
      <c r="B1721" t="s">
        <v>3392</v>
      </c>
      <c r="C1721">
        <v>0.125</v>
      </c>
      <c r="D1721" t="s">
        <v>8263</v>
      </c>
      <c r="E1721" t="s">
        <v>29</v>
      </c>
      <c r="F1721" t="s">
        <v>35</v>
      </c>
      <c r="G1721">
        <v>51.277000000000001</v>
      </c>
      <c r="H1721">
        <v>7.5270000000000001</v>
      </c>
      <c r="I1721" t="s">
        <v>8263</v>
      </c>
      <c r="J1721" t="s">
        <v>8263</v>
      </c>
      <c r="K1721" t="s">
        <v>8263</v>
      </c>
      <c r="L1721" t="s">
        <v>8263</v>
      </c>
    </row>
    <row r="1722" spans="1:12" x14ac:dyDescent="0.3">
      <c r="A1722" t="s">
        <v>3394</v>
      </c>
      <c r="B1722" t="s">
        <v>3395</v>
      </c>
      <c r="C1722">
        <v>0.124</v>
      </c>
      <c r="D1722" t="s">
        <v>8263</v>
      </c>
      <c r="E1722" t="s">
        <v>29</v>
      </c>
      <c r="F1722" t="s">
        <v>35</v>
      </c>
      <c r="G1722">
        <v>48.354813999999998</v>
      </c>
      <c r="H1722">
        <v>7.7524139999999999</v>
      </c>
      <c r="I1722" t="s">
        <v>8263</v>
      </c>
      <c r="J1722" t="s">
        <v>8263</v>
      </c>
      <c r="K1722" t="s">
        <v>8263</v>
      </c>
      <c r="L1722" t="s">
        <v>8263</v>
      </c>
    </row>
    <row r="1723" spans="1:12" x14ac:dyDescent="0.3">
      <c r="A1723" t="s">
        <v>3396</v>
      </c>
      <c r="B1723" t="s">
        <v>3397</v>
      </c>
      <c r="C1723">
        <v>0.12</v>
      </c>
      <c r="D1723" t="s">
        <v>8263</v>
      </c>
      <c r="E1723" t="s">
        <v>29</v>
      </c>
      <c r="F1723" t="s">
        <v>35</v>
      </c>
      <c r="G1723">
        <v>50.323881999999998</v>
      </c>
      <c r="H1723">
        <v>11.916669000000001</v>
      </c>
      <c r="I1723" t="s">
        <v>8263</v>
      </c>
      <c r="J1723" t="s">
        <v>8263</v>
      </c>
      <c r="K1723" t="s">
        <v>8263</v>
      </c>
      <c r="L1723" t="s">
        <v>8263</v>
      </c>
    </row>
    <row r="1724" spans="1:12" x14ac:dyDescent="0.3">
      <c r="A1724" t="s">
        <v>3398</v>
      </c>
      <c r="B1724" t="s">
        <v>3399</v>
      </c>
      <c r="C1724">
        <v>0.12</v>
      </c>
      <c r="D1724" t="s">
        <v>8263</v>
      </c>
      <c r="E1724" t="s">
        <v>29</v>
      </c>
      <c r="F1724" t="s">
        <v>35</v>
      </c>
      <c r="G1724">
        <v>49.363011999999998</v>
      </c>
      <c r="H1724">
        <v>8.1065959999999997</v>
      </c>
      <c r="I1724" t="s">
        <v>8263</v>
      </c>
      <c r="J1724" t="s">
        <v>8263</v>
      </c>
      <c r="K1724" t="s">
        <v>8263</v>
      </c>
      <c r="L1724" t="s">
        <v>8263</v>
      </c>
    </row>
    <row r="1725" spans="1:12" x14ac:dyDescent="0.3">
      <c r="A1725" t="s">
        <v>3400</v>
      </c>
      <c r="B1725" t="s">
        <v>3401</v>
      </c>
      <c r="C1725">
        <v>0.12</v>
      </c>
      <c r="D1725" t="s">
        <v>8263</v>
      </c>
      <c r="E1725" t="s">
        <v>29</v>
      </c>
      <c r="F1725" t="s">
        <v>35</v>
      </c>
      <c r="G1725">
        <v>50.513193000000001</v>
      </c>
      <c r="H1725">
        <v>12.774457999999999</v>
      </c>
      <c r="I1725" t="s">
        <v>8263</v>
      </c>
      <c r="J1725" t="s">
        <v>8263</v>
      </c>
      <c r="K1725" t="s">
        <v>8263</v>
      </c>
      <c r="L1725" t="s">
        <v>8263</v>
      </c>
    </row>
    <row r="1726" spans="1:12" x14ac:dyDescent="0.3">
      <c r="A1726" t="s">
        <v>3402</v>
      </c>
      <c r="B1726" t="s">
        <v>3403</v>
      </c>
      <c r="C1726">
        <v>172.6</v>
      </c>
      <c r="D1726" t="s">
        <v>8263</v>
      </c>
      <c r="E1726" t="s">
        <v>29</v>
      </c>
      <c r="F1726" t="s">
        <v>19</v>
      </c>
      <c r="G1726">
        <v>46.304613000000003</v>
      </c>
      <c r="H1726">
        <v>9.3765029999999996</v>
      </c>
      <c r="I1726" t="s">
        <v>8263</v>
      </c>
      <c r="J1726" t="s">
        <v>8263</v>
      </c>
      <c r="K1726" t="s">
        <v>8263</v>
      </c>
      <c r="L1726">
        <v>523</v>
      </c>
    </row>
    <row r="1727" spans="1:12" x14ac:dyDescent="0.3">
      <c r="A1727" t="s">
        <v>3404</v>
      </c>
      <c r="B1727" t="s">
        <v>3405</v>
      </c>
      <c r="C1727">
        <v>0.1195</v>
      </c>
      <c r="D1727" t="s">
        <v>8263</v>
      </c>
      <c r="E1727" t="s">
        <v>29</v>
      </c>
      <c r="F1727" t="s">
        <v>35</v>
      </c>
      <c r="G1727">
        <v>48.911664000000002</v>
      </c>
      <c r="H1727">
        <v>9.9114470000000008</v>
      </c>
      <c r="I1727" t="s">
        <v>8263</v>
      </c>
      <c r="J1727" t="s">
        <v>8263</v>
      </c>
      <c r="K1727" t="s">
        <v>8263</v>
      </c>
      <c r="L1727" t="s">
        <v>8263</v>
      </c>
    </row>
    <row r="1728" spans="1:12" x14ac:dyDescent="0.3">
      <c r="A1728" t="s">
        <v>3406</v>
      </c>
      <c r="B1728" t="s">
        <v>3407</v>
      </c>
      <c r="C1728">
        <v>0.11799999999999999</v>
      </c>
      <c r="D1728" t="s">
        <v>8263</v>
      </c>
      <c r="E1728" t="s">
        <v>29</v>
      </c>
      <c r="F1728" t="s">
        <v>35</v>
      </c>
      <c r="G1728">
        <v>48.49765</v>
      </c>
      <c r="H1728">
        <v>10.907920000000001</v>
      </c>
      <c r="I1728" t="s">
        <v>8263</v>
      </c>
      <c r="J1728" t="s">
        <v>8263</v>
      </c>
      <c r="K1728" t="s">
        <v>8263</v>
      </c>
      <c r="L1728" t="s">
        <v>8263</v>
      </c>
    </row>
    <row r="1729" spans="1:12" x14ac:dyDescent="0.3">
      <c r="A1729" t="s">
        <v>3408</v>
      </c>
      <c r="B1729" t="s">
        <v>3409</v>
      </c>
      <c r="C1729">
        <v>0.115</v>
      </c>
      <c r="D1729" t="s">
        <v>8263</v>
      </c>
      <c r="E1729" t="s">
        <v>29</v>
      </c>
      <c r="F1729" t="s">
        <v>35</v>
      </c>
      <c r="G1729">
        <v>49</v>
      </c>
      <c r="H1729">
        <v>11</v>
      </c>
      <c r="I1729" t="s">
        <v>8263</v>
      </c>
      <c r="J1729" t="s">
        <v>8263</v>
      </c>
      <c r="K1729" t="s">
        <v>8263</v>
      </c>
      <c r="L1729" t="s">
        <v>8263</v>
      </c>
    </row>
    <row r="1730" spans="1:12" x14ac:dyDescent="0.3">
      <c r="A1730" t="s">
        <v>3410</v>
      </c>
      <c r="B1730" t="s">
        <v>3411</v>
      </c>
      <c r="C1730">
        <v>0.115</v>
      </c>
      <c r="D1730" t="s">
        <v>8263</v>
      </c>
      <c r="E1730" t="s">
        <v>29</v>
      </c>
      <c r="F1730" t="s">
        <v>35</v>
      </c>
      <c r="G1730">
        <v>50.573309000000002</v>
      </c>
      <c r="H1730">
        <v>8.5685339999999997</v>
      </c>
      <c r="I1730" t="s">
        <v>8263</v>
      </c>
      <c r="J1730" t="s">
        <v>8263</v>
      </c>
      <c r="K1730" t="s">
        <v>8263</v>
      </c>
      <c r="L1730" t="s">
        <v>8263</v>
      </c>
    </row>
    <row r="1731" spans="1:12" x14ac:dyDescent="0.3">
      <c r="A1731" t="s">
        <v>3412</v>
      </c>
      <c r="B1731" t="s">
        <v>3413</v>
      </c>
      <c r="C1731">
        <v>0.115</v>
      </c>
      <c r="D1731" t="s">
        <v>8263</v>
      </c>
      <c r="E1731" t="s">
        <v>29</v>
      </c>
      <c r="F1731" t="s">
        <v>35</v>
      </c>
      <c r="G1731">
        <v>50.201915</v>
      </c>
      <c r="H1731">
        <v>9.1447040000000008</v>
      </c>
      <c r="I1731" t="s">
        <v>8263</v>
      </c>
      <c r="J1731" t="s">
        <v>8263</v>
      </c>
      <c r="K1731" t="s">
        <v>8263</v>
      </c>
      <c r="L1731" t="s">
        <v>8263</v>
      </c>
    </row>
    <row r="1732" spans="1:12" x14ac:dyDescent="0.3">
      <c r="A1732" t="s">
        <v>3414</v>
      </c>
      <c r="B1732" t="s">
        <v>3415</v>
      </c>
      <c r="C1732">
        <v>0.114</v>
      </c>
      <c r="D1732" t="s">
        <v>8263</v>
      </c>
      <c r="E1732" t="s">
        <v>29</v>
      </c>
      <c r="F1732" t="s">
        <v>35</v>
      </c>
      <c r="G1732">
        <v>49.344754999999999</v>
      </c>
      <c r="H1732">
        <v>8.7845940000000002</v>
      </c>
      <c r="I1732" t="s">
        <v>8263</v>
      </c>
      <c r="J1732" t="s">
        <v>8263</v>
      </c>
      <c r="K1732" t="s">
        <v>8263</v>
      </c>
      <c r="L1732" t="s">
        <v>8263</v>
      </c>
    </row>
    <row r="1733" spans="1:12" x14ac:dyDescent="0.3">
      <c r="A1733" t="s">
        <v>3416</v>
      </c>
      <c r="B1733" t="s">
        <v>3417</v>
      </c>
      <c r="C1733">
        <v>0.11</v>
      </c>
      <c r="D1733" t="s">
        <v>8263</v>
      </c>
      <c r="E1733" t="s">
        <v>29</v>
      </c>
      <c r="F1733" t="s">
        <v>35</v>
      </c>
      <c r="G1733">
        <v>51.378194000000001</v>
      </c>
      <c r="H1733">
        <v>7.9809539999999997</v>
      </c>
      <c r="I1733" t="s">
        <v>8263</v>
      </c>
      <c r="J1733" t="s">
        <v>8263</v>
      </c>
      <c r="K1733" t="s">
        <v>8263</v>
      </c>
      <c r="L1733" t="s">
        <v>8263</v>
      </c>
    </row>
    <row r="1734" spans="1:12" x14ac:dyDescent="0.3">
      <c r="A1734" t="s">
        <v>3418</v>
      </c>
      <c r="B1734" t="s">
        <v>3419</v>
      </c>
      <c r="C1734">
        <v>0.11</v>
      </c>
      <c r="D1734" t="s">
        <v>8263</v>
      </c>
      <c r="E1734" t="s">
        <v>29</v>
      </c>
      <c r="F1734" t="s">
        <v>35</v>
      </c>
      <c r="G1734">
        <v>50.630406000000001</v>
      </c>
      <c r="H1734">
        <v>13.078958</v>
      </c>
      <c r="I1734" t="s">
        <v>8263</v>
      </c>
      <c r="J1734" t="s">
        <v>8263</v>
      </c>
      <c r="K1734" t="s">
        <v>8263</v>
      </c>
      <c r="L1734" t="s">
        <v>8263</v>
      </c>
    </row>
    <row r="1735" spans="1:12" x14ac:dyDescent="0.3">
      <c r="A1735" t="s">
        <v>3420</v>
      </c>
      <c r="B1735" t="s">
        <v>3421</v>
      </c>
      <c r="C1735">
        <v>0.11</v>
      </c>
      <c r="D1735" t="s">
        <v>8263</v>
      </c>
      <c r="E1735" t="s">
        <v>29</v>
      </c>
      <c r="F1735" t="s">
        <v>35</v>
      </c>
      <c r="G1735">
        <v>49.075499999999998</v>
      </c>
      <c r="H1735">
        <v>11.832958</v>
      </c>
      <c r="I1735" t="s">
        <v>8263</v>
      </c>
      <c r="J1735" t="s">
        <v>8263</v>
      </c>
      <c r="K1735" t="s">
        <v>8263</v>
      </c>
      <c r="L1735" t="s">
        <v>8263</v>
      </c>
    </row>
    <row r="1736" spans="1:12" x14ac:dyDescent="0.3">
      <c r="A1736" t="s">
        <v>3422</v>
      </c>
      <c r="B1736" t="s">
        <v>3423</v>
      </c>
      <c r="C1736">
        <v>0.11</v>
      </c>
      <c r="D1736" t="s">
        <v>8263</v>
      </c>
      <c r="E1736" t="s">
        <v>29</v>
      </c>
      <c r="F1736" t="s">
        <v>35</v>
      </c>
      <c r="G1736">
        <v>53.623413999999997</v>
      </c>
      <c r="H1736">
        <v>10.02787</v>
      </c>
      <c r="I1736" t="s">
        <v>8263</v>
      </c>
      <c r="J1736" t="s">
        <v>8263</v>
      </c>
      <c r="K1736" t="s">
        <v>8263</v>
      </c>
      <c r="L1736" t="s">
        <v>8263</v>
      </c>
    </row>
    <row r="1737" spans="1:12" x14ac:dyDescent="0.3">
      <c r="A1737" t="s">
        <v>3424</v>
      </c>
      <c r="B1737" t="s">
        <v>3425</v>
      </c>
      <c r="C1737">
        <v>164</v>
      </c>
      <c r="D1737" t="s">
        <v>8263</v>
      </c>
      <c r="E1737" t="s">
        <v>18</v>
      </c>
      <c r="F1737" t="s">
        <v>35</v>
      </c>
      <c r="G1737">
        <v>50.053130000000003</v>
      </c>
      <c r="H1737">
        <v>9.5813699999999997</v>
      </c>
      <c r="I1737">
        <v>297</v>
      </c>
      <c r="J1737">
        <v>1.5</v>
      </c>
      <c r="K1737">
        <v>990</v>
      </c>
      <c r="L1737" t="s">
        <v>8263</v>
      </c>
    </row>
    <row r="1738" spans="1:12" x14ac:dyDescent="0.3">
      <c r="A1738" t="s">
        <v>3426</v>
      </c>
      <c r="B1738" t="s">
        <v>3427</v>
      </c>
      <c r="C1738">
        <v>0.11</v>
      </c>
      <c r="D1738" t="s">
        <v>8263</v>
      </c>
      <c r="E1738" t="s">
        <v>29</v>
      </c>
      <c r="F1738" t="s">
        <v>35</v>
      </c>
      <c r="G1738">
        <v>48.472237999999997</v>
      </c>
      <c r="H1738">
        <v>9.2223360000000003</v>
      </c>
      <c r="I1738" t="s">
        <v>8263</v>
      </c>
      <c r="J1738" t="s">
        <v>8263</v>
      </c>
      <c r="K1738" t="s">
        <v>8263</v>
      </c>
      <c r="L1738" t="s">
        <v>8263</v>
      </c>
    </row>
    <row r="1739" spans="1:12" x14ac:dyDescent="0.3">
      <c r="A1739" t="s">
        <v>3428</v>
      </c>
      <c r="B1739" t="s">
        <v>3429</v>
      </c>
      <c r="C1739">
        <v>0.11</v>
      </c>
      <c r="D1739" t="s">
        <v>8263</v>
      </c>
      <c r="E1739" t="s">
        <v>29</v>
      </c>
      <c r="F1739" t="s">
        <v>35</v>
      </c>
      <c r="G1739">
        <v>49.312249000000001</v>
      </c>
      <c r="H1739">
        <v>9.4444710000000001</v>
      </c>
      <c r="I1739" t="s">
        <v>8263</v>
      </c>
      <c r="J1739" t="s">
        <v>8263</v>
      </c>
      <c r="K1739" t="s">
        <v>8263</v>
      </c>
      <c r="L1739" t="s">
        <v>8263</v>
      </c>
    </row>
    <row r="1740" spans="1:12" x14ac:dyDescent="0.3">
      <c r="A1740" t="s">
        <v>3430</v>
      </c>
      <c r="B1740" t="s">
        <v>3431</v>
      </c>
      <c r="C1740">
        <v>0.11</v>
      </c>
      <c r="D1740" t="s">
        <v>8263</v>
      </c>
      <c r="E1740" t="s">
        <v>29</v>
      </c>
      <c r="F1740" t="s">
        <v>35</v>
      </c>
      <c r="G1740">
        <v>51.287336000000003</v>
      </c>
      <c r="H1740">
        <v>7.5199210000000001</v>
      </c>
      <c r="I1740" t="s">
        <v>8263</v>
      </c>
      <c r="J1740" t="s">
        <v>8263</v>
      </c>
      <c r="K1740" t="s">
        <v>8263</v>
      </c>
      <c r="L1740" t="s">
        <v>8263</v>
      </c>
    </row>
    <row r="1741" spans="1:12" x14ac:dyDescent="0.3">
      <c r="A1741" t="s">
        <v>3432</v>
      </c>
      <c r="B1741" t="s">
        <v>3433</v>
      </c>
      <c r="C1741">
        <v>0.11</v>
      </c>
      <c r="D1741" t="s">
        <v>8263</v>
      </c>
      <c r="E1741" t="s">
        <v>29</v>
      </c>
      <c r="F1741" t="s">
        <v>35</v>
      </c>
      <c r="G1741">
        <v>49.840746000000003</v>
      </c>
      <c r="H1741">
        <v>9.0498989999999999</v>
      </c>
      <c r="I1741" t="s">
        <v>8263</v>
      </c>
      <c r="J1741" t="s">
        <v>8263</v>
      </c>
      <c r="K1741" t="s">
        <v>8263</v>
      </c>
      <c r="L1741" t="s">
        <v>8263</v>
      </c>
    </row>
    <row r="1742" spans="1:12" x14ac:dyDescent="0.3">
      <c r="A1742" t="s">
        <v>3434</v>
      </c>
      <c r="B1742" t="s">
        <v>3435</v>
      </c>
      <c r="C1742">
        <v>0.11</v>
      </c>
      <c r="D1742" t="s">
        <v>8263</v>
      </c>
      <c r="E1742" t="s">
        <v>29</v>
      </c>
      <c r="F1742" t="s">
        <v>35</v>
      </c>
      <c r="G1742">
        <v>50.725160000000002</v>
      </c>
      <c r="H1742">
        <v>10.136345</v>
      </c>
      <c r="I1742" t="s">
        <v>8263</v>
      </c>
      <c r="J1742" t="s">
        <v>8263</v>
      </c>
      <c r="K1742" t="s">
        <v>8263</v>
      </c>
      <c r="L1742" t="s">
        <v>8263</v>
      </c>
    </row>
    <row r="1743" spans="1:12" x14ac:dyDescent="0.3">
      <c r="A1743" t="s">
        <v>3436</v>
      </c>
      <c r="B1743" t="s">
        <v>3437</v>
      </c>
      <c r="C1743">
        <v>0.11</v>
      </c>
      <c r="D1743" t="s">
        <v>8263</v>
      </c>
      <c r="E1743" t="s">
        <v>29</v>
      </c>
      <c r="F1743" t="s">
        <v>35</v>
      </c>
      <c r="G1743">
        <v>50.967657000000003</v>
      </c>
      <c r="H1743">
        <v>13.90287</v>
      </c>
      <c r="I1743" t="s">
        <v>8263</v>
      </c>
      <c r="J1743" t="s">
        <v>8263</v>
      </c>
      <c r="K1743" t="s">
        <v>8263</v>
      </c>
      <c r="L1743" t="s">
        <v>8263</v>
      </c>
    </row>
    <row r="1744" spans="1:12" x14ac:dyDescent="0.3">
      <c r="A1744" t="s">
        <v>3438</v>
      </c>
      <c r="B1744" t="s">
        <v>3439</v>
      </c>
      <c r="C1744">
        <v>0.11</v>
      </c>
      <c r="D1744" t="s">
        <v>8263</v>
      </c>
      <c r="E1744" t="s">
        <v>29</v>
      </c>
      <c r="F1744" t="s">
        <v>35</v>
      </c>
      <c r="G1744">
        <v>48.453127000000002</v>
      </c>
      <c r="H1744">
        <v>9.2326010000000007</v>
      </c>
      <c r="I1744" t="s">
        <v>8263</v>
      </c>
      <c r="J1744" t="s">
        <v>8263</v>
      </c>
      <c r="K1744" t="s">
        <v>8263</v>
      </c>
      <c r="L1744" t="s">
        <v>8263</v>
      </c>
    </row>
    <row r="1745" spans="1:12" x14ac:dyDescent="0.3">
      <c r="A1745" t="s">
        <v>3440</v>
      </c>
      <c r="B1745" t="s">
        <v>3439</v>
      </c>
      <c r="C1745">
        <v>0.11</v>
      </c>
      <c r="D1745" t="s">
        <v>8263</v>
      </c>
      <c r="E1745" t="s">
        <v>29</v>
      </c>
      <c r="F1745" t="s">
        <v>35</v>
      </c>
      <c r="G1745">
        <v>48.453127000000002</v>
      </c>
      <c r="H1745">
        <v>9.2326010000000007</v>
      </c>
      <c r="I1745" t="s">
        <v>8263</v>
      </c>
      <c r="J1745" t="s">
        <v>8263</v>
      </c>
      <c r="K1745" t="s">
        <v>8263</v>
      </c>
      <c r="L1745" t="s">
        <v>8263</v>
      </c>
    </row>
    <row r="1746" spans="1:12" x14ac:dyDescent="0.3">
      <c r="A1746" t="s">
        <v>3441</v>
      </c>
      <c r="B1746">
        <v>1</v>
      </c>
      <c r="C1746">
        <v>0.11</v>
      </c>
      <c r="D1746" t="s">
        <v>8263</v>
      </c>
      <c r="E1746" t="s">
        <v>29</v>
      </c>
      <c r="F1746" t="s">
        <v>35</v>
      </c>
      <c r="G1746">
        <v>49.515000000000001</v>
      </c>
      <c r="H1746">
        <v>12.254</v>
      </c>
      <c r="I1746" t="s">
        <v>8263</v>
      </c>
      <c r="J1746" t="s">
        <v>8263</v>
      </c>
      <c r="K1746" t="s">
        <v>8263</v>
      </c>
      <c r="L1746" t="s">
        <v>8263</v>
      </c>
    </row>
    <row r="1747" spans="1:12" x14ac:dyDescent="0.3">
      <c r="A1747" t="s">
        <v>3442</v>
      </c>
      <c r="B1747" t="s">
        <v>3443</v>
      </c>
      <c r="C1747">
        <v>0.11</v>
      </c>
      <c r="D1747" t="s">
        <v>8263</v>
      </c>
      <c r="E1747" t="s">
        <v>29</v>
      </c>
      <c r="F1747" t="s">
        <v>35</v>
      </c>
      <c r="G1747">
        <v>50.46</v>
      </c>
      <c r="H1747">
        <v>12.721</v>
      </c>
      <c r="I1747" t="s">
        <v>8263</v>
      </c>
      <c r="J1747" t="s">
        <v>8263</v>
      </c>
      <c r="K1747" t="s">
        <v>8263</v>
      </c>
      <c r="L1747" t="s">
        <v>8263</v>
      </c>
    </row>
    <row r="1748" spans="1:12" x14ac:dyDescent="0.3">
      <c r="A1748" t="s">
        <v>3444</v>
      </c>
      <c r="B1748" t="s">
        <v>3445</v>
      </c>
      <c r="C1748">
        <v>164</v>
      </c>
      <c r="D1748" t="s">
        <v>8263</v>
      </c>
      <c r="E1748" t="s">
        <v>14</v>
      </c>
      <c r="F1748" t="s">
        <v>15</v>
      </c>
      <c r="G1748">
        <v>46.401001000000001</v>
      </c>
      <c r="H1748">
        <v>8.5510000000000002</v>
      </c>
      <c r="I1748">
        <v>877</v>
      </c>
      <c r="J1748">
        <v>159</v>
      </c>
      <c r="K1748" t="s">
        <v>8263</v>
      </c>
      <c r="L1748">
        <v>321</v>
      </c>
    </row>
    <row r="1749" spans="1:12" x14ac:dyDescent="0.3">
      <c r="A1749" t="s">
        <v>3446</v>
      </c>
      <c r="B1749" t="s">
        <v>3447</v>
      </c>
      <c r="C1749">
        <v>0.11</v>
      </c>
      <c r="D1749" t="s">
        <v>8263</v>
      </c>
      <c r="E1749" t="s">
        <v>29</v>
      </c>
      <c r="F1749" t="s">
        <v>35</v>
      </c>
      <c r="G1749">
        <v>50.46</v>
      </c>
      <c r="H1749">
        <v>12.721</v>
      </c>
      <c r="I1749" t="s">
        <v>8263</v>
      </c>
      <c r="J1749" t="s">
        <v>8263</v>
      </c>
      <c r="K1749" t="s">
        <v>8263</v>
      </c>
      <c r="L1749" t="s">
        <v>8263</v>
      </c>
    </row>
    <row r="1750" spans="1:12" x14ac:dyDescent="0.3">
      <c r="A1750" t="s">
        <v>3448</v>
      </c>
      <c r="B1750" t="s">
        <v>3449</v>
      </c>
      <c r="C1750">
        <v>0.11</v>
      </c>
      <c r="D1750" t="s">
        <v>8263</v>
      </c>
      <c r="E1750" t="s">
        <v>29</v>
      </c>
      <c r="F1750" t="s">
        <v>35</v>
      </c>
      <c r="G1750">
        <v>48.153252000000002</v>
      </c>
      <c r="H1750">
        <v>12.652327</v>
      </c>
      <c r="I1750" t="s">
        <v>8263</v>
      </c>
      <c r="J1750" t="s">
        <v>8263</v>
      </c>
      <c r="K1750" t="s">
        <v>8263</v>
      </c>
      <c r="L1750" t="s">
        <v>8263</v>
      </c>
    </row>
    <row r="1751" spans="1:12" x14ac:dyDescent="0.3">
      <c r="A1751" t="s">
        <v>3450</v>
      </c>
      <c r="B1751" t="s">
        <v>3451</v>
      </c>
      <c r="C1751">
        <v>0.11</v>
      </c>
      <c r="D1751" t="s">
        <v>8263</v>
      </c>
      <c r="E1751" t="s">
        <v>29</v>
      </c>
      <c r="F1751" t="s">
        <v>35</v>
      </c>
      <c r="G1751">
        <v>48.874000000000002</v>
      </c>
      <c r="H1751">
        <v>8.7080000000000002</v>
      </c>
      <c r="I1751" t="s">
        <v>8263</v>
      </c>
      <c r="J1751" t="s">
        <v>8263</v>
      </c>
      <c r="K1751" t="s">
        <v>8263</v>
      </c>
      <c r="L1751" t="s">
        <v>8263</v>
      </c>
    </row>
    <row r="1752" spans="1:12" x14ac:dyDescent="0.3">
      <c r="A1752" t="s">
        <v>3452</v>
      </c>
      <c r="B1752" t="s">
        <v>3453</v>
      </c>
      <c r="C1752">
        <v>0.108</v>
      </c>
      <c r="D1752" t="s">
        <v>8263</v>
      </c>
      <c r="E1752" t="s">
        <v>29</v>
      </c>
      <c r="F1752" t="s">
        <v>35</v>
      </c>
      <c r="G1752">
        <v>49.205998000000001</v>
      </c>
      <c r="H1752">
        <v>11.943661000000001</v>
      </c>
      <c r="I1752" t="s">
        <v>8263</v>
      </c>
      <c r="J1752" t="s">
        <v>8263</v>
      </c>
      <c r="K1752" t="s">
        <v>8263</v>
      </c>
      <c r="L1752" t="s">
        <v>8263</v>
      </c>
    </row>
    <row r="1753" spans="1:12" x14ac:dyDescent="0.3">
      <c r="A1753" t="s">
        <v>3454</v>
      </c>
      <c r="B1753" t="s">
        <v>3455</v>
      </c>
      <c r="C1753">
        <v>0.108</v>
      </c>
      <c r="D1753" t="s">
        <v>8263</v>
      </c>
      <c r="E1753" t="s">
        <v>29</v>
      </c>
      <c r="F1753" t="s">
        <v>35</v>
      </c>
      <c r="G1753">
        <v>51.695087000000001</v>
      </c>
      <c r="H1753">
        <v>10.504184</v>
      </c>
      <c r="I1753" t="s">
        <v>8263</v>
      </c>
      <c r="J1753" t="s">
        <v>8263</v>
      </c>
      <c r="K1753" t="s">
        <v>8263</v>
      </c>
      <c r="L1753" t="s">
        <v>8263</v>
      </c>
    </row>
    <row r="1754" spans="1:12" x14ac:dyDescent="0.3">
      <c r="A1754" t="s">
        <v>3456</v>
      </c>
      <c r="B1754" t="s">
        <v>3457</v>
      </c>
      <c r="C1754">
        <v>0.107</v>
      </c>
      <c r="D1754" t="s">
        <v>8263</v>
      </c>
      <c r="E1754" t="s">
        <v>29</v>
      </c>
      <c r="F1754" t="s">
        <v>35</v>
      </c>
      <c r="G1754">
        <v>49.321511000000001</v>
      </c>
      <c r="H1754">
        <v>8.8150060000000003</v>
      </c>
      <c r="I1754" t="s">
        <v>8263</v>
      </c>
      <c r="J1754" t="s">
        <v>8263</v>
      </c>
      <c r="K1754" t="s">
        <v>8263</v>
      </c>
      <c r="L1754" t="s">
        <v>8263</v>
      </c>
    </row>
    <row r="1755" spans="1:12" x14ac:dyDescent="0.3">
      <c r="A1755" t="s">
        <v>3458</v>
      </c>
      <c r="B1755" t="s">
        <v>3459</v>
      </c>
      <c r="C1755">
        <v>0.105</v>
      </c>
      <c r="D1755" t="s">
        <v>8263</v>
      </c>
      <c r="E1755" t="s">
        <v>29</v>
      </c>
      <c r="F1755" t="s">
        <v>35</v>
      </c>
      <c r="G1755">
        <v>50.321824999999997</v>
      </c>
      <c r="H1755">
        <v>9.2842420000000008</v>
      </c>
      <c r="I1755" t="s">
        <v>8263</v>
      </c>
      <c r="J1755" t="s">
        <v>8263</v>
      </c>
      <c r="K1755" t="s">
        <v>8263</v>
      </c>
      <c r="L1755" t="s">
        <v>8263</v>
      </c>
    </row>
    <row r="1756" spans="1:12" x14ac:dyDescent="0.3">
      <c r="A1756" t="s">
        <v>3460</v>
      </c>
      <c r="B1756" t="s">
        <v>3461</v>
      </c>
      <c r="C1756">
        <v>0.105</v>
      </c>
      <c r="D1756" t="s">
        <v>8263</v>
      </c>
      <c r="E1756" t="s">
        <v>29</v>
      </c>
      <c r="F1756" t="s">
        <v>35</v>
      </c>
      <c r="G1756">
        <v>51.496000000000002</v>
      </c>
      <c r="H1756">
        <v>9.2810000000000006</v>
      </c>
      <c r="I1756" t="s">
        <v>8263</v>
      </c>
      <c r="J1756" t="s">
        <v>8263</v>
      </c>
      <c r="K1756" t="s">
        <v>8263</v>
      </c>
      <c r="L1756" t="s">
        <v>8263</v>
      </c>
    </row>
    <row r="1757" spans="1:12" x14ac:dyDescent="0.3">
      <c r="A1757" t="s">
        <v>3462</v>
      </c>
      <c r="B1757" t="s">
        <v>3461</v>
      </c>
      <c r="C1757">
        <v>0.105</v>
      </c>
      <c r="D1757" t="s">
        <v>8263</v>
      </c>
      <c r="E1757" t="s">
        <v>29</v>
      </c>
      <c r="F1757" t="s">
        <v>35</v>
      </c>
      <c r="G1757">
        <v>51.496000000000002</v>
      </c>
      <c r="H1757">
        <v>9.2810000000000006</v>
      </c>
      <c r="I1757" t="s">
        <v>8263</v>
      </c>
      <c r="J1757" t="s">
        <v>8263</v>
      </c>
      <c r="K1757" t="s">
        <v>8263</v>
      </c>
      <c r="L1757" t="s">
        <v>8263</v>
      </c>
    </row>
    <row r="1758" spans="1:12" x14ac:dyDescent="0.3">
      <c r="A1758" t="s">
        <v>3463</v>
      </c>
      <c r="B1758" t="s">
        <v>3464</v>
      </c>
      <c r="C1758">
        <v>0.1</v>
      </c>
      <c r="D1758" t="s">
        <v>8263</v>
      </c>
      <c r="E1758" t="s">
        <v>29</v>
      </c>
      <c r="F1758" t="s">
        <v>35</v>
      </c>
      <c r="G1758">
        <v>50.466700000000003</v>
      </c>
      <c r="H1758">
        <v>12.783329999999999</v>
      </c>
      <c r="I1758" t="s">
        <v>8263</v>
      </c>
      <c r="J1758" t="s">
        <v>8263</v>
      </c>
      <c r="K1758" t="s">
        <v>8263</v>
      </c>
      <c r="L1758" t="s">
        <v>8263</v>
      </c>
    </row>
    <row r="1759" spans="1:12" x14ac:dyDescent="0.3">
      <c r="A1759" t="s">
        <v>3465</v>
      </c>
      <c r="B1759" t="s">
        <v>3466</v>
      </c>
      <c r="C1759">
        <v>192</v>
      </c>
      <c r="D1759">
        <v>162</v>
      </c>
      <c r="E1759" t="s">
        <v>18</v>
      </c>
      <c r="F1759" t="s">
        <v>15</v>
      </c>
      <c r="G1759">
        <v>46.464001000000003</v>
      </c>
      <c r="H1759">
        <v>8.5459999999999994</v>
      </c>
      <c r="I1759">
        <v>338</v>
      </c>
      <c r="J1759">
        <v>126</v>
      </c>
      <c r="K1759">
        <v>6500</v>
      </c>
      <c r="L1759">
        <v>106</v>
      </c>
    </row>
    <row r="1760" spans="1:12" x14ac:dyDescent="0.3">
      <c r="A1760" t="s">
        <v>3467</v>
      </c>
      <c r="B1760" t="s">
        <v>3468</v>
      </c>
      <c r="C1760">
        <v>0.1</v>
      </c>
      <c r="D1760" t="s">
        <v>8263</v>
      </c>
      <c r="E1760" t="s">
        <v>29</v>
      </c>
      <c r="F1760" t="s">
        <v>35</v>
      </c>
      <c r="G1760">
        <v>49.075190999999997</v>
      </c>
      <c r="H1760">
        <v>13.198352999999999</v>
      </c>
      <c r="I1760" t="s">
        <v>8263</v>
      </c>
      <c r="J1760" t="s">
        <v>8263</v>
      </c>
      <c r="K1760" t="s">
        <v>8263</v>
      </c>
      <c r="L1760" t="s">
        <v>8263</v>
      </c>
    </row>
    <row r="1761" spans="1:12" x14ac:dyDescent="0.3">
      <c r="A1761" t="s">
        <v>3469</v>
      </c>
      <c r="B1761" t="s">
        <v>3470</v>
      </c>
      <c r="C1761">
        <v>0.1</v>
      </c>
      <c r="D1761" t="s">
        <v>8263</v>
      </c>
      <c r="E1761" t="s">
        <v>29</v>
      </c>
      <c r="F1761" t="s">
        <v>35</v>
      </c>
      <c r="G1761">
        <v>48.518000000000001</v>
      </c>
      <c r="H1761">
        <v>12.045</v>
      </c>
      <c r="I1761" t="s">
        <v>8263</v>
      </c>
      <c r="J1761" t="s">
        <v>8263</v>
      </c>
      <c r="K1761" t="s">
        <v>8263</v>
      </c>
      <c r="L1761" t="s">
        <v>8263</v>
      </c>
    </row>
    <row r="1762" spans="1:12" x14ac:dyDescent="0.3">
      <c r="A1762" t="s">
        <v>3471</v>
      </c>
      <c r="B1762" t="s">
        <v>3472</v>
      </c>
      <c r="C1762">
        <v>0.1</v>
      </c>
      <c r="D1762" t="s">
        <v>8263</v>
      </c>
      <c r="E1762" t="s">
        <v>29</v>
      </c>
      <c r="F1762" t="s">
        <v>35</v>
      </c>
      <c r="G1762">
        <v>48.859034000000001</v>
      </c>
      <c r="H1762">
        <v>13.274348</v>
      </c>
      <c r="I1762" t="s">
        <v>8263</v>
      </c>
      <c r="J1762" t="s">
        <v>8263</v>
      </c>
      <c r="K1762" t="s">
        <v>8263</v>
      </c>
      <c r="L1762" t="s">
        <v>8263</v>
      </c>
    </row>
    <row r="1763" spans="1:12" x14ac:dyDescent="0.3">
      <c r="A1763" t="s">
        <v>3473</v>
      </c>
      <c r="B1763" t="s">
        <v>3474</v>
      </c>
      <c r="C1763">
        <v>0.1</v>
      </c>
      <c r="D1763" t="s">
        <v>8263</v>
      </c>
      <c r="E1763" t="s">
        <v>29</v>
      </c>
      <c r="F1763" t="s">
        <v>35</v>
      </c>
      <c r="G1763">
        <v>49.373230999999997</v>
      </c>
      <c r="H1763">
        <v>12.418528999999999</v>
      </c>
      <c r="I1763" t="s">
        <v>8263</v>
      </c>
      <c r="J1763" t="s">
        <v>8263</v>
      </c>
      <c r="K1763" t="s">
        <v>8263</v>
      </c>
      <c r="L1763" t="s">
        <v>8263</v>
      </c>
    </row>
    <row r="1764" spans="1:12" x14ac:dyDescent="0.3">
      <c r="A1764" t="s">
        <v>3475</v>
      </c>
      <c r="B1764" t="s">
        <v>3476</v>
      </c>
      <c r="C1764">
        <v>0.1</v>
      </c>
      <c r="D1764" t="s">
        <v>8263</v>
      </c>
      <c r="E1764" t="s">
        <v>29</v>
      </c>
      <c r="F1764" t="s">
        <v>35</v>
      </c>
      <c r="G1764">
        <v>48.147874000000002</v>
      </c>
      <c r="H1764">
        <v>12.642898000000001</v>
      </c>
      <c r="I1764" t="s">
        <v>8263</v>
      </c>
      <c r="J1764" t="s">
        <v>8263</v>
      </c>
      <c r="K1764" t="s">
        <v>8263</v>
      </c>
      <c r="L1764" t="s">
        <v>8263</v>
      </c>
    </row>
    <row r="1765" spans="1:12" x14ac:dyDescent="0.3">
      <c r="A1765" t="s">
        <v>3477</v>
      </c>
      <c r="B1765" t="s">
        <v>3478</v>
      </c>
      <c r="C1765">
        <v>0.1</v>
      </c>
      <c r="D1765" t="s">
        <v>8263</v>
      </c>
      <c r="E1765" t="s">
        <v>29</v>
      </c>
      <c r="F1765" t="s">
        <v>35</v>
      </c>
      <c r="G1765">
        <v>48.153258999999998</v>
      </c>
      <c r="H1765">
        <v>12.65211</v>
      </c>
      <c r="I1765" t="s">
        <v>8263</v>
      </c>
      <c r="J1765" t="s">
        <v>8263</v>
      </c>
      <c r="K1765" t="s">
        <v>8263</v>
      </c>
      <c r="L1765" t="s">
        <v>8263</v>
      </c>
    </row>
    <row r="1766" spans="1:12" x14ac:dyDescent="0.3">
      <c r="A1766" t="s">
        <v>3479</v>
      </c>
      <c r="B1766" t="s">
        <v>3480</v>
      </c>
      <c r="C1766">
        <v>0.1</v>
      </c>
      <c r="D1766" t="s">
        <v>8263</v>
      </c>
      <c r="E1766" t="s">
        <v>29</v>
      </c>
      <c r="F1766" t="s">
        <v>35</v>
      </c>
      <c r="G1766">
        <v>48.866892</v>
      </c>
      <c r="H1766">
        <v>12.919306000000001</v>
      </c>
      <c r="I1766" t="s">
        <v>8263</v>
      </c>
      <c r="J1766" t="s">
        <v>8263</v>
      </c>
      <c r="K1766" t="s">
        <v>8263</v>
      </c>
      <c r="L1766" t="s">
        <v>8263</v>
      </c>
    </row>
    <row r="1767" spans="1:12" x14ac:dyDescent="0.3">
      <c r="A1767" t="s">
        <v>3481</v>
      </c>
      <c r="B1767" t="s">
        <v>3482</v>
      </c>
      <c r="C1767">
        <v>0.1</v>
      </c>
      <c r="D1767" t="s">
        <v>8263</v>
      </c>
      <c r="E1767" t="s">
        <v>29</v>
      </c>
      <c r="F1767" t="s">
        <v>35</v>
      </c>
      <c r="G1767">
        <v>51.459603000000001</v>
      </c>
      <c r="H1767">
        <v>9.9308949999999996</v>
      </c>
      <c r="I1767" t="s">
        <v>8263</v>
      </c>
      <c r="J1767" t="s">
        <v>8263</v>
      </c>
      <c r="K1767" t="s">
        <v>8263</v>
      </c>
      <c r="L1767" t="s">
        <v>8263</v>
      </c>
    </row>
    <row r="1768" spans="1:12" x14ac:dyDescent="0.3">
      <c r="A1768" t="s">
        <v>3483</v>
      </c>
      <c r="B1768" t="s">
        <v>3484</v>
      </c>
      <c r="C1768">
        <v>0.1</v>
      </c>
      <c r="D1768" t="s">
        <v>8263</v>
      </c>
      <c r="E1768" t="s">
        <v>29</v>
      </c>
      <c r="F1768" t="s">
        <v>35</v>
      </c>
      <c r="G1768">
        <v>49.609361</v>
      </c>
      <c r="H1768">
        <v>9.6772200000000002</v>
      </c>
      <c r="I1768" t="s">
        <v>8263</v>
      </c>
      <c r="J1768" t="s">
        <v>8263</v>
      </c>
      <c r="K1768" t="s">
        <v>8263</v>
      </c>
      <c r="L1768" t="s">
        <v>8263</v>
      </c>
    </row>
    <row r="1769" spans="1:12" x14ac:dyDescent="0.3">
      <c r="A1769" t="s">
        <v>3485</v>
      </c>
      <c r="B1769" t="s">
        <v>3486</v>
      </c>
      <c r="C1769">
        <v>0.1</v>
      </c>
      <c r="D1769" t="s">
        <v>8263</v>
      </c>
      <c r="E1769" t="s">
        <v>29</v>
      </c>
      <c r="F1769" t="s">
        <v>35</v>
      </c>
      <c r="G1769">
        <v>51.715347000000001</v>
      </c>
      <c r="H1769">
        <v>10.519598999999999</v>
      </c>
      <c r="I1769" t="s">
        <v>8263</v>
      </c>
      <c r="J1769" t="s">
        <v>8263</v>
      </c>
      <c r="K1769" t="s">
        <v>8263</v>
      </c>
      <c r="L1769" t="s">
        <v>8263</v>
      </c>
    </row>
    <row r="1770" spans="1:12" x14ac:dyDescent="0.3">
      <c r="A1770" t="s">
        <v>3487</v>
      </c>
      <c r="B1770" t="s">
        <v>3488</v>
      </c>
      <c r="C1770">
        <v>0.1</v>
      </c>
      <c r="D1770" t="s">
        <v>8263</v>
      </c>
      <c r="E1770" t="s">
        <v>29</v>
      </c>
      <c r="F1770" t="s">
        <v>35</v>
      </c>
      <c r="G1770">
        <v>49.485999999999997</v>
      </c>
      <c r="H1770">
        <v>9.8160000000000007</v>
      </c>
      <c r="I1770" t="s">
        <v>8263</v>
      </c>
      <c r="J1770" t="s">
        <v>8263</v>
      </c>
      <c r="K1770" t="s">
        <v>8263</v>
      </c>
      <c r="L1770" t="s">
        <v>8263</v>
      </c>
    </row>
    <row r="1771" spans="1:12" x14ac:dyDescent="0.3">
      <c r="A1771" t="s">
        <v>3489</v>
      </c>
      <c r="B1771" t="s">
        <v>3490</v>
      </c>
      <c r="C1771">
        <v>0.1</v>
      </c>
      <c r="D1771" t="s">
        <v>8263</v>
      </c>
      <c r="E1771" t="s">
        <v>29</v>
      </c>
      <c r="F1771" t="s">
        <v>35</v>
      </c>
      <c r="G1771">
        <v>49.536999999999999</v>
      </c>
      <c r="H1771">
        <v>12.15</v>
      </c>
      <c r="I1771" t="s">
        <v>8263</v>
      </c>
      <c r="J1771" t="s">
        <v>8263</v>
      </c>
      <c r="K1771" t="s">
        <v>8263</v>
      </c>
      <c r="L1771" t="s">
        <v>8263</v>
      </c>
    </row>
    <row r="1772" spans="1:12" x14ac:dyDescent="0.3">
      <c r="A1772" t="s">
        <v>3491</v>
      </c>
      <c r="B1772" t="s">
        <v>3490</v>
      </c>
      <c r="C1772">
        <v>0.1</v>
      </c>
      <c r="D1772" t="s">
        <v>8263</v>
      </c>
      <c r="E1772" t="s">
        <v>29</v>
      </c>
      <c r="F1772" t="s">
        <v>35</v>
      </c>
      <c r="G1772">
        <v>49.536999999999999</v>
      </c>
      <c r="H1772">
        <v>12.15</v>
      </c>
      <c r="I1772" t="s">
        <v>8263</v>
      </c>
      <c r="J1772" t="s">
        <v>8263</v>
      </c>
      <c r="K1772" t="s">
        <v>8263</v>
      </c>
      <c r="L1772" t="s">
        <v>8263</v>
      </c>
    </row>
    <row r="1773" spans="1:12" x14ac:dyDescent="0.3">
      <c r="A1773" t="s">
        <v>3492</v>
      </c>
      <c r="B1773" t="s">
        <v>3493</v>
      </c>
      <c r="C1773">
        <v>9.9000000000000005E-2</v>
      </c>
      <c r="D1773" t="s">
        <v>8263</v>
      </c>
      <c r="E1773" t="s">
        <v>29</v>
      </c>
      <c r="F1773" t="s">
        <v>35</v>
      </c>
      <c r="G1773">
        <v>48.479754</v>
      </c>
      <c r="H1773">
        <v>8.1504290000000008</v>
      </c>
      <c r="I1773" t="s">
        <v>8263</v>
      </c>
      <c r="J1773" t="s">
        <v>8263</v>
      </c>
      <c r="K1773" t="s">
        <v>8263</v>
      </c>
      <c r="L1773" t="s">
        <v>8263</v>
      </c>
    </row>
    <row r="1774" spans="1:12" x14ac:dyDescent="0.3">
      <c r="A1774" t="s">
        <v>3494</v>
      </c>
      <c r="B1774" t="s">
        <v>3495</v>
      </c>
      <c r="C1774">
        <v>9.9000000000000005E-2</v>
      </c>
      <c r="D1774" t="s">
        <v>8263</v>
      </c>
      <c r="E1774" t="s">
        <v>29</v>
      </c>
      <c r="F1774" t="s">
        <v>35</v>
      </c>
      <c r="G1774">
        <v>51.157262000000003</v>
      </c>
      <c r="H1774">
        <v>9.9928559999999997</v>
      </c>
      <c r="I1774" t="s">
        <v>8263</v>
      </c>
      <c r="J1774" t="s">
        <v>8263</v>
      </c>
      <c r="K1774" t="s">
        <v>8263</v>
      </c>
      <c r="L1774" t="s">
        <v>8263</v>
      </c>
    </row>
    <row r="1775" spans="1:12" x14ac:dyDescent="0.3">
      <c r="A1775" t="s">
        <v>3496</v>
      </c>
      <c r="B1775" t="s">
        <v>3497</v>
      </c>
      <c r="C1775">
        <v>9.8000000000000004E-2</v>
      </c>
      <c r="D1775" t="s">
        <v>8263</v>
      </c>
      <c r="E1775" t="s">
        <v>29</v>
      </c>
      <c r="F1775" t="s">
        <v>35</v>
      </c>
      <c r="G1775">
        <v>48.744363999999997</v>
      </c>
      <c r="H1775">
        <v>13.532512000000001</v>
      </c>
      <c r="I1775" t="s">
        <v>8263</v>
      </c>
      <c r="J1775" t="s">
        <v>8263</v>
      </c>
      <c r="K1775" t="s">
        <v>8263</v>
      </c>
      <c r="L1775" t="s">
        <v>8263</v>
      </c>
    </row>
    <row r="1776" spans="1:12" x14ac:dyDescent="0.3">
      <c r="A1776" t="s">
        <v>3498</v>
      </c>
      <c r="B1776" t="s">
        <v>3499</v>
      </c>
      <c r="C1776">
        <v>9.6000000000000002E-2</v>
      </c>
      <c r="D1776" t="s">
        <v>8263</v>
      </c>
      <c r="E1776" t="s">
        <v>29</v>
      </c>
      <c r="F1776" t="s">
        <v>35</v>
      </c>
      <c r="G1776">
        <v>48.363861</v>
      </c>
      <c r="H1776">
        <v>10.91483</v>
      </c>
      <c r="I1776" t="s">
        <v>8263</v>
      </c>
      <c r="J1776" t="s">
        <v>8263</v>
      </c>
      <c r="K1776" t="s">
        <v>8263</v>
      </c>
      <c r="L1776" t="s">
        <v>8263</v>
      </c>
    </row>
    <row r="1777" spans="1:12" x14ac:dyDescent="0.3">
      <c r="A1777" t="s">
        <v>3500</v>
      </c>
      <c r="B1777" t="s">
        <v>3501</v>
      </c>
      <c r="C1777">
        <v>9.5500000000000002E-2</v>
      </c>
      <c r="D1777" t="s">
        <v>8263</v>
      </c>
      <c r="E1777" t="s">
        <v>29</v>
      </c>
      <c r="F1777" t="s">
        <v>35</v>
      </c>
      <c r="G1777">
        <v>48.211393000000001</v>
      </c>
      <c r="H1777">
        <v>9.8289480000000005</v>
      </c>
      <c r="I1777" t="s">
        <v>8263</v>
      </c>
      <c r="J1777" t="s">
        <v>8263</v>
      </c>
      <c r="K1777" t="s">
        <v>8263</v>
      </c>
      <c r="L1777" t="s">
        <v>8263</v>
      </c>
    </row>
    <row r="1778" spans="1:12" x14ac:dyDescent="0.3">
      <c r="A1778" t="s">
        <v>3502</v>
      </c>
      <c r="B1778" t="s">
        <v>3503</v>
      </c>
      <c r="C1778">
        <v>9.5399999999999999E-2</v>
      </c>
      <c r="D1778" t="s">
        <v>8263</v>
      </c>
      <c r="E1778" t="s">
        <v>29</v>
      </c>
      <c r="F1778" t="s">
        <v>35</v>
      </c>
      <c r="G1778">
        <v>51.879556999999998</v>
      </c>
      <c r="H1778">
        <v>10.59984</v>
      </c>
      <c r="I1778" t="s">
        <v>8263</v>
      </c>
      <c r="J1778" t="s">
        <v>8263</v>
      </c>
      <c r="K1778" t="s">
        <v>8263</v>
      </c>
      <c r="L1778" t="s">
        <v>8263</v>
      </c>
    </row>
    <row r="1779" spans="1:12" x14ac:dyDescent="0.3">
      <c r="A1779" t="s">
        <v>3504</v>
      </c>
      <c r="B1779" t="s">
        <v>3505</v>
      </c>
      <c r="C1779">
        <v>9.5000000000000001E-2</v>
      </c>
      <c r="D1779" t="s">
        <v>8263</v>
      </c>
      <c r="E1779" t="s">
        <v>29</v>
      </c>
      <c r="F1779" t="s">
        <v>35</v>
      </c>
      <c r="G1779">
        <v>50.122363</v>
      </c>
      <c r="H1779">
        <v>11.970705000000001</v>
      </c>
      <c r="I1779" t="s">
        <v>8263</v>
      </c>
      <c r="J1779" t="s">
        <v>8263</v>
      </c>
      <c r="K1779" t="s">
        <v>8263</v>
      </c>
      <c r="L1779" t="s">
        <v>8263</v>
      </c>
    </row>
    <row r="1780" spans="1:12" x14ac:dyDescent="0.3">
      <c r="A1780" t="s">
        <v>3506</v>
      </c>
      <c r="B1780" t="s">
        <v>3507</v>
      </c>
      <c r="C1780">
        <v>162.1</v>
      </c>
      <c r="D1780" t="s">
        <v>8263</v>
      </c>
      <c r="E1780" t="s">
        <v>29</v>
      </c>
      <c r="F1780" t="s">
        <v>24</v>
      </c>
      <c r="G1780">
        <v>47.655340000000002</v>
      </c>
      <c r="H1780">
        <v>7.51959</v>
      </c>
      <c r="I1780" t="s">
        <v>8263</v>
      </c>
      <c r="J1780" t="s">
        <v>8263</v>
      </c>
      <c r="K1780" t="s">
        <v>8263</v>
      </c>
      <c r="L1780" t="s">
        <v>8263</v>
      </c>
    </row>
    <row r="1781" spans="1:12" x14ac:dyDescent="0.3">
      <c r="A1781" t="s">
        <v>3508</v>
      </c>
      <c r="B1781" t="s">
        <v>3509</v>
      </c>
      <c r="C1781">
        <v>9.5000000000000001E-2</v>
      </c>
      <c r="D1781" t="s">
        <v>8263</v>
      </c>
      <c r="E1781" t="s">
        <v>29</v>
      </c>
      <c r="F1781" t="s">
        <v>35</v>
      </c>
      <c r="G1781">
        <v>50.046650999999997</v>
      </c>
      <c r="H1781">
        <v>12.174458</v>
      </c>
      <c r="I1781" t="s">
        <v>8263</v>
      </c>
      <c r="J1781" t="s">
        <v>8263</v>
      </c>
      <c r="K1781" t="s">
        <v>8263</v>
      </c>
      <c r="L1781" t="s">
        <v>8263</v>
      </c>
    </row>
    <row r="1782" spans="1:12" x14ac:dyDescent="0.3">
      <c r="A1782" t="s">
        <v>3510</v>
      </c>
      <c r="B1782" t="s">
        <v>3511</v>
      </c>
      <c r="C1782">
        <v>9.5000000000000001E-2</v>
      </c>
      <c r="D1782" t="s">
        <v>8263</v>
      </c>
      <c r="E1782" t="s">
        <v>29</v>
      </c>
      <c r="F1782" t="s">
        <v>35</v>
      </c>
      <c r="G1782">
        <v>50.726751</v>
      </c>
      <c r="H1782">
        <v>13.051811000000001</v>
      </c>
      <c r="I1782" t="s">
        <v>8263</v>
      </c>
      <c r="J1782" t="s">
        <v>8263</v>
      </c>
      <c r="K1782" t="s">
        <v>8263</v>
      </c>
      <c r="L1782" t="s">
        <v>8263</v>
      </c>
    </row>
    <row r="1783" spans="1:12" x14ac:dyDescent="0.3">
      <c r="A1783" t="s">
        <v>3512</v>
      </c>
      <c r="B1783" t="s">
        <v>3513</v>
      </c>
      <c r="C1783">
        <v>9.5000000000000001E-2</v>
      </c>
      <c r="D1783" t="s">
        <v>8263</v>
      </c>
      <c r="E1783" t="s">
        <v>29</v>
      </c>
      <c r="F1783" t="s">
        <v>35</v>
      </c>
      <c r="G1783">
        <v>48.213777999999998</v>
      </c>
      <c r="H1783">
        <v>9.5182420000000008</v>
      </c>
      <c r="I1783" t="s">
        <v>8263</v>
      </c>
      <c r="J1783" t="s">
        <v>8263</v>
      </c>
      <c r="K1783" t="s">
        <v>8263</v>
      </c>
      <c r="L1783" t="s">
        <v>8263</v>
      </c>
    </row>
    <row r="1784" spans="1:12" x14ac:dyDescent="0.3">
      <c r="A1784" t="s">
        <v>3514</v>
      </c>
      <c r="B1784" t="s">
        <v>3515</v>
      </c>
      <c r="C1784">
        <v>9.5000000000000001E-2</v>
      </c>
      <c r="D1784" t="s">
        <v>8263</v>
      </c>
      <c r="E1784" t="s">
        <v>29</v>
      </c>
      <c r="F1784" t="s">
        <v>35</v>
      </c>
      <c r="G1784">
        <v>51.025953999999999</v>
      </c>
      <c r="H1784">
        <v>9.1950260000000004</v>
      </c>
      <c r="I1784" t="s">
        <v>8263</v>
      </c>
      <c r="J1784" t="s">
        <v>8263</v>
      </c>
      <c r="K1784" t="s">
        <v>8263</v>
      </c>
      <c r="L1784" t="s">
        <v>8263</v>
      </c>
    </row>
    <row r="1785" spans="1:12" x14ac:dyDescent="0.3">
      <c r="A1785" t="s">
        <v>3516</v>
      </c>
      <c r="B1785" t="s">
        <v>3517</v>
      </c>
      <c r="C1785">
        <v>9.5000000000000001E-2</v>
      </c>
      <c r="D1785" t="s">
        <v>8263</v>
      </c>
      <c r="E1785" t="s">
        <v>29</v>
      </c>
      <c r="F1785" t="s">
        <v>35</v>
      </c>
      <c r="G1785">
        <v>52.839435000000002</v>
      </c>
      <c r="H1785">
        <v>13.902692</v>
      </c>
      <c r="I1785" t="s">
        <v>8263</v>
      </c>
      <c r="J1785" t="s">
        <v>8263</v>
      </c>
      <c r="K1785" t="s">
        <v>8263</v>
      </c>
      <c r="L1785" t="s">
        <v>8263</v>
      </c>
    </row>
    <row r="1786" spans="1:12" x14ac:dyDescent="0.3">
      <c r="A1786" t="s">
        <v>3518</v>
      </c>
      <c r="B1786" t="s">
        <v>3519</v>
      </c>
      <c r="C1786">
        <v>9.5000000000000001E-2</v>
      </c>
      <c r="D1786" t="s">
        <v>8263</v>
      </c>
      <c r="E1786" t="s">
        <v>29</v>
      </c>
      <c r="F1786" t="s">
        <v>35</v>
      </c>
      <c r="G1786">
        <v>52.402904999999997</v>
      </c>
      <c r="H1786">
        <v>12.392863999999999</v>
      </c>
      <c r="I1786" t="s">
        <v>8263</v>
      </c>
      <c r="J1786" t="s">
        <v>8263</v>
      </c>
      <c r="K1786" t="s">
        <v>8263</v>
      </c>
      <c r="L1786" t="s">
        <v>8263</v>
      </c>
    </row>
    <row r="1787" spans="1:12" x14ac:dyDescent="0.3">
      <c r="A1787" t="s">
        <v>3520</v>
      </c>
      <c r="B1787" t="s">
        <v>3521</v>
      </c>
      <c r="C1787">
        <v>9.5000000000000001E-2</v>
      </c>
      <c r="D1787" t="s">
        <v>8263</v>
      </c>
      <c r="E1787" t="s">
        <v>29</v>
      </c>
      <c r="F1787" t="s">
        <v>35</v>
      </c>
      <c r="G1787">
        <v>48.38879</v>
      </c>
      <c r="H1787">
        <v>10.885515</v>
      </c>
      <c r="I1787" t="s">
        <v>8263</v>
      </c>
      <c r="J1787" t="s">
        <v>8263</v>
      </c>
      <c r="K1787" t="s">
        <v>8263</v>
      </c>
      <c r="L1787" t="s">
        <v>8263</v>
      </c>
    </row>
    <row r="1788" spans="1:12" x14ac:dyDescent="0.3">
      <c r="A1788" t="s">
        <v>3522</v>
      </c>
      <c r="B1788" t="s">
        <v>3523</v>
      </c>
      <c r="C1788">
        <v>9.5000000000000001E-2</v>
      </c>
      <c r="D1788" t="s">
        <v>8263</v>
      </c>
      <c r="E1788" t="s">
        <v>29</v>
      </c>
      <c r="F1788" t="s">
        <v>35</v>
      </c>
      <c r="G1788">
        <v>51.025964999999999</v>
      </c>
      <c r="H1788">
        <v>9.1948329999999991</v>
      </c>
      <c r="I1788" t="s">
        <v>8263</v>
      </c>
      <c r="J1788" t="s">
        <v>8263</v>
      </c>
      <c r="K1788" t="s">
        <v>8263</v>
      </c>
      <c r="L1788" t="s">
        <v>8263</v>
      </c>
    </row>
    <row r="1789" spans="1:12" x14ac:dyDescent="0.3">
      <c r="A1789" t="s">
        <v>3524</v>
      </c>
      <c r="B1789" t="s">
        <v>3525</v>
      </c>
      <c r="C1789">
        <v>9.2999999999999999E-2</v>
      </c>
      <c r="D1789" t="s">
        <v>8263</v>
      </c>
      <c r="E1789" t="s">
        <v>29</v>
      </c>
      <c r="F1789" t="s">
        <v>35</v>
      </c>
      <c r="G1789">
        <v>50.893563999999998</v>
      </c>
      <c r="H1789">
        <v>13.392250000000001</v>
      </c>
      <c r="I1789" t="s">
        <v>8263</v>
      </c>
      <c r="J1789" t="s">
        <v>8263</v>
      </c>
      <c r="K1789" t="s">
        <v>8263</v>
      </c>
      <c r="L1789" t="s">
        <v>8263</v>
      </c>
    </row>
    <row r="1790" spans="1:12" x14ac:dyDescent="0.3">
      <c r="A1790" t="s">
        <v>3526</v>
      </c>
      <c r="B1790" t="s">
        <v>3527</v>
      </c>
      <c r="C1790">
        <v>9.1999999999999998E-2</v>
      </c>
      <c r="D1790" t="s">
        <v>8263</v>
      </c>
      <c r="E1790" t="s">
        <v>29</v>
      </c>
      <c r="F1790" t="s">
        <v>35</v>
      </c>
      <c r="G1790">
        <v>49.203009000000002</v>
      </c>
      <c r="H1790">
        <v>12.960259000000001</v>
      </c>
      <c r="I1790" t="s">
        <v>8263</v>
      </c>
      <c r="J1790" t="s">
        <v>8263</v>
      </c>
      <c r="K1790" t="s">
        <v>8263</v>
      </c>
      <c r="L1790" t="s">
        <v>8263</v>
      </c>
    </row>
    <row r="1791" spans="1:12" x14ac:dyDescent="0.3">
      <c r="A1791" t="s">
        <v>3528</v>
      </c>
      <c r="B1791" t="s">
        <v>3529</v>
      </c>
      <c r="C1791">
        <v>1690</v>
      </c>
      <c r="D1791">
        <v>1200</v>
      </c>
      <c r="E1791" t="s">
        <v>18</v>
      </c>
      <c r="F1791" t="s">
        <v>24</v>
      </c>
      <c r="G1791">
        <v>45.205970000000001</v>
      </c>
      <c r="H1791">
        <v>6.1171899999999999</v>
      </c>
      <c r="I1791">
        <v>955</v>
      </c>
      <c r="J1791">
        <v>132</v>
      </c>
      <c r="K1791">
        <v>34800</v>
      </c>
      <c r="L1791" t="s">
        <v>8263</v>
      </c>
    </row>
    <row r="1792" spans="1:12" x14ac:dyDescent="0.3">
      <c r="A1792" t="s">
        <v>3530</v>
      </c>
      <c r="B1792" t="s">
        <v>3531</v>
      </c>
      <c r="C1792">
        <v>525</v>
      </c>
      <c r="D1792">
        <v>480</v>
      </c>
      <c r="E1792" t="s">
        <v>18</v>
      </c>
      <c r="F1792" t="s">
        <v>41</v>
      </c>
      <c r="G1792">
        <v>46.975563999999999</v>
      </c>
      <c r="H1792">
        <v>10.043049</v>
      </c>
      <c r="I1792">
        <v>818</v>
      </c>
      <c r="J1792">
        <v>29.25</v>
      </c>
      <c r="K1792">
        <v>2300</v>
      </c>
      <c r="L1792" t="s">
        <v>8263</v>
      </c>
    </row>
    <row r="1793" spans="1:12" x14ac:dyDescent="0.3">
      <c r="A1793" t="s">
        <v>3532</v>
      </c>
      <c r="B1793" t="s">
        <v>3533</v>
      </c>
      <c r="C1793">
        <v>116</v>
      </c>
      <c r="D1793" t="s">
        <v>8263</v>
      </c>
      <c r="E1793" t="s">
        <v>14</v>
      </c>
      <c r="F1793" t="s">
        <v>70</v>
      </c>
      <c r="G1793">
        <v>41.335500000000003</v>
      </c>
      <c r="H1793">
        <v>24.4621</v>
      </c>
      <c r="I1793">
        <v>95</v>
      </c>
      <c r="J1793">
        <v>12</v>
      </c>
      <c r="K1793">
        <v>11000</v>
      </c>
      <c r="L1793">
        <v>196</v>
      </c>
    </row>
    <row r="1794" spans="1:12" x14ac:dyDescent="0.3">
      <c r="A1794" t="s">
        <v>3534</v>
      </c>
      <c r="B1794" t="s">
        <v>3535</v>
      </c>
      <c r="C1794">
        <v>9.0999999999999998E-2</v>
      </c>
      <c r="D1794" t="s">
        <v>8263</v>
      </c>
      <c r="E1794" t="s">
        <v>29</v>
      </c>
      <c r="F1794" t="s">
        <v>35</v>
      </c>
      <c r="G1794">
        <v>50.643821000000003</v>
      </c>
      <c r="H1794">
        <v>10.019648</v>
      </c>
      <c r="I1794" t="s">
        <v>8263</v>
      </c>
      <c r="J1794" t="s">
        <v>8263</v>
      </c>
      <c r="K1794" t="s">
        <v>8263</v>
      </c>
      <c r="L1794" t="s">
        <v>8263</v>
      </c>
    </row>
    <row r="1795" spans="1:12" x14ac:dyDescent="0.3">
      <c r="A1795" t="s">
        <v>3536</v>
      </c>
      <c r="B1795" t="s">
        <v>3537</v>
      </c>
      <c r="C1795">
        <v>0.09</v>
      </c>
      <c r="D1795" t="s">
        <v>8263</v>
      </c>
      <c r="E1795" t="s">
        <v>29</v>
      </c>
      <c r="F1795" t="s">
        <v>35</v>
      </c>
      <c r="G1795">
        <v>48.916040000000002</v>
      </c>
      <c r="H1795">
        <v>9.8920899999999996</v>
      </c>
      <c r="I1795" t="s">
        <v>8263</v>
      </c>
      <c r="J1795" t="s">
        <v>8263</v>
      </c>
      <c r="K1795" t="s">
        <v>8263</v>
      </c>
      <c r="L1795" t="s">
        <v>8263</v>
      </c>
    </row>
    <row r="1796" spans="1:12" x14ac:dyDescent="0.3">
      <c r="A1796" t="s">
        <v>3538</v>
      </c>
      <c r="B1796" t="s">
        <v>3539</v>
      </c>
      <c r="C1796">
        <v>0.09</v>
      </c>
      <c r="D1796" t="s">
        <v>8263</v>
      </c>
      <c r="E1796" t="s">
        <v>29</v>
      </c>
      <c r="F1796" t="s">
        <v>35</v>
      </c>
      <c r="G1796">
        <v>49.613866000000002</v>
      </c>
      <c r="H1796">
        <v>12.124321</v>
      </c>
      <c r="I1796" t="s">
        <v>8263</v>
      </c>
      <c r="J1796" t="s">
        <v>8263</v>
      </c>
      <c r="K1796" t="s">
        <v>8263</v>
      </c>
      <c r="L1796" t="s">
        <v>8263</v>
      </c>
    </row>
    <row r="1797" spans="1:12" x14ac:dyDescent="0.3">
      <c r="A1797" t="s">
        <v>3540</v>
      </c>
      <c r="B1797" t="s">
        <v>3541</v>
      </c>
      <c r="C1797">
        <v>0.09</v>
      </c>
      <c r="D1797" t="s">
        <v>8263</v>
      </c>
      <c r="E1797" t="s">
        <v>29</v>
      </c>
      <c r="F1797" t="s">
        <v>35</v>
      </c>
      <c r="G1797">
        <v>48.863281999999998</v>
      </c>
      <c r="H1797">
        <v>13.407086</v>
      </c>
      <c r="I1797" t="s">
        <v>8263</v>
      </c>
      <c r="J1797" t="s">
        <v>8263</v>
      </c>
      <c r="K1797" t="s">
        <v>8263</v>
      </c>
      <c r="L1797" t="s">
        <v>8263</v>
      </c>
    </row>
    <row r="1798" spans="1:12" x14ac:dyDescent="0.3">
      <c r="A1798" t="s">
        <v>3542</v>
      </c>
      <c r="B1798" t="s">
        <v>3543</v>
      </c>
      <c r="C1798">
        <v>0.09</v>
      </c>
      <c r="D1798" t="s">
        <v>8263</v>
      </c>
      <c r="E1798" t="s">
        <v>29</v>
      </c>
      <c r="F1798" t="s">
        <v>35</v>
      </c>
      <c r="G1798">
        <v>49.171855999999998</v>
      </c>
      <c r="H1798">
        <v>12.857272999999999</v>
      </c>
      <c r="I1798" t="s">
        <v>8263</v>
      </c>
      <c r="J1798" t="s">
        <v>8263</v>
      </c>
      <c r="K1798" t="s">
        <v>8263</v>
      </c>
      <c r="L1798" t="s">
        <v>8263</v>
      </c>
    </row>
    <row r="1799" spans="1:12" x14ac:dyDescent="0.3">
      <c r="A1799" t="s">
        <v>3544</v>
      </c>
      <c r="B1799" t="s">
        <v>3545</v>
      </c>
      <c r="C1799">
        <v>0.09</v>
      </c>
      <c r="D1799" t="s">
        <v>8263</v>
      </c>
      <c r="E1799" t="s">
        <v>29</v>
      </c>
      <c r="F1799" t="s">
        <v>35</v>
      </c>
      <c r="G1799">
        <v>51.706131999999997</v>
      </c>
      <c r="H1799">
        <v>9.2873359999999998</v>
      </c>
      <c r="I1799" t="s">
        <v>8263</v>
      </c>
      <c r="J1799" t="s">
        <v>8263</v>
      </c>
      <c r="K1799" t="s">
        <v>8263</v>
      </c>
      <c r="L1799" t="s">
        <v>8263</v>
      </c>
    </row>
    <row r="1800" spans="1:12" x14ac:dyDescent="0.3">
      <c r="A1800" t="s">
        <v>3546</v>
      </c>
      <c r="B1800" t="s">
        <v>3547</v>
      </c>
      <c r="C1800">
        <v>0.09</v>
      </c>
      <c r="D1800" t="s">
        <v>8263</v>
      </c>
      <c r="E1800" t="s">
        <v>29</v>
      </c>
      <c r="F1800" t="s">
        <v>35</v>
      </c>
      <c r="G1800">
        <v>48.766081</v>
      </c>
      <c r="H1800">
        <v>8.3271339999999991</v>
      </c>
      <c r="I1800" t="s">
        <v>8263</v>
      </c>
      <c r="J1800" t="s">
        <v>8263</v>
      </c>
      <c r="K1800" t="s">
        <v>8263</v>
      </c>
      <c r="L1800" t="s">
        <v>8263</v>
      </c>
    </row>
    <row r="1801" spans="1:12" x14ac:dyDescent="0.3">
      <c r="A1801" t="s">
        <v>3548</v>
      </c>
      <c r="B1801" t="s">
        <v>3549</v>
      </c>
      <c r="C1801">
        <v>0.09</v>
      </c>
      <c r="D1801" t="s">
        <v>8263</v>
      </c>
      <c r="E1801" t="s">
        <v>29</v>
      </c>
      <c r="F1801" t="s">
        <v>35</v>
      </c>
      <c r="G1801">
        <v>48.760848000000003</v>
      </c>
      <c r="H1801">
        <v>8.3385250000000006</v>
      </c>
      <c r="I1801" t="s">
        <v>8263</v>
      </c>
      <c r="J1801" t="s">
        <v>8263</v>
      </c>
      <c r="K1801" t="s">
        <v>8263</v>
      </c>
      <c r="L1801" t="s">
        <v>8263</v>
      </c>
    </row>
    <row r="1802" spans="1:12" x14ac:dyDescent="0.3">
      <c r="A1802" t="s">
        <v>3550</v>
      </c>
      <c r="B1802" t="s">
        <v>3484</v>
      </c>
      <c r="C1802">
        <v>0.09</v>
      </c>
      <c r="D1802" t="s">
        <v>8263</v>
      </c>
      <c r="E1802" t="s">
        <v>29</v>
      </c>
      <c r="F1802" t="s">
        <v>35</v>
      </c>
      <c r="G1802">
        <v>49.607121999999997</v>
      </c>
      <c r="H1802">
        <v>9.6782020000000006</v>
      </c>
      <c r="I1802" t="s">
        <v>8263</v>
      </c>
      <c r="J1802" t="s">
        <v>8263</v>
      </c>
      <c r="K1802" t="s">
        <v>8263</v>
      </c>
      <c r="L1802" t="s">
        <v>8263</v>
      </c>
    </row>
    <row r="1803" spans="1:12" x14ac:dyDescent="0.3">
      <c r="A1803" t="s">
        <v>3551</v>
      </c>
      <c r="B1803" t="s">
        <v>3311</v>
      </c>
      <c r="C1803">
        <v>0.09</v>
      </c>
      <c r="D1803" t="s">
        <v>8263</v>
      </c>
      <c r="E1803" t="s">
        <v>29</v>
      </c>
      <c r="F1803" t="s">
        <v>35</v>
      </c>
      <c r="G1803">
        <v>48.391911999999998</v>
      </c>
      <c r="H1803">
        <v>8.6731990000000003</v>
      </c>
      <c r="I1803" t="s">
        <v>8263</v>
      </c>
      <c r="J1803" t="s">
        <v>8263</v>
      </c>
      <c r="K1803" t="s">
        <v>8263</v>
      </c>
      <c r="L1803" t="s">
        <v>8263</v>
      </c>
    </row>
    <row r="1804" spans="1:12" x14ac:dyDescent="0.3">
      <c r="A1804" t="s">
        <v>3552</v>
      </c>
      <c r="B1804" t="s">
        <v>3553</v>
      </c>
      <c r="C1804">
        <v>162</v>
      </c>
      <c r="D1804" t="s">
        <v>8263</v>
      </c>
      <c r="E1804" t="s">
        <v>14</v>
      </c>
      <c r="F1804" t="s">
        <v>467</v>
      </c>
      <c r="G1804">
        <v>52.656399999999998</v>
      </c>
      <c r="H1804">
        <v>19.133900000000001</v>
      </c>
      <c r="I1804">
        <v>24</v>
      </c>
      <c r="J1804">
        <v>408</v>
      </c>
      <c r="K1804" t="s">
        <v>8263</v>
      </c>
      <c r="L1804">
        <v>723</v>
      </c>
    </row>
    <row r="1805" spans="1:12" x14ac:dyDescent="0.3">
      <c r="A1805" t="s">
        <v>3554</v>
      </c>
      <c r="B1805" t="s">
        <v>3555</v>
      </c>
      <c r="C1805">
        <v>0.09</v>
      </c>
      <c r="D1805" t="s">
        <v>8263</v>
      </c>
      <c r="E1805" t="s">
        <v>29</v>
      </c>
      <c r="F1805" t="s">
        <v>35</v>
      </c>
      <c r="G1805">
        <v>49.003189999999996</v>
      </c>
      <c r="H1805">
        <v>9.8068360000000006</v>
      </c>
      <c r="I1805" t="s">
        <v>8263</v>
      </c>
      <c r="J1805" t="s">
        <v>8263</v>
      </c>
      <c r="K1805" t="s">
        <v>8263</v>
      </c>
      <c r="L1805" t="s">
        <v>8263</v>
      </c>
    </row>
    <row r="1806" spans="1:12" x14ac:dyDescent="0.3">
      <c r="A1806" t="s">
        <v>3556</v>
      </c>
      <c r="B1806" t="s">
        <v>3557</v>
      </c>
      <c r="C1806">
        <v>0.09</v>
      </c>
      <c r="D1806" t="s">
        <v>8263</v>
      </c>
      <c r="E1806" t="s">
        <v>29</v>
      </c>
      <c r="F1806" t="s">
        <v>35</v>
      </c>
      <c r="G1806">
        <v>49.194707999999999</v>
      </c>
      <c r="H1806">
        <v>9.2140500000000003</v>
      </c>
      <c r="I1806" t="s">
        <v>8263</v>
      </c>
      <c r="J1806" t="s">
        <v>8263</v>
      </c>
      <c r="K1806" t="s">
        <v>8263</v>
      </c>
      <c r="L1806" t="s">
        <v>8263</v>
      </c>
    </row>
    <row r="1807" spans="1:12" x14ac:dyDescent="0.3">
      <c r="A1807" t="s">
        <v>3558</v>
      </c>
      <c r="B1807" t="s">
        <v>3559</v>
      </c>
      <c r="C1807">
        <v>0.09</v>
      </c>
      <c r="D1807" t="s">
        <v>8263</v>
      </c>
      <c r="E1807" t="s">
        <v>29</v>
      </c>
      <c r="F1807" t="s">
        <v>35</v>
      </c>
      <c r="G1807">
        <v>49.116756000000002</v>
      </c>
      <c r="H1807">
        <v>9.8652350000000002</v>
      </c>
      <c r="I1807" t="s">
        <v>8263</v>
      </c>
      <c r="J1807" t="s">
        <v>8263</v>
      </c>
      <c r="K1807" t="s">
        <v>8263</v>
      </c>
      <c r="L1807" t="s">
        <v>8263</v>
      </c>
    </row>
    <row r="1808" spans="1:12" x14ac:dyDescent="0.3">
      <c r="A1808" t="s">
        <v>3560</v>
      </c>
      <c r="B1808" t="s">
        <v>3561</v>
      </c>
      <c r="C1808">
        <v>0.09</v>
      </c>
      <c r="D1808" t="s">
        <v>8263</v>
      </c>
      <c r="E1808" t="s">
        <v>29</v>
      </c>
      <c r="F1808" t="s">
        <v>35</v>
      </c>
      <c r="G1808">
        <v>48.773152000000003</v>
      </c>
      <c r="H1808">
        <v>13.289622</v>
      </c>
      <c r="I1808" t="s">
        <v>8263</v>
      </c>
      <c r="J1808" t="s">
        <v>8263</v>
      </c>
      <c r="K1808" t="s">
        <v>8263</v>
      </c>
      <c r="L1808" t="s">
        <v>8263</v>
      </c>
    </row>
    <row r="1809" spans="1:12" x14ac:dyDescent="0.3">
      <c r="A1809" t="s">
        <v>3562</v>
      </c>
      <c r="B1809" t="s">
        <v>3563</v>
      </c>
      <c r="C1809">
        <v>0.09</v>
      </c>
      <c r="D1809" t="s">
        <v>8263</v>
      </c>
      <c r="E1809" t="s">
        <v>29</v>
      </c>
      <c r="F1809" t="s">
        <v>35</v>
      </c>
      <c r="G1809">
        <v>49.011290000000002</v>
      </c>
      <c r="H1809">
        <v>10.583995</v>
      </c>
      <c r="I1809" t="s">
        <v>8263</v>
      </c>
      <c r="J1809" t="s">
        <v>8263</v>
      </c>
      <c r="K1809" t="s">
        <v>8263</v>
      </c>
      <c r="L1809" t="s">
        <v>8263</v>
      </c>
    </row>
    <row r="1810" spans="1:12" x14ac:dyDescent="0.3">
      <c r="A1810" t="s">
        <v>3564</v>
      </c>
      <c r="B1810" t="s">
        <v>3565</v>
      </c>
      <c r="C1810">
        <v>0.09</v>
      </c>
      <c r="D1810" t="s">
        <v>8263</v>
      </c>
      <c r="E1810" t="s">
        <v>29</v>
      </c>
      <c r="F1810" t="s">
        <v>35</v>
      </c>
      <c r="G1810">
        <v>47.918872</v>
      </c>
      <c r="H1810">
        <v>8.6329820000000002</v>
      </c>
      <c r="I1810" t="s">
        <v>8263</v>
      </c>
      <c r="J1810" t="s">
        <v>8263</v>
      </c>
      <c r="K1810" t="s">
        <v>8263</v>
      </c>
      <c r="L1810" t="s">
        <v>8263</v>
      </c>
    </row>
    <row r="1811" spans="1:12" x14ac:dyDescent="0.3">
      <c r="A1811" t="s">
        <v>3566</v>
      </c>
      <c r="B1811" t="s">
        <v>3567</v>
      </c>
      <c r="C1811">
        <v>0.09</v>
      </c>
      <c r="D1811" t="s">
        <v>8263</v>
      </c>
      <c r="E1811" t="s">
        <v>29</v>
      </c>
      <c r="F1811" t="s">
        <v>35</v>
      </c>
      <c r="G1811">
        <v>48.744568000000001</v>
      </c>
      <c r="H1811">
        <v>13.531995</v>
      </c>
      <c r="I1811" t="s">
        <v>8263</v>
      </c>
      <c r="J1811" t="s">
        <v>8263</v>
      </c>
      <c r="K1811" t="s">
        <v>8263</v>
      </c>
      <c r="L1811" t="s">
        <v>8263</v>
      </c>
    </row>
    <row r="1812" spans="1:12" x14ac:dyDescent="0.3">
      <c r="A1812" t="s">
        <v>3568</v>
      </c>
      <c r="B1812" t="s">
        <v>3569</v>
      </c>
      <c r="C1812">
        <v>0.09</v>
      </c>
      <c r="D1812" t="s">
        <v>8263</v>
      </c>
      <c r="E1812" t="s">
        <v>29</v>
      </c>
      <c r="F1812" t="s">
        <v>35</v>
      </c>
      <c r="G1812">
        <v>51.880454</v>
      </c>
      <c r="H1812">
        <v>10.470846</v>
      </c>
      <c r="I1812" t="s">
        <v>8263</v>
      </c>
      <c r="J1812" t="s">
        <v>8263</v>
      </c>
      <c r="K1812" t="s">
        <v>8263</v>
      </c>
      <c r="L1812" t="s">
        <v>8263</v>
      </c>
    </row>
    <row r="1813" spans="1:12" x14ac:dyDescent="0.3">
      <c r="A1813" t="s">
        <v>3570</v>
      </c>
      <c r="B1813" t="s">
        <v>3571</v>
      </c>
      <c r="C1813">
        <v>0.09</v>
      </c>
      <c r="D1813" t="s">
        <v>8263</v>
      </c>
      <c r="E1813" t="s">
        <v>29</v>
      </c>
      <c r="F1813" t="s">
        <v>35</v>
      </c>
      <c r="G1813">
        <v>47.730195999999999</v>
      </c>
      <c r="H1813">
        <v>11.845712000000001</v>
      </c>
      <c r="I1813" t="s">
        <v>8263</v>
      </c>
      <c r="J1813" t="s">
        <v>8263</v>
      </c>
      <c r="K1813" t="s">
        <v>8263</v>
      </c>
      <c r="L1813" t="s">
        <v>8263</v>
      </c>
    </row>
    <row r="1814" spans="1:12" x14ac:dyDescent="0.3">
      <c r="A1814" t="s">
        <v>3572</v>
      </c>
      <c r="B1814" t="s">
        <v>3573</v>
      </c>
      <c r="C1814">
        <v>0.09</v>
      </c>
      <c r="D1814" t="s">
        <v>8263</v>
      </c>
      <c r="E1814" t="s">
        <v>29</v>
      </c>
      <c r="F1814" t="s">
        <v>35</v>
      </c>
      <c r="G1814">
        <v>48.453125</v>
      </c>
      <c r="H1814">
        <v>9.2325700000000008</v>
      </c>
      <c r="I1814" t="s">
        <v>8263</v>
      </c>
      <c r="J1814" t="s">
        <v>8263</v>
      </c>
      <c r="K1814" t="s">
        <v>8263</v>
      </c>
      <c r="L1814" t="s">
        <v>8263</v>
      </c>
    </row>
    <row r="1815" spans="1:12" x14ac:dyDescent="0.3">
      <c r="A1815" t="s">
        <v>3574</v>
      </c>
      <c r="B1815" t="s">
        <v>3575</v>
      </c>
      <c r="C1815">
        <v>162</v>
      </c>
      <c r="D1815" t="s">
        <v>8263</v>
      </c>
      <c r="E1815" t="s">
        <v>14</v>
      </c>
      <c r="F1815" t="s">
        <v>124</v>
      </c>
      <c r="G1815">
        <v>41.771000000000001</v>
      </c>
      <c r="H1815">
        <v>20.84</v>
      </c>
      <c r="I1815">
        <v>62</v>
      </c>
      <c r="J1815">
        <v>277</v>
      </c>
      <c r="K1815" t="s">
        <v>8263</v>
      </c>
      <c r="L1815">
        <v>350</v>
      </c>
    </row>
    <row r="1816" spans="1:12" x14ac:dyDescent="0.3">
      <c r="A1816" t="s">
        <v>3576</v>
      </c>
      <c r="B1816" t="s">
        <v>3573</v>
      </c>
      <c r="C1816">
        <v>0.09</v>
      </c>
      <c r="D1816" t="s">
        <v>8263</v>
      </c>
      <c r="E1816" t="s">
        <v>29</v>
      </c>
      <c r="F1816" t="s">
        <v>35</v>
      </c>
      <c r="G1816">
        <v>48.453125</v>
      </c>
      <c r="H1816">
        <v>9.2325700000000008</v>
      </c>
      <c r="I1816" t="s">
        <v>8263</v>
      </c>
      <c r="J1816" t="s">
        <v>8263</v>
      </c>
      <c r="K1816" t="s">
        <v>8263</v>
      </c>
      <c r="L1816" t="s">
        <v>8263</v>
      </c>
    </row>
    <row r="1817" spans="1:12" x14ac:dyDescent="0.3">
      <c r="A1817" t="s">
        <v>3577</v>
      </c>
      <c r="B1817" t="s">
        <v>3578</v>
      </c>
      <c r="C1817">
        <v>0.09</v>
      </c>
      <c r="D1817" t="s">
        <v>8263</v>
      </c>
      <c r="E1817" t="s">
        <v>29</v>
      </c>
      <c r="F1817" t="s">
        <v>35</v>
      </c>
      <c r="G1817">
        <v>48.122</v>
      </c>
      <c r="H1817">
        <v>12.576000000000001</v>
      </c>
      <c r="I1817" t="s">
        <v>8263</v>
      </c>
      <c r="J1817" t="s">
        <v>8263</v>
      </c>
      <c r="K1817" t="s">
        <v>8263</v>
      </c>
      <c r="L1817" t="s">
        <v>8263</v>
      </c>
    </row>
    <row r="1818" spans="1:12" x14ac:dyDescent="0.3">
      <c r="A1818" t="s">
        <v>3579</v>
      </c>
      <c r="B1818" t="s">
        <v>3580</v>
      </c>
      <c r="C1818">
        <v>0.09</v>
      </c>
      <c r="D1818" t="s">
        <v>8263</v>
      </c>
      <c r="E1818" t="s">
        <v>29</v>
      </c>
      <c r="F1818" t="s">
        <v>35</v>
      </c>
      <c r="G1818">
        <v>48.131022000000002</v>
      </c>
      <c r="H1818">
        <v>12.584229000000001</v>
      </c>
      <c r="I1818" t="s">
        <v>8263</v>
      </c>
      <c r="J1818" t="s">
        <v>8263</v>
      </c>
      <c r="K1818" t="s">
        <v>8263</v>
      </c>
      <c r="L1818" t="s">
        <v>8263</v>
      </c>
    </row>
    <row r="1819" spans="1:12" x14ac:dyDescent="0.3">
      <c r="A1819" t="s">
        <v>3581</v>
      </c>
      <c r="B1819" t="s">
        <v>3582</v>
      </c>
      <c r="C1819">
        <v>0.09</v>
      </c>
      <c r="D1819" t="s">
        <v>8263</v>
      </c>
      <c r="E1819" t="s">
        <v>29</v>
      </c>
      <c r="F1819" t="s">
        <v>35</v>
      </c>
      <c r="G1819">
        <v>48.337000000000003</v>
      </c>
      <c r="H1819">
        <v>11.837999999999999</v>
      </c>
      <c r="I1819" t="s">
        <v>8263</v>
      </c>
      <c r="J1819" t="s">
        <v>8263</v>
      </c>
      <c r="K1819" t="s">
        <v>8263</v>
      </c>
      <c r="L1819" t="s">
        <v>8263</v>
      </c>
    </row>
    <row r="1820" spans="1:12" x14ac:dyDescent="0.3">
      <c r="A1820" t="s">
        <v>3583</v>
      </c>
      <c r="B1820" t="s">
        <v>3584</v>
      </c>
      <c r="C1820">
        <v>0.09</v>
      </c>
      <c r="D1820" t="s">
        <v>8263</v>
      </c>
      <c r="E1820" t="s">
        <v>29</v>
      </c>
      <c r="F1820" t="s">
        <v>35</v>
      </c>
      <c r="G1820">
        <v>50.306601000000001</v>
      </c>
      <c r="H1820">
        <v>11.935536000000001</v>
      </c>
      <c r="I1820" t="s">
        <v>8263</v>
      </c>
      <c r="J1820" t="s">
        <v>8263</v>
      </c>
      <c r="K1820" t="s">
        <v>8263</v>
      </c>
      <c r="L1820" t="s">
        <v>8263</v>
      </c>
    </row>
    <row r="1821" spans="1:12" x14ac:dyDescent="0.3">
      <c r="A1821" t="s">
        <v>3585</v>
      </c>
      <c r="B1821" t="s">
        <v>3586</v>
      </c>
      <c r="C1821">
        <v>0.09</v>
      </c>
      <c r="D1821" t="s">
        <v>8263</v>
      </c>
      <c r="E1821" t="s">
        <v>29</v>
      </c>
      <c r="F1821" t="s">
        <v>35</v>
      </c>
      <c r="G1821">
        <v>49.492699999999999</v>
      </c>
      <c r="H1821">
        <v>12.5098</v>
      </c>
      <c r="I1821" t="s">
        <v>8263</v>
      </c>
      <c r="J1821" t="s">
        <v>8263</v>
      </c>
      <c r="K1821" t="s">
        <v>8263</v>
      </c>
      <c r="L1821" t="s">
        <v>8263</v>
      </c>
    </row>
    <row r="1822" spans="1:12" x14ac:dyDescent="0.3">
      <c r="A1822" t="s">
        <v>3587</v>
      </c>
      <c r="B1822" t="s">
        <v>3588</v>
      </c>
      <c r="C1822">
        <v>8.8999999999999996E-2</v>
      </c>
      <c r="D1822" t="s">
        <v>8263</v>
      </c>
      <c r="E1822" t="s">
        <v>29</v>
      </c>
      <c r="F1822" t="s">
        <v>35</v>
      </c>
      <c r="G1822">
        <v>48.374898000000002</v>
      </c>
      <c r="H1822">
        <v>8.2831630000000001</v>
      </c>
      <c r="I1822" t="s">
        <v>8263</v>
      </c>
      <c r="J1822" t="s">
        <v>8263</v>
      </c>
      <c r="K1822" t="s">
        <v>8263</v>
      </c>
      <c r="L1822" t="s">
        <v>8263</v>
      </c>
    </row>
    <row r="1823" spans="1:12" x14ac:dyDescent="0.3">
      <c r="A1823" t="s">
        <v>3589</v>
      </c>
      <c r="B1823" t="s">
        <v>3590</v>
      </c>
      <c r="C1823">
        <v>8.5000000000000006E-2</v>
      </c>
      <c r="D1823" t="s">
        <v>8263</v>
      </c>
      <c r="E1823" t="s">
        <v>29</v>
      </c>
      <c r="F1823" t="s">
        <v>35</v>
      </c>
      <c r="G1823">
        <v>50.13926</v>
      </c>
      <c r="H1823">
        <v>10.89845</v>
      </c>
      <c r="I1823" t="s">
        <v>8263</v>
      </c>
      <c r="J1823" t="s">
        <v>8263</v>
      </c>
      <c r="K1823" t="s">
        <v>8263</v>
      </c>
      <c r="L1823" t="s">
        <v>8263</v>
      </c>
    </row>
    <row r="1824" spans="1:12" x14ac:dyDescent="0.3">
      <c r="A1824" t="s">
        <v>3591</v>
      </c>
      <c r="B1824" t="s">
        <v>3592</v>
      </c>
      <c r="C1824">
        <v>8.5000000000000006E-2</v>
      </c>
      <c r="D1824" t="s">
        <v>8263</v>
      </c>
      <c r="E1824" t="s">
        <v>29</v>
      </c>
      <c r="F1824" t="s">
        <v>35</v>
      </c>
      <c r="G1824">
        <v>51.475200999999998</v>
      </c>
      <c r="H1824">
        <v>9.9230140000000002</v>
      </c>
      <c r="I1824" t="s">
        <v>8263</v>
      </c>
      <c r="J1824" t="s">
        <v>8263</v>
      </c>
      <c r="K1824" t="s">
        <v>8263</v>
      </c>
      <c r="L1824" t="s">
        <v>8263</v>
      </c>
    </row>
    <row r="1825" spans="1:12" x14ac:dyDescent="0.3">
      <c r="A1825" t="s">
        <v>3593</v>
      </c>
      <c r="B1825" t="s">
        <v>3594</v>
      </c>
      <c r="C1825">
        <v>8.5000000000000006E-2</v>
      </c>
      <c r="D1825" t="s">
        <v>8263</v>
      </c>
      <c r="E1825" t="s">
        <v>29</v>
      </c>
      <c r="F1825" t="s">
        <v>35</v>
      </c>
      <c r="G1825">
        <v>52.105663999999997</v>
      </c>
      <c r="H1825">
        <v>10.16234</v>
      </c>
      <c r="I1825" t="s">
        <v>8263</v>
      </c>
      <c r="J1825" t="s">
        <v>8263</v>
      </c>
      <c r="K1825" t="s">
        <v>8263</v>
      </c>
      <c r="L1825" t="s">
        <v>8263</v>
      </c>
    </row>
    <row r="1826" spans="1:12" x14ac:dyDescent="0.3">
      <c r="A1826" t="s">
        <v>3595</v>
      </c>
      <c r="B1826" t="s">
        <v>3596</v>
      </c>
      <c r="C1826">
        <v>161</v>
      </c>
      <c r="D1826" t="s">
        <v>8263</v>
      </c>
      <c r="E1826" t="s">
        <v>14</v>
      </c>
      <c r="F1826" t="s">
        <v>304</v>
      </c>
      <c r="G1826">
        <v>43.756999999999998</v>
      </c>
      <c r="H1826">
        <v>17.742999999999999</v>
      </c>
      <c r="I1826">
        <v>100</v>
      </c>
      <c r="J1826">
        <v>466</v>
      </c>
      <c r="K1826">
        <v>303</v>
      </c>
      <c r="L1826">
        <v>650</v>
      </c>
    </row>
    <row r="1827" spans="1:12" x14ac:dyDescent="0.3">
      <c r="A1827" t="s">
        <v>3597</v>
      </c>
      <c r="B1827" t="s">
        <v>3598</v>
      </c>
      <c r="C1827">
        <v>8.5000000000000006E-2</v>
      </c>
      <c r="D1827" t="s">
        <v>8263</v>
      </c>
      <c r="E1827" t="s">
        <v>29</v>
      </c>
      <c r="F1827" t="s">
        <v>35</v>
      </c>
      <c r="G1827">
        <v>49.171543</v>
      </c>
      <c r="H1827">
        <v>10.045311999999999</v>
      </c>
      <c r="I1827" t="s">
        <v>8263</v>
      </c>
      <c r="J1827" t="s">
        <v>8263</v>
      </c>
      <c r="K1827" t="s">
        <v>8263</v>
      </c>
      <c r="L1827" t="s">
        <v>8263</v>
      </c>
    </row>
    <row r="1828" spans="1:12" x14ac:dyDescent="0.3">
      <c r="A1828" t="s">
        <v>3599</v>
      </c>
      <c r="B1828" t="s">
        <v>3197</v>
      </c>
      <c r="C1828">
        <v>8.5000000000000006E-2</v>
      </c>
      <c r="D1828" t="s">
        <v>8263</v>
      </c>
      <c r="E1828" t="s">
        <v>29</v>
      </c>
      <c r="F1828" t="s">
        <v>35</v>
      </c>
      <c r="G1828">
        <v>48.207855000000002</v>
      </c>
      <c r="H1828">
        <v>10.27003</v>
      </c>
      <c r="I1828" t="s">
        <v>8263</v>
      </c>
      <c r="J1828" t="s">
        <v>8263</v>
      </c>
      <c r="K1828" t="s">
        <v>8263</v>
      </c>
      <c r="L1828" t="s">
        <v>8263</v>
      </c>
    </row>
    <row r="1829" spans="1:12" x14ac:dyDescent="0.3">
      <c r="A1829" t="s">
        <v>3600</v>
      </c>
      <c r="B1829" t="s">
        <v>3601</v>
      </c>
      <c r="C1829">
        <v>8.4400000000000003E-2</v>
      </c>
      <c r="D1829" t="s">
        <v>8263</v>
      </c>
      <c r="E1829" t="s">
        <v>29</v>
      </c>
      <c r="F1829" t="s">
        <v>35</v>
      </c>
      <c r="G1829">
        <v>50.789928000000003</v>
      </c>
      <c r="H1829">
        <v>12.874136999999999</v>
      </c>
      <c r="I1829" t="s">
        <v>8263</v>
      </c>
      <c r="J1829" t="s">
        <v>8263</v>
      </c>
      <c r="K1829" t="s">
        <v>8263</v>
      </c>
      <c r="L1829" t="s">
        <v>8263</v>
      </c>
    </row>
    <row r="1830" spans="1:12" x14ac:dyDescent="0.3">
      <c r="A1830" t="s">
        <v>3602</v>
      </c>
      <c r="B1830" t="s">
        <v>3603</v>
      </c>
      <c r="C1830">
        <v>8.4000000000000005E-2</v>
      </c>
      <c r="D1830" t="s">
        <v>8263</v>
      </c>
      <c r="E1830" t="s">
        <v>29</v>
      </c>
      <c r="F1830" t="s">
        <v>35</v>
      </c>
      <c r="G1830">
        <v>48.8</v>
      </c>
      <c r="H1830">
        <v>9.59</v>
      </c>
      <c r="I1830" t="s">
        <v>8263</v>
      </c>
      <c r="J1830" t="s">
        <v>8263</v>
      </c>
      <c r="K1830" t="s">
        <v>8263</v>
      </c>
      <c r="L1830" t="s">
        <v>8263</v>
      </c>
    </row>
    <row r="1831" spans="1:12" x14ac:dyDescent="0.3">
      <c r="A1831" t="s">
        <v>3604</v>
      </c>
      <c r="B1831" t="s">
        <v>3605</v>
      </c>
      <c r="C1831">
        <v>8.4000000000000005E-2</v>
      </c>
      <c r="D1831" t="s">
        <v>8263</v>
      </c>
      <c r="E1831" t="s">
        <v>29</v>
      </c>
      <c r="F1831" t="s">
        <v>35</v>
      </c>
      <c r="G1831">
        <v>48.556184999999999</v>
      </c>
      <c r="H1831">
        <v>12.546988000000001</v>
      </c>
      <c r="I1831" t="s">
        <v>8263</v>
      </c>
      <c r="J1831" t="s">
        <v>8263</v>
      </c>
      <c r="K1831" t="s">
        <v>8263</v>
      </c>
      <c r="L1831" t="s">
        <v>8263</v>
      </c>
    </row>
    <row r="1832" spans="1:12" x14ac:dyDescent="0.3">
      <c r="A1832" t="s">
        <v>3606</v>
      </c>
      <c r="B1832" t="s">
        <v>3607</v>
      </c>
      <c r="C1832">
        <v>8.3299999999999999E-2</v>
      </c>
      <c r="D1832" t="s">
        <v>8263</v>
      </c>
      <c r="E1832" t="s">
        <v>29</v>
      </c>
      <c r="F1832" t="s">
        <v>35</v>
      </c>
      <c r="G1832">
        <v>47.538258999999996</v>
      </c>
      <c r="H1832">
        <v>7.7068349999999999</v>
      </c>
      <c r="I1832" t="s">
        <v>8263</v>
      </c>
      <c r="J1832" t="s">
        <v>8263</v>
      </c>
      <c r="K1832" t="s">
        <v>8263</v>
      </c>
      <c r="L1832" t="s">
        <v>8263</v>
      </c>
    </row>
    <row r="1833" spans="1:12" x14ac:dyDescent="0.3">
      <c r="A1833" t="s">
        <v>3608</v>
      </c>
      <c r="B1833" t="s">
        <v>3609</v>
      </c>
      <c r="C1833">
        <v>8.3000000000000004E-2</v>
      </c>
      <c r="D1833" t="s">
        <v>8263</v>
      </c>
      <c r="E1833" t="s">
        <v>29</v>
      </c>
      <c r="F1833" t="s">
        <v>35</v>
      </c>
      <c r="G1833">
        <v>49.831817999999998</v>
      </c>
      <c r="H1833">
        <v>9.1236669999999993</v>
      </c>
      <c r="I1833" t="s">
        <v>8263</v>
      </c>
      <c r="J1833" t="s">
        <v>8263</v>
      </c>
      <c r="K1833" t="s">
        <v>8263</v>
      </c>
      <c r="L1833" t="s">
        <v>8263</v>
      </c>
    </row>
    <row r="1834" spans="1:12" x14ac:dyDescent="0.3">
      <c r="A1834" t="s">
        <v>3610</v>
      </c>
      <c r="B1834" t="s">
        <v>3611</v>
      </c>
      <c r="C1834">
        <v>0.08</v>
      </c>
      <c r="D1834" t="s">
        <v>8263</v>
      </c>
      <c r="E1834" t="s">
        <v>29</v>
      </c>
      <c r="F1834" t="s">
        <v>35</v>
      </c>
      <c r="G1834">
        <v>50.693525999999999</v>
      </c>
      <c r="H1834">
        <v>13.219791000000001</v>
      </c>
      <c r="I1834" t="s">
        <v>8263</v>
      </c>
      <c r="J1834" t="s">
        <v>8263</v>
      </c>
      <c r="K1834" t="s">
        <v>8263</v>
      </c>
      <c r="L1834" t="s">
        <v>8263</v>
      </c>
    </row>
    <row r="1835" spans="1:12" x14ac:dyDescent="0.3">
      <c r="A1835" t="s">
        <v>3612</v>
      </c>
      <c r="B1835" t="s">
        <v>3613</v>
      </c>
      <c r="C1835">
        <v>0.08</v>
      </c>
      <c r="D1835" t="s">
        <v>8263</v>
      </c>
      <c r="E1835" t="s">
        <v>29</v>
      </c>
      <c r="F1835" t="s">
        <v>35</v>
      </c>
      <c r="G1835">
        <v>49.874951000000003</v>
      </c>
      <c r="H1835">
        <v>9.5888880000000007</v>
      </c>
      <c r="I1835" t="s">
        <v>8263</v>
      </c>
      <c r="J1835" t="s">
        <v>8263</v>
      </c>
      <c r="K1835" t="s">
        <v>8263</v>
      </c>
      <c r="L1835" t="s">
        <v>8263</v>
      </c>
    </row>
    <row r="1836" spans="1:12" x14ac:dyDescent="0.3">
      <c r="A1836" t="s">
        <v>3614</v>
      </c>
      <c r="B1836" t="s">
        <v>3615</v>
      </c>
      <c r="C1836">
        <v>0.08</v>
      </c>
      <c r="D1836" t="s">
        <v>8263</v>
      </c>
      <c r="E1836" t="s">
        <v>29</v>
      </c>
      <c r="F1836" t="s">
        <v>35</v>
      </c>
      <c r="G1836">
        <v>49.342506</v>
      </c>
      <c r="H1836">
        <v>12.125783999999999</v>
      </c>
      <c r="I1836" t="s">
        <v>8263</v>
      </c>
      <c r="J1836" t="s">
        <v>8263</v>
      </c>
      <c r="K1836" t="s">
        <v>8263</v>
      </c>
      <c r="L1836" t="s">
        <v>8263</v>
      </c>
    </row>
    <row r="1837" spans="1:12" x14ac:dyDescent="0.3">
      <c r="A1837" t="s">
        <v>3616</v>
      </c>
      <c r="B1837" t="s">
        <v>3617</v>
      </c>
      <c r="C1837">
        <v>161</v>
      </c>
      <c r="D1837" t="s">
        <v>8263</v>
      </c>
      <c r="E1837" t="s">
        <v>14</v>
      </c>
      <c r="F1837" t="s">
        <v>19</v>
      </c>
      <c r="G1837">
        <v>46.326132000000001</v>
      </c>
      <c r="H1837">
        <v>11.063243999999999</v>
      </c>
      <c r="I1837" t="s">
        <v>8263</v>
      </c>
      <c r="J1837" t="s">
        <v>8263</v>
      </c>
      <c r="K1837" t="s">
        <v>8263</v>
      </c>
      <c r="L1837" t="s">
        <v>8263</v>
      </c>
    </row>
    <row r="1838" spans="1:12" x14ac:dyDescent="0.3">
      <c r="A1838" t="s">
        <v>3618</v>
      </c>
      <c r="B1838" t="s">
        <v>3619</v>
      </c>
      <c r="C1838">
        <v>0.08</v>
      </c>
      <c r="D1838" t="s">
        <v>8263</v>
      </c>
      <c r="E1838" t="s">
        <v>29</v>
      </c>
      <c r="F1838" t="s">
        <v>35</v>
      </c>
      <c r="G1838">
        <v>47.865259999999999</v>
      </c>
      <c r="H1838">
        <v>7.8003460000000002</v>
      </c>
      <c r="I1838" t="s">
        <v>8263</v>
      </c>
      <c r="J1838" t="s">
        <v>8263</v>
      </c>
      <c r="K1838" t="s">
        <v>8263</v>
      </c>
      <c r="L1838" t="s">
        <v>8263</v>
      </c>
    </row>
    <row r="1839" spans="1:12" x14ac:dyDescent="0.3">
      <c r="A1839" t="s">
        <v>3620</v>
      </c>
      <c r="B1839" t="s">
        <v>3621</v>
      </c>
      <c r="C1839">
        <v>0.08</v>
      </c>
      <c r="D1839" t="s">
        <v>8263</v>
      </c>
      <c r="E1839" t="s">
        <v>29</v>
      </c>
      <c r="F1839" t="s">
        <v>35</v>
      </c>
      <c r="G1839">
        <v>48.123268000000003</v>
      </c>
      <c r="H1839">
        <v>8.0963049999999992</v>
      </c>
      <c r="I1839" t="s">
        <v>8263</v>
      </c>
      <c r="J1839" t="s">
        <v>8263</v>
      </c>
      <c r="K1839" t="s">
        <v>8263</v>
      </c>
      <c r="L1839" t="s">
        <v>8263</v>
      </c>
    </row>
    <row r="1840" spans="1:12" x14ac:dyDescent="0.3">
      <c r="A1840" t="s">
        <v>3622</v>
      </c>
      <c r="B1840" t="s">
        <v>3623</v>
      </c>
      <c r="C1840">
        <v>0.08</v>
      </c>
      <c r="D1840" t="s">
        <v>8263</v>
      </c>
      <c r="E1840" t="s">
        <v>29</v>
      </c>
      <c r="F1840" t="s">
        <v>35</v>
      </c>
      <c r="G1840">
        <v>49.22927</v>
      </c>
      <c r="H1840">
        <v>9.8641500000000004</v>
      </c>
      <c r="I1840" t="s">
        <v>8263</v>
      </c>
      <c r="J1840" t="s">
        <v>8263</v>
      </c>
      <c r="K1840" t="s">
        <v>8263</v>
      </c>
      <c r="L1840" t="s">
        <v>8263</v>
      </c>
    </row>
    <row r="1841" spans="1:12" x14ac:dyDescent="0.3">
      <c r="A1841" t="s">
        <v>3624</v>
      </c>
      <c r="B1841" t="s">
        <v>3625</v>
      </c>
      <c r="C1841">
        <v>0.08</v>
      </c>
      <c r="D1841" t="s">
        <v>8263</v>
      </c>
      <c r="E1841" t="s">
        <v>29</v>
      </c>
      <c r="F1841" t="s">
        <v>35</v>
      </c>
      <c r="G1841">
        <v>47.769300999999999</v>
      </c>
      <c r="H1841">
        <v>10.304952999999999</v>
      </c>
      <c r="I1841" t="s">
        <v>8263</v>
      </c>
      <c r="J1841" t="s">
        <v>8263</v>
      </c>
      <c r="K1841" t="s">
        <v>8263</v>
      </c>
      <c r="L1841" t="s">
        <v>8263</v>
      </c>
    </row>
    <row r="1842" spans="1:12" x14ac:dyDescent="0.3">
      <c r="A1842" t="s">
        <v>3626</v>
      </c>
      <c r="B1842" t="s">
        <v>3627</v>
      </c>
      <c r="C1842">
        <v>0.08</v>
      </c>
      <c r="D1842" t="s">
        <v>8263</v>
      </c>
      <c r="E1842" t="s">
        <v>29</v>
      </c>
      <c r="F1842" t="s">
        <v>35</v>
      </c>
      <c r="G1842">
        <v>47.743847000000002</v>
      </c>
      <c r="H1842">
        <v>10.581466000000001</v>
      </c>
      <c r="I1842" t="s">
        <v>8263</v>
      </c>
      <c r="J1842" t="s">
        <v>8263</v>
      </c>
      <c r="K1842" t="s">
        <v>8263</v>
      </c>
      <c r="L1842" t="s">
        <v>8263</v>
      </c>
    </row>
    <row r="1843" spans="1:12" x14ac:dyDescent="0.3">
      <c r="A1843" t="s">
        <v>3628</v>
      </c>
      <c r="B1843" t="s">
        <v>3629</v>
      </c>
      <c r="C1843">
        <v>0.08</v>
      </c>
      <c r="D1843" t="s">
        <v>8263</v>
      </c>
      <c r="E1843" t="s">
        <v>29</v>
      </c>
      <c r="F1843" t="s">
        <v>35</v>
      </c>
      <c r="G1843">
        <v>48.406435999999999</v>
      </c>
      <c r="H1843">
        <v>11.469232999999999</v>
      </c>
      <c r="I1843" t="s">
        <v>8263</v>
      </c>
      <c r="J1843" t="s">
        <v>8263</v>
      </c>
      <c r="K1843" t="s">
        <v>8263</v>
      </c>
      <c r="L1843" t="s">
        <v>8263</v>
      </c>
    </row>
    <row r="1844" spans="1:12" x14ac:dyDescent="0.3">
      <c r="A1844" t="s">
        <v>3630</v>
      </c>
      <c r="B1844" t="s">
        <v>3631</v>
      </c>
      <c r="C1844">
        <v>0.08</v>
      </c>
      <c r="D1844" t="s">
        <v>8263</v>
      </c>
      <c r="E1844" t="s">
        <v>29</v>
      </c>
      <c r="F1844" t="s">
        <v>35</v>
      </c>
      <c r="G1844">
        <v>47.960720000000002</v>
      </c>
      <c r="H1844">
        <v>7.9860759999999997</v>
      </c>
      <c r="I1844" t="s">
        <v>8263</v>
      </c>
      <c r="J1844" t="s">
        <v>8263</v>
      </c>
      <c r="K1844" t="s">
        <v>8263</v>
      </c>
      <c r="L1844" t="s">
        <v>8263</v>
      </c>
    </row>
    <row r="1845" spans="1:12" x14ac:dyDescent="0.3">
      <c r="A1845" t="s">
        <v>3632</v>
      </c>
      <c r="B1845" t="s">
        <v>3633</v>
      </c>
      <c r="C1845">
        <v>0.08</v>
      </c>
      <c r="D1845" t="s">
        <v>8263</v>
      </c>
      <c r="E1845" t="s">
        <v>29</v>
      </c>
      <c r="F1845" t="s">
        <v>35</v>
      </c>
      <c r="G1845">
        <v>48.549667999999997</v>
      </c>
      <c r="H1845">
        <v>8.7162579999999998</v>
      </c>
      <c r="I1845" t="s">
        <v>8263</v>
      </c>
      <c r="J1845" t="s">
        <v>8263</v>
      </c>
      <c r="K1845" t="s">
        <v>8263</v>
      </c>
      <c r="L1845" t="s">
        <v>8263</v>
      </c>
    </row>
    <row r="1846" spans="1:12" x14ac:dyDescent="0.3">
      <c r="A1846" t="s">
        <v>3634</v>
      </c>
      <c r="B1846" t="s">
        <v>3635</v>
      </c>
      <c r="C1846">
        <v>0.08</v>
      </c>
      <c r="D1846" t="s">
        <v>8263</v>
      </c>
      <c r="E1846" t="s">
        <v>29</v>
      </c>
      <c r="F1846" t="s">
        <v>35</v>
      </c>
      <c r="G1846">
        <v>50.22</v>
      </c>
      <c r="H1846">
        <v>10.981</v>
      </c>
      <c r="I1846" t="s">
        <v>8263</v>
      </c>
      <c r="J1846" t="s">
        <v>8263</v>
      </c>
      <c r="K1846" t="s">
        <v>8263</v>
      </c>
      <c r="L1846" t="s">
        <v>8263</v>
      </c>
    </row>
    <row r="1847" spans="1:12" x14ac:dyDescent="0.3">
      <c r="A1847" t="s">
        <v>3636</v>
      </c>
      <c r="B1847" t="s">
        <v>3635</v>
      </c>
      <c r="C1847">
        <v>0.08</v>
      </c>
      <c r="D1847" t="s">
        <v>8263</v>
      </c>
      <c r="E1847" t="s">
        <v>29</v>
      </c>
      <c r="F1847" t="s">
        <v>35</v>
      </c>
      <c r="G1847">
        <v>50.22</v>
      </c>
      <c r="H1847">
        <v>10.981</v>
      </c>
      <c r="I1847" t="s">
        <v>8263</v>
      </c>
      <c r="J1847" t="s">
        <v>8263</v>
      </c>
      <c r="K1847" t="s">
        <v>8263</v>
      </c>
      <c r="L1847" t="s">
        <v>8263</v>
      </c>
    </row>
    <row r="1848" spans="1:12" x14ac:dyDescent="0.3">
      <c r="A1848" t="s">
        <v>3637</v>
      </c>
      <c r="B1848" t="s">
        <v>3638</v>
      </c>
      <c r="C1848">
        <v>172</v>
      </c>
      <c r="D1848" t="s">
        <v>8263</v>
      </c>
      <c r="E1848" t="s">
        <v>29</v>
      </c>
      <c r="F1848" t="s">
        <v>47</v>
      </c>
      <c r="G1848">
        <v>58.280200000000001</v>
      </c>
      <c r="H1848">
        <v>12.2785165</v>
      </c>
      <c r="I1848">
        <v>17</v>
      </c>
      <c r="J1848" t="s">
        <v>8263</v>
      </c>
      <c r="K1848" t="s">
        <v>8263</v>
      </c>
      <c r="L1848">
        <v>1215</v>
      </c>
    </row>
    <row r="1849" spans="1:12" x14ac:dyDescent="0.3">
      <c r="A1849" t="s">
        <v>3639</v>
      </c>
      <c r="B1849" t="s">
        <v>3640</v>
      </c>
      <c r="C1849">
        <v>0.08</v>
      </c>
      <c r="D1849" t="s">
        <v>8263</v>
      </c>
      <c r="E1849" t="s">
        <v>29</v>
      </c>
      <c r="F1849" t="s">
        <v>35</v>
      </c>
      <c r="G1849">
        <v>49.362000000000002</v>
      </c>
      <c r="H1849">
        <v>11.173999999999999</v>
      </c>
      <c r="I1849" t="s">
        <v>8263</v>
      </c>
      <c r="J1849" t="s">
        <v>8263</v>
      </c>
      <c r="K1849" t="s">
        <v>8263</v>
      </c>
      <c r="L1849" t="s">
        <v>8263</v>
      </c>
    </row>
    <row r="1850" spans="1:12" x14ac:dyDescent="0.3">
      <c r="A1850" t="s">
        <v>3641</v>
      </c>
      <c r="B1850" t="s">
        <v>3642</v>
      </c>
      <c r="C1850">
        <v>0.08</v>
      </c>
      <c r="D1850" t="s">
        <v>8263</v>
      </c>
      <c r="E1850" t="s">
        <v>29</v>
      </c>
      <c r="F1850" t="s">
        <v>35</v>
      </c>
      <c r="G1850">
        <v>49.960709999999999</v>
      </c>
      <c r="H1850">
        <v>11.63968</v>
      </c>
      <c r="I1850" t="s">
        <v>8263</v>
      </c>
      <c r="J1850" t="s">
        <v>8263</v>
      </c>
      <c r="K1850" t="s">
        <v>8263</v>
      </c>
      <c r="L1850" t="s">
        <v>8263</v>
      </c>
    </row>
    <row r="1851" spans="1:12" x14ac:dyDescent="0.3">
      <c r="A1851" t="s">
        <v>3643</v>
      </c>
      <c r="B1851" t="s">
        <v>3644</v>
      </c>
      <c r="C1851">
        <v>0.08</v>
      </c>
      <c r="D1851" t="s">
        <v>8263</v>
      </c>
      <c r="E1851" t="s">
        <v>29</v>
      </c>
      <c r="F1851" t="s">
        <v>35</v>
      </c>
      <c r="G1851">
        <v>47.925879000000002</v>
      </c>
      <c r="H1851">
        <v>12.831652999999999</v>
      </c>
      <c r="I1851" t="s">
        <v>8263</v>
      </c>
      <c r="J1851" t="s">
        <v>8263</v>
      </c>
      <c r="K1851" t="s">
        <v>8263</v>
      </c>
      <c r="L1851" t="s">
        <v>8263</v>
      </c>
    </row>
    <row r="1852" spans="1:12" x14ac:dyDescent="0.3">
      <c r="A1852" t="s">
        <v>3645</v>
      </c>
      <c r="B1852" t="s">
        <v>3644</v>
      </c>
      <c r="C1852">
        <v>0.08</v>
      </c>
      <c r="D1852" t="s">
        <v>8263</v>
      </c>
      <c r="E1852" t="s">
        <v>29</v>
      </c>
      <c r="F1852" t="s">
        <v>35</v>
      </c>
      <c r="G1852">
        <v>47.925879000000002</v>
      </c>
      <c r="H1852">
        <v>12.831652999999999</v>
      </c>
      <c r="I1852" t="s">
        <v>8263</v>
      </c>
      <c r="J1852" t="s">
        <v>8263</v>
      </c>
      <c r="K1852" t="s">
        <v>8263</v>
      </c>
      <c r="L1852" t="s">
        <v>8263</v>
      </c>
    </row>
    <row r="1853" spans="1:12" x14ac:dyDescent="0.3">
      <c r="A1853" t="s">
        <v>3646</v>
      </c>
      <c r="B1853" t="s">
        <v>3644</v>
      </c>
      <c r="C1853">
        <v>0.08</v>
      </c>
      <c r="D1853" t="s">
        <v>8263</v>
      </c>
      <c r="E1853" t="s">
        <v>29</v>
      </c>
      <c r="F1853" t="s">
        <v>35</v>
      </c>
      <c r="G1853">
        <v>47.925879000000002</v>
      </c>
      <c r="H1853">
        <v>12.831652999999999</v>
      </c>
      <c r="I1853" t="s">
        <v>8263</v>
      </c>
      <c r="J1853" t="s">
        <v>8263</v>
      </c>
      <c r="K1853" t="s">
        <v>8263</v>
      </c>
      <c r="L1853" t="s">
        <v>8263</v>
      </c>
    </row>
    <row r="1854" spans="1:12" x14ac:dyDescent="0.3">
      <c r="A1854" t="s">
        <v>3647</v>
      </c>
      <c r="B1854" t="s">
        <v>3648</v>
      </c>
      <c r="C1854">
        <v>7.8799999999999995E-2</v>
      </c>
      <c r="D1854" t="s">
        <v>8263</v>
      </c>
      <c r="E1854" t="s">
        <v>29</v>
      </c>
      <c r="F1854" t="s">
        <v>35</v>
      </c>
      <c r="G1854">
        <v>48.106516999999997</v>
      </c>
      <c r="H1854">
        <v>7.8646279999999997</v>
      </c>
      <c r="I1854" t="s">
        <v>8263</v>
      </c>
      <c r="J1854" t="s">
        <v>8263</v>
      </c>
      <c r="K1854" t="s">
        <v>8263</v>
      </c>
      <c r="L1854" t="s">
        <v>8263</v>
      </c>
    </row>
    <row r="1855" spans="1:12" x14ac:dyDescent="0.3">
      <c r="A1855" t="s">
        <v>3649</v>
      </c>
      <c r="B1855" t="s">
        <v>3650</v>
      </c>
      <c r="C1855">
        <v>7.8E-2</v>
      </c>
      <c r="D1855" t="s">
        <v>8263</v>
      </c>
      <c r="E1855" t="s">
        <v>29</v>
      </c>
      <c r="F1855" t="s">
        <v>35</v>
      </c>
      <c r="G1855">
        <v>49.510804999999998</v>
      </c>
      <c r="H1855">
        <v>12.22419</v>
      </c>
      <c r="I1855" t="s">
        <v>8263</v>
      </c>
      <c r="J1855" t="s">
        <v>8263</v>
      </c>
      <c r="K1855" t="s">
        <v>8263</v>
      </c>
      <c r="L1855" t="s">
        <v>8263</v>
      </c>
    </row>
    <row r="1856" spans="1:12" x14ac:dyDescent="0.3">
      <c r="A1856" t="s">
        <v>3651</v>
      </c>
      <c r="B1856" t="s">
        <v>3652</v>
      </c>
      <c r="C1856">
        <v>7.8E-2</v>
      </c>
      <c r="D1856" t="s">
        <v>8263</v>
      </c>
      <c r="E1856" t="s">
        <v>29</v>
      </c>
      <c r="F1856" t="s">
        <v>35</v>
      </c>
      <c r="G1856">
        <v>49.380960000000002</v>
      </c>
      <c r="H1856">
        <v>8.7886000000000006</v>
      </c>
      <c r="I1856" t="s">
        <v>8263</v>
      </c>
      <c r="J1856" t="s">
        <v>8263</v>
      </c>
      <c r="K1856" t="s">
        <v>8263</v>
      </c>
      <c r="L1856" t="s">
        <v>8263</v>
      </c>
    </row>
    <row r="1857" spans="1:12" x14ac:dyDescent="0.3">
      <c r="A1857" t="s">
        <v>3653</v>
      </c>
      <c r="B1857" t="s">
        <v>3654</v>
      </c>
      <c r="C1857">
        <v>7.8E-2</v>
      </c>
      <c r="D1857" t="s">
        <v>8263</v>
      </c>
      <c r="E1857" t="s">
        <v>29</v>
      </c>
      <c r="F1857" t="s">
        <v>35</v>
      </c>
      <c r="G1857">
        <v>49.737009999999998</v>
      </c>
      <c r="H1857">
        <v>12.233501</v>
      </c>
      <c r="I1857" t="s">
        <v>8263</v>
      </c>
      <c r="J1857" t="s">
        <v>8263</v>
      </c>
      <c r="K1857" t="s">
        <v>8263</v>
      </c>
      <c r="L1857" t="s">
        <v>8263</v>
      </c>
    </row>
    <row r="1858" spans="1:12" x14ac:dyDescent="0.3">
      <c r="A1858" t="s">
        <v>3655</v>
      </c>
      <c r="B1858" t="s">
        <v>3656</v>
      </c>
      <c r="C1858">
        <v>7.4999999999999997E-2</v>
      </c>
      <c r="D1858" t="s">
        <v>8263</v>
      </c>
      <c r="E1858" t="s">
        <v>29</v>
      </c>
      <c r="F1858" t="s">
        <v>35</v>
      </c>
      <c r="G1858">
        <v>51.481487999999999</v>
      </c>
      <c r="H1858">
        <v>8.2572519999999994</v>
      </c>
      <c r="I1858" t="s">
        <v>8263</v>
      </c>
      <c r="J1858" t="s">
        <v>8263</v>
      </c>
      <c r="K1858" t="s">
        <v>8263</v>
      </c>
      <c r="L1858" t="s">
        <v>8263</v>
      </c>
    </row>
    <row r="1859" spans="1:12" x14ac:dyDescent="0.3">
      <c r="A1859" t="s">
        <v>3657</v>
      </c>
      <c r="B1859" t="s">
        <v>3658</v>
      </c>
      <c r="C1859">
        <v>160</v>
      </c>
      <c r="D1859" t="s">
        <v>8263</v>
      </c>
      <c r="E1859" t="s">
        <v>18</v>
      </c>
      <c r="F1859" t="s">
        <v>35</v>
      </c>
      <c r="G1859">
        <v>49.487110000000001</v>
      </c>
      <c r="H1859">
        <v>11.474410000000001</v>
      </c>
      <c r="I1859" t="s">
        <v>8263</v>
      </c>
      <c r="J1859" t="s">
        <v>8263</v>
      </c>
      <c r="K1859" t="s">
        <v>8263</v>
      </c>
      <c r="L1859" t="s">
        <v>8263</v>
      </c>
    </row>
    <row r="1860" spans="1:12" x14ac:dyDescent="0.3">
      <c r="A1860" t="s">
        <v>3659</v>
      </c>
      <c r="B1860" t="s">
        <v>3660</v>
      </c>
      <c r="C1860">
        <v>7.4999999999999997E-2</v>
      </c>
      <c r="D1860" t="s">
        <v>8263</v>
      </c>
      <c r="E1860" t="s">
        <v>29</v>
      </c>
      <c r="F1860" t="s">
        <v>35</v>
      </c>
      <c r="G1860">
        <v>48.803454000000002</v>
      </c>
      <c r="H1860">
        <v>9.8396209999999993</v>
      </c>
      <c r="I1860" t="s">
        <v>8263</v>
      </c>
      <c r="J1860" t="s">
        <v>8263</v>
      </c>
      <c r="K1860" t="s">
        <v>8263</v>
      </c>
      <c r="L1860" t="s">
        <v>8263</v>
      </c>
    </row>
    <row r="1861" spans="1:12" x14ac:dyDescent="0.3">
      <c r="A1861" t="s">
        <v>3661</v>
      </c>
      <c r="B1861" t="s">
        <v>3662</v>
      </c>
      <c r="C1861">
        <v>7.4999999999999997E-2</v>
      </c>
      <c r="D1861" t="s">
        <v>8263</v>
      </c>
      <c r="E1861" t="s">
        <v>29</v>
      </c>
      <c r="F1861" t="s">
        <v>35</v>
      </c>
      <c r="G1861">
        <v>48.580624999999998</v>
      </c>
      <c r="H1861">
        <v>9.2578999999999994</v>
      </c>
      <c r="I1861" t="s">
        <v>8263</v>
      </c>
      <c r="J1861" t="s">
        <v>8263</v>
      </c>
      <c r="K1861" t="s">
        <v>8263</v>
      </c>
      <c r="L1861" t="s">
        <v>8263</v>
      </c>
    </row>
    <row r="1862" spans="1:12" x14ac:dyDescent="0.3">
      <c r="A1862" t="s">
        <v>3663</v>
      </c>
      <c r="B1862" t="s">
        <v>3664</v>
      </c>
      <c r="C1862">
        <v>7.4999999999999997E-2</v>
      </c>
      <c r="D1862" t="s">
        <v>8263</v>
      </c>
      <c r="E1862" t="s">
        <v>29</v>
      </c>
      <c r="F1862" t="s">
        <v>35</v>
      </c>
      <c r="G1862">
        <v>50.812773999999997</v>
      </c>
      <c r="H1862">
        <v>10.920596</v>
      </c>
      <c r="I1862" t="s">
        <v>8263</v>
      </c>
      <c r="J1862" t="s">
        <v>8263</v>
      </c>
      <c r="K1862" t="s">
        <v>8263</v>
      </c>
      <c r="L1862" t="s">
        <v>8263</v>
      </c>
    </row>
    <row r="1863" spans="1:12" x14ac:dyDescent="0.3">
      <c r="A1863" t="s">
        <v>3665</v>
      </c>
      <c r="B1863" t="s">
        <v>3666</v>
      </c>
      <c r="C1863">
        <v>7.4999999999999997E-2</v>
      </c>
      <c r="D1863" t="s">
        <v>8263</v>
      </c>
      <c r="E1863" t="s">
        <v>29</v>
      </c>
      <c r="F1863" t="s">
        <v>35</v>
      </c>
      <c r="G1863">
        <v>49.192943999999997</v>
      </c>
      <c r="H1863">
        <v>13.053369999999999</v>
      </c>
      <c r="I1863" t="s">
        <v>8263</v>
      </c>
      <c r="J1863" t="s">
        <v>8263</v>
      </c>
      <c r="K1863" t="s">
        <v>8263</v>
      </c>
      <c r="L1863" t="s">
        <v>8263</v>
      </c>
    </row>
    <row r="1864" spans="1:12" x14ac:dyDescent="0.3">
      <c r="A1864" t="s">
        <v>3667</v>
      </c>
      <c r="B1864" t="s">
        <v>3668</v>
      </c>
      <c r="C1864">
        <v>7.4999999999999997E-2</v>
      </c>
      <c r="D1864" t="s">
        <v>8263</v>
      </c>
      <c r="E1864" t="s">
        <v>29</v>
      </c>
      <c r="F1864" t="s">
        <v>35</v>
      </c>
      <c r="G1864">
        <v>49.494956999999999</v>
      </c>
      <c r="H1864">
        <v>10.552984</v>
      </c>
      <c r="I1864" t="s">
        <v>8263</v>
      </c>
      <c r="J1864" t="s">
        <v>8263</v>
      </c>
      <c r="K1864" t="s">
        <v>8263</v>
      </c>
      <c r="L1864" t="s">
        <v>8263</v>
      </c>
    </row>
    <row r="1865" spans="1:12" x14ac:dyDescent="0.3">
      <c r="A1865" t="s">
        <v>3669</v>
      </c>
      <c r="B1865" t="s">
        <v>3670</v>
      </c>
      <c r="C1865">
        <v>7.4999999999999997E-2</v>
      </c>
      <c r="D1865" t="s">
        <v>8263</v>
      </c>
      <c r="E1865" t="s">
        <v>29</v>
      </c>
      <c r="F1865" t="s">
        <v>35</v>
      </c>
      <c r="G1865">
        <v>47.791457999999999</v>
      </c>
      <c r="H1865">
        <v>12.579886999999999</v>
      </c>
      <c r="I1865" t="s">
        <v>8263</v>
      </c>
      <c r="J1865" t="s">
        <v>8263</v>
      </c>
      <c r="K1865" t="s">
        <v>8263</v>
      </c>
      <c r="L1865" t="s">
        <v>8263</v>
      </c>
    </row>
    <row r="1866" spans="1:12" x14ac:dyDescent="0.3">
      <c r="A1866" t="s">
        <v>3671</v>
      </c>
      <c r="B1866" t="s">
        <v>3672</v>
      </c>
      <c r="C1866">
        <v>7.4999999999999997E-2</v>
      </c>
      <c r="D1866" t="s">
        <v>8263</v>
      </c>
      <c r="E1866" t="s">
        <v>29</v>
      </c>
      <c r="F1866" t="s">
        <v>35</v>
      </c>
      <c r="G1866">
        <v>50.328291</v>
      </c>
      <c r="H1866">
        <v>11.712391999999999</v>
      </c>
      <c r="I1866" t="s">
        <v>8263</v>
      </c>
      <c r="J1866" t="s">
        <v>8263</v>
      </c>
      <c r="K1866" t="s">
        <v>8263</v>
      </c>
      <c r="L1866" t="s">
        <v>8263</v>
      </c>
    </row>
    <row r="1867" spans="1:12" x14ac:dyDescent="0.3">
      <c r="A1867" t="s">
        <v>3673</v>
      </c>
      <c r="B1867" t="s">
        <v>3674</v>
      </c>
      <c r="C1867">
        <v>7.4999999999999997E-2</v>
      </c>
      <c r="D1867" t="s">
        <v>8263</v>
      </c>
      <c r="E1867" t="s">
        <v>29</v>
      </c>
      <c r="F1867" t="s">
        <v>35</v>
      </c>
      <c r="G1867">
        <v>47.850270000000002</v>
      </c>
      <c r="H1867">
        <v>12.126300000000001</v>
      </c>
      <c r="I1867" t="s">
        <v>8263</v>
      </c>
      <c r="J1867" t="s">
        <v>8263</v>
      </c>
      <c r="K1867" t="s">
        <v>8263</v>
      </c>
      <c r="L1867" t="s">
        <v>8263</v>
      </c>
    </row>
    <row r="1868" spans="1:12" x14ac:dyDescent="0.3">
      <c r="A1868" t="s">
        <v>3675</v>
      </c>
      <c r="B1868" t="s">
        <v>3676</v>
      </c>
      <c r="C1868">
        <v>7.4999999999999997E-2</v>
      </c>
      <c r="D1868" t="s">
        <v>8263</v>
      </c>
      <c r="E1868" t="s">
        <v>29</v>
      </c>
      <c r="F1868" t="s">
        <v>35</v>
      </c>
      <c r="G1868">
        <v>51.001581999999999</v>
      </c>
      <c r="H1868">
        <v>10.849021</v>
      </c>
      <c r="I1868" t="s">
        <v>8263</v>
      </c>
      <c r="J1868" t="s">
        <v>8263</v>
      </c>
      <c r="K1868" t="s">
        <v>8263</v>
      </c>
      <c r="L1868" t="s">
        <v>8263</v>
      </c>
    </row>
    <row r="1869" spans="1:12" x14ac:dyDescent="0.3">
      <c r="A1869" t="s">
        <v>3677</v>
      </c>
      <c r="B1869" t="s">
        <v>3678</v>
      </c>
      <c r="C1869">
        <v>7.4999999999999997E-2</v>
      </c>
      <c r="D1869" t="s">
        <v>8263</v>
      </c>
      <c r="E1869" t="s">
        <v>29</v>
      </c>
      <c r="F1869" t="s">
        <v>35</v>
      </c>
      <c r="G1869">
        <v>48.392569999999999</v>
      </c>
      <c r="H1869">
        <v>8.3098100000000006</v>
      </c>
      <c r="I1869" t="s">
        <v>8263</v>
      </c>
      <c r="J1869" t="s">
        <v>8263</v>
      </c>
      <c r="K1869" t="s">
        <v>8263</v>
      </c>
      <c r="L1869" t="s">
        <v>8263</v>
      </c>
    </row>
    <row r="1870" spans="1:12" x14ac:dyDescent="0.3">
      <c r="A1870" t="s">
        <v>3679</v>
      </c>
      <c r="B1870" t="s">
        <v>3680</v>
      </c>
      <c r="C1870">
        <v>160</v>
      </c>
      <c r="D1870" t="s">
        <v>8263</v>
      </c>
      <c r="E1870" t="s">
        <v>29</v>
      </c>
      <c r="F1870" t="s">
        <v>47</v>
      </c>
      <c r="G1870">
        <v>62.519356500000001</v>
      </c>
      <c r="H1870">
        <v>17.385087500000001</v>
      </c>
      <c r="I1870">
        <v>36</v>
      </c>
      <c r="J1870" t="s">
        <v>8263</v>
      </c>
      <c r="K1870" t="s">
        <v>8263</v>
      </c>
      <c r="L1870">
        <v>735</v>
      </c>
    </row>
    <row r="1871" spans="1:12" x14ac:dyDescent="0.3">
      <c r="A1871" t="s">
        <v>3681</v>
      </c>
      <c r="B1871" t="s">
        <v>3682</v>
      </c>
      <c r="C1871">
        <v>7.4999999999999997E-2</v>
      </c>
      <c r="D1871" t="s">
        <v>8263</v>
      </c>
      <c r="E1871" t="s">
        <v>29</v>
      </c>
      <c r="F1871" t="s">
        <v>35</v>
      </c>
      <c r="G1871">
        <v>48.386477999999997</v>
      </c>
      <c r="H1871">
        <v>7.7526599999999997</v>
      </c>
      <c r="I1871" t="s">
        <v>8263</v>
      </c>
      <c r="J1871" t="s">
        <v>8263</v>
      </c>
      <c r="K1871" t="s">
        <v>8263</v>
      </c>
      <c r="L1871" t="s">
        <v>8263</v>
      </c>
    </row>
    <row r="1872" spans="1:12" x14ac:dyDescent="0.3">
      <c r="A1872" t="s">
        <v>3683</v>
      </c>
      <c r="B1872" t="s">
        <v>3684</v>
      </c>
      <c r="C1872">
        <v>7.4999999999999997E-2</v>
      </c>
      <c r="D1872" t="s">
        <v>8263</v>
      </c>
      <c r="E1872" t="s">
        <v>29</v>
      </c>
      <c r="F1872" t="s">
        <v>35</v>
      </c>
      <c r="G1872">
        <v>48.410747999999998</v>
      </c>
      <c r="H1872">
        <v>7.7702179999999998</v>
      </c>
      <c r="I1872" t="s">
        <v>8263</v>
      </c>
      <c r="J1872" t="s">
        <v>8263</v>
      </c>
      <c r="K1872" t="s">
        <v>8263</v>
      </c>
      <c r="L1872" t="s">
        <v>8263</v>
      </c>
    </row>
    <row r="1873" spans="1:12" x14ac:dyDescent="0.3">
      <c r="A1873" t="s">
        <v>3685</v>
      </c>
      <c r="B1873" t="s">
        <v>3686</v>
      </c>
      <c r="C1873">
        <v>7.4999999999999997E-2</v>
      </c>
      <c r="D1873" t="s">
        <v>8263</v>
      </c>
      <c r="E1873" t="s">
        <v>29</v>
      </c>
      <c r="F1873" t="s">
        <v>35</v>
      </c>
      <c r="G1873">
        <v>48.61</v>
      </c>
      <c r="H1873">
        <v>9.4499999999999993</v>
      </c>
      <c r="I1873" t="s">
        <v>8263</v>
      </c>
      <c r="J1873" t="s">
        <v>8263</v>
      </c>
      <c r="K1873" t="s">
        <v>8263</v>
      </c>
      <c r="L1873" t="s">
        <v>8263</v>
      </c>
    </row>
    <row r="1874" spans="1:12" x14ac:dyDescent="0.3">
      <c r="A1874" t="s">
        <v>3687</v>
      </c>
      <c r="B1874" t="s">
        <v>3688</v>
      </c>
      <c r="C1874">
        <v>7.4999999999999997E-2</v>
      </c>
      <c r="D1874" t="s">
        <v>8263</v>
      </c>
      <c r="E1874" t="s">
        <v>29</v>
      </c>
      <c r="F1874" t="s">
        <v>35</v>
      </c>
      <c r="G1874">
        <v>48.538162</v>
      </c>
      <c r="H1874">
        <v>8.3972619999999996</v>
      </c>
      <c r="I1874" t="s">
        <v>8263</v>
      </c>
      <c r="J1874" t="s">
        <v>8263</v>
      </c>
      <c r="K1874" t="s">
        <v>8263</v>
      </c>
      <c r="L1874" t="s">
        <v>8263</v>
      </c>
    </row>
    <row r="1875" spans="1:12" x14ac:dyDescent="0.3">
      <c r="A1875" t="s">
        <v>3689</v>
      </c>
      <c r="B1875" t="s">
        <v>3690</v>
      </c>
      <c r="C1875">
        <v>7.4999999999999997E-2</v>
      </c>
      <c r="D1875" t="s">
        <v>8263</v>
      </c>
      <c r="E1875" t="s">
        <v>29</v>
      </c>
      <c r="F1875" t="s">
        <v>35</v>
      </c>
      <c r="G1875">
        <v>48.278260000000003</v>
      </c>
      <c r="H1875">
        <v>10.471391000000001</v>
      </c>
      <c r="I1875" t="s">
        <v>8263</v>
      </c>
      <c r="J1875" t="s">
        <v>8263</v>
      </c>
      <c r="K1875" t="s">
        <v>8263</v>
      </c>
      <c r="L1875" t="s">
        <v>8263</v>
      </c>
    </row>
    <row r="1876" spans="1:12" x14ac:dyDescent="0.3">
      <c r="A1876" t="s">
        <v>3691</v>
      </c>
      <c r="B1876" t="s">
        <v>3692</v>
      </c>
      <c r="C1876">
        <v>7.4999999999999997E-2</v>
      </c>
      <c r="D1876" t="s">
        <v>8263</v>
      </c>
      <c r="E1876" t="s">
        <v>29</v>
      </c>
      <c r="F1876" t="s">
        <v>35</v>
      </c>
      <c r="G1876">
        <v>48.320230000000002</v>
      </c>
      <c r="H1876">
        <v>10.492940000000001</v>
      </c>
      <c r="I1876" t="s">
        <v>8263</v>
      </c>
      <c r="J1876" t="s">
        <v>8263</v>
      </c>
      <c r="K1876" t="s">
        <v>8263</v>
      </c>
      <c r="L1876" t="s">
        <v>8263</v>
      </c>
    </row>
    <row r="1877" spans="1:12" x14ac:dyDescent="0.3">
      <c r="A1877" t="s">
        <v>3693</v>
      </c>
      <c r="B1877" t="s">
        <v>3694</v>
      </c>
      <c r="C1877">
        <v>7.4999999999999997E-2</v>
      </c>
      <c r="D1877" t="s">
        <v>8263</v>
      </c>
      <c r="E1877" t="s">
        <v>29</v>
      </c>
      <c r="F1877" t="s">
        <v>35</v>
      </c>
      <c r="G1877">
        <v>49.032645000000002</v>
      </c>
      <c r="H1877">
        <v>13.149606</v>
      </c>
      <c r="I1877" t="s">
        <v>8263</v>
      </c>
      <c r="J1877" t="s">
        <v>8263</v>
      </c>
      <c r="K1877" t="s">
        <v>8263</v>
      </c>
      <c r="L1877" t="s">
        <v>8263</v>
      </c>
    </row>
    <row r="1878" spans="1:12" x14ac:dyDescent="0.3">
      <c r="A1878" t="s">
        <v>3695</v>
      </c>
      <c r="B1878" t="s">
        <v>3696</v>
      </c>
      <c r="C1878">
        <v>7.4999999999999997E-2</v>
      </c>
      <c r="D1878" t="s">
        <v>8263</v>
      </c>
      <c r="E1878" t="s">
        <v>29</v>
      </c>
      <c r="F1878" t="s">
        <v>35</v>
      </c>
      <c r="G1878">
        <v>51.134568000000002</v>
      </c>
      <c r="H1878">
        <v>14.406504</v>
      </c>
      <c r="I1878" t="s">
        <v>8263</v>
      </c>
      <c r="J1878" t="s">
        <v>8263</v>
      </c>
      <c r="K1878" t="s">
        <v>8263</v>
      </c>
      <c r="L1878" t="s">
        <v>8263</v>
      </c>
    </row>
    <row r="1879" spans="1:12" x14ac:dyDescent="0.3">
      <c r="A1879" t="s">
        <v>3697</v>
      </c>
      <c r="B1879" t="s">
        <v>3698</v>
      </c>
      <c r="C1879">
        <v>7.4999999999999997E-2</v>
      </c>
      <c r="D1879" t="s">
        <v>8263</v>
      </c>
      <c r="E1879" t="s">
        <v>29</v>
      </c>
      <c r="F1879" t="s">
        <v>35</v>
      </c>
      <c r="G1879">
        <v>48.590499999999999</v>
      </c>
      <c r="H1879">
        <v>9.2383000000000006</v>
      </c>
      <c r="I1879" t="s">
        <v>8263</v>
      </c>
      <c r="J1879" t="s">
        <v>8263</v>
      </c>
      <c r="K1879" t="s">
        <v>8263</v>
      </c>
      <c r="L1879" t="s">
        <v>8263</v>
      </c>
    </row>
    <row r="1880" spans="1:12" x14ac:dyDescent="0.3">
      <c r="A1880" t="s">
        <v>3699</v>
      </c>
      <c r="B1880" t="s">
        <v>3700</v>
      </c>
      <c r="C1880">
        <v>7.4999999999999997E-2</v>
      </c>
      <c r="D1880" t="s">
        <v>8263</v>
      </c>
      <c r="E1880" t="s">
        <v>29</v>
      </c>
      <c r="F1880" t="s">
        <v>35</v>
      </c>
      <c r="G1880">
        <v>48.386805000000003</v>
      </c>
      <c r="H1880">
        <v>8.3071350000000006</v>
      </c>
      <c r="I1880" t="s">
        <v>8263</v>
      </c>
      <c r="J1880" t="s">
        <v>8263</v>
      </c>
      <c r="K1880" t="s">
        <v>8263</v>
      </c>
      <c r="L1880" t="s">
        <v>8263</v>
      </c>
    </row>
    <row r="1881" spans="1:12" x14ac:dyDescent="0.3">
      <c r="A1881" t="s">
        <v>3701</v>
      </c>
      <c r="B1881" t="s">
        <v>3702</v>
      </c>
      <c r="C1881">
        <v>7.4999999999999997E-2</v>
      </c>
      <c r="D1881" t="s">
        <v>8263</v>
      </c>
      <c r="E1881" t="s">
        <v>29</v>
      </c>
      <c r="F1881" t="s">
        <v>35</v>
      </c>
      <c r="G1881">
        <v>48.780704</v>
      </c>
      <c r="H1881">
        <v>8.5183149999999994</v>
      </c>
      <c r="I1881" t="s">
        <v>8263</v>
      </c>
      <c r="J1881" t="s">
        <v>8263</v>
      </c>
      <c r="K1881" t="s">
        <v>8263</v>
      </c>
      <c r="L1881" t="s">
        <v>8263</v>
      </c>
    </row>
    <row r="1882" spans="1:12" x14ac:dyDescent="0.3">
      <c r="A1882" t="s">
        <v>3703</v>
      </c>
      <c r="B1882" t="s">
        <v>3704</v>
      </c>
      <c r="C1882">
        <v>7.4999999999999997E-2</v>
      </c>
      <c r="D1882" t="s">
        <v>8263</v>
      </c>
      <c r="E1882" t="s">
        <v>29</v>
      </c>
      <c r="F1882" t="s">
        <v>35</v>
      </c>
      <c r="G1882">
        <v>48.612679999999997</v>
      </c>
      <c r="H1882">
        <v>9.4480059999999995</v>
      </c>
      <c r="I1882" t="s">
        <v>8263</v>
      </c>
      <c r="J1882" t="s">
        <v>8263</v>
      </c>
      <c r="K1882" t="s">
        <v>8263</v>
      </c>
      <c r="L1882" t="s">
        <v>8263</v>
      </c>
    </row>
    <row r="1883" spans="1:12" x14ac:dyDescent="0.3">
      <c r="A1883" t="s">
        <v>3705</v>
      </c>
      <c r="B1883" t="s">
        <v>2531</v>
      </c>
      <c r="C1883">
        <v>7.4999999999999997E-2</v>
      </c>
      <c r="D1883" t="s">
        <v>8263</v>
      </c>
      <c r="E1883" t="s">
        <v>29</v>
      </c>
      <c r="F1883" t="s">
        <v>35</v>
      </c>
      <c r="G1883">
        <v>48.149529000000001</v>
      </c>
      <c r="H1883">
        <v>10.245124000000001</v>
      </c>
      <c r="I1883" t="s">
        <v>8263</v>
      </c>
      <c r="J1883" t="s">
        <v>8263</v>
      </c>
      <c r="K1883" t="s">
        <v>8263</v>
      </c>
      <c r="L1883" t="s">
        <v>8263</v>
      </c>
    </row>
    <row r="1884" spans="1:12" x14ac:dyDescent="0.3">
      <c r="A1884" t="s">
        <v>3706</v>
      </c>
      <c r="B1884" t="s">
        <v>3707</v>
      </c>
      <c r="C1884">
        <v>7.4999999999999997E-2</v>
      </c>
      <c r="D1884" t="s">
        <v>8263</v>
      </c>
      <c r="E1884" t="s">
        <v>29</v>
      </c>
      <c r="F1884" t="s">
        <v>35</v>
      </c>
      <c r="G1884">
        <v>47.813000000000002</v>
      </c>
      <c r="H1884">
        <v>10.567</v>
      </c>
      <c r="I1884" t="s">
        <v>8263</v>
      </c>
      <c r="J1884" t="s">
        <v>8263</v>
      </c>
      <c r="K1884" t="s">
        <v>8263</v>
      </c>
      <c r="L1884" t="s">
        <v>8263</v>
      </c>
    </row>
    <row r="1885" spans="1:12" x14ac:dyDescent="0.3">
      <c r="A1885" t="s">
        <v>3708</v>
      </c>
      <c r="B1885" t="s">
        <v>2942</v>
      </c>
      <c r="C1885">
        <v>7.4999999999999997E-2</v>
      </c>
      <c r="D1885" t="s">
        <v>8263</v>
      </c>
      <c r="E1885" t="s">
        <v>29</v>
      </c>
      <c r="F1885" t="s">
        <v>35</v>
      </c>
      <c r="G1885">
        <v>50.151000000000003</v>
      </c>
      <c r="H1885">
        <v>10.904</v>
      </c>
      <c r="I1885" t="s">
        <v>8263</v>
      </c>
      <c r="J1885" t="s">
        <v>8263</v>
      </c>
      <c r="K1885" t="s">
        <v>8263</v>
      </c>
      <c r="L1885" t="s">
        <v>8263</v>
      </c>
    </row>
    <row r="1886" spans="1:12" x14ac:dyDescent="0.3">
      <c r="A1886" t="s">
        <v>3709</v>
      </c>
      <c r="B1886" t="s">
        <v>3710</v>
      </c>
      <c r="C1886">
        <v>7.4999999999999997E-2</v>
      </c>
      <c r="D1886" t="s">
        <v>8263</v>
      </c>
      <c r="E1886" t="s">
        <v>29</v>
      </c>
      <c r="F1886" t="s">
        <v>35</v>
      </c>
      <c r="G1886">
        <v>50.22</v>
      </c>
      <c r="H1886">
        <v>10.981</v>
      </c>
      <c r="I1886" t="s">
        <v>8263</v>
      </c>
      <c r="J1886" t="s">
        <v>8263</v>
      </c>
      <c r="K1886" t="s">
        <v>8263</v>
      </c>
      <c r="L1886" t="s">
        <v>8263</v>
      </c>
    </row>
    <row r="1887" spans="1:12" x14ac:dyDescent="0.3">
      <c r="A1887" t="s">
        <v>3711</v>
      </c>
      <c r="B1887" t="s">
        <v>3710</v>
      </c>
      <c r="C1887">
        <v>7.4999999999999997E-2</v>
      </c>
      <c r="D1887" t="s">
        <v>8263</v>
      </c>
      <c r="E1887" t="s">
        <v>29</v>
      </c>
      <c r="F1887" t="s">
        <v>35</v>
      </c>
      <c r="G1887">
        <v>50.22</v>
      </c>
      <c r="H1887">
        <v>10.981</v>
      </c>
      <c r="I1887" t="s">
        <v>8263</v>
      </c>
      <c r="J1887" t="s">
        <v>8263</v>
      </c>
      <c r="K1887" t="s">
        <v>8263</v>
      </c>
      <c r="L1887" t="s">
        <v>8263</v>
      </c>
    </row>
    <row r="1888" spans="1:12" x14ac:dyDescent="0.3">
      <c r="A1888" t="s">
        <v>3712</v>
      </c>
      <c r="B1888" t="s">
        <v>3713</v>
      </c>
      <c r="C1888">
        <v>7.4999999999999997E-2</v>
      </c>
      <c r="D1888" t="s">
        <v>8263</v>
      </c>
      <c r="E1888" t="s">
        <v>29</v>
      </c>
      <c r="F1888" t="s">
        <v>35</v>
      </c>
      <c r="G1888">
        <v>51.112445000000001</v>
      </c>
      <c r="H1888">
        <v>6.626601</v>
      </c>
      <c r="I1888" t="s">
        <v>8263</v>
      </c>
      <c r="J1888" t="s">
        <v>8263</v>
      </c>
      <c r="K1888" t="s">
        <v>8263</v>
      </c>
      <c r="L1888" t="s">
        <v>8263</v>
      </c>
    </row>
    <row r="1889" spans="1:12" x14ac:dyDescent="0.3">
      <c r="A1889" t="s">
        <v>3714</v>
      </c>
      <c r="B1889" t="s">
        <v>3715</v>
      </c>
      <c r="C1889">
        <v>7.4999999999999997E-2</v>
      </c>
      <c r="D1889" t="s">
        <v>8263</v>
      </c>
      <c r="E1889" t="s">
        <v>29</v>
      </c>
      <c r="F1889" t="s">
        <v>35</v>
      </c>
      <c r="G1889">
        <v>47.753203999999997</v>
      </c>
      <c r="H1889">
        <v>11.742502</v>
      </c>
      <c r="I1889" t="s">
        <v>8263</v>
      </c>
      <c r="J1889" t="s">
        <v>8263</v>
      </c>
      <c r="K1889" t="s">
        <v>8263</v>
      </c>
      <c r="L1889" t="s">
        <v>8263</v>
      </c>
    </row>
    <row r="1890" spans="1:12" x14ac:dyDescent="0.3">
      <c r="A1890" t="s">
        <v>3716</v>
      </c>
      <c r="B1890" t="s">
        <v>3717</v>
      </c>
      <c r="C1890">
        <v>7.3499999999999996E-2</v>
      </c>
      <c r="D1890" t="s">
        <v>8263</v>
      </c>
      <c r="E1890" t="s">
        <v>29</v>
      </c>
      <c r="F1890" t="s">
        <v>35</v>
      </c>
      <c r="G1890">
        <v>50.40128</v>
      </c>
      <c r="H1890">
        <v>11.815770000000001</v>
      </c>
      <c r="I1890" t="s">
        <v>8263</v>
      </c>
      <c r="J1890" t="s">
        <v>8263</v>
      </c>
      <c r="K1890" t="s">
        <v>8263</v>
      </c>
      <c r="L1890" t="s">
        <v>8263</v>
      </c>
    </row>
    <row r="1891" spans="1:12" x14ac:dyDescent="0.3">
      <c r="A1891" t="s">
        <v>3718</v>
      </c>
      <c r="B1891" t="s">
        <v>3719</v>
      </c>
      <c r="C1891">
        <v>159</v>
      </c>
      <c r="D1891" t="s">
        <v>8263</v>
      </c>
      <c r="E1891" t="s">
        <v>14</v>
      </c>
      <c r="F1891" t="s">
        <v>38</v>
      </c>
      <c r="G1891">
        <v>42.465000000000003</v>
      </c>
      <c r="H1891">
        <v>-7.7240000000000002</v>
      </c>
      <c r="I1891">
        <v>100.8</v>
      </c>
      <c r="J1891">
        <v>182</v>
      </c>
      <c r="K1891">
        <v>50000</v>
      </c>
      <c r="L1891" t="s">
        <v>8263</v>
      </c>
    </row>
    <row r="1892" spans="1:12" x14ac:dyDescent="0.3">
      <c r="A1892" t="s">
        <v>3720</v>
      </c>
      <c r="B1892" t="s">
        <v>3721</v>
      </c>
      <c r="C1892">
        <v>7.1999999999999995E-2</v>
      </c>
      <c r="D1892" t="s">
        <v>8263</v>
      </c>
      <c r="E1892" t="s">
        <v>29</v>
      </c>
      <c r="F1892" t="s">
        <v>35</v>
      </c>
      <c r="G1892">
        <v>48.188243999999997</v>
      </c>
      <c r="H1892">
        <v>9.8261409999999998</v>
      </c>
      <c r="I1892" t="s">
        <v>8263</v>
      </c>
      <c r="J1892" t="s">
        <v>8263</v>
      </c>
      <c r="K1892" t="s">
        <v>8263</v>
      </c>
      <c r="L1892" t="s">
        <v>8263</v>
      </c>
    </row>
    <row r="1893" spans="1:12" x14ac:dyDescent="0.3">
      <c r="A1893" t="s">
        <v>3722</v>
      </c>
      <c r="B1893" t="s">
        <v>3723</v>
      </c>
      <c r="C1893">
        <v>7.1999999999999995E-2</v>
      </c>
      <c r="D1893" t="s">
        <v>8263</v>
      </c>
      <c r="E1893" t="s">
        <v>29</v>
      </c>
      <c r="F1893" t="s">
        <v>35</v>
      </c>
      <c r="G1893">
        <v>47.916547000000001</v>
      </c>
      <c r="H1893">
        <v>8.0734370000000002</v>
      </c>
      <c r="I1893" t="s">
        <v>8263</v>
      </c>
      <c r="J1893" t="s">
        <v>8263</v>
      </c>
      <c r="K1893" t="s">
        <v>8263</v>
      </c>
      <c r="L1893" t="s">
        <v>8263</v>
      </c>
    </row>
    <row r="1894" spans="1:12" x14ac:dyDescent="0.3">
      <c r="A1894" t="s">
        <v>3724</v>
      </c>
      <c r="B1894" t="s">
        <v>3725</v>
      </c>
      <c r="C1894">
        <v>7.0000000000000007E-2</v>
      </c>
      <c r="D1894" t="s">
        <v>8263</v>
      </c>
      <c r="E1894" t="s">
        <v>29</v>
      </c>
      <c r="F1894" t="s">
        <v>35</v>
      </c>
      <c r="G1894">
        <v>48.495452</v>
      </c>
      <c r="H1894">
        <v>12.424479</v>
      </c>
      <c r="I1894" t="s">
        <v>8263</v>
      </c>
      <c r="J1894" t="s">
        <v>8263</v>
      </c>
      <c r="K1894" t="s">
        <v>8263</v>
      </c>
      <c r="L1894" t="s">
        <v>8263</v>
      </c>
    </row>
    <row r="1895" spans="1:12" x14ac:dyDescent="0.3">
      <c r="A1895" t="s">
        <v>3726</v>
      </c>
      <c r="B1895" t="s">
        <v>3727</v>
      </c>
      <c r="C1895">
        <v>7.0000000000000007E-2</v>
      </c>
      <c r="D1895" t="s">
        <v>8263</v>
      </c>
      <c r="E1895" t="s">
        <v>29</v>
      </c>
      <c r="F1895" t="s">
        <v>35</v>
      </c>
      <c r="G1895">
        <v>47.610277000000004</v>
      </c>
      <c r="H1895">
        <v>12.942515999999999</v>
      </c>
      <c r="I1895" t="s">
        <v>8263</v>
      </c>
      <c r="J1895" t="s">
        <v>8263</v>
      </c>
      <c r="K1895" t="s">
        <v>8263</v>
      </c>
      <c r="L1895" t="s">
        <v>8263</v>
      </c>
    </row>
    <row r="1896" spans="1:12" x14ac:dyDescent="0.3">
      <c r="A1896" t="s">
        <v>3728</v>
      </c>
      <c r="B1896" t="s">
        <v>3729</v>
      </c>
      <c r="C1896">
        <v>7.0000000000000007E-2</v>
      </c>
      <c r="D1896" t="s">
        <v>8263</v>
      </c>
      <c r="E1896" t="s">
        <v>29</v>
      </c>
      <c r="F1896" t="s">
        <v>35</v>
      </c>
      <c r="G1896">
        <v>48.700767999999997</v>
      </c>
      <c r="H1896">
        <v>8.7441139999999997</v>
      </c>
      <c r="I1896" t="s">
        <v>8263</v>
      </c>
      <c r="J1896" t="s">
        <v>8263</v>
      </c>
      <c r="K1896" t="s">
        <v>8263</v>
      </c>
      <c r="L1896" t="s">
        <v>8263</v>
      </c>
    </row>
    <row r="1897" spans="1:12" x14ac:dyDescent="0.3">
      <c r="A1897" t="s">
        <v>3730</v>
      </c>
      <c r="B1897" t="s">
        <v>3731</v>
      </c>
      <c r="C1897">
        <v>7.0000000000000007E-2</v>
      </c>
      <c r="D1897" t="s">
        <v>8263</v>
      </c>
      <c r="E1897" t="s">
        <v>29</v>
      </c>
      <c r="F1897" t="s">
        <v>35</v>
      </c>
      <c r="G1897">
        <v>50.152571000000002</v>
      </c>
      <c r="H1897">
        <v>10.920315</v>
      </c>
      <c r="I1897" t="s">
        <v>8263</v>
      </c>
      <c r="J1897" t="s">
        <v>8263</v>
      </c>
      <c r="K1897" t="s">
        <v>8263</v>
      </c>
      <c r="L1897" t="s">
        <v>8263</v>
      </c>
    </row>
    <row r="1898" spans="1:12" x14ac:dyDescent="0.3">
      <c r="A1898" t="s">
        <v>3732</v>
      </c>
      <c r="B1898" t="s">
        <v>3733</v>
      </c>
      <c r="C1898">
        <v>7.0000000000000007E-2</v>
      </c>
      <c r="D1898" t="s">
        <v>8263</v>
      </c>
      <c r="E1898" t="s">
        <v>29</v>
      </c>
      <c r="F1898" t="s">
        <v>35</v>
      </c>
      <c r="G1898">
        <v>48.891565999999997</v>
      </c>
      <c r="H1898">
        <v>11.000514000000001</v>
      </c>
      <c r="I1898" t="s">
        <v>8263</v>
      </c>
      <c r="J1898" t="s">
        <v>8263</v>
      </c>
      <c r="K1898" t="s">
        <v>8263</v>
      </c>
      <c r="L1898" t="s">
        <v>8263</v>
      </c>
    </row>
    <row r="1899" spans="1:12" x14ac:dyDescent="0.3">
      <c r="A1899" t="s">
        <v>3734</v>
      </c>
      <c r="B1899" t="s">
        <v>3735</v>
      </c>
      <c r="C1899">
        <v>7.0000000000000007E-2</v>
      </c>
      <c r="D1899" t="s">
        <v>8263</v>
      </c>
      <c r="E1899" t="s">
        <v>29</v>
      </c>
      <c r="F1899" t="s">
        <v>35</v>
      </c>
      <c r="G1899">
        <v>47.661000000000001</v>
      </c>
      <c r="H1899">
        <v>10.782999999999999</v>
      </c>
      <c r="I1899" t="s">
        <v>8263</v>
      </c>
      <c r="J1899" t="s">
        <v>8263</v>
      </c>
      <c r="K1899" t="s">
        <v>8263</v>
      </c>
      <c r="L1899" t="s">
        <v>8263</v>
      </c>
    </row>
    <row r="1900" spans="1:12" x14ac:dyDescent="0.3">
      <c r="A1900" t="s">
        <v>3736</v>
      </c>
      <c r="B1900" t="s">
        <v>3737</v>
      </c>
      <c r="C1900">
        <v>7.0000000000000007E-2</v>
      </c>
      <c r="D1900" t="s">
        <v>8263</v>
      </c>
      <c r="E1900" t="s">
        <v>29</v>
      </c>
      <c r="F1900" t="s">
        <v>35</v>
      </c>
      <c r="G1900">
        <v>49.383386000000002</v>
      </c>
      <c r="H1900">
        <v>12.380682</v>
      </c>
      <c r="I1900" t="s">
        <v>8263</v>
      </c>
      <c r="J1900" t="s">
        <v>8263</v>
      </c>
      <c r="K1900" t="s">
        <v>8263</v>
      </c>
      <c r="L1900" t="s">
        <v>8263</v>
      </c>
    </row>
    <row r="1901" spans="1:12" x14ac:dyDescent="0.3">
      <c r="A1901" t="s">
        <v>3738</v>
      </c>
      <c r="B1901" t="s">
        <v>3739</v>
      </c>
      <c r="C1901">
        <v>6.8000000000000005E-2</v>
      </c>
      <c r="D1901" t="s">
        <v>8263</v>
      </c>
      <c r="E1901" t="s">
        <v>29</v>
      </c>
      <c r="F1901" t="s">
        <v>35</v>
      </c>
      <c r="G1901">
        <v>48.231991999999998</v>
      </c>
      <c r="H1901">
        <v>11.887824</v>
      </c>
      <c r="I1901" t="s">
        <v>8263</v>
      </c>
      <c r="J1901" t="s">
        <v>8263</v>
      </c>
      <c r="K1901" t="s">
        <v>8263</v>
      </c>
      <c r="L1901" t="s">
        <v>8263</v>
      </c>
    </row>
    <row r="1902" spans="1:12" x14ac:dyDescent="0.3">
      <c r="A1902" t="s">
        <v>3740</v>
      </c>
      <c r="B1902" t="s">
        <v>3741</v>
      </c>
      <c r="C1902">
        <v>125</v>
      </c>
      <c r="D1902">
        <v>79</v>
      </c>
      <c r="E1902" t="s">
        <v>18</v>
      </c>
      <c r="F1902" t="s">
        <v>117</v>
      </c>
      <c r="G1902">
        <v>41.763285000000003</v>
      </c>
      <c r="H1902">
        <v>-8.2097650000000009</v>
      </c>
      <c r="I1902" t="s">
        <v>8263</v>
      </c>
      <c r="J1902">
        <v>69.7</v>
      </c>
      <c r="K1902">
        <v>137900</v>
      </c>
      <c r="L1902">
        <v>189</v>
      </c>
    </row>
    <row r="1903" spans="1:12" x14ac:dyDescent="0.3">
      <c r="A1903" t="s">
        <v>3742</v>
      </c>
      <c r="B1903" t="s">
        <v>3743</v>
      </c>
      <c r="C1903">
        <v>6.7000000000000004E-2</v>
      </c>
      <c r="D1903" t="s">
        <v>8263</v>
      </c>
      <c r="E1903" t="s">
        <v>29</v>
      </c>
      <c r="F1903" t="s">
        <v>35</v>
      </c>
      <c r="G1903">
        <v>50.086818999999998</v>
      </c>
      <c r="H1903">
        <v>11.401548999999999</v>
      </c>
      <c r="I1903" t="s">
        <v>8263</v>
      </c>
      <c r="J1903" t="s">
        <v>8263</v>
      </c>
      <c r="K1903" t="s">
        <v>8263</v>
      </c>
      <c r="L1903" t="s">
        <v>8263</v>
      </c>
    </row>
    <row r="1904" spans="1:12" x14ac:dyDescent="0.3">
      <c r="A1904" t="s">
        <v>3744</v>
      </c>
      <c r="B1904" t="s">
        <v>3745</v>
      </c>
      <c r="C1904">
        <v>6.7000000000000004E-2</v>
      </c>
      <c r="D1904" t="s">
        <v>8263</v>
      </c>
      <c r="E1904" t="s">
        <v>29</v>
      </c>
      <c r="F1904" t="s">
        <v>35</v>
      </c>
      <c r="G1904">
        <v>51.121442999999999</v>
      </c>
      <c r="H1904">
        <v>10.832758999999999</v>
      </c>
      <c r="I1904" t="s">
        <v>8263</v>
      </c>
      <c r="J1904" t="s">
        <v>8263</v>
      </c>
      <c r="K1904" t="s">
        <v>8263</v>
      </c>
      <c r="L1904" t="s">
        <v>8263</v>
      </c>
    </row>
    <row r="1905" spans="1:12" x14ac:dyDescent="0.3">
      <c r="A1905" t="s">
        <v>3746</v>
      </c>
      <c r="B1905" t="s">
        <v>3747</v>
      </c>
      <c r="C1905">
        <v>6.6000000000000003E-2</v>
      </c>
      <c r="D1905" t="s">
        <v>8263</v>
      </c>
      <c r="E1905" t="s">
        <v>29</v>
      </c>
      <c r="F1905" t="s">
        <v>35</v>
      </c>
      <c r="G1905">
        <v>50.061115999999998</v>
      </c>
      <c r="H1905">
        <v>10.867945000000001</v>
      </c>
      <c r="I1905" t="s">
        <v>8263</v>
      </c>
      <c r="J1905" t="s">
        <v>8263</v>
      </c>
      <c r="K1905" t="s">
        <v>8263</v>
      </c>
      <c r="L1905" t="s">
        <v>8263</v>
      </c>
    </row>
    <row r="1906" spans="1:12" x14ac:dyDescent="0.3">
      <c r="A1906" t="s">
        <v>3748</v>
      </c>
      <c r="B1906" t="s">
        <v>3749</v>
      </c>
      <c r="C1906">
        <v>6.5000000000000002E-2</v>
      </c>
      <c r="D1906" t="s">
        <v>8263</v>
      </c>
      <c r="E1906" t="s">
        <v>29</v>
      </c>
      <c r="F1906" t="s">
        <v>35</v>
      </c>
      <c r="G1906">
        <v>52.8491</v>
      </c>
      <c r="H1906">
        <v>13.954902000000001</v>
      </c>
      <c r="I1906" t="s">
        <v>8263</v>
      </c>
      <c r="J1906" t="s">
        <v>8263</v>
      </c>
      <c r="K1906" t="s">
        <v>8263</v>
      </c>
      <c r="L1906" t="s">
        <v>8263</v>
      </c>
    </row>
    <row r="1907" spans="1:12" x14ac:dyDescent="0.3">
      <c r="A1907" t="s">
        <v>3750</v>
      </c>
      <c r="B1907" t="s">
        <v>3751</v>
      </c>
      <c r="C1907">
        <v>6.4000000000000001E-2</v>
      </c>
      <c r="D1907" t="s">
        <v>8263</v>
      </c>
      <c r="E1907" t="s">
        <v>29</v>
      </c>
      <c r="F1907" t="s">
        <v>35</v>
      </c>
      <c r="G1907">
        <v>48.802137999999999</v>
      </c>
      <c r="H1907">
        <v>8.4399549999999994</v>
      </c>
      <c r="I1907" t="s">
        <v>8263</v>
      </c>
      <c r="J1907" t="s">
        <v>8263</v>
      </c>
      <c r="K1907" t="s">
        <v>8263</v>
      </c>
      <c r="L1907" t="s">
        <v>8263</v>
      </c>
    </row>
    <row r="1908" spans="1:12" x14ac:dyDescent="0.3">
      <c r="A1908" t="s">
        <v>3752</v>
      </c>
      <c r="B1908" t="s">
        <v>3753</v>
      </c>
      <c r="C1908">
        <v>6.3E-2</v>
      </c>
      <c r="D1908" t="s">
        <v>8263</v>
      </c>
      <c r="E1908" t="s">
        <v>29</v>
      </c>
      <c r="F1908" t="s">
        <v>35</v>
      </c>
      <c r="G1908">
        <v>47.846528999999997</v>
      </c>
      <c r="H1908">
        <v>7.9854630000000002</v>
      </c>
      <c r="I1908" t="s">
        <v>8263</v>
      </c>
      <c r="J1908" t="s">
        <v>8263</v>
      </c>
      <c r="K1908" t="s">
        <v>8263</v>
      </c>
      <c r="L1908" t="s">
        <v>8263</v>
      </c>
    </row>
    <row r="1909" spans="1:12" x14ac:dyDescent="0.3">
      <c r="A1909" t="s">
        <v>3754</v>
      </c>
      <c r="B1909" t="s">
        <v>3755</v>
      </c>
      <c r="C1909">
        <v>6.3E-2</v>
      </c>
      <c r="D1909" t="s">
        <v>8263</v>
      </c>
      <c r="E1909" t="s">
        <v>29</v>
      </c>
      <c r="F1909" t="s">
        <v>35</v>
      </c>
      <c r="G1909">
        <v>48.388168</v>
      </c>
      <c r="H1909">
        <v>8.6765989999999995</v>
      </c>
      <c r="I1909" t="s">
        <v>8263</v>
      </c>
      <c r="J1909" t="s">
        <v>8263</v>
      </c>
      <c r="K1909" t="s">
        <v>8263</v>
      </c>
      <c r="L1909" t="s">
        <v>8263</v>
      </c>
    </row>
    <row r="1910" spans="1:12" x14ac:dyDescent="0.3">
      <c r="A1910" t="s">
        <v>3756</v>
      </c>
      <c r="B1910" t="s">
        <v>2582</v>
      </c>
      <c r="C1910">
        <v>6.2E-2</v>
      </c>
      <c r="D1910" t="s">
        <v>8263</v>
      </c>
      <c r="E1910" t="s">
        <v>29</v>
      </c>
      <c r="F1910" t="s">
        <v>35</v>
      </c>
      <c r="G1910">
        <v>48.144981999999999</v>
      </c>
      <c r="H1910">
        <v>10.245877</v>
      </c>
      <c r="I1910" t="s">
        <v>8263</v>
      </c>
      <c r="J1910" t="s">
        <v>8263</v>
      </c>
      <c r="K1910" t="s">
        <v>8263</v>
      </c>
      <c r="L1910" t="s">
        <v>8263</v>
      </c>
    </row>
    <row r="1911" spans="1:12" x14ac:dyDescent="0.3">
      <c r="A1911" t="s">
        <v>3757</v>
      </c>
      <c r="B1911" t="s">
        <v>3758</v>
      </c>
      <c r="C1911">
        <v>6.0999999999999999E-2</v>
      </c>
      <c r="D1911" t="s">
        <v>8263</v>
      </c>
      <c r="E1911" t="s">
        <v>29</v>
      </c>
      <c r="F1911" t="s">
        <v>35</v>
      </c>
      <c r="G1911">
        <v>48.362558</v>
      </c>
      <c r="H1911">
        <v>11.887288</v>
      </c>
      <c r="I1911" t="s">
        <v>8263</v>
      </c>
      <c r="J1911" t="s">
        <v>8263</v>
      </c>
      <c r="K1911" t="s">
        <v>8263</v>
      </c>
      <c r="L1911" t="s">
        <v>8263</v>
      </c>
    </row>
    <row r="1912" spans="1:12" x14ac:dyDescent="0.3">
      <c r="A1912" t="s">
        <v>3759</v>
      </c>
      <c r="B1912" t="s">
        <v>3760</v>
      </c>
      <c r="C1912">
        <v>159</v>
      </c>
      <c r="D1912" t="s">
        <v>8263</v>
      </c>
      <c r="E1912" t="s">
        <v>14</v>
      </c>
      <c r="F1912" t="s">
        <v>24</v>
      </c>
      <c r="G1912">
        <v>43.527410000000003</v>
      </c>
      <c r="H1912">
        <v>5.0734199999999996</v>
      </c>
      <c r="I1912" t="s">
        <v>8263</v>
      </c>
      <c r="J1912" t="s">
        <v>8263</v>
      </c>
      <c r="K1912" t="s">
        <v>8263</v>
      </c>
      <c r="L1912" t="s">
        <v>8263</v>
      </c>
    </row>
    <row r="1913" spans="1:12" x14ac:dyDescent="0.3">
      <c r="A1913" t="s">
        <v>3761</v>
      </c>
      <c r="B1913" t="s">
        <v>3762</v>
      </c>
      <c r="C1913">
        <v>0.06</v>
      </c>
      <c r="D1913" t="s">
        <v>8263</v>
      </c>
      <c r="E1913" t="s">
        <v>29</v>
      </c>
      <c r="F1913" t="s">
        <v>35</v>
      </c>
      <c r="G1913">
        <v>49.628590000000003</v>
      </c>
      <c r="H1913">
        <v>8.9948990000000002</v>
      </c>
      <c r="I1913" t="s">
        <v>8263</v>
      </c>
      <c r="J1913" t="s">
        <v>8263</v>
      </c>
      <c r="K1913" t="s">
        <v>8263</v>
      </c>
      <c r="L1913" t="s">
        <v>8263</v>
      </c>
    </row>
    <row r="1914" spans="1:12" x14ac:dyDescent="0.3">
      <c r="A1914" t="s">
        <v>3763</v>
      </c>
      <c r="B1914" t="s">
        <v>3764</v>
      </c>
      <c r="C1914">
        <v>0.06</v>
      </c>
      <c r="D1914" t="s">
        <v>8263</v>
      </c>
      <c r="E1914" t="s">
        <v>29</v>
      </c>
      <c r="F1914" t="s">
        <v>35</v>
      </c>
      <c r="G1914">
        <v>48.335999999999999</v>
      </c>
      <c r="H1914">
        <v>11.836</v>
      </c>
      <c r="I1914" t="s">
        <v>8263</v>
      </c>
      <c r="J1914" t="s">
        <v>8263</v>
      </c>
      <c r="K1914" t="s">
        <v>8263</v>
      </c>
      <c r="L1914" t="s">
        <v>8263</v>
      </c>
    </row>
    <row r="1915" spans="1:12" x14ac:dyDescent="0.3">
      <c r="A1915" t="s">
        <v>3765</v>
      </c>
      <c r="B1915" t="s">
        <v>3766</v>
      </c>
      <c r="C1915">
        <v>0.06</v>
      </c>
      <c r="D1915" t="s">
        <v>8263</v>
      </c>
      <c r="E1915" t="s">
        <v>29</v>
      </c>
      <c r="F1915" t="s">
        <v>35</v>
      </c>
      <c r="G1915">
        <v>49.953029999999998</v>
      </c>
      <c r="H1915">
        <v>11.606387</v>
      </c>
      <c r="I1915" t="s">
        <v>8263</v>
      </c>
      <c r="J1915" t="s">
        <v>8263</v>
      </c>
      <c r="K1915" t="s">
        <v>8263</v>
      </c>
      <c r="L1915" t="s">
        <v>8263</v>
      </c>
    </row>
    <row r="1916" spans="1:12" x14ac:dyDescent="0.3">
      <c r="A1916" t="s">
        <v>3767</v>
      </c>
      <c r="B1916" t="s">
        <v>3768</v>
      </c>
      <c r="C1916">
        <v>0.06</v>
      </c>
      <c r="D1916" t="s">
        <v>8263</v>
      </c>
      <c r="E1916" t="s">
        <v>29</v>
      </c>
      <c r="F1916" t="s">
        <v>35</v>
      </c>
      <c r="G1916">
        <v>47.941794000000002</v>
      </c>
      <c r="H1916">
        <v>12.594125999999999</v>
      </c>
      <c r="I1916" t="s">
        <v>8263</v>
      </c>
      <c r="J1916" t="s">
        <v>8263</v>
      </c>
      <c r="K1916" t="s">
        <v>8263</v>
      </c>
      <c r="L1916" t="s">
        <v>8263</v>
      </c>
    </row>
    <row r="1917" spans="1:12" x14ac:dyDescent="0.3">
      <c r="A1917" t="s">
        <v>3769</v>
      </c>
      <c r="B1917" t="s">
        <v>3770</v>
      </c>
      <c r="C1917">
        <v>0.06</v>
      </c>
      <c r="D1917" t="s">
        <v>8263</v>
      </c>
      <c r="E1917" t="s">
        <v>29</v>
      </c>
      <c r="F1917" t="s">
        <v>35</v>
      </c>
      <c r="G1917">
        <v>49.623122000000002</v>
      </c>
      <c r="H1917">
        <v>12.096795999999999</v>
      </c>
      <c r="I1917" t="s">
        <v>8263</v>
      </c>
      <c r="J1917" t="s">
        <v>8263</v>
      </c>
      <c r="K1917" t="s">
        <v>8263</v>
      </c>
      <c r="L1917" t="s">
        <v>8263</v>
      </c>
    </row>
    <row r="1918" spans="1:12" x14ac:dyDescent="0.3">
      <c r="A1918" t="s">
        <v>3771</v>
      </c>
      <c r="B1918" t="s">
        <v>3772</v>
      </c>
      <c r="C1918">
        <v>0.06</v>
      </c>
      <c r="D1918" t="s">
        <v>8263</v>
      </c>
      <c r="E1918" t="s">
        <v>29</v>
      </c>
      <c r="F1918" t="s">
        <v>35</v>
      </c>
      <c r="G1918">
        <v>49.297623999999999</v>
      </c>
      <c r="H1918">
        <v>11.790959000000001</v>
      </c>
      <c r="I1918" t="s">
        <v>8263</v>
      </c>
      <c r="J1918" t="s">
        <v>8263</v>
      </c>
      <c r="K1918" t="s">
        <v>8263</v>
      </c>
      <c r="L1918" t="s">
        <v>8263</v>
      </c>
    </row>
    <row r="1919" spans="1:12" x14ac:dyDescent="0.3">
      <c r="A1919" t="s">
        <v>3773</v>
      </c>
      <c r="B1919" t="s">
        <v>3774</v>
      </c>
      <c r="C1919">
        <v>0.06</v>
      </c>
      <c r="D1919" t="s">
        <v>8263</v>
      </c>
      <c r="E1919" t="s">
        <v>29</v>
      </c>
      <c r="F1919" t="s">
        <v>35</v>
      </c>
      <c r="G1919">
        <v>49.400640000000003</v>
      </c>
      <c r="H1919">
        <v>9.0637670000000004</v>
      </c>
      <c r="I1919" t="s">
        <v>8263</v>
      </c>
      <c r="J1919" t="s">
        <v>8263</v>
      </c>
      <c r="K1919" t="s">
        <v>8263</v>
      </c>
      <c r="L1919" t="s">
        <v>8263</v>
      </c>
    </row>
    <row r="1920" spans="1:12" x14ac:dyDescent="0.3">
      <c r="A1920" t="s">
        <v>3775</v>
      </c>
      <c r="B1920" t="s">
        <v>3776</v>
      </c>
      <c r="C1920">
        <v>0.06</v>
      </c>
      <c r="D1920" t="s">
        <v>8263</v>
      </c>
      <c r="E1920" t="s">
        <v>29</v>
      </c>
      <c r="F1920" t="s">
        <v>35</v>
      </c>
      <c r="G1920">
        <v>51.865997</v>
      </c>
      <c r="H1920">
        <v>9.1019199999999998</v>
      </c>
      <c r="I1920" t="s">
        <v>8263</v>
      </c>
      <c r="J1920" t="s">
        <v>8263</v>
      </c>
      <c r="K1920" t="s">
        <v>8263</v>
      </c>
      <c r="L1920" t="s">
        <v>8263</v>
      </c>
    </row>
    <row r="1921" spans="1:12" x14ac:dyDescent="0.3">
      <c r="A1921" t="s">
        <v>3777</v>
      </c>
      <c r="B1921" t="s">
        <v>3778</v>
      </c>
      <c r="C1921">
        <v>0.06</v>
      </c>
      <c r="D1921" t="s">
        <v>8263</v>
      </c>
      <c r="E1921" t="s">
        <v>29</v>
      </c>
      <c r="F1921" t="s">
        <v>35</v>
      </c>
      <c r="G1921">
        <v>50.958837000000003</v>
      </c>
      <c r="H1921">
        <v>13.190744</v>
      </c>
      <c r="I1921" t="s">
        <v>8263</v>
      </c>
      <c r="J1921" t="s">
        <v>8263</v>
      </c>
      <c r="K1921" t="s">
        <v>8263</v>
      </c>
      <c r="L1921" t="s">
        <v>8263</v>
      </c>
    </row>
    <row r="1922" spans="1:12" x14ac:dyDescent="0.3">
      <c r="A1922" t="s">
        <v>3779</v>
      </c>
      <c r="B1922" t="s">
        <v>3780</v>
      </c>
      <c r="C1922">
        <v>0.06</v>
      </c>
      <c r="D1922" t="s">
        <v>8263</v>
      </c>
      <c r="E1922" t="s">
        <v>29</v>
      </c>
      <c r="F1922" t="s">
        <v>35</v>
      </c>
      <c r="G1922">
        <v>48.824722000000001</v>
      </c>
      <c r="H1922">
        <v>8.7883329999999997</v>
      </c>
      <c r="I1922" t="s">
        <v>8263</v>
      </c>
      <c r="J1922" t="s">
        <v>8263</v>
      </c>
      <c r="K1922" t="s">
        <v>8263</v>
      </c>
      <c r="L1922" t="s">
        <v>8263</v>
      </c>
    </row>
    <row r="1923" spans="1:12" x14ac:dyDescent="0.3">
      <c r="A1923" t="s">
        <v>3781</v>
      </c>
      <c r="B1923" t="s">
        <v>3782</v>
      </c>
      <c r="C1923">
        <v>0.06</v>
      </c>
      <c r="D1923" t="s">
        <v>8263</v>
      </c>
      <c r="E1923" t="s">
        <v>29</v>
      </c>
      <c r="F1923" t="s">
        <v>35</v>
      </c>
      <c r="G1923">
        <v>47.658686000000003</v>
      </c>
      <c r="H1923">
        <v>9.9214780000000005</v>
      </c>
      <c r="I1923" t="s">
        <v>8263</v>
      </c>
      <c r="J1923" t="s">
        <v>8263</v>
      </c>
      <c r="K1923" t="s">
        <v>8263</v>
      </c>
      <c r="L1923" t="s">
        <v>8263</v>
      </c>
    </row>
    <row r="1924" spans="1:12" x14ac:dyDescent="0.3">
      <c r="A1924" t="s">
        <v>3783</v>
      </c>
      <c r="B1924" t="s">
        <v>3784</v>
      </c>
      <c r="C1924">
        <v>0.06</v>
      </c>
      <c r="D1924" t="s">
        <v>8263</v>
      </c>
      <c r="E1924" t="s">
        <v>29</v>
      </c>
      <c r="F1924" t="s">
        <v>35</v>
      </c>
      <c r="G1924">
        <v>51.32761</v>
      </c>
      <c r="H1924">
        <v>7.5163900000000003</v>
      </c>
      <c r="I1924" t="s">
        <v>8263</v>
      </c>
      <c r="J1924" t="s">
        <v>8263</v>
      </c>
      <c r="K1924" t="s">
        <v>8263</v>
      </c>
      <c r="L1924" t="s">
        <v>8263</v>
      </c>
    </row>
    <row r="1925" spans="1:12" x14ac:dyDescent="0.3">
      <c r="A1925" t="s">
        <v>3785</v>
      </c>
      <c r="B1925" t="s">
        <v>3786</v>
      </c>
      <c r="C1925">
        <v>0.06</v>
      </c>
      <c r="D1925" t="s">
        <v>8263</v>
      </c>
      <c r="E1925" t="s">
        <v>29</v>
      </c>
      <c r="F1925" t="s">
        <v>35</v>
      </c>
      <c r="G1925">
        <v>49.808405999999998</v>
      </c>
      <c r="H1925">
        <v>6.6833450000000001</v>
      </c>
      <c r="I1925" t="s">
        <v>8263</v>
      </c>
      <c r="J1925" t="s">
        <v>8263</v>
      </c>
      <c r="K1925" t="s">
        <v>8263</v>
      </c>
      <c r="L1925" t="s">
        <v>8263</v>
      </c>
    </row>
    <row r="1926" spans="1:12" x14ac:dyDescent="0.3">
      <c r="A1926" t="s">
        <v>3787</v>
      </c>
      <c r="B1926" t="s">
        <v>3788</v>
      </c>
      <c r="C1926">
        <v>0.06</v>
      </c>
      <c r="D1926" t="s">
        <v>8263</v>
      </c>
      <c r="E1926" t="s">
        <v>29</v>
      </c>
      <c r="F1926" t="s">
        <v>35</v>
      </c>
      <c r="G1926">
        <v>48.655107999999998</v>
      </c>
      <c r="H1926">
        <v>13.339969999999999</v>
      </c>
      <c r="I1926" t="s">
        <v>8263</v>
      </c>
      <c r="J1926" t="s">
        <v>8263</v>
      </c>
      <c r="K1926" t="s">
        <v>8263</v>
      </c>
      <c r="L1926" t="s">
        <v>8263</v>
      </c>
    </row>
    <row r="1927" spans="1:12" x14ac:dyDescent="0.3">
      <c r="A1927" t="s">
        <v>3789</v>
      </c>
      <c r="B1927" t="s">
        <v>3790</v>
      </c>
      <c r="C1927">
        <v>0.06</v>
      </c>
      <c r="D1927" t="s">
        <v>8263</v>
      </c>
      <c r="E1927" t="s">
        <v>29</v>
      </c>
      <c r="F1927" t="s">
        <v>35</v>
      </c>
      <c r="G1927">
        <v>48.970008999999997</v>
      </c>
      <c r="H1927">
        <v>13.128176</v>
      </c>
      <c r="I1927" t="s">
        <v>8263</v>
      </c>
      <c r="J1927" t="s">
        <v>8263</v>
      </c>
      <c r="K1927" t="s">
        <v>8263</v>
      </c>
      <c r="L1927" t="s">
        <v>8263</v>
      </c>
    </row>
    <row r="1928" spans="1:12" x14ac:dyDescent="0.3">
      <c r="A1928" t="s">
        <v>3791</v>
      </c>
      <c r="B1928" t="s">
        <v>3792</v>
      </c>
      <c r="C1928">
        <v>0.06</v>
      </c>
      <c r="D1928" t="s">
        <v>8263</v>
      </c>
      <c r="E1928" t="s">
        <v>29</v>
      </c>
      <c r="F1928" t="s">
        <v>35</v>
      </c>
      <c r="G1928">
        <v>48.323999999999998</v>
      </c>
      <c r="H1928">
        <v>11.840999999999999</v>
      </c>
      <c r="I1928" t="s">
        <v>8263</v>
      </c>
      <c r="J1928" t="s">
        <v>8263</v>
      </c>
      <c r="K1928" t="s">
        <v>8263</v>
      </c>
      <c r="L1928" t="s">
        <v>8263</v>
      </c>
    </row>
    <row r="1929" spans="1:12" x14ac:dyDescent="0.3">
      <c r="A1929" t="s">
        <v>3793</v>
      </c>
      <c r="B1929" t="s">
        <v>3794</v>
      </c>
      <c r="C1929">
        <v>0.06</v>
      </c>
      <c r="D1929" t="s">
        <v>8263</v>
      </c>
      <c r="E1929" t="s">
        <v>29</v>
      </c>
      <c r="F1929" t="s">
        <v>35</v>
      </c>
      <c r="G1929">
        <v>48.116475000000001</v>
      </c>
      <c r="H1929">
        <v>12.571996</v>
      </c>
      <c r="I1929" t="s">
        <v>8263</v>
      </c>
      <c r="J1929" t="s">
        <v>8263</v>
      </c>
      <c r="K1929" t="s">
        <v>8263</v>
      </c>
      <c r="L1929" t="s">
        <v>8263</v>
      </c>
    </row>
    <row r="1930" spans="1:12" x14ac:dyDescent="0.3">
      <c r="A1930" t="s">
        <v>3795</v>
      </c>
      <c r="B1930" t="s">
        <v>3796</v>
      </c>
      <c r="C1930">
        <v>0.06</v>
      </c>
      <c r="D1930" t="s">
        <v>8263</v>
      </c>
      <c r="E1930" t="s">
        <v>29</v>
      </c>
      <c r="F1930" t="s">
        <v>35</v>
      </c>
      <c r="G1930">
        <v>50.579227000000003</v>
      </c>
      <c r="H1930">
        <v>12.687006</v>
      </c>
      <c r="I1930" t="s">
        <v>8263</v>
      </c>
      <c r="J1930" t="s">
        <v>8263</v>
      </c>
      <c r="K1930" t="s">
        <v>8263</v>
      </c>
      <c r="L1930" t="s">
        <v>8263</v>
      </c>
    </row>
    <row r="1931" spans="1:12" x14ac:dyDescent="0.3">
      <c r="A1931" t="s">
        <v>3797</v>
      </c>
      <c r="B1931" t="s">
        <v>3798</v>
      </c>
      <c r="C1931">
        <v>0.06</v>
      </c>
      <c r="D1931" t="s">
        <v>8263</v>
      </c>
      <c r="E1931" t="s">
        <v>29</v>
      </c>
      <c r="F1931" t="s">
        <v>35</v>
      </c>
      <c r="G1931">
        <v>51.225000000000001</v>
      </c>
      <c r="H1931">
        <v>6.875</v>
      </c>
      <c r="I1931" t="s">
        <v>8263</v>
      </c>
      <c r="J1931" t="s">
        <v>8263</v>
      </c>
      <c r="K1931" t="s">
        <v>8263</v>
      </c>
      <c r="L1931" t="s">
        <v>8263</v>
      </c>
    </row>
    <row r="1932" spans="1:12" x14ac:dyDescent="0.3">
      <c r="A1932" t="s">
        <v>3799</v>
      </c>
      <c r="B1932" t="s">
        <v>3800</v>
      </c>
      <c r="C1932">
        <v>0.06</v>
      </c>
      <c r="D1932" t="s">
        <v>8263</v>
      </c>
      <c r="E1932" t="s">
        <v>29</v>
      </c>
      <c r="F1932" t="s">
        <v>35</v>
      </c>
      <c r="G1932">
        <v>48.983967</v>
      </c>
      <c r="H1932">
        <v>11.978166999999999</v>
      </c>
      <c r="I1932" t="s">
        <v>8263</v>
      </c>
      <c r="J1932" t="s">
        <v>8263</v>
      </c>
      <c r="K1932" t="s">
        <v>8263</v>
      </c>
      <c r="L1932" t="s">
        <v>8263</v>
      </c>
    </row>
    <row r="1933" spans="1:12" x14ac:dyDescent="0.3">
      <c r="A1933" t="s">
        <v>3801</v>
      </c>
      <c r="B1933" t="s">
        <v>3802</v>
      </c>
      <c r="C1933">
        <v>160</v>
      </c>
      <c r="D1933">
        <v>43</v>
      </c>
      <c r="E1933" t="s">
        <v>18</v>
      </c>
      <c r="F1933" t="s">
        <v>95</v>
      </c>
      <c r="G1933">
        <v>41.940399999999997</v>
      </c>
      <c r="H1933">
        <v>24.27</v>
      </c>
      <c r="I1933">
        <v>124.5</v>
      </c>
      <c r="J1933">
        <v>226.12</v>
      </c>
      <c r="K1933">
        <v>13150</v>
      </c>
      <c r="L1933">
        <v>154</v>
      </c>
    </row>
    <row r="1934" spans="1:12" x14ac:dyDescent="0.3">
      <c r="A1934" t="s">
        <v>3803</v>
      </c>
      <c r="B1934" t="s">
        <v>3804</v>
      </c>
      <c r="C1934">
        <v>0.06</v>
      </c>
      <c r="D1934" t="s">
        <v>8263</v>
      </c>
      <c r="E1934" t="s">
        <v>29</v>
      </c>
      <c r="F1934" t="s">
        <v>35</v>
      </c>
      <c r="G1934">
        <v>48.390922000000003</v>
      </c>
      <c r="H1934">
        <v>12.664592000000001</v>
      </c>
      <c r="I1934" t="s">
        <v>8263</v>
      </c>
      <c r="J1934" t="s">
        <v>8263</v>
      </c>
      <c r="K1934" t="s">
        <v>8263</v>
      </c>
      <c r="L1934" t="s">
        <v>8263</v>
      </c>
    </row>
    <row r="1935" spans="1:12" x14ac:dyDescent="0.3">
      <c r="A1935" t="s">
        <v>3805</v>
      </c>
      <c r="B1935" t="s">
        <v>3806</v>
      </c>
      <c r="C1935">
        <v>0.06</v>
      </c>
      <c r="D1935" t="s">
        <v>8263</v>
      </c>
      <c r="E1935" t="s">
        <v>29</v>
      </c>
      <c r="F1935" t="s">
        <v>35</v>
      </c>
      <c r="G1935">
        <v>49.173999999999999</v>
      </c>
      <c r="H1935">
        <v>12.474</v>
      </c>
      <c r="I1935" t="s">
        <v>8263</v>
      </c>
      <c r="J1935" t="s">
        <v>8263</v>
      </c>
      <c r="K1935" t="s">
        <v>8263</v>
      </c>
      <c r="L1935" t="s">
        <v>8263</v>
      </c>
    </row>
    <row r="1936" spans="1:12" x14ac:dyDescent="0.3">
      <c r="A1936" t="s">
        <v>3807</v>
      </c>
      <c r="B1936" t="s">
        <v>3808</v>
      </c>
      <c r="C1936">
        <v>0.06</v>
      </c>
      <c r="D1936" t="s">
        <v>8263</v>
      </c>
      <c r="E1936" t="s">
        <v>29</v>
      </c>
      <c r="F1936" t="s">
        <v>35</v>
      </c>
      <c r="G1936">
        <v>48.97</v>
      </c>
      <c r="H1936">
        <v>13.128</v>
      </c>
      <c r="I1936" t="s">
        <v>8263</v>
      </c>
      <c r="J1936" t="s">
        <v>8263</v>
      </c>
      <c r="K1936" t="s">
        <v>8263</v>
      </c>
      <c r="L1936" t="s">
        <v>8263</v>
      </c>
    </row>
    <row r="1937" spans="1:12" x14ac:dyDescent="0.3">
      <c r="A1937" t="s">
        <v>3809</v>
      </c>
      <c r="B1937" t="s">
        <v>3810</v>
      </c>
      <c r="C1937">
        <v>0.06</v>
      </c>
      <c r="D1937" t="s">
        <v>8263</v>
      </c>
      <c r="E1937" t="s">
        <v>29</v>
      </c>
      <c r="F1937" t="s">
        <v>35</v>
      </c>
      <c r="G1937">
        <v>47.762999999999998</v>
      </c>
      <c r="H1937">
        <v>12.013</v>
      </c>
      <c r="I1937" t="s">
        <v>8263</v>
      </c>
      <c r="J1937" t="s">
        <v>8263</v>
      </c>
      <c r="K1937" t="s">
        <v>8263</v>
      </c>
      <c r="L1937" t="s">
        <v>8263</v>
      </c>
    </row>
    <row r="1938" spans="1:12" x14ac:dyDescent="0.3">
      <c r="A1938" t="s">
        <v>3811</v>
      </c>
      <c r="B1938" t="s">
        <v>3812</v>
      </c>
      <c r="C1938">
        <v>5.8999999999999997E-2</v>
      </c>
      <c r="D1938" t="s">
        <v>8263</v>
      </c>
      <c r="E1938" t="s">
        <v>29</v>
      </c>
      <c r="F1938" t="s">
        <v>35</v>
      </c>
      <c r="G1938">
        <v>48.515340000000002</v>
      </c>
      <c r="H1938">
        <v>13.727370000000001</v>
      </c>
      <c r="I1938" t="s">
        <v>8263</v>
      </c>
      <c r="J1938" t="s">
        <v>8263</v>
      </c>
      <c r="K1938" t="s">
        <v>8263</v>
      </c>
      <c r="L1938" t="s">
        <v>8263</v>
      </c>
    </row>
    <row r="1939" spans="1:12" x14ac:dyDescent="0.3">
      <c r="A1939" t="s">
        <v>3813</v>
      </c>
      <c r="B1939" t="s">
        <v>3814</v>
      </c>
      <c r="C1939">
        <v>5.7500000000000002E-2</v>
      </c>
      <c r="D1939" t="s">
        <v>8263</v>
      </c>
      <c r="E1939" t="s">
        <v>29</v>
      </c>
      <c r="F1939" t="s">
        <v>35</v>
      </c>
      <c r="G1939">
        <v>49.733668000000002</v>
      </c>
      <c r="H1939">
        <v>11.972547</v>
      </c>
      <c r="I1939" t="s">
        <v>8263</v>
      </c>
      <c r="J1939" t="s">
        <v>8263</v>
      </c>
      <c r="K1939" t="s">
        <v>8263</v>
      </c>
      <c r="L1939" t="s">
        <v>8263</v>
      </c>
    </row>
    <row r="1940" spans="1:12" x14ac:dyDescent="0.3">
      <c r="A1940" t="s">
        <v>3815</v>
      </c>
      <c r="B1940" t="s">
        <v>3816</v>
      </c>
      <c r="C1940">
        <v>5.6000000000000001E-2</v>
      </c>
      <c r="D1940" t="s">
        <v>8263</v>
      </c>
      <c r="E1940" t="s">
        <v>29</v>
      </c>
      <c r="F1940" t="s">
        <v>35</v>
      </c>
      <c r="G1940">
        <v>48.693806000000002</v>
      </c>
      <c r="H1940">
        <v>12.695283</v>
      </c>
      <c r="I1940" t="s">
        <v>8263</v>
      </c>
      <c r="J1940" t="s">
        <v>8263</v>
      </c>
      <c r="K1940" t="s">
        <v>8263</v>
      </c>
      <c r="L1940" t="s">
        <v>8263</v>
      </c>
    </row>
    <row r="1941" spans="1:12" x14ac:dyDescent="0.3">
      <c r="A1941" t="s">
        <v>3817</v>
      </c>
      <c r="B1941" t="s">
        <v>3818</v>
      </c>
      <c r="C1941">
        <v>5.6000000000000001E-2</v>
      </c>
      <c r="D1941" t="s">
        <v>8263</v>
      </c>
      <c r="E1941" t="s">
        <v>29</v>
      </c>
      <c r="F1941" t="s">
        <v>35</v>
      </c>
      <c r="G1941">
        <v>49.403911999999998</v>
      </c>
      <c r="H1941">
        <v>12.417128999999999</v>
      </c>
      <c r="I1941" t="s">
        <v>8263</v>
      </c>
      <c r="J1941" t="s">
        <v>8263</v>
      </c>
      <c r="K1941" t="s">
        <v>8263</v>
      </c>
      <c r="L1941" t="s">
        <v>8263</v>
      </c>
    </row>
    <row r="1942" spans="1:12" x14ac:dyDescent="0.3">
      <c r="A1942" t="s">
        <v>3819</v>
      </c>
      <c r="B1942" t="s">
        <v>3820</v>
      </c>
      <c r="C1942">
        <v>5.5E-2</v>
      </c>
      <c r="D1942" t="s">
        <v>8263</v>
      </c>
      <c r="E1942" t="s">
        <v>29</v>
      </c>
      <c r="F1942" t="s">
        <v>35</v>
      </c>
      <c r="G1942">
        <v>51.571677000000001</v>
      </c>
      <c r="H1942">
        <v>8.2818970000000007</v>
      </c>
      <c r="I1942" t="s">
        <v>8263</v>
      </c>
      <c r="J1942" t="s">
        <v>8263</v>
      </c>
      <c r="K1942" t="s">
        <v>8263</v>
      </c>
      <c r="L1942" t="s">
        <v>8263</v>
      </c>
    </row>
    <row r="1943" spans="1:12" x14ac:dyDescent="0.3">
      <c r="A1943" t="s">
        <v>3821</v>
      </c>
      <c r="B1943" t="s">
        <v>3822</v>
      </c>
      <c r="C1943">
        <v>5.5E-2</v>
      </c>
      <c r="D1943" t="s">
        <v>8263</v>
      </c>
      <c r="E1943" t="s">
        <v>29</v>
      </c>
      <c r="F1943" t="s">
        <v>35</v>
      </c>
      <c r="G1943">
        <v>49.851515999999997</v>
      </c>
      <c r="H1943">
        <v>11.334638</v>
      </c>
      <c r="I1943" t="s">
        <v>8263</v>
      </c>
      <c r="J1943" t="s">
        <v>8263</v>
      </c>
      <c r="K1943" t="s">
        <v>8263</v>
      </c>
      <c r="L1943" t="s">
        <v>8263</v>
      </c>
    </row>
    <row r="1944" spans="1:12" x14ac:dyDescent="0.3">
      <c r="A1944" t="s">
        <v>3823</v>
      </c>
      <c r="B1944" t="s">
        <v>3824</v>
      </c>
      <c r="C1944">
        <v>5.5E-2</v>
      </c>
      <c r="D1944" t="s">
        <v>8263</v>
      </c>
      <c r="E1944" t="s">
        <v>29</v>
      </c>
      <c r="F1944" t="s">
        <v>35</v>
      </c>
      <c r="G1944">
        <v>49.736643000000001</v>
      </c>
      <c r="H1944">
        <v>11.139531</v>
      </c>
      <c r="I1944" t="s">
        <v>8263</v>
      </c>
      <c r="J1944" t="s">
        <v>8263</v>
      </c>
      <c r="K1944" t="s">
        <v>8263</v>
      </c>
      <c r="L1944" t="s">
        <v>8263</v>
      </c>
    </row>
    <row r="1945" spans="1:12" x14ac:dyDescent="0.3">
      <c r="A1945" t="s">
        <v>3825</v>
      </c>
      <c r="B1945" t="s">
        <v>3826</v>
      </c>
      <c r="C1945">
        <v>5.5E-2</v>
      </c>
      <c r="D1945" t="s">
        <v>8263</v>
      </c>
      <c r="E1945" t="s">
        <v>29</v>
      </c>
      <c r="F1945" t="s">
        <v>35</v>
      </c>
      <c r="G1945">
        <v>48.433221000000003</v>
      </c>
      <c r="H1945">
        <v>11.100391999999999</v>
      </c>
      <c r="I1945" t="s">
        <v>8263</v>
      </c>
      <c r="J1945" t="s">
        <v>8263</v>
      </c>
      <c r="K1945" t="s">
        <v>8263</v>
      </c>
      <c r="L1945" t="s">
        <v>8263</v>
      </c>
    </row>
    <row r="1946" spans="1:12" x14ac:dyDescent="0.3">
      <c r="A1946" t="s">
        <v>3827</v>
      </c>
      <c r="B1946" t="s">
        <v>3828</v>
      </c>
      <c r="C1946">
        <v>5.5E-2</v>
      </c>
      <c r="D1946" t="s">
        <v>8263</v>
      </c>
      <c r="E1946" t="s">
        <v>29</v>
      </c>
      <c r="F1946" t="s">
        <v>35</v>
      </c>
      <c r="G1946">
        <v>48.6922</v>
      </c>
      <c r="H1946">
        <v>8.3394999999999992</v>
      </c>
      <c r="I1946" t="s">
        <v>8263</v>
      </c>
      <c r="J1946" t="s">
        <v>8263</v>
      </c>
      <c r="K1946" t="s">
        <v>8263</v>
      </c>
      <c r="L1946" t="s">
        <v>8263</v>
      </c>
    </row>
    <row r="1947" spans="1:12" x14ac:dyDescent="0.3">
      <c r="A1947" t="s">
        <v>3829</v>
      </c>
      <c r="B1947" t="s">
        <v>3830</v>
      </c>
      <c r="C1947">
        <v>5.5E-2</v>
      </c>
      <c r="D1947" t="s">
        <v>8263</v>
      </c>
      <c r="E1947" t="s">
        <v>29</v>
      </c>
      <c r="F1947" t="s">
        <v>35</v>
      </c>
      <c r="G1947">
        <v>48.574255000000001</v>
      </c>
      <c r="H1947">
        <v>8.6895910000000001</v>
      </c>
      <c r="I1947" t="s">
        <v>8263</v>
      </c>
      <c r="J1947" t="s">
        <v>8263</v>
      </c>
      <c r="K1947" t="s">
        <v>8263</v>
      </c>
      <c r="L1947" t="s">
        <v>8263</v>
      </c>
    </row>
    <row r="1948" spans="1:12" x14ac:dyDescent="0.3">
      <c r="A1948" t="s">
        <v>3831</v>
      </c>
      <c r="B1948" t="s">
        <v>3832</v>
      </c>
      <c r="C1948">
        <v>5.5E-2</v>
      </c>
      <c r="D1948" t="s">
        <v>8263</v>
      </c>
      <c r="E1948" t="s">
        <v>29</v>
      </c>
      <c r="F1948" t="s">
        <v>35</v>
      </c>
      <c r="G1948">
        <v>49.299723999999998</v>
      </c>
      <c r="H1948">
        <v>9.8240350000000003</v>
      </c>
      <c r="I1948" t="s">
        <v>8263</v>
      </c>
      <c r="J1948" t="s">
        <v>8263</v>
      </c>
      <c r="K1948" t="s">
        <v>8263</v>
      </c>
      <c r="L1948" t="s">
        <v>8263</v>
      </c>
    </row>
    <row r="1949" spans="1:12" x14ac:dyDescent="0.3">
      <c r="A1949" t="s">
        <v>3833</v>
      </c>
      <c r="B1949" t="s">
        <v>3834</v>
      </c>
      <c r="C1949">
        <v>5.5E-2</v>
      </c>
      <c r="D1949" t="s">
        <v>8263</v>
      </c>
      <c r="E1949" t="s">
        <v>29</v>
      </c>
      <c r="F1949" t="s">
        <v>35</v>
      </c>
      <c r="G1949">
        <v>48.838101999999999</v>
      </c>
      <c r="H1949">
        <v>13.352297999999999</v>
      </c>
      <c r="I1949" t="s">
        <v>8263</v>
      </c>
      <c r="J1949" t="s">
        <v>8263</v>
      </c>
      <c r="K1949" t="s">
        <v>8263</v>
      </c>
      <c r="L1949" t="s">
        <v>8263</v>
      </c>
    </row>
    <row r="1950" spans="1:12" x14ac:dyDescent="0.3">
      <c r="A1950" t="s">
        <v>3835</v>
      </c>
      <c r="B1950" t="s">
        <v>3836</v>
      </c>
      <c r="C1950">
        <v>5.5E-2</v>
      </c>
      <c r="D1950" t="s">
        <v>8263</v>
      </c>
      <c r="E1950" t="s">
        <v>29</v>
      </c>
      <c r="F1950" t="s">
        <v>35</v>
      </c>
      <c r="G1950">
        <v>49.413224999999997</v>
      </c>
      <c r="H1950">
        <v>12.420541</v>
      </c>
      <c r="I1950" t="s">
        <v>8263</v>
      </c>
      <c r="J1950" t="s">
        <v>8263</v>
      </c>
      <c r="K1950" t="s">
        <v>8263</v>
      </c>
      <c r="L1950" t="s">
        <v>8263</v>
      </c>
    </row>
    <row r="1951" spans="1:12" x14ac:dyDescent="0.3">
      <c r="A1951" t="s">
        <v>3837</v>
      </c>
      <c r="B1951" t="s">
        <v>3838</v>
      </c>
      <c r="C1951">
        <v>5.5E-2</v>
      </c>
      <c r="D1951" t="s">
        <v>8263</v>
      </c>
      <c r="E1951" t="s">
        <v>29</v>
      </c>
      <c r="F1951" t="s">
        <v>35</v>
      </c>
      <c r="G1951">
        <v>47.688659999999999</v>
      </c>
      <c r="H1951">
        <v>7.9396800000000001</v>
      </c>
      <c r="I1951" t="s">
        <v>8263</v>
      </c>
      <c r="J1951" t="s">
        <v>8263</v>
      </c>
      <c r="K1951" t="s">
        <v>8263</v>
      </c>
      <c r="L1951" t="s">
        <v>8263</v>
      </c>
    </row>
    <row r="1952" spans="1:12" x14ac:dyDescent="0.3">
      <c r="A1952" t="s">
        <v>3839</v>
      </c>
      <c r="B1952" t="s">
        <v>3840</v>
      </c>
      <c r="C1952">
        <v>5.5E-2</v>
      </c>
      <c r="D1952" t="s">
        <v>8263</v>
      </c>
      <c r="E1952" t="s">
        <v>29</v>
      </c>
      <c r="F1952" t="s">
        <v>35</v>
      </c>
      <c r="G1952">
        <v>50.628166999999998</v>
      </c>
      <c r="H1952">
        <v>7.9706929999999998</v>
      </c>
      <c r="I1952" t="s">
        <v>8263</v>
      </c>
      <c r="J1952" t="s">
        <v>8263</v>
      </c>
      <c r="K1952" t="s">
        <v>8263</v>
      </c>
      <c r="L1952" t="s">
        <v>8263</v>
      </c>
    </row>
    <row r="1953" spans="1:12" x14ac:dyDescent="0.3">
      <c r="A1953" t="s">
        <v>3841</v>
      </c>
      <c r="B1953" t="s">
        <v>3842</v>
      </c>
      <c r="C1953">
        <v>5.5E-2</v>
      </c>
      <c r="D1953" t="s">
        <v>8263</v>
      </c>
      <c r="E1953" t="s">
        <v>29</v>
      </c>
      <c r="F1953" t="s">
        <v>35</v>
      </c>
      <c r="G1953">
        <v>51.161073000000002</v>
      </c>
      <c r="H1953">
        <v>11.116073</v>
      </c>
      <c r="I1953" t="s">
        <v>8263</v>
      </c>
      <c r="J1953" t="s">
        <v>8263</v>
      </c>
      <c r="K1953" t="s">
        <v>8263</v>
      </c>
      <c r="L1953" t="s">
        <v>8263</v>
      </c>
    </row>
    <row r="1954" spans="1:12" x14ac:dyDescent="0.3">
      <c r="A1954" t="s">
        <v>3843</v>
      </c>
      <c r="B1954" t="s">
        <v>3844</v>
      </c>
      <c r="C1954">
        <v>157</v>
      </c>
      <c r="D1954">
        <v>136</v>
      </c>
      <c r="E1954" t="s">
        <v>18</v>
      </c>
      <c r="F1954" t="s">
        <v>467</v>
      </c>
      <c r="G1954">
        <v>54.021671300000001</v>
      </c>
      <c r="H1954">
        <v>16.7385445</v>
      </c>
      <c r="I1954" t="s">
        <v>8263</v>
      </c>
      <c r="J1954" t="s">
        <v>8263</v>
      </c>
      <c r="K1954">
        <v>6600</v>
      </c>
      <c r="L1954" t="s">
        <v>8263</v>
      </c>
    </row>
    <row r="1955" spans="1:12" x14ac:dyDescent="0.3">
      <c r="A1955" t="s">
        <v>3845</v>
      </c>
      <c r="B1955" t="s">
        <v>3846</v>
      </c>
      <c r="C1955">
        <v>5.5E-2</v>
      </c>
      <c r="D1955" t="s">
        <v>8263</v>
      </c>
      <c r="E1955" t="s">
        <v>29</v>
      </c>
      <c r="F1955" t="s">
        <v>35</v>
      </c>
      <c r="G1955">
        <v>48.353940000000001</v>
      </c>
      <c r="H1955">
        <v>9.4315599999999993</v>
      </c>
      <c r="I1955" t="s">
        <v>8263</v>
      </c>
      <c r="J1955" t="s">
        <v>8263</v>
      </c>
      <c r="K1955" t="s">
        <v>8263</v>
      </c>
      <c r="L1955" t="s">
        <v>8263</v>
      </c>
    </row>
    <row r="1956" spans="1:12" x14ac:dyDescent="0.3">
      <c r="A1956" t="s">
        <v>3847</v>
      </c>
      <c r="B1956" t="s">
        <v>3848</v>
      </c>
      <c r="C1956">
        <v>5.5E-2</v>
      </c>
      <c r="D1956" t="s">
        <v>8263</v>
      </c>
      <c r="E1956" t="s">
        <v>29</v>
      </c>
      <c r="F1956" t="s">
        <v>35</v>
      </c>
      <c r="G1956">
        <v>51.145794000000002</v>
      </c>
      <c r="H1956">
        <v>12.234119</v>
      </c>
      <c r="I1956" t="s">
        <v>8263</v>
      </c>
      <c r="J1956" t="s">
        <v>8263</v>
      </c>
      <c r="K1956" t="s">
        <v>8263</v>
      </c>
      <c r="L1956" t="s">
        <v>8263</v>
      </c>
    </row>
    <row r="1957" spans="1:12" x14ac:dyDescent="0.3">
      <c r="A1957" t="s">
        <v>3849</v>
      </c>
      <c r="B1957" t="s">
        <v>3850</v>
      </c>
      <c r="C1957">
        <v>5.5E-2</v>
      </c>
      <c r="D1957" t="s">
        <v>8263</v>
      </c>
      <c r="E1957" t="s">
        <v>29</v>
      </c>
      <c r="F1957" t="s">
        <v>35</v>
      </c>
      <c r="G1957">
        <v>48.867835999999997</v>
      </c>
      <c r="H1957">
        <v>13.448392999999999</v>
      </c>
      <c r="I1957" t="s">
        <v>8263</v>
      </c>
      <c r="J1957" t="s">
        <v>8263</v>
      </c>
      <c r="K1957" t="s">
        <v>8263</v>
      </c>
      <c r="L1957" t="s">
        <v>8263</v>
      </c>
    </row>
    <row r="1958" spans="1:12" x14ac:dyDescent="0.3">
      <c r="A1958" t="s">
        <v>3851</v>
      </c>
      <c r="B1958" t="s">
        <v>3852</v>
      </c>
      <c r="C1958">
        <v>5.5E-2</v>
      </c>
      <c r="D1958" t="s">
        <v>8263</v>
      </c>
      <c r="E1958" t="s">
        <v>29</v>
      </c>
      <c r="F1958" t="s">
        <v>35</v>
      </c>
      <c r="G1958">
        <v>47.850999999999999</v>
      </c>
      <c r="H1958">
        <v>12.122999999999999</v>
      </c>
      <c r="I1958" t="s">
        <v>8263</v>
      </c>
      <c r="J1958" t="s">
        <v>8263</v>
      </c>
      <c r="K1958" t="s">
        <v>8263</v>
      </c>
      <c r="L1958" t="s">
        <v>8263</v>
      </c>
    </row>
    <row r="1959" spans="1:12" x14ac:dyDescent="0.3">
      <c r="A1959" t="s">
        <v>3853</v>
      </c>
      <c r="B1959" t="s">
        <v>3854</v>
      </c>
      <c r="C1959">
        <v>5.5E-2</v>
      </c>
      <c r="D1959" t="s">
        <v>8263</v>
      </c>
      <c r="E1959" t="s">
        <v>29</v>
      </c>
      <c r="F1959" t="s">
        <v>35</v>
      </c>
      <c r="G1959">
        <v>49.827077000000003</v>
      </c>
      <c r="H1959">
        <v>12.095821000000001</v>
      </c>
      <c r="I1959" t="s">
        <v>8263</v>
      </c>
      <c r="J1959" t="s">
        <v>8263</v>
      </c>
      <c r="K1959" t="s">
        <v>8263</v>
      </c>
      <c r="L1959" t="s">
        <v>8263</v>
      </c>
    </row>
    <row r="1960" spans="1:12" x14ac:dyDescent="0.3">
      <c r="A1960" t="s">
        <v>3855</v>
      </c>
      <c r="B1960" t="s">
        <v>3856</v>
      </c>
      <c r="C1960">
        <v>5.5E-2</v>
      </c>
      <c r="D1960" t="s">
        <v>8263</v>
      </c>
      <c r="E1960" t="s">
        <v>29</v>
      </c>
      <c r="F1960" t="s">
        <v>35</v>
      </c>
      <c r="G1960">
        <v>49.874025000000003</v>
      </c>
      <c r="H1960">
        <v>11.994458</v>
      </c>
      <c r="I1960" t="s">
        <v>8263</v>
      </c>
      <c r="J1960" t="s">
        <v>8263</v>
      </c>
      <c r="K1960" t="s">
        <v>8263</v>
      </c>
      <c r="L1960" t="s">
        <v>8263</v>
      </c>
    </row>
    <row r="1961" spans="1:12" x14ac:dyDescent="0.3">
      <c r="A1961" t="s">
        <v>3857</v>
      </c>
      <c r="B1961" t="s">
        <v>3858</v>
      </c>
      <c r="C1961">
        <v>5.5E-2</v>
      </c>
      <c r="D1961" t="s">
        <v>8263</v>
      </c>
      <c r="E1961" t="s">
        <v>29</v>
      </c>
      <c r="F1961" t="s">
        <v>35</v>
      </c>
      <c r="G1961">
        <v>48.399000000000001</v>
      </c>
      <c r="H1961">
        <v>11.749000000000001</v>
      </c>
      <c r="I1961" t="s">
        <v>8263</v>
      </c>
      <c r="J1961" t="s">
        <v>8263</v>
      </c>
      <c r="K1961" t="s">
        <v>8263</v>
      </c>
      <c r="L1961" t="s">
        <v>8263</v>
      </c>
    </row>
    <row r="1962" spans="1:12" x14ac:dyDescent="0.3">
      <c r="A1962" t="s">
        <v>3859</v>
      </c>
      <c r="B1962" t="s">
        <v>3860</v>
      </c>
      <c r="C1962">
        <v>5.5E-2</v>
      </c>
      <c r="D1962" t="s">
        <v>8263</v>
      </c>
      <c r="E1962" t="s">
        <v>29</v>
      </c>
      <c r="F1962" t="s">
        <v>35</v>
      </c>
      <c r="G1962">
        <v>48.978701000000001</v>
      </c>
      <c r="H1962">
        <v>12.838801999999999</v>
      </c>
      <c r="I1962" t="s">
        <v>8263</v>
      </c>
      <c r="J1962" t="s">
        <v>8263</v>
      </c>
      <c r="K1962" t="s">
        <v>8263</v>
      </c>
      <c r="L1962" t="s">
        <v>8263</v>
      </c>
    </row>
    <row r="1963" spans="1:12" x14ac:dyDescent="0.3">
      <c r="A1963" t="s">
        <v>3861</v>
      </c>
      <c r="B1963" t="s">
        <v>3862</v>
      </c>
      <c r="C1963">
        <v>5.3999999999999999E-2</v>
      </c>
      <c r="D1963" t="s">
        <v>8263</v>
      </c>
      <c r="E1963" t="s">
        <v>29</v>
      </c>
      <c r="F1963" t="s">
        <v>35</v>
      </c>
      <c r="G1963">
        <v>49.677287</v>
      </c>
      <c r="H1963">
        <v>11.984296000000001</v>
      </c>
      <c r="I1963" t="s">
        <v>8263</v>
      </c>
      <c r="J1963" t="s">
        <v>8263</v>
      </c>
      <c r="K1963" t="s">
        <v>8263</v>
      </c>
      <c r="L1963" t="s">
        <v>8263</v>
      </c>
    </row>
    <row r="1964" spans="1:12" x14ac:dyDescent="0.3">
      <c r="A1964" t="s">
        <v>3863</v>
      </c>
      <c r="B1964" t="s">
        <v>3451</v>
      </c>
      <c r="C1964">
        <v>5.3999999999999999E-2</v>
      </c>
      <c r="D1964" t="s">
        <v>8263</v>
      </c>
      <c r="E1964" t="s">
        <v>29</v>
      </c>
      <c r="F1964" t="s">
        <v>35</v>
      </c>
      <c r="G1964">
        <v>49.771000000000001</v>
      </c>
      <c r="H1964">
        <v>11.004</v>
      </c>
      <c r="I1964" t="s">
        <v>8263</v>
      </c>
      <c r="J1964" t="s">
        <v>8263</v>
      </c>
      <c r="K1964" t="s">
        <v>8263</v>
      </c>
      <c r="L1964" t="s">
        <v>8263</v>
      </c>
    </row>
    <row r="1965" spans="1:12" x14ac:dyDescent="0.3">
      <c r="A1965" t="s">
        <v>3864</v>
      </c>
      <c r="B1965" t="s">
        <v>3865</v>
      </c>
      <c r="C1965">
        <v>156.19999999999999</v>
      </c>
      <c r="D1965" t="s">
        <v>8263</v>
      </c>
      <c r="E1965" t="s">
        <v>29</v>
      </c>
      <c r="F1965" t="s">
        <v>24</v>
      </c>
      <c r="G1965">
        <v>48.153709999999997</v>
      </c>
      <c r="H1965">
        <v>7.5898000000000003</v>
      </c>
      <c r="I1965">
        <v>22</v>
      </c>
      <c r="J1965">
        <v>18.148</v>
      </c>
      <c r="K1965" t="s">
        <v>8263</v>
      </c>
      <c r="L1965" t="s">
        <v>8263</v>
      </c>
    </row>
    <row r="1966" spans="1:12" x14ac:dyDescent="0.3">
      <c r="A1966" t="s">
        <v>3866</v>
      </c>
      <c r="B1966" t="s">
        <v>3867</v>
      </c>
      <c r="C1966">
        <v>5.2999999999999999E-2</v>
      </c>
      <c r="D1966" t="s">
        <v>8263</v>
      </c>
      <c r="E1966" t="s">
        <v>29</v>
      </c>
      <c r="F1966" t="s">
        <v>35</v>
      </c>
      <c r="G1966">
        <v>47.982104999999997</v>
      </c>
      <c r="H1966">
        <v>11.863389</v>
      </c>
      <c r="I1966" t="s">
        <v>8263</v>
      </c>
      <c r="J1966" t="s">
        <v>8263</v>
      </c>
      <c r="K1966" t="s">
        <v>8263</v>
      </c>
      <c r="L1966" t="s">
        <v>8263</v>
      </c>
    </row>
    <row r="1967" spans="1:12" x14ac:dyDescent="0.3">
      <c r="A1967" t="s">
        <v>3868</v>
      </c>
      <c r="B1967" t="s">
        <v>3869</v>
      </c>
      <c r="C1967">
        <v>5.1999999999999998E-2</v>
      </c>
      <c r="D1967" t="s">
        <v>8263</v>
      </c>
      <c r="E1967" t="s">
        <v>29</v>
      </c>
      <c r="F1967" t="s">
        <v>35</v>
      </c>
      <c r="G1967">
        <v>50.334363000000003</v>
      </c>
      <c r="H1967">
        <v>10.237375</v>
      </c>
      <c r="I1967" t="s">
        <v>8263</v>
      </c>
      <c r="J1967" t="s">
        <v>8263</v>
      </c>
      <c r="K1967" t="s">
        <v>8263</v>
      </c>
      <c r="L1967" t="s">
        <v>8263</v>
      </c>
    </row>
    <row r="1968" spans="1:12" x14ac:dyDescent="0.3">
      <c r="A1968" t="s">
        <v>3870</v>
      </c>
      <c r="B1968" t="s">
        <v>3871</v>
      </c>
      <c r="C1968">
        <v>5.1999999999999998E-2</v>
      </c>
      <c r="D1968" t="s">
        <v>8263</v>
      </c>
      <c r="E1968" t="s">
        <v>29</v>
      </c>
      <c r="F1968" t="s">
        <v>35</v>
      </c>
      <c r="G1968">
        <v>49.822791000000002</v>
      </c>
      <c r="H1968">
        <v>11.325715000000001</v>
      </c>
      <c r="I1968" t="s">
        <v>8263</v>
      </c>
      <c r="J1968" t="s">
        <v>8263</v>
      </c>
      <c r="K1968" t="s">
        <v>8263</v>
      </c>
      <c r="L1968" t="s">
        <v>8263</v>
      </c>
    </row>
    <row r="1969" spans="1:12" x14ac:dyDescent="0.3">
      <c r="A1969" t="s">
        <v>3872</v>
      </c>
      <c r="B1969" t="s">
        <v>3873</v>
      </c>
      <c r="C1969">
        <v>0.05</v>
      </c>
      <c r="D1969" t="s">
        <v>8263</v>
      </c>
      <c r="E1969" t="s">
        <v>29</v>
      </c>
      <c r="F1969" t="s">
        <v>35</v>
      </c>
      <c r="G1969">
        <v>49.939880000000002</v>
      </c>
      <c r="H1969">
        <v>6.8101289999999999</v>
      </c>
      <c r="I1969" t="s">
        <v>8263</v>
      </c>
      <c r="J1969" t="s">
        <v>8263</v>
      </c>
      <c r="K1969" t="s">
        <v>8263</v>
      </c>
      <c r="L1969" t="s">
        <v>8263</v>
      </c>
    </row>
    <row r="1970" spans="1:12" x14ac:dyDescent="0.3">
      <c r="A1970" t="s">
        <v>3874</v>
      </c>
      <c r="B1970" t="s">
        <v>3875</v>
      </c>
      <c r="C1970">
        <v>0.05</v>
      </c>
      <c r="D1970" t="s">
        <v>8263</v>
      </c>
      <c r="E1970" t="s">
        <v>29</v>
      </c>
      <c r="F1970" t="s">
        <v>35</v>
      </c>
      <c r="G1970">
        <v>47.439366999999997</v>
      </c>
      <c r="H1970">
        <v>11.266717999999999</v>
      </c>
      <c r="I1970" t="s">
        <v>8263</v>
      </c>
      <c r="J1970" t="s">
        <v>8263</v>
      </c>
      <c r="K1970" t="s">
        <v>8263</v>
      </c>
      <c r="L1970" t="s">
        <v>8263</v>
      </c>
    </row>
    <row r="1971" spans="1:12" x14ac:dyDescent="0.3">
      <c r="A1971" t="s">
        <v>3876</v>
      </c>
      <c r="B1971" t="s">
        <v>3877</v>
      </c>
      <c r="C1971">
        <v>0.05</v>
      </c>
      <c r="D1971" t="s">
        <v>8263</v>
      </c>
      <c r="E1971" t="s">
        <v>29</v>
      </c>
      <c r="F1971" t="s">
        <v>35</v>
      </c>
      <c r="G1971">
        <v>49.010773999999998</v>
      </c>
      <c r="H1971">
        <v>11.941806</v>
      </c>
      <c r="I1971" t="s">
        <v>8263</v>
      </c>
      <c r="J1971" t="s">
        <v>8263</v>
      </c>
      <c r="K1971" t="s">
        <v>8263</v>
      </c>
      <c r="L1971" t="s">
        <v>8263</v>
      </c>
    </row>
    <row r="1972" spans="1:12" x14ac:dyDescent="0.3">
      <c r="A1972" t="s">
        <v>3878</v>
      </c>
      <c r="B1972" t="s">
        <v>3879</v>
      </c>
      <c r="C1972">
        <v>0.05</v>
      </c>
      <c r="D1972" t="s">
        <v>8263</v>
      </c>
      <c r="E1972" t="s">
        <v>29</v>
      </c>
      <c r="F1972" t="s">
        <v>35</v>
      </c>
      <c r="G1972">
        <v>49.824882000000002</v>
      </c>
      <c r="H1972">
        <v>12.098967999999999</v>
      </c>
      <c r="I1972" t="s">
        <v>8263</v>
      </c>
      <c r="J1972" t="s">
        <v>8263</v>
      </c>
      <c r="K1972" t="s">
        <v>8263</v>
      </c>
      <c r="L1972" t="s">
        <v>8263</v>
      </c>
    </row>
    <row r="1973" spans="1:12" x14ac:dyDescent="0.3">
      <c r="A1973" t="s">
        <v>3880</v>
      </c>
      <c r="B1973" t="s">
        <v>3772</v>
      </c>
      <c r="C1973">
        <v>0.05</v>
      </c>
      <c r="D1973" t="s">
        <v>8263</v>
      </c>
      <c r="E1973" t="s">
        <v>29</v>
      </c>
      <c r="F1973" t="s">
        <v>35</v>
      </c>
      <c r="G1973">
        <v>49.076636000000001</v>
      </c>
      <c r="H1973">
        <v>11.816349000000001</v>
      </c>
      <c r="I1973" t="s">
        <v>8263</v>
      </c>
      <c r="J1973" t="s">
        <v>8263</v>
      </c>
      <c r="K1973" t="s">
        <v>8263</v>
      </c>
      <c r="L1973" t="s">
        <v>8263</v>
      </c>
    </row>
    <row r="1974" spans="1:12" x14ac:dyDescent="0.3">
      <c r="A1974" t="s">
        <v>3881</v>
      </c>
      <c r="B1974" t="s">
        <v>3882</v>
      </c>
      <c r="C1974">
        <v>0.05</v>
      </c>
      <c r="D1974" t="s">
        <v>8263</v>
      </c>
      <c r="E1974" t="s">
        <v>29</v>
      </c>
      <c r="F1974" t="s">
        <v>35</v>
      </c>
      <c r="G1974">
        <v>49.389471999999998</v>
      </c>
      <c r="H1974">
        <v>12.392977999999999</v>
      </c>
      <c r="I1974" t="s">
        <v>8263</v>
      </c>
      <c r="J1974" t="s">
        <v>8263</v>
      </c>
      <c r="K1974" t="s">
        <v>8263</v>
      </c>
      <c r="L1974" t="s">
        <v>8263</v>
      </c>
    </row>
    <row r="1975" spans="1:12" x14ac:dyDescent="0.3">
      <c r="A1975" t="s">
        <v>3883</v>
      </c>
      <c r="B1975" t="s">
        <v>3884</v>
      </c>
      <c r="C1975">
        <v>0.05</v>
      </c>
      <c r="D1975" t="s">
        <v>8263</v>
      </c>
      <c r="E1975" t="s">
        <v>29</v>
      </c>
      <c r="F1975" t="s">
        <v>35</v>
      </c>
      <c r="G1975">
        <v>48.455030000000001</v>
      </c>
      <c r="H1975">
        <v>11.123329</v>
      </c>
      <c r="I1975" t="s">
        <v>8263</v>
      </c>
      <c r="J1975" t="s">
        <v>8263</v>
      </c>
      <c r="K1975" t="s">
        <v>8263</v>
      </c>
      <c r="L1975" t="s">
        <v>8263</v>
      </c>
    </row>
    <row r="1976" spans="1:12" x14ac:dyDescent="0.3">
      <c r="A1976" t="s">
        <v>3885</v>
      </c>
      <c r="B1976" t="s">
        <v>3886</v>
      </c>
      <c r="C1976">
        <v>156</v>
      </c>
      <c r="D1976" t="s">
        <v>8263</v>
      </c>
      <c r="E1976" t="s">
        <v>29</v>
      </c>
      <c r="F1976" t="s">
        <v>24</v>
      </c>
      <c r="G1976">
        <v>44.096060000000001</v>
      </c>
      <c r="H1976">
        <v>4.7232900000000004</v>
      </c>
      <c r="I1976">
        <v>25</v>
      </c>
      <c r="J1976">
        <v>47.5</v>
      </c>
      <c r="K1976" t="s">
        <v>8263</v>
      </c>
      <c r="L1976" t="s">
        <v>8263</v>
      </c>
    </row>
    <row r="1977" spans="1:12" x14ac:dyDescent="0.3">
      <c r="A1977" t="s">
        <v>3887</v>
      </c>
      <c r="B1977" t="s">
        <v>3888</v>
      </c>
      <c r="C1977">
        <v>0.05</v>
      </c>
      <c r="D1977" t="s">
        <v>8263</v>
      </c>
      <c r="E1977" t="s">
        <v>29</v>
      </c>
      <c r="F1977" t="s">
        <v>35</v>
      </c>
      <c r="G1977">
        <v>50.982926999999997</v>
      </c>
      <c r="H1977">
        <v>12.474921</v>
      </c>
      <c r="I1977" t="s">
        <v>8263</v>
      </c>
      <c r="J1977" t="s">
        <v>8263</v>
      </c>
      <c r="K1977" t="s">
        <v>8263</v>
      </c>
      <c r="L1977" t="s">
        <v>8263</v>
      </c>
    </row>
    <row r="1978" spans="1:12" x14ac:dyDescent="0.3">
      <c r="A1978" t="s">
        <v>3889</v>
      </c>
      <c r="B1978" t="s">
        <v>3890</v>
      </c>
      <c r="C1978">
        <v>0.05</v>
      </c>
      <c r="D1978" t="s">
        <v>8263</v>
      </c>
      <c r="E1978" t="s">
        <v>29</v>
      </c>
      <c r="F1978" t="s">
        <v>35</v>
      </c>
      <c r="G1978">
        <v>49.263297000000001</v>
      </c>
      <c r="H1978">
        <v>9.7575190000000003</v>
      </c>
      <c r="I1978" t="s">
        <v>8263</v>
      </c>
      <c r="J1978" t="s">
        <v>8263</v>
      </c>
      <c r="K1978" t="s">
        <v>8263</v>
      </c>
      <c r="L1978" t="s">
        <v>8263</v>
      </c>
    </row>
    <row r="1979" spans="1:12" x14ac:dyDescent="0.3">
      <c r="A1979" t="s">
        <v>3891</v>
      </c>
      <c r="B1979" t="s">
        <v>3892</v>
      </c>
      <c r="C1979">
        <v>0.05</v>
      </c>
      <c r="D1979" t="s">
        <v>8263</v>
      </c>
      <c r="E1979" t="s">
        <v>29</v>
      </c>
      <c r="F1979" t="s">
        <v>35</v>
      </c>
      <c r="G1979">
        <v>48.981031999999999</v>
      </c>
      <c r="H1979">
        <v>12.992967999999999</v>
      </c>
      <c r="I1979" t="s">
        <v>8263</v>
      </c>
      <c r="J1979" t="s">
        <v>8263</v>
      </c>
      <c r="K1979" t="s">
        <v>8263</v>
      </c>
      <c r="L1979" t="s">
        <v>8263</v>
      </c>
    </row>
    <row r="1980" spans="1:12" x14ac:dyDescent="0.3">
      <c r="A1980" t="s">
        <v>3893</v>
      </c>
      <c r="B1980" t="s">
        <v>3894</v>
      </c>
      <c r="C1980">
        <v>0.05</v>
      </c>
      <c r="D1980" t="s">
        <v>8263</v>
      </c>
      <c r="E1980" t="s">
        <v>29</v>
      </c>
      <c r="F1980" t="s">
        <v>35</v>
      </c>
      <c r="G1980">
        <v>48.345216999999998</v>
      </c>
      <c r="H1980">
        <v>11.921901</v>
      </c>
      <c r="I1980" t="s">
        <v>8263</v>
      </c>
      <c r="J1980" t="s">
        <v>8263</v>
      </c>
      <c r="K1980" t="s">
        <v>8263</v>
      </c>
      <c r="L1980" t="s">
        <v>8263</v>
      </c>
    </row>
    <row r="1981" spans="1:12" x14ac:dyDescent="0.3">
      <c r="A1981" t="s">
        <v>3895</v>
      </c>
      <c r="B1981" t="s">
        <v>3896</v>
      </c>
      <c r="C1981">
        <v>0.05</v>
      </c>
      <c r="D1981" t="s">
        <v>8263</v>
      </c>
      <c r="E1981" t="s">
        <v>29</v>
      </c>
      <c r="F1981" t="s">
        <v>35</v>
      </c>
      <c r="G1981">
        <v>48.865139999999997</v>
      </c>
      <c r="H1981">
        <v>13.418424999999999</v>
      </c>
      <c r="I1981" t="s">
        <v>8263</v>
      </c>
      <c r="J1981" t="s">
        <v>8263</v>
      </c>
      <c r="K1981" t="s">
        <v>8263</v>
      </c>
      <c r="L1981" t="s">
        <v>8263</v>
      </c>
    </row>
    <row r="1982" spans="1:12" x14ac:dyDescent="0.3">
      <c r="A1982" t="s">
        <v>3897</v>
      </c>
      <c r="B1982" t="s">
        <v>3898</v>
      </c>
      <c r="C1982">
        <v>0.05</v>
      </c>
      <c r="D1982" t="s">
        <v>8263</v>
      </c>
      <c r="E1982" t="s">
        <v>29</v>
      </c>
      <c r="F1982" t="s">
        <v>35</v>
      </c>
      <c r="G1982">
        <v>49.536999999999999</v>
      </c>
      <c r="H1982">
        <v>12.15</v>
      </c>
      <c r="I1982" t="s">
        <v>8263</v>
      </c>
      <c r="J1982" t="s">
        <v>8263</v>
      </c>
      <c r="K1982" t="s">
        <v>8263</v>
      </c>
      <c r="L1982" t="s">
        <v>8263</v>
      </c>
    </row>
    <row r="1983" spans="1:12" x14ac:dyDescent="0.3">
      <c r="A1983" t="s">
        <v>3899</v>
      </c>
      <c r="B1983" t="s">
        <v>3898</v>
      </c>
      <c r="C1983">
        <v>0.05</v>
      </c>
      <c r="D1983" t="s">
        <v>8263</v>
      </c>
      <c r="E1983" t="s">
        <v>29</v>
      </c>
      <c r="F1983" t="s">
        <v>35</v>
      </c>
      <c r="G1983">
        <v>49.536999999999999</v>
      </c>
      <c r="H1983">
        <v>12.15</v>
      </c>
      <c r="I1983" t="s">
        <v>8263</v>
      </c>
      <c r="J1983" t="s">
        <v>8263</v>
      </c>
      <c r="K1983" t="s">
        <v>8263</v>
      </c>
      <c r="L1983" t="s">
        <v>8263</v>
      </c>
    </row>
    <row r="1984" spans="1:12" x14ac:dyDescent="0.3">
      <c r="A1984" t="s">
        <v>3900</v>
      </c>
      <c r="B1984" t="s">
        <v>3901</v>
      </c>
      <c r="C1984">
        <v>0.05</v>
      </c>
      <c r="D1984" t="s">
        <v>8263</v>
      </c>
      <c r="E1984" t="s">
        <v>29</v>
      </c>
      <c r="F1984" t="s">
        <v>35</v>
      </c>
      <c r="G1984">
        <v>48.604999999999997</v>
      </c>
      <c r="H1984">
        <v>13.112</v>
      </c>
      <c r="I1984" t="s">
        <v>8263</v>
      </c>
      <c r="J1984" t="s">
        <v>8263</v>
      </c>
      <c r="K1984" t="s">
        <v>8263</v>
      </c>
      <c r="L1984" t="s">
        <v>8263</v>
      </c>
    </row>
    <row r="1985" spans="1:12" x14ac:dyDescent="0.3">
      <c r="A1985" t="s">
        <v>3902</v>
      </c>
      <c r="B1985" t="s">
        <v>3903</v>
      </c>
      <c r="C1985">
        <v>4.8640000000000003E-2</v>
      </c>
      <c r="D1985" t="s">
        <v>8263</v>
      </c>
      <c r="E1985" t="s">
        <v>29</v>
      </c>
      <c r="F1985" t="s">
        <v>35</v>
      </c>
      <c r="G1985">
        <v>48.971404</v>
      </c>
      <c r="H1985">
        <v>13.131156000000001</v>
      </c>
      <c r="I1985" t="s">
        <v>8263</v>
      </c>
      <c r="J1985" t="s">
        <v>8263</v>
      </c>
      <c r="K1985" t="s">
        <v>8263</v>
      </c>
      <c r="L1985" t="s">
        <v>8263</v>
      </c>
    </row>
    <row r="1986" spans="1:12" x14ac:dyDescent="0.3">
      <c r="A1986" t="s">
        <v>3904</v>
      </c>
      <c r="B1986" t="s">
        <v>3905</v>
      </c>
      <c r="C1986">
        <v>4.854E-2</v>
      </c>
      <c r="D1986" t="s">
        <v>8263</v>
      </c>
      <c r="E1986" t="s">
        <v>29</v>
      </c>
      <c r="F1986" t="s">
        <v>35</v>
      </c>
      <c r="G1986">
        <v>50.60295</v>
      </c>
      <c r="H1986">
        <v>12.283092999999999</v>
      </c>
      <c r="I1986" t="s">
        <v>8263</v>
      </c>
      <c r="J1986" t="s">
        <v>8263</v>
      </c>
      <c r="K1986" t="s">
        <v>8263</v>
      </c>
      <c r="L1986" t="s">
        <v>8263</v>
      </c>
    </row>
    <row r="1987" spans="1:12" x14ac:dyDescent="0.3">
      <c r="A1987" t="s">
        <v>3906</v>
      </c>
      <c r="B1987" t="s">
        <v>3907</v>
      </c>
      <c r="C1987">
        <v>156</v>
      </c>
      <c r="D1987" t="s">
        <v>8263</v>
      </c>
      <c r="E1987" t="s">
        <v>29</v>
      </c>
      <c r="F1987" t="s">
        <v>24</v>
      </c>
      <c r="G1987">
        <v>47.773989999999998</v>
      </c>
      <c r="H1987">
        <v>7.5224599999999997</v>
      </c>
      <c r="I1987" t="s">
        <v>8263</v>
      </c>
      <c r="J1987" t="s">
        <v>8263</v>
      </c>
      <c r="K1987" t="s">
        <v>8263</v>
      </c>
      <c r="L1987" t="s">
        <v>8263</v>
      </c>
    </row>
    <row r="1988" spans="1:12" x14ac:dyDescent="0.3">
      <c r="A1988" t="s">
        <v>3908</v>
      </c>
      <c r="B1988" t="s">
        <v>3909</v>
      </c>
      <c r="C1988">
        <v>4.8500000000000001E-2</v>
      </c>
      <c r="D1988" t="s">
        <v>8263</v>
      </c>
      <c r="E1988" t="s">
        <v>29</v>
      </c>
      <c r="F1988" t="s">
        <v>35</v>
      </c>
      <c r="G1988">
        <v>49.615364</v>
      </c>
      <c r="H1988">
        <v>11.543179</v>
      </c>
      <c r="I1988" t="s">
        <v>8263</v>
      </c>
      <c r="J1988" t="s">
        <v>8263</v>
      </c>
      <c r="K1988" t="s">
        <v>8263</v>
      </c>
      <c r="L1988" t="s">
        <v>8263</v>
      </c>
    </row>
    <row r="1989" spans="1:12" x14ac:dyDescent="0.3">
      <c r="A1989" t="s">
        <v>3910</v>
      </c>
      <c r="B1989" t="s">
        <v>3911</v>
      </c>
      <c r="C1989">
        <v>4.8500000000000001E-2</v>
      </c>
      <c r="D1989" t="s">
        <v>8263</v>
      </c>
      <c r="E1989" t="s">
        <v>29</v>
      </c>
      <c r="F1989" t="s">
        <v>35</v>
      </c>
      <c r="G1989">
        <v>49.963999999999999</v>
      </c>
      <c r="H1989">
        <v>11.763999999999999</v>
      </c>
      <c r="I1989" t="s">
        <v>8263</v>
      </c>
      <c r="J1989" t="s">
        <v>8263</v>
      </c>
      <c r="K1989" t="s">
        <v>8263</v>
      </c>
      <c r="L1989" t="s">
        <v>8263</v>
      </c>
    </row>
    <row r="1990" spans="1:12" x14ac:dyDescent="0.3">
      <c r="A1990" t="s">
        <v>3912</v>
      </c>
      <c r="B1990" t="s">
        <v>3913</v>
      </c>
      <c r="C1990">
        <v>4.8000000000000001E-2</v>
      </c>
      <c r="D1990" t="s">
        <v>8263</v>
      </c>
      <c r="E1990" t="s">
        <v>29</v>
      </c>
      <c r="F1990" t="s">
        <v>35</v>
      </c>
      <c r="G1990">
        <v>48.548112000000003</v>
      </c>
      <c r="H1990">
        <v>12.511896</v>
      </c>
      <c r="I1990" t="s">
        <v>8263</v>
      </c>
      <c r="J1990" t="s">
        <v>8263</v>
      </c>
      <c r="K1990" t="s">
        <v>8263</v>
      </c>
      <c r="L1990" t="s">
        <v>8263</v>
      </c>
    </row>
    <row r="1991" spans="1:12" x14ac:dyDescent="0.3">
      <c r="A1991" t="s">
        <v>3914</v>
      </c>
      <c r="B1991" t="s">
        <v>3915</v>
      </c>
      <c r="C1991">
        <v>4.8000000000000001E-2</v>
      </c>
      <c r="D1991" t="s">
        <v>8263</v>
      </c>
      <c r="E1991" t="s">
        <v>29</v>
      </c>
      <c r="F1991" t="s">
        <v>35</v>
      </c>
      <c r="G1991">
        <v>48.983967</v>
      </c>
      <c r="H1991">
        <v>11.978166999999999</v>
      </c>
      <c r="I1991" t="s">
        <v>8263</v>
      </c>
      <c r="J1991" t="s">
        <v>8263</v>
      </c>
      <c r="K1991" t="s">
        <v>8263</v>
      </c>
      <c r="L1991" t="s">
        <v>8263</v>
      </c>
    </row>
    <row r="1992" spans="1:12" x14ac:dyDescent="0.3">
      <c r="A1992" t="s">
        <v>3916</v>
      </c>
      <c r="B1992" t="s">
        <v>3917</v>
      </c>
      <c r="C1992">
        <v>4.8000000000000001E-2</v>
      </c>
      <c r="D1992" t="s">
        <v>8263</v>
      </c>
      <c r="E1992" t="s">
        <v>29</v>
      </c>
      <c r="F1992" t="s">
        <v>35</v>
      </c>
      <c r="G1992">
        <v>49.505299999999998</v>
      </c>
      <c r="H1992">
        <v>9.0526999999999997</v>
      </c>
      <c r="I1992" t="s">
        <v>8263</v>
      </c>
      <c r="J1992" t="s">
        <v>8263</v>
      </c>
      <c r="K1992" t="s">
        <v>8263</v>
      </c>
      <c r="L1992" t="s">
        <v>8263</v>
      </c>
    </row>
    <row r="1993" spans="1:12" x14ac:dyDescent="0.3">
      <c r="A1993" t="s">
        <v>3918</v>
      </c>
      <c r="B1993" t="s">
        <v>3919</v>
      </c>
      <c r="C1993">
        <v>4.8000000000000001E-2</v>
      </c>
      <c r="D1993" t="s">
        <v>8263</v>
      </c>
      <c r="E1993" t="s">
        <v>29</v>
      </c>
      <c r="F1993" t="s">
        <v>35</v>
      </c>
      <c r="G1993">
        <v>50.702435000000001</v>
      </c>
      <c r="H1993">
        <v>12.170548999999999</v>
      </c>
      <c r="I1993" t="s">
        <v>8263</v>
      </c>
      <c r="J1993" t="s">
        <v>8263</v>
      </c>
      <c r="K1993" t="s">
        <v>8263</v>
      </c>
      <c r="L1993" t="s">
        <v>8263</v>
      </c>
    </row>
    <row r="1994" spans="1:12" x14ac:dyDescent="0.3">
      <c r="A1994" t="s">
        <v>3920</v>
      </c>
      <c r="B1994" t="s">
        <v>3921</v>
      </c>
      <c r="C1994">
        <v>4.8000000000000001E-2</v>
      </c>
      <c r="D1994" t="s">
        <v>8263</v>
      </c>
      <c r="E1994" t="s">
        <v>29</v>
      </c>
      <c r="F1994" t="s">
        <v>35</v>
      </c>
      <c r="G1994">
        <v>47.875000999999997</v>
      </c>
      <c r="H1994">
        <v>9.6360379999999992</v>
      </c>
      <c r="I1994" t="s">
        <v>8263</v>
      </c>
      <c r="J1994" t="s">
        <v>8263</v>
      </c>
      <c r="K1994" t="s">
        <v>8263</v>
      </c>
      <c r="L1994" t="s">
        <v>8263</v>
      </c>
    </row>
    <row r="1995" spans="1:12" x14ac:dyDescent="0.3">
      <c r="A1995" t="s">
        <v>3922</v>
      </c>
      <c r="B1995" t="s">
        <v>3923</v>
      </c>
      <c r="C1995">
        <v>4.65E-2</v>
      </c>
      <c r="D1995" t="s">
        <v>8263</v>
      </c>
      <c r="E1995" t="s">
        <v>29</v>
      </c>
      <c r="F1995" t="s">
        <v>35</v>
      </c>
      <c r="G1995">
        <v>50.094101000000002</v>
      </c>
      <c r="H1995">
        <v>11.763855</v>
      </c>
      <c r="I1995" t="s">
        <v>8263</v>
      </c>
      <c r="J1995" t="s">
        <v>8263</v>
      </c>
      <c r="K1995" t="s">
        <v>8263</v>
      </c>
      <c r="L1995" t="s">
        <v>8263</v>
      </c>
    </row>
    <row r="1996" spans="1:12" x14ac:dyDescent="0.3">
      <c r="A1996" t="s">
        <v>3924</v>
      </c>
      <c r="B1996" t="s">
        <v>3925</v>
      </c>
      <c r="C1996">
        <v>4.6359999999999998E-2</v>
      </c>
      <c r="D1996" t="s">
        <v>8263</v>
      </c>
      <c r="E1996" t="s">
        <v>29</v>
      </c>
      <c r="F1996" t="s">
        <v>35</v>
      </c>
      <c r="G1996">
        <v>49.095416999999998</v>
      </c>
      <c r="H1996">
        <v>13.051055</v>
      </c>
      <c r="I1996" t="s">
        <v>8263</v>
      </c>
      <c r="J1996" t="s">
        <v>8263</v>
      </c>
      <c r="K1996" t="s">
        <v>8263</v>
      </c>
      <c r="L1996" t="s">
        <v>8263</v>
      </c>
    </row>
    <row r="1997" spans="1:12" x14ac:dyDescent="0.3">
      <c r="A1997" t="s">
        <v>3926</v>
      </c>
      <c r="B1997" t="s">
        <v>3927</v>
      </c>
      <c r="C1997">
        <v>160</v>
      </c>
      <c r="D1997" t="s">
        <v>8263</v>
      </c>
      <c r="E1997" t="s">
        <v>14</v>
      </c>
      <c r="F1997" t="s">
        <v>47</v>
      </c>
      <c r="G1997">
        <v>64.750667350000001</v>
      </c>
      <c r="H1997">
        <v>20.95279455</v>
      </c>
      <c r="I1997">
        <v>194</v>
      </c>
      <c r="J1997">
        <v>700</v>
      </c>
      <c r="K1997" t="s">
        <v>8263</v>
      </c>
      <c r="L1997">
        <v>350</v>
      </c>
    </row>
    <row r="1998" spans="1:12" x14ac:dyDescent="0.3">
      <c r="A1998" t="s">
        <v>3928</v>
      </c>
      <c r="B1998" t="s">
        <v>3929</v>
      </c>
      <c r="C1998">
        <v>4.4999999999999998E-2</v>
      </c>
      <c r="D1998" t="s">
        <v>8263</v>
      </c>
      <c r="E1998" t="s">
        <v>29</v>
      </c>
      <c r="F1998" t="s">
        <v>35</v>
      </c>
      <c r="G1998">
        <v>49.136310000000002</v>
      </c>
      <c r="H1998">
        <v>13.12805</v>
      </c>
      <c r="I1998" t="s">
        <v>8263</v>
      </c>
      <c r="J1998" t="s">
        <v>8263</v>
      </c>
      <c r="K1998" t="s">
        <v>8263</v>
      </c>
      <c r="L1998" t="s">
        <v>8263</v>
      </c>
    </row>
    <row r="1999" spans="1:12" x14ac:dyDescent="0.3">
      <c r="A1999" t="s">
        <v>3930</v>
      </c>
      <c r="B1999" t="s">
        <v>3931</v>
      </c>
      <c r="C1999">
        <v>4.4999999999999998E-2</v>
      </c>
      <c r="D1999" t="s">
        <v>8263</v>
      </c>
      <c r="E1999" t="s">
        <v>29</v>
      </c>
      <c r="F1999" t="s">
        <v>35</v>
      </c>
      <c r="G1999">
        <v>49.585000000000001</v>
      </c>
      <c r="H1999">
        <v>11.476000000000001</v>
      </c>
      <c r="I1999" t="s">
        <v>8263</v>
      </c>
      <c r="J1999" t="s">
        <v>8263</v>
      </c>
      <c r="K1999" t="s">
        <v>8263</v>
      </c>
      <c r="L1999" t="s">
        <v>8263</v>
      </c>
    </row>
    <row r="2000" spans="1:12" x14ac:dyDescent="0.3">
      <c r="A2000" t="s">
        <v>3932</v>
      </c>
      <c r="B2000" t="s">
        <v>3933</v>
      </c>
      <c r="C2000">
        <v>4.4999999999999998E-2</v>
      </c>
      <c r="D2000" t="s">
        <v>8263</v>
      </c>
      <c r="E2000" t="s">
        <v>29</v>
      </c>
      <c r="F2000" t="s">
        <v>35</v>
      </c>
      <c r="G2000">
        <v>48.203310999999999</v>
      </c>
      <c r="H2000">
        <v>8.2337810000000005</v>
      </c>
      <c r="I2000" t="s">
        <v>8263</v>
      </c>
      <c r="J2000" t="s">
        <v>8263</v>
      </c>
      <c r="K2000" t="s">
        <v>8263</v>
      </c>
      <c r="L2000" t="s">
        <v>8263</v>
      </c>
    </row>
    <row r="2001" spans="1:12" x14ac:dyDescent="0.3">
      <c r="A2001" t="s">
        <v>3934</v>
      </c>
      <c r="B2001" t="s">
        <v>3935</v>
      </c>
      <c r="C2001">
        <v>4.4999999999999998E-2</v>
      </c>
      <c r="D2001" t="s">
        <v>8263</v>
      </c>
      <c r="E2001" t="s">
        <v>29</v>
      </c>
      <c r="F2001" t="s">
        <v>35</v>
      </c>
      <c r="G2001">
        <v>48.333959999999998</v>
      </c>
      <c r="H2001">
        <v>7.9167310000000004</v>
      </c>
      <c r="I2001" t="s">
        <v>8263</v>
      </c>
      <c r="J2001" t="s">
        <v>8263</v>
      </c>
      <c r="K2001" t="s">
        <v>8263</v>
      </c>
      <c r="L2001" t="s">
        <v>8263</v>
      </c>
    </row>
    <row r="2002" spans="1:12" x14ac:dyDescent="0.3">
      <c r="A2002" t="s">
        <v>3936</v>
      </c>
      <c r="B2002" t="s">
        <v>3937</v>
      </c>
      <c r="C2002">
        <v>4.4999999999999998E-2</v>
      </c>
      <c r="D2002" t="s">
        <v>8263</v>
      </c>
      <c r="E2002" t="s">
        <v>29</v>
      </c>
      <c r="F2002" t="s">
        <v>35</v>
      </c>
      <c r="G2002">
        <v>48.160156000000001</v>
      </c>
      <c r="H2002">
        <v>8.6447730000000007</v>
      </c>
      <c r="I2002" t="s">
        <v>8263</v>
      </c>
      <c r="J2002" t="s">
        <v>8263</v>
      </c>
      <c r="K2002" t="s">
        <v>8263</v>
      </c>
      <c r="L2002" t="s">
        <v>8263</v>
      </c>
    </row>
    <row r="2003" spans="1:12" x14ac:dyDescent="0.3">
      <c r="A2003" t="s">
        <v>3938</v>
      </c>
      <c r="B2003" t="s">
        <v>3939</v>
      </c>
      <c r="C2003">
        <v>4.4999999999999998E-2</v>
      </c>
      <c r="D2003" t="s">
        <v>8263</v>
      </c>
      <c r="E2003" t="s">
        <v>29</v>
      </c>
      <c r="F2003" t="s">
        <v>35</v>
      </c>
      <c r="G2003">
        <v>48.132289</v>
      </c>
      <c r="H2003">
        <v>9.7958269999999992</v>
      </c>
      <c r="I2003" t="s">
        <v>8263</v>
      </c>
      <c r="J2003" t="s">
        <v>8263</v>
      </c>
      <c r="K2003" t="s">
        <v>8263</v>
      </c>
      <c r="L2003" t="s">
        <v>8263</v>
      </c>
    </row>
    <row r="2004" spans="1:12" x14ac:dyDescent="0.3">
      <c r="A2004" t="s">
        <v>3940</v>
      </c>
      <c r="B2004" t="s">
        <v>3941</v>
      </c>
      <c r="C2004">
        <v>4.4999999999999998E-2</v>
      </c>
      <c r="D2004" t="s">
        <v>8263</v>
      </c>
      <c r="E2004" t="s">
        <v>29</v>
      </c>
      <c r="F2004" t="s">
        <v>35</v>
      </c>
      <c r="G2004">
        <v>51.839770000000001</v>
      </c>
      <c r="H2004">
        <v>10.799391999999999</v>
      </c>
      <c r="I2004" t="s">
        <v>8263</v>
      </c>
      <c r="J2004" t="s">
        <v>8263</v>
      </c>
      <c r="K2004" t="s">
        <v>8263</v>
      </c>
      <c r="L2004" t="s">
        <v>8263</v>
      </c>
    </row>
    <row r="2005" spans="1:12" x14ac:dyDescent="0.3">
      <c r="A2005" t="s">
        <v>3942</v>
      </c>
      <c r="B2005" t="s">
        <v>3943</v>
      </c>
      <c r="C2005">
        <v>4.4999999999999998E-2</v>
      </c>
      <c r="D2005" t="s">
        <v>8263</v>
      </c>
      <c r="E2005" t="s">
        <v>29</v>
      </c>
      <c r="F2005" t="s">
        <v>35</v>
      </c>
      <c r="G2005">
        <v>50.721772999999999</v>
      </c>
      <c r="H2005">
        <v>9.9522879999999994</v>
      </c>
      <c r="I2005" t="s">
        <v>8263</v>
      </c>
      <c r="J2005" t="s">
        <v>8263</v>
      </c>
      <c r="K2005" t="s">
        <v>8263</v>
      </c>
      <c r="L2005" t="s">
        <v>8263</v>
      </c>
    </row>
    <row r="2006" spans="1:12" x14ac:dyDescent="0.3">
      <c r="A2006" t="s">
        <v>3944</v>
      </c>
      <c r="B2006" t="s">
        <v>3945</v>
      </c>
      <c r="C2006">
        <v>4.4999999999999998E-2</v>
      </c>
      <c r="D2006" t="s">
        <v>8263</v>
      </c>
      <c r="E2006" t="s">
        <v>29</v>
      </c>
      <c r="F2006" t="s">
        <v>35</v>
      </c>
      <c r="G2006">
        <v>49.197361999999998</v>
      </c>
      <c r="H2006">
        <v>12.743824999999999</v>
      </c>
      <c r="I2006" t="s">
        <v>8263</v>
      </c>
      <c r="J2006" t="s">
        <v>8263</v>
      </c>
      <c r="K2006" t="s">
        <v>8263</v>
      </c>
      <c r="L2006" t="s">
        <v>8263</v>
      </c>
    </row>
    <row r="2007" spans="1:12" x14ac:dyDescent="0.3">
      <c r="A2007" t="s">
        <v>3946</v>
      </c>
      <c r="B2007" t="s">
        <v>3947</v>
      </c>
      <c r="C2007">
        <v>4.4999999999999998E-2</v>
      </c>
      <c r="D2007" t="s">
        <v>8263</v>
      </c>
      <c r="E2007" t="s">
        <v>29</v>
      </c>
      <c r="F2007" t="s">
        <v>35</v>
      </c>
      <c r="G2007">
        <v>50.695577</v>
      </c>
      <c r="H2007">
        <v>13.498279999999999</v>
      </c>
      <c r="I2007" t="s">
        <v>8263</v>
      </c>
      <c r="J2007" t="s">
        <v>8263</v>
      </c>
      <c r="K2007" t="s">
        <v>8263</v>
      </c>
      <c r="L2007" t="s">
        <v>8263</v>
      </c>
    </row>
    <row r="2008" spans="1:12" x14ac:dyDescent="0.3">
      <c r="A2008" t="s">
        <v>3948</v>
      </c>
      <c r="B2008" t="s">
        <v>3949</v>
      </c>
      <c r="C2008">
        <v>117</v>
      </c>
      <c r="D2008" t="s">
        <v>8263</v>
      </c>
      <c r="E2008" t="s">
        <v>29</v>
      </c>
      <c r="F2008" t="s">
        <v>117</v>
      </c>
      <c r="G2008">
        <v>41.071599999999997</v>
      </c>
      <c r="H2008">
        <v>-8.4860000000000007</v>
      </c>
      <c r="I2008" t="s">
        <v>8263</v>
      </c>
      <c r="J2008" t="s">
        <v>8263</v>
      </c>
      <c r="K2008" t="s">
        <v>8263</v>
      </c>
      <c r="L2008">
        <v>360</v>
      </c>
    </row>
    <row r="2009" spans="1:12" x14ac:dyDescent="0.3">
      <c r="A2009" t="s">
        <v>3950</v>
      </c>
      <c r="B2009" t="s">
        <v>3951</v>
      </c>
      <c r="C2009">
        <v>155</v>
      </c>
      <c r="D2009" t="s">
        <v>8263</v>
      </c>
      <c r="E2009" t="s">
        <v>14</v>
      </c>
      <c r="F2009" t="s">
        <v>47</v>
      </c>
      <c r="G2009">
        <v>63.241158499999997</v>
      </c>
      <c r="H2009">
        <v>15.233902499999999</v>
      </c>
      <c r="I2009">
        <v>27</v>
      </c>
      <c r="J2009">
        <v>53</v>
      </c>
      <c r="K2009" t="s">
        <v>8263</v>
      </c>
      <c r="L2009">
        <v>748</v>
      </c>
    </row>
    <row r="2010" spans="1:12" x14ac:dyDescent="0.3">
      <c r="A2010" t="s">
        <v>3952</v>
      </c>
      <c r="B2010" t="s">
        <v>3953</v>
      </c>
      <c r="C2010">
        <v>4.4999999999999998E-2</v>
      </c>
      <c r="D2010" t="s">
        <v>8263</v>
      </c>
      <c r="E2010" t="s">
        <v>29</v>
      </c>
      <c r="F2010" t="s">
        <v>35</v>
      </c>
      <c r="G2010">
        <v>51.152411999999998</v>
      </c>
      <c r="H2010">
        <v>12.242922</v>
      </c>
      <c r="I2010" t="s">
        <v>8263</v>
      </c>
      <c r="J2010" t="s">
        <v>8263</v>
      </c>
      <c r="K2010" t="s">
        <v>8263</v>
      </c>
      <c r="L2010" t="s">
        <v>8263</v>
      </c>
    </row>
    <row r="2011" spans="1:12" x14ac:dyDescent="0.3">
      <c r="A2011" t="s">
        <v>3954</v>
      </c>
      <c r="B2011" t="s">
        <v>3953</v>
      </c>
      <c r="C2011">
        <v>4.4999999999999998E-2</v>
      </c>
      <c r="D2011" t="s">
        <v>8263</v>
      </c>
      <c r="E2011" t="s">
        <v>29</v>
      </c>
      <c r="F2011" t="s">
        <v>35</v>
      </c>
      <c r="G2011">
        <v>51.152411999999998</v>
      </c>
      <c r="H2011">
        <v>12.242922</v>
      </c>
      <c r="I2011" t="s">
        <v>8263</v>
      </c>
      <c r="J2011" t="s">
        <v>8263</v>
      </c>
      <c r="K2011" t="s">
        <v>8263</v>
      </c>
      <c r="L2011" t="s">
        <v>8263</v>
      </c>
    </row>
    <row r="2012" spans="1:12" x14ac:dyDescent="0.3">
      <c r="A2012" t="s">
        <v>3955</v>
      </c>
      <c r="B2012" t="s">
        <v>3953</v>
      </c>
      <c r="C2012">
        <v>4.4999999999999998E-2</v>
      </c>
      <c r="D2012" t="s">
        <v>8263</v>
      </c>
      <c r="E2012" t="s">
        <v>29</v>
      </c>
      <c r="F2012" t="s">
        <v>35</v>
      </c>
      <c r="G2012">
        <v>51.152422999999999</v>
      </c>
      <c r="H2012">
        <v>12.242914000000001</v>
      </c>
      <c r="I2012" t="s">
        <v>8263</v>
      </c>
      <c r="J2012" t="s">
        <v>8263</v>
      </c>
      <c r="K2012" t="s">
        <v>8263</v>
      </c>
      <c r="L2012" t="s">
        <v>8263</v>
      </c>
    </row>
    <row r="2013" spans="1:12" x14ac:dyDescent="0.3">
      <c r="A2013" t="s">
        <v>3956</v>
      </c>
      <c r="B2013" t="s">
        <v>3953</v>
      </c>
      <c r="C2013">
        <v>4.4999999999999998E-2</v>
      </c>
      <c r="D2013" t="s">
        <v>8263</v>
      </c>
      <c r="E2013" t="s">
        <v>29</v>
      </c>
      <c r="F2013" t="s">
        <v>35</v>
      </c>
      <c r="G2013">
        <v>51.152422999999999</v>
      </c>
      <c r="H2013">
        <v>12.242914000000001</v>
      </c>
      <c r="I2013" t="s">
        <v>8263</v>
      </c>
      <c r="J2013" t="s">
        <v>8263</v>
      </c>
      <c r="K2013" t="s">
        <v>8263</v>
      </c>
      <c r="L2013" t="s">
        <v>8263</v>
      </c>
    </row>
    <row r="2014" spans="1:12" x14ac:dyDescent="0.3">
      <c r="A2014" t="s">
        <v>3957</v>
      </c>
      <c r="B2014" t="s">
        <v>3958</v>
      </c>
      <c r="C2014">
        <v>4.4999999999999998E-2</v>
      </c>
      <c r="D2014" t="s">
        <v>8263</v>
      </c>
      <c r="E2014" t="s">
        <v>29</v>
      </c>
      <c r="F2014" t="s">
        <v>35</v>
      </c>
      <c r="G2014">
        <v>47.625120000000003</v>
      </c>
      <c r="H2014">
        <v>10.083088999999999</v>
      </c>
      <c r="I2014" t="s">
        <v>8263</v>
      </c>
      <c r="J2014" t="s">
        <v>8263</v>
      </c>
      <c r="K2014" t="s">
        <v>8263</v>
      </c>
      <c r="L2014" t="s">
        <v>8263</v>
      </c>
    </row>
    <row r="2015" spans="1:12" x14ac:dyDescent="0.3">
      <c r="A2015" t="s">
        <v>3959</v>
      </c>
      <c r="B2015" t="s">
        <v>3960</v>
      </c>
      <c r="C2015">
        <v>4.4999999999999998E-2</v>
      </c>
      <c r="D2015" t="s">
        <v>8263</v>
      </c>
      <c r="E2015" t="s">
        <v>29</v>
      </c>
      <c r="F2015" t="s">
        <v>35</v>
      </c>
      <c r="G2015">
        <v>48.897469999999998</v>
      </c>
      <c r="H2015">
        <v>11.180730000000001</v>
      </c>
      <c r="I2015" t="s">
        <v>8263</v>
      </c>
      <c r="J2015" t="s">
        <v>8263</v>
      </c>
      <c r="K2015" t="s">
        <v>8263</v>
      </c>
      <c r="L2015" t="s">
        <v>8263</v>
      </c>
    </row>
    <row r="2016" spans="1:12" x14ac:dyDescent="0.3">
      <c r="A2016" t="s">
        <v>3961</v>
      </c>
      <c r="B2016" t="s">
        <v>3962</v>
      </c>
      <c r="C2016">
        <v>4.4999999999999998E-2</v>
      </c>
      <c r="D2016" t="s">
        <v>8263</v>
      </c>
      <c r="E2016" t="s">
        <v>29</v>
      </c>
      <c r="F2016" t="s">
        <v>35</v>
      </c>
      <c r="G2016">
        <v>49.603000000000002</v>
      </c>
      <c r="H2016">
        <v>7.5030000000000001</v>
      </c>
      <c r="I2016" t="s">
        <v>8263</v>
      </c>
      <c r="J2016" t="s">
        <v>8263</v>
      </c>
      <c r="K2016" t="s">
        <v>8263</v>
      </c>
      <c r="L2016" t="s">
        <v>8263</v>
      </c>
    </row>
    <row r="2017" spans="1:12" x14ac:dyDescent="0.3">
      <c r="A2017" t="s">
        <v>3963</v>
      </c>
      <c r="B2017" t="s">
        <v>3964</v>
      </c>
      <c r="C2017">
        <v>4.4999999999999998E-2</v>
      </c>
      <c r="D2017" t="s">
        <v>8263</v>
      </c>
      <c r="E2017" t="s">
        <v>29</v>
      </c>
      <c r="F2017" t="s">
        <v>35</v>
      </c>
      <c r="G2017">
        <v>47.826999999999998</v>
      </c>
      <c r="H2017">
        <v>9.6489999999999991</v>
      </c>
      <c r="I2017" t="s">
        <v>8263</v>
      </c>
      <c r="J2017" t="s">
        <v>8263</v>
      </c>
      <c r="K2017" t="s">
        <v>8263</v>
      </c>
      <c r="L2017" t="s">
        <v>8263</v>
      </c>
    </row>
    <row r="2018" spans="1:12" x14ac:dyDescent="0.3">
      <c r="A2018" t="s">
        <v>3965</v>
      </c>
      <c r="B2018" t="s">
        <v>3966</v>
      </c>
      <c r="C2018">
        <v>4.4999999999999998E-2</v>
      </c>
      <c r="D2018" t="s">
        <v>8263</v>
      </c>
      <c r="E2018" t="s">
        <v>29</v>
      </c>
      <c r="F2018" t="s">
        <v>35</v>
      </c>
      <c r="G2018">
        <v>51.191868999999997</v>
      </c>
      <c r="H2018">
        <v>7.573315</v>
      </c>
      <c r="I2018" t="s">
        <v>8263</v>
      </c>
      <c r="J2018" t="s">
        <v>8263</v>
      </c>
      <c r="K2018" t="s">
        <v>8263</v>
      </c>
      <c r="L2018" t="s">
        <v>8263</v>
      </c>
    </row>
    <row r="2019" spans="1:12" x14ac:dyDescent="0.3">
      <c r="A2019" t="s">
        <v>3967</v>
      </c>
      <c r="B2019" t="s">
        <v>3968</v>
      </c>
      <c r="C2019">
        <v>4.4999999999999998E-2</v>
      </c>
      <c r="D2019" t="s">
        <v>8263</v>
      </c>
      <c r="E2019" t="s">
        <v>29</v>
      </c>
      <c r="F2019" t="s">
        <v>35</v>
      </c>
      <c r="G2019">
        <v>49.930112999999999</v>
      </c>
      <c r="H2019">
        <v>11.999293</v>
      </c>
      <c r="I2019" t="s">
        <v>8263</v>
      </c>
      <c r="J2019" t="s">
        <v>8263</v>
      </c>
      <c r="K2019" t="s">
        <v>8263</v>
      </c>
      <c r="L2019" t="s">
        <v>8263</v>
      </c>
    </row>
    <row r="2020" spans="1:12" x14ac:dyDescent="0.3">
      <c r="A2020" t="s">
        <v>3969</v>
      </c>
      <c r="B2020" t="s">
        <v>3507</v>
      </c>
      <c r="C2020">
        <v>155</v>
      </c>
      <c r="D2020" t="s">
        <v>8263</v>
      </c>
      <c r="E2020" t="s">
        <v>29</v>
      </c>
      <c r="F2020" t="s">
        <v>15</v>
      </c>
      <c r="G2020">
        <v>47.654955950000002</v>
      </c>
      <c r="H2020">
        <v>7.5194159059999999</v>
      </c>
      <c r="I2020" t="s">
        <v>8263</v>
      </c>
      <c r="J2020" t="s">
        <v>8263</v>
      </c>
      <c r="K2020" t="s">
        <v>8263</v>
      </c>
      <c r="L2020" t="s">
        <v>8263</v>
      </c>
    </row>
    <row r="2021" spans="1:12" x14ac:dyDescent="0.3">
      <c r="A2021" t="s">
        <v>3970</v>
      </c>
      <c r="B2021" t="s">
        <v>3971</v>
      </c>
      <c r="C2021">
        <v>4.3999999999999997E-2</v>
      </c>
      <c r="D2021" t="s">
        <v>8263</v>
      </c>
      <c r="E2021" t="s">
        <v>29</v>
      </c>
      <c r="F2021" t="s">
        <v>35</v>
      </c>
      <c r="G2021">
        <v>49.357446000000003</v>
      </c>
      <c r="H2021">
        <v>8.7845779999999998</v>
      </c>
      <c r="I2021" t="s">
        <v>8263</v>
      </c>
      <c r="J2021" t="s">
        <v>8263</v>
      </c>
      <c r="K2021" t="s">
        <v>8263</v>
      </c>
      <c r="L2021" t="s">
        <v>8263</v>
      </c>
    </row>
    <row r="2022" spans="1:12" x14ac:dyDescent="0.3">
      <c r="A2022" t="s">
        <v>3972</v>
      </c>
      <c r="B2022" t="s">
        <v>3973</v>
      </c>
      <c r="C2022">
        <v>4.2999999999999997E-2</v>
      </c>
      <c r="D2022" t="s">
        <v>8263</v>
      </c>
      <c r="E2022" t="s">
        <v>29</v>
      </c>
      <c r="F2022" t="s">
        <v>35</v>
      </c>
      <c r="G2022">
        <v>48.63</v>
      </c>
      <c r="H2022">
        <v>12.404</v>
      </c>
      <c r="I2022" t="s">
        <v>8263</v>
      </c>
      <c r="J2022" t="s">
        <v>8263</v>
      </c>
      <c r="K2022" t="s">
        <v>8263</v>
      </c>
      <c r="L2022" t="s">
        <v>8263</v>
      </c>
    </row>
    <row r="2023" spans="1:12" x14ac:dyDescent="0.3">
      <c r="A2023" t="s">
        <v>3974</v>
      </c>
      <c r="B2023" t="s">
        <v>3644</v>
      </c>
      <c r="C2023">
        <v>4.2999999999999997E-2</v>
      </c>
      <c r="D2023" t="s">
        <v>8263</v>
      </c>
      <c r="E2023" t="s">
        <v>29</v>
      </c>
      <c r="F2023" t="s">
        <v>35</v>
      </c>
      <c r="G2023">
        <v>47.922708</v>
      </c>
      <c r="H2023">
        <v>12.836855</v>
      </c>
      <c r="I2023" t="s">
        <v>8263</v>
      </c>
      <c r="J2023" t="s">
        <v>8263</v>
      </c>
      <c r="K2023" t="s">
        <v>8263</v>
      </c>
      <c r="L2023" t="s">
        <v>8263</v>
      </c>
    </row>
    <row r="2024" spans="1:12" x14ac:dyDescent="0.3">
      <c r="A2024" t="s">
        <v>3975</v>
      </c>
      <c r="B2024" t="s">
        <v>3644</v>
      </c>
      <c r="C2024">
        <v>4.2999999999999997E-2</v>
      </c>
      <c r="D2024" t="s">
        <v>8263</v>
      </c>
      <c r="E2024" t="s">
        <v>29</v>
      </c>
      <c r="F2024" t="s">
        <v>35</v>
      </c>
      <c r="G2024">
        <v>47.922708</v>
      </c>
      <c r="H2024">
        <v>12.836855</v>
      </c>
      <c r="I2024" t="s">
        <v>8263</v>
      </c>
      <c r="J2024" t="s">
        <v>8263</v>
      </c>
      <c r="K2024" t="s">
        <v>8263</v>
      </c>
      <c r="L2024" t="s">
        <v>8263</v>
      </c>
    </row>
    <row r="2025" spans="1:12" x14ac:dyDescent="0.3">
      <c r="A2025" t="s">
        <v>3976</v>
      </c>
      <c r="B2025" t="s">
        <v>3644</v>
      </c>
      <c r="C2025">
        <v>4.2999999999999997E-2</v>
      </c>
      <c r="D2025" t="s">
        <v>8263</v>
      </c>
      <c r="E2025" t="s">
        <v>29</v>
      </c>
      <c r="F2025" t="s">
        <v>35</v>
      </c>
      <c r="G2025">
        <v>47.922708</v>
      </c>
      <c r="H2025">
        <v>12.836855</v>
      </c>
      <c r="I2025" t="s">
        <v>8263</v>
      </c>
      <c r="J2025" t="s">
        <v>8263</v>
      </c>
      <c r="K2025" t="s">
        <v>8263</v>
      </c>
      <c r="L2025" t="s">
        <v>8263</v>
      </c>
    </row>
    <row r="2026" spans="1:12" x14ac:dyDescent="0.3">
      <c r="A2026" t="s">
        <v>3977</v>
      </c>
      <c r="B2026" t="s">
        <v>3978</v>
      </c>
      <c r="C2026">
        <v>4.2099999999999999E-2</v>
      </c>
      <c r="D2026" t="s">
        <v>8263</v>
      </c>
      <c r="E2026" t="s">
        <v>29</v>
      </c>
      <c r="F2026" t="s">
        <v>35</v>
      </c>
      <c r="G2026">
        <v>49.016784000000001</v>
      </c>
      <c r="H2026">
        <v>13.173003</v>
      </c>
      <c r="I2026" t="s">
        <v>8263</v>
      </c>
      <c r="J2026" t="s">
        <v>8263</v>
      </c>
      <c r="K2026" t="s">
        <v>8263</v>
      </c>
      <c r="L2026" t="s">
        <v>8263</v>
      </c>
    </row>
    <row r="2027" spans="1:12" x14ac:dyDescent="0.3">
      <c r="A2027" t="s">
        <v>3979</v>
      </c>
      <c r="B2027" t="s">
        <v>3451</v>
      </c>
      <c r="C2027">
        <v>4.2000000000000003E-2</v>
      </c>
      <c r="D2027" t="s">
        <v>8263</v>
      </c>
      <c r="E2027" t="s">
        <v>29</v>
      </c>
      <c r="F2027" t="s">
        <v>35</v>
      </c>
      <c r="G2027">
        <v>48.667999999999999</v>
      </c>
      <c r="H2027">
        <v>12.599</v>
      </c>
      <c r="I2027" t="s">
        <v>8263</v>
      </c>
      <c r="J2027" t="s">
        <v>8263</v>
      </c>
      <c r="K2027" t="s">
        <v>8263</v>
      </c>
      <c r="L2027" t="s">
        <v>8263</v>
      </c>
    </row>
    <row r="2028" spans="1:12" x14ac:dyDescent="0.3">
      <c r="A2028" t="s">
        <v>3980</v>
      </c>
      <c r="B2028" t="s">
        <v>3981</v>
      </c>
      <c r="C2028">
        <v>0.04</v>
      </c>
      <c r="D2028" t="s">
        <v>8263</v>
      </c>
      <c r="E2028" t="s">
        <v>29</v>
      </c>
      <c r="F2028" t="s">
        <v>35</v>
      </c>
      <c r="G2028">
        <v>50.033088999999997</v>
      </c>
      <c r="H2028">
        <v>12.043539000000001</v>
      </c>
      <c r="I2028" t="s">
        <v>8263</v>
      </c>
      <c r="J2028" t="s">
        <v>8263</v>
      </c>
      <c r="K2028" t="s">
        <v>8263</v>
      </c>
      <c r="L2028" t="s">
        <v>8263</v>
      </c>
    </row>
    <row r="2029" spans="1:12" x14ac:dyDescent="0.3">
      <c r="A2029" t="s">
        <v>3982</v>
      </c>
      <c r="B2029" t="s">
        <v>3983</v>
      </c>
      <c r="C2029">
        <v>0.04</v>
      </c>
      <c r="D2029" t="s">
        <v>8263</v>
      </c>
      <c r="E2029" t="s">
        <v>29</v>
      </c>
      <c r="F2029" t="s">
        <v>35</v>
      </c>
      <c r="G2029">
        <v>48.243349000000002</v>
      </c>
      <c r="H2029">
        <v>12.893095000000001</v>
      </c>
      <c r="I2029" t="s">
        <v>8263</v>
      </c>
      <c r="J2029" t="s">
        <v>8263</v>
      </c>
      <c r="K2029" t="s">
        <v>8263</v>
      </c>
      <c r="L2029" t="s">
        <v>8263</v>
      </c>
    </row>
    <row r="2030" spans="1:12" x14ac:dyDescent="0.3">
      <c r="A2030" t="s">
        <v>3984</v>
      </c>
      <c r="B2030" t="s">
        <v>3985</v>
      </c>
      <c r="C2030">
        <v>0.04</v>
      </c>
      <c r="D2030" t="s">
        <v>8263</v>
      </c>
      <c r="E2030" t="s">
        <v>29</v>
      </c>
      <c r="F2030" t="s">
        <v>35</v>
      </c>
      <c r="G2030">
        <v>47.730128000000001</v>
      </c>
      <c r="H2030">
        <v>11.846137000000001</v>
      </c>
      <c r="I2030" t="s">
        <v>8263</v>
      </c>
      <c r="J2030" t="s">
        <v>8263</v>
      </c>
      <c r="K2030" t="s">
        <v>8263</v>
      </c>
      <c r="L2030" t="s">
        <v>8263</v>
      </c>
    </row>
    <row r="2031" spans="1:12" x14ac:dyDescent="0.3">
      <c r="A2031" t="s">
        <v>3986</v>
      </c>
      <c r="B2031" t="s">
        <v>3987</v>
      </c>
      <c r="C2031">
        <v>108</v>
      </c>
      <c r="D2031" t="s">
        <v>8263</v>
      </c>
      <c r="E2031" t="s">
        <v>14</v>
      </c>
      <c r="F2031" t="s">
        <v>70</v>
      </c>
      <c r="G2031">
        <v>40.474400000000003</v>
      </c>
      <c r="H2031">
        <v>22.2439</v>
      </c>
      <c r="I2031">
        <v>52</v>
      </c>
      <c r="J2031">
        <v>10</v>
      </c>
      <c r="K2031">
        <v>1000</v>
      </c>
      <c r="L2031">
        <v>129</v>
      </c>
    </row>
    <row r="2032" spans="1:12" x14ac:dyDescent="0.3">
      <c r="A2032" t="s">
        <v>3988</v>
      </c>
      <c r="B2032" t="s">
        <v>3989</v>
      </c>
      <c r="C2032">
        <v>0.04</v>
      </c>
      <c r="D2032" t="s">
        <v>8263</v>
      </c>
      <c r="E2032" t="s">
        <v>29</v>
      </c>
      <c r="F2032" t="s">
        <v>35</v>
      </c>
      <c r="G2032">
        <v>48.491120000000002</v>
      </c>
      <c r="H2032">
        <v>12.007471000000001</v>
      </c>
      <c r="I2032" t="s">
        <v>8263</v>
      </c>
      <c r="J2032" t="s">
        <v>8263</v>
      </c>
      <c r="K2032" t="s">
        <v>8263</v>
      </c>
      <c r="L2032" t="s">
        <v>8263</v>
      </c>
    </row>
    <row r="2033" spans="1:12" x14ac:dyDescent="0.3">
      <c r="A2033" t="s">
        <v>3990</v>
      </c>
      <c r="B2033" t="s">
        <v>3991</v>
      </c>
      <c r="C2033">
        <v>0.04</v>
      </c>
      <c r="D2033" t="s">
        <v>8263</v>
      </c>
      <c r="E2033" t="s">
        <v>29</v>
      </c>
      <c r="F2033" t="s">
        <v>35</v>
      </c>
      <c r="G2033">
        <v>47.867294000000001</v>
      </c>
      <c r="H2033">
        <v>12.009542</v>
      </c>
      <c r="I2033" t="s">
        <v>8263</v>
      </c>
      <c r="J2033" t="s">
        <v>8263</v>
      </c>
      <c r="K2033" t="s">
        <v>8263</v>
      </c>
      <c r="L2033" t="s">
        <v>8263</v>
      </c>
    </row>
    <row r="2034" spans="1:12" x14ac:dyDescent="0.3">
      <c r="A2034" t="s">
        <v>3992</v>
      </c>
      <c r="B2034" t="s">
        <v>3993</v>
      </c>
      <c r="C2034">
        <v>0.04</v>
      </c>
      <c r="D2034" t="s">
        <v>8263</v>
      </c>
      <c r="E2034" t="s">
        <v>29</v>
      </c>
      <c r="F2034" t="s">
        <v>35</v>
      </c>
      <c r="G2034">
        <v>49.201625999999997</v>
      </c>
      <c r="H2034">
        <v>12.988327</v>
      </c>
      <c r="I2034" t="s">
        <v>8263</v>
      </c>
      <c r="J2034" t="s">
        <v>8263</v>
      </c>
      <c r="K2034" t="s">
        <v>8263</v>
      </c>
      <c r="L2034" t="s">
        <v>8263</v>
      </c>
    </row>
    <row r="2035" spans="1:12" x14ac:dyDescent="0.3">
      <c r="A2035" t="s">
        <v>3994</v>
      </c>
      <c r="B2035" t="s">
        <v>3995</v>
      </c>
      <c r="C2035">
        <v>0.04</v>
      </c>
      <c r="D2035" t="s">
        <v>8263</v>
      </c>
      <c r="E2035" t="s">
        <v>29</v>
      </c>
      <c r="F2035" t="s">
        <v>35</v>
      </c>
      <c r="G2035">
        <v>47.912044999999999</v>
      </c>
      <c r="H2035">
        <v>7.999142</v>
      </c>
      <c r="I2035" t="s">
        <v>8263</v>
      </c>
      <c r="J2035" t="s">
        <v>8263</v>
      </c>
      <c r="K2035" t="s">
        <v>8263</v>
      </c>
      <c r="L2035" t="s">
        <v>8263</v>
      </c>
    </row>
    <row r="2036" spans="1:12" x14ac:dyDescent="0.3">
      <c r="A2036" t="s">
        <v>3996</v>
      </c>
      <c r="B2036" t="s">
        <v>3997</v>
      </c>
      <c r="C2036">
        <v>0.04</v>
      </c>
      <c r="D2036" t="s">
        <v>8263</v>
      </c>
      <c r="E2036" t="s">
        <v>29</v>
      </c>
      <c r="F2036" t="s">
        <v>35</v>
      </c>
      <c r="G2036">
        <v>48.367303999999997</v>
      </c>
      <c r="H2036">
        <v>8.8064119999999999</v>
      </c>
      <c r="I2036" t="s">
        <v>8263</v>
      </c>
      <c r="J2036" t="s">
        <v>8263</v>
      </c>
      <c r="K2036" t="s">
        <v>8263</v>
      </c>
      <c r="L2036" t="s">
        <v>8263</v>
      </c>
    </row>
    <row r="2037" spans="1:12" x14ac:dyDescent="0.3">
      <c r="A2037" t="s">
        <v>3998</v>
      </c>
      <c r="B2037" t="s">
        <v>3999</v>
      </c>
      <c r="C2037">
        <v>0.04</v>
      </c>
      <c r="D2037" t="s">
        <v>8263</v>
      </c>
      <c r="E2037" t="s">
        <v>29</v>
      </c>
      <c r="F2037" t="s">
        <v>35</v>
      </c>
      <c r="G2037">
        <v>49.065454000000003</v>
      </c>
      <c r="H2037">
        <v>11.884709000000001</v>
      </c>
      <c r="I2037" t="s">
        <v>8263</v>
      </c>
      <c r="J2037" t="s">
        <v>8263</v>
      </c>
      <c r="K2037" t="s">
        <v>8263</v>
      </c>
      <c r="L2037" t="s">
        <v>8263</v>
      </c>
    </row>
    <row r="2038" spans="1:12" x14ac:dyDescent="0.3">
      <c r="A2038" t="s">
        <v>4000</v>
      </c>
      <c r="B2038" t="s">
        <v>4001</v>
      </c>
      <c r="C2038">
        <v>3.9E-2</v>
      </c>
      <c r="D2038" t="s">
        <v>8263</v>
      </c>
      <c r="E2038" t="s">
        <v>29</v>
      </c>
      <c r="F2038" t="s">
        <v>35</v>
      </c>
      <c r="G2038">
        <v>49.205100000000002</v>
      </c>
      <c r="H2038">
        <v>12.954129999999999</v>
      </c>
      <c r="I2038" t="s">
        <v>8263</v>
      </c>
      <c r="J2038" t="s">
        <v>8263</v>
      </c>
      <c r="K2038" t="s">
        <v>8263</v>
      </c>
      <c r="L2038" t="s">
        <v>8263</v>
      </c>
    </row>
    <row r="2039" spans="1:12" x14ac:dyDescent="0.3">
      <c r="A2039" t="s">
        <v>4002</v>
      </c>
      <c r="B2039" t="s">
        <v>2942</v>
      </c>
      <c r="C2039">
        <v>3.7999999999999999E-2</v>
      </c>
      <c r="D2039" t="s">
        <v>8263</v>
      </c>
      <c r="E2039" t="s">
        <v>29</v>
      </c>
      <c r="F2039" t="s">
        <v>35</v>
      </c>
      <c r="G2039">
        <v>49.816943000000002</v>
      </c>
      <c r="H2039">
        <v>11.310028000000001</v>
      </c>
      <c r="I2039" t="s">
        <v>8263</v>
      </c>
      <c r="J2039" t="s">
        <v>8263</v>
      </c>
      <c r="K2039" t="s">
        <v>8263</v>
      </c>
      <c r="L2039" t="s">
        <v>8263</v>
      </c>
    </row>
    <row r="2040" spans="1:12" x14ac:dyDescent="0.3">
      <c r="A2040" t="s">
        <v>4003</v>
      </c>
      <c r="B2040" t="s">
        <v>4004</v>
      </c>
      <c r="C2040">
        <v>3.7999999999999999E-2</v>
      </c>
      <c r="D2040" t="s">
        <v>8263</v>
      </c>
      <c r="E2040" t="s">
        <v>29</v>
      </c>
      <c r="F2040" t="s">
        <v>35</v>
      </c>
      <c r="G2040">
        <v>49.358916999999998</v>
      </c>
      <c r="H2040">
        <v>12.742587</v>
      </c>
      <c r="I2040" t="s">
        <v>8263</v>
      </c>
      <c r="J2040" t="s">
        <v>8263</v>
      </c>
      <c r="K2040" t="s">
        <v>8263</v>
      </c>
      <c r="L2040" t="s">
        <v>8263</v>
      </c>
    </row>
    <row r="2041" spans="1:12" x14ac:dyDescent="0.3">
      <c r="A2041" t="s">
        <v>4005</v>
      </c>
      <c r="B2041" t="s">
        <v>4006</v>
      </c>
      <c r="C2041">
        <v>3.7999999999999999E-2</v>
      </c>
      <c r="D2041" t="s">
        <v>8263</v>
      </c>
      <c r="E2041" t="s">
        <v>29</v>
      </c>
      <c r="F2041" t="s">
        <v>35</v>
      </c>
      <c r="G2041">
        <v>49.828673000000002</v>
      </c>
      <c r="H2041">
        <v>12.096102999999999</v>
      </c>
      <c r="I2041" t="s">
        <v>8263</v>
      </c>
      <c r="J2041" t="s">
        <v>8263</v>
      </c>
      <c r="K2041" t="s">
        <v>8263</v>
      </c>
      <c r="L2041" t="s">
        <v>8263</v>
      </c>
    </row>
    <row r="2042" spans="1:12" x14ac:dyDescent="0.3">
      <c r="A2042" t="s">
        <v>4007</v>
      </c>
      <c r="B2042" t="s">
        <v>4008</v>
      </c>
      <c r="C2042">
        <v>153.69999999999999</v>
      </c>
      <c r="D2042" t="s">
        <v>8263</v>
      </c>
      <c r="E2042" t="s">
        <v>29</v>
      </c>
      <c r="F2042" t="s">
        <v>24</v>
      </c>
      <c r="G2042">
        <v>47.655000000000001</v>
      </c>
      <c r="H2042">
        <v>7.52</v>
      </c>
      <c r="I2042">
        <v>27</v>
      </c>
      <c r="J2042">
        <v>13</v>
      </c>
      <c r="K2042" t="s">
        <v>8263</v>
      </c>
      <c r="L2042" t="s">
        <v>8263</v>
      </c>
    </row>
    <row r="2043" spans="1:12" x14ac:dyDescent="0.3">
      <c r="A2043" t="s">
        <v>4009</v>
      </c>
      <c r="B2043" t="s">
        <v>4010</v>
      </c>
      <c r="C2043">
        <v>3.7999999999999999E-2</v>
      </c>
      <c r="D2043" t="s">
        <v>8263</v>
      </c>
      <c r="E2043" t="s">
        <v>29</v>
      </c>
      <c r="F2043" t="s">
        <v>35</v>
      </c>
      <c r="G2043">
        <v>50.556828000000003</v>
      </c>
      <c r="H2043">
        <v>8.5016590000000001</v>
      </c>
      <c r="I2043" t="s">
        <v>8263</v>
      </c>
      <c r="J2043" t="s">
        <v>8263</v>
      </c>
      <c r="K2043" t="s">
        <v>8263</v>
      </c>
      <c r="L2043" t="s">
        <v>8263</v>
      </c>
    </row>
    <row r="2044" spans="1:12" x14ac:dyDescent="0.3">
      <c r="A2044" t="s">
        <v>4011</v>
      </c>
      <c r="B2044" t="s">
        <v>4012</v>
      </c>
      <c r="C2044">
        <v>3.7999999999999999E-2</v>
      </c>
      <c r="D2044" t="s">
        <v>8263</v>
      </c>
      <c r="E2044" t="s">
        <v>29</v>
      </c>
      <c r="F2044" t="s">
        <v>35</v>
      </c>
      <c r="G2044">
        <v>49.153142000000003</v>
      </c>
      <c r="H2044">
        <v>12.457943999999999</v>
      </c>
      <c r="I2044" t="s">
        <v>8263</v>
      </c>
      <c r="J2044" t="s">
        <v>8263</v>
      </c>
      <c r="K2044" t="s">
        <v>8263</v>
      </c>
      <c r="L2044" t="s">
        <v>8263</v>
      </c>
    </row>
    <row r="2045" spans="1:12" x14ac:dyDescent="0.3">
      <c r="A2045" t="s">
        <v>4013</v>
      </c>
      <c r="B2045" t="s">
        <v>4014</v>
      </c>
      <c r="C2045">
        <v>3.7999999999999999E-2</v>
      </c>
      <c r="D2045" t="s">
        <v>8263</v>
      </c>
      <c r="E2045" t="s">
        <v>29</v>
      </c>
      <c r="F2045" t="s">
        <v>35</v>
      </c>
      <c r="G2045">
        <v>49.097000000000001</v>
      </c>
      <c r="H2045">
        <v>11.805999999999999</v>
      </c>
      <c r="I2045" t="s">
        <v>8263</v>
      </c>
      <c r="J2045" t="s">
        <v>8263</v>
      </c>
      <c r="K2045" t="s">
        <v>8263</v>
      </c>
      <c r="L2045" t="s">
        <v>8263</v>
      </c>
    </row>
    <row r="2046" spans="1:12" x14ac:dyDescent="0.3">
      <c r="A2046" t="s">
        <v>4015</v>
      </c>
      <c r="B2046" t="s">
        <v>4016</v>
      </c>
      <c r="C2046">
        <v>3.78E-2</v>
      </c>
      <c r="D2046" t="s">
        <v>8263</v>
      </c>
      <c r="E2046" t="s">
        <v>29</v>
      </c>
      <c r="F2046" t="s">
        <v>35</v>
      </c>
      <c r="G2046">
        <v>48.600423999999997</v>
      </c>
      <c r="H2046">
        <v>12.246121</v>
      </c>
      <c r="I2046" t="s">
        <v>8263</v>
      </c>
      <c r="J2046" t="s">
        <v>8263</v>
      </c>
      <c r="K2046" t="s">
        <v>8263</v>
      </c>
      <c r="L2046" t="s">
        <v>8263</v>
      </c>
    </row>
    <row r="2047" spans="1:12" x14ac:dyDescent="0.3">
      <c r="A2047" t="s">
        <v>4017</v>
      </c>
      <c r="B2047" t="s">
        <v>4018</v>
      </c>
      <c r="C2047">
        <v>3.7499999999999999E-2</v>
      </c>
      <c r="D2047" t="s">
        <v>8263</v>
      </c>
      <c r="E2047" t="s">
        <v>29</v>
      </c>
      <c r="F2047" t="s">
        <v>35</v>
      </c>
      <c r="G2047">
        <v>49.862239000000002</v>
      </c>
      <c r="H2047">
        <v>12.009370000000001</v>
      </c>
      <c r="I2047" t="s">
        <v>8263</v>
      </c>
      <c r="J2047" t="s">
        <v>8263</v>
      </c>
      <c r="K2047" t="s">
        <v>8263</v>
      </c>
      <c r="L2047" t="s">
        <v>8263</v>
      </c>
    </row>
    <row r="2048" spans="1:12" x14ac:dyDescent="0.3">
      <c r="A2048" t="s">
        <v>4019</v>
      </c>
      <c r="B2048" t="s">
        <v>4020</v>
      </c>
      <c r="C2048">
        <v>3.6999999999999998E-2</v>
      </c>
      <c r="D2048" t="s">
        <v>8263</v>
      </c>
      <c r="E2048" t="s">
        <v>29</v>
      </c>
      <c r="F2048" t="s">
        <v>35</v>
      </c>
      <c r="G2048">
        <v>50.535088000000002</v>
      </c>
      <c r="H2048">
        <v>8.0409109999999995</v>
      </c>
      <c r="I2048" t="s">
        <v>8263</v>
      </c>
      <c r="J2048" t="s">
        <v>8263</v>
      </c>
      <c r="K2048" t="s">
        <v>8263</v>
      </c>
      <c r="L2048" t="s">
        <v>8263</v>
      </c>
    </row>
    <row r="2049" spans="1:12" x14ac:dyDescent="0.3">
      <c r="A2049" t="s">
        <v>4021</v>
      </c>
      <c r="B2049" t="s">
        <v>4022</v>
      </c>
      <c r="C2049">
        <v>3.6999999999999998E-2</v>
      </c>
      <c r="D2049" t="s">
        <v>8263</v>
      </c>
      <c r="E2049" t="s">
        <v>29</v>
      </c>
      <c r="F2049" t="s">
        <v>35</v>
      </c>
      <c r="G2049">
        <v>51.684429000000002</v>
      </c>
      <c r="H2049">
        <v>9.5674159999999997</v>
      </c>
      <c r="I2049" t="s">
        <v>8263</v>
      </c>
      <c r="J2049" t="s">
        <v>8263</v>
      </c>
      <c r="K2049" t="s">
        <v>8263</v>
      </c>
      <c r="L2049" t="s">
        <v>8263</v>
      </c>
    </row>
    <row r="2050" spans="1:12" x14ac:dyDescent="0.3">
      <c r="A2050" t="s">
        <v>4023</v>
      </c>
      <c r="B2050" t="s">
        <v>4024</v>
      </c>
      <c r="C2050">
        <v>3.6999999999999998E-2</v>
      </c>
      <c r="D2050" t="s">
        <v>8263</v>
      </c>
      <c r="E2050" t="s">
        <v>29</v>
      </c>
      <c r="F2050" t="s">
        <v>35</v>
      </c>
      <c r="G2050">
        <v>51.064771999999998</v>
      </c>
      <c r="H2050">
        <v>9.6083770000000008</v>
      </c>
      <c r="I2050" t="s">
        <v>8263</v>
      </c>
      <c r="J2050" t="s">
        <v>8263</v>
      </c>
      <c r="K2050" t="s">
        <v>8263</v>
      </c>
      <c r="L2050" t="s">
        <v>8263</v>
      </c>
    </row>
    <row r="2051" spans="1:12" x14ac:dyDescent="0.3">
      <c r="A2051" t="s">
        <v>4025</v>
      </c>
      <c r="B2051" t="s">
        <v>4026</v>
      </c>
      <c r="C2051">
        <v>3.6999999999999998E-2</v>
      </c>
      <c r="D2051" t="s">
        <v>8263</v>
      </c>
      <c r="E2051" t="s">
        <v>29</v>
      </c>
      <c r="F2051" t="s">
        <v>35</v>
      </c>
      <c r="G2051">
        <v>50.075105999999998</v>
      </c>
      <c r="H2051">
        <v>11.427954</v>
      </c>
      <c r="I2051" t="s">
        <v>8263</v>
      </c>
      <c r="J2051" t="s">
        <v>8263</v>
      </c>
      <c r="K2051" t="s">
        <v>8263</v>
      </c>
      <c r="L2051" t="s">
        <v>8263</v>
      </c>
    </row>
    <row r="2052" spans="1:12" x14ac:dyDescent="0.3">
      <c r="A2052" t="s">
        <v>4027</v>
      </c>
      <c r="B2052" t="s">
        <v>4028</v>
      </c>
      <c r="C2052">
        <v>3.6999999999999998E-2</v>
      </c>
      <c r="D2052" t="s">
        <v>8263</v>
      </c>
      <c r="E2052" t="s">
        <v>29</v>
      </c>
      <c r="F2052" t="s">
        <v>35</v>
      </c>
      <c r="G2052">
        <v>48.428640000000001</v>
      </c>
      <c r="H2052">
        <v>8.1867400000000004</v>
      </c>
      <c r="I2052" t="s">
        <v>8263</v>
      </c>
      <c r="J2052" t="s">
        <v>8263</v>
      </c>
      <c r="K2052" t="s">
        <v>8263</v>
      </c>
      <c r="L2052" t="s">
        <v>8263</v>
      </c>
    </row>
    <row r="2053" spans="1:12" x14ac:dyDescent="0.3">
      <c r="A2053" t="s">
        <v>4029</v>
      </c>
      <c r="B2053" t="s">
        <v>4030</v>
      </c>
      <c r="C2053">
        <v>152.5</v>
      </c>
      <c r="D2053" t="s">
        <v>8263</v>
      </c>
      <c r="E2053" t="s">
        <v>14</v>
      </c>
      <c r="F2053" t="s">
        <v>62</v>
      </c>
      <c r="G2053">
        <v>56.261512000000003</v>
      </c>
      <c r="H2053">
        <v>-4.7635880000000004</v>
      </c>
      <c r="I2053">
        <v>56</v>
      </c>
      <c r="J2053">
        <v>35.679000000000002</v>
      </c>
      <c r="K2053" t="s">
        <v>8263</v>
      </c>
      <c r="L2053">
        <v>130</v>
      </c>
    </row>
    <row r="2054" spans="1:12" x14ac:dyDescent="0.3">
      <c r="A2054" t="s">
        <v>4031</v>
      </c>
      <c r="B2054" t="s">
        <v>4032</v>
      </c>
      <c r="C2054">
        <v>3.6999999999999998E-2</v>
      </c>
      <c r="D2054" t="s">
        <v>8263</v>
      </c>
      <c r="E2054" t="s">
        <v>29</v>
      </c>
      <c r="F2054" t="s">
        <v>35</v>
      </c>
      <c r="G2054">
        <v>47.875525000000003</v>
      </c>
      <c r="H2054">
        <v>7.840687</v>
      </c>
      <c r="I2054" t="s">
        <v>8263</v>
      </c>
      <c r="J2054" t="s">
        <v>8263</v>
      </c>
      <c r="K2054" t="s">
        <v>8263</v>
      </c>
      <c r="L2054" t="s">
        <v>8263</v>
      </c>
    </row>
    <row r="2055" spans="1:12" x14ac:dyDescent="0.3">
      <c r="A2055" t="s">
        <v>4033</v>
      </c>
      <c r="B2055" t="s">
        <v>4034</v>
      </c>
      <c r="C2055">
        <v>3.6999999999999998E-2</v>
      </c>
      <c r="D2055" t="s">
        <v>8263</v>
      </c>
      <c r="E2055" t="s">
        <v>29</v>
      </c>
      <c r="F2055" t="s">
        <v>35</v>
      </c>
      <c r="G2055">
        <v>47.978583</v>
      </c>
      <c r="H2055">
        <v>10.459192</v>
      </c>
      <c r="I2055" t="s">
        <v>8263</v>
      </c>
      <c r="J2055" t="s">
        <v>8263</v>
      </c>
      <c r="K2055" t="s">
        <v>8263</v>
      </c>
      <c r="L2055" t="s">
        <v>8263</v>
      </c>
    </row>
    <row r="2056" spans="1:12" x14ac:dyDescent="0.3">
      <c r="A2056" t="s">
        <v>4035</v>
      </c>
      <c r="B2056" t="s">
        <v>4036</v>
      </c>
      <c r="C2056">
        <v>3.6999999999999998E-2</v>
      </c>
      <c r="D2056" t="s">
        <v>8263</v>
      </c>
      <c r="E2056" t="s">
        <v>29</v>
      </c>
      <c r="F2056" t="s">
        <v>35</v>
      </c>
      <c r="G2056">
        <v>50.026221</v>
      </c>
      <c r="H2056">
        <v>9.7311820000000004</v>
      </c>
      <c r="I2056" t="s">
        <v>8263</v>
      </c>
      <c r="J2056" t="s">
        <v>8263</v>
      </c>
      <c r="K2056" t="s">
        <v>8263</v>
      </c>
      <c r="L2056" t="s">
        <v>8263</v>
      </c>
    </row>
    <row r="2057" spans="1:12" x14ac:dyDescent="0.3">
      <c r="A2057" t="s">
        <v>4037</v>
      </c>
      <c r="B2057" t="s">
        <v>4038</v>
      </c>
      <c r="C2057">
        <v>3.6999999999999998E-2</v>
      </c>
      <c r="D2057" t="s">
        <v>8263</v>
      </c>
      <c r="E2057" t="s">
        <v>29</v>
      </c>
      <c r="F2057" t="s">
        <v>35</v>
      </c>
      <c r="G2057">
        <v>48.090950999999997</v>
      </c>
      <c r="H2057">
        <v>7.9522430000000002</v>
      </c>
      <c r="I2057" t="s">
        <v>8263</v>
      </c>
      <c r="J2057" t="s">
        <v>8263</v>
      </c>
      <c r="K2057" t="s">
        <v>8263</v>
      </c>
      <c r="L2057" t="s">
        <v>8263</v>
      </c>
    </row>
    <row r="2058" spans="1:12" x14ac:dyDescent="0.3">
      <c r="A2058" t="s">
        <v>4039</v>
      </c>
      <c r="B2058" t="s">
        <v>4040</v>
      </c>
      <c r="C2058">
        <v>3.6999999999999998E-2</v>
      </c>
      <c r="D2058" t="s">
        <v>8263</v>
      </c>
      <c r="E2058" t="s">
        <v>29</v>
      </c>
      <c r="F2058" t="s">
        <v>35</v>
      </c>
      <c r="G2058">
        <v>49.320397</v>
      </c>
      <c r="H2058">
        <v>9.3595600000000001</v>
      </c>
      <c r="I2058" t="s">
        <v>8263</v>
      </c>
      <c r="J2058" t="s">
        <v>8263</v>
      </c>
      <c r="K2058" t="s">
        <v>8263</v>
      </c>
      <c r="L2058" t="s">
        <v>8263</v>
      </c>
    </row>
    <row r="2059" spans="1:12" x14ac:dyDescent="0.3">
      <c r="A2059" t="s">
        <v>4041</v>
      </c>
      <c r="B2059" t="s">
        <v>4042</v>
      </c>
      <c r="C2059">
        <v>3.6999999999999998E-2</v>
      </c>
      <c r="D2059" t="s">
        <v>8263</v>
      </c>
      <c r="E2059" t="s">
        <v>29</v>
      </c>
      <c r="F2059" t="s">
        <v>35</v>
      </c>
      <c r="G2059">
        <v>47.597000000000001</v>
      </c>
      <c r="H2059">
        <v>10.118</v>
      </c>
      <c r="I2059" t="s">
        <v>8263</v>
      </c>
      <c r="J2059" t="s">
        <v>8263</v>
      </c>
      <c r="K2059" t="s">
        <v>8263</v>
      </c>
      <c r="L2059" t="s">
        <v>8263</v>
      </c>
    </row>
    <row r="2060" spans="1:12" x14ac:dyDescent="0.3">
      <c r="A2060" t="s">
        <v>4043</v>
      </c>
      <c r="B2060" t="s">
        <v>4044</v>
      </c>
      <c r="C2060">
        <v>3.6999999999999998E-2</v>
      </c>
      <c r="D2060" t="s">
        <v>8263</v>
      </c>
      <c r="E2060" t="s">
        <v>29</v>
      </c>
      <c r="F2060" t="s">
        <v>35</v>
      </c>
      <c r="G2060">
        <v>48.079282999999997</v>
      </c>
      <c r="H2060">
        <v>10.783028</v>
      </c>
      <c r="I2060" t="s">
        <v>8263</v>
      </c>
      <c r="J2060" t="s">
        <v>8263</v>
      </c>
      <c r="K2060" t="s">
        <v>8263</v>
      </c>
      <c r="L2060" t="s">
        <v>8263</v>
      </c>
    </row>
    <row r="2061" spans="1:12" x14ac:dyDescent="0.3">
      <c r="A2061" t="s">
        <v>4045</v>
      </c>
      <c r="B2061" t="s">
        <v>4046</v>
      </c>
      <c r="C2061">
        <v>3.6999999999999998E-2</v>
      </c>
      <c r="D2061" t="s">
        <v>8263</v>
      </c>
      <c r="E2061" t="s">
        <v>29</v>
      </c>
      <c r="F2061" t="s">
        <v>35</v>
      </c>
      <c r="G2061">
        <v>49.101438999999999</v>
      </c>
      <c r="H2061">
        <v>13.004104999999999</v>
      </c>
      <c r="I2061" t="s">
        <v>8263</v>
      </c>
      <c r="J2061" t="s">
        <v>8263</v>
      </c>
      <c r="K2061" t="s">
        <v>8263</v>
      </c>
      <c r="L2061" t="s">
        <v>8263</v>
      </c>
    </row>
    <row r="2062" spans="1:12" x14ac:dyDescent="0.3">
      <c r="A2062" t="s">
        <v>4047</v>
      </c>
      <c r="B2062" t="s">
        <v>4046</v>
      </c>
      <c r="C2062">
        <v>3.6999999999999998E-2</v>
      </c>
      <c r="D2062" t="s">
        <v>8263</v>
      </c>
      <c r="E2062" t="s">
        <v>29</v>
      </c>
      <c r="F2062" t="s">
        <v>35</v>
      </c>
      <c r="G2062">
        <v>49.101438999999999</v>
      </c>
      <c r="H2062">
        <v>13.004104999999999</v>
      </c>
      <c r="I2062" t="s">
        <v>8263</v>
      </c>
      <c r="J2062" t="s">
        <v>8263</v>
      </c>
      <c r="K2062" t="s">
        <v>8263</v>
      </c>
      <c r="L2062" t="s">
        <v>8263</v>
      </c>
    </row>
    <row r="2063" spans="1:12" x14ac:dyDescent="0.3">
      <c r="A2063" t="s">
        <v>4048</v>
      </c>
      <c r="B2063" t="s">
        <v>4049</v>
      </c>
      <c r="C2063">
        <v>3.6999999999999998E-2</v>
      </c>
      <c r="D2063" t="s">
        <v>8263</v>
      </c>
      <c r="E2063" t="s">
        <v>29</v>
      </c>
      <c r="F2063" t="s">
        <v>35</v>
      </c>
      <c r="G2063">
        <v>49.169324000000003</v>
      </c>
      <c r="H2063">
        <v>11.751251</v>
      </c>
      <c r="I2063" t="s">
        <v>8263</v>
      </c>
      <c r="J2063" t="s">
        <v>8263</v>
      </c>
      <c r="K2063" t="s">
        <v>8263</v>
      </c>
      <c r="L2063" t="s">
        <v>8263</v>
      </c>
    </row>
    <row r="2064" spans="1:12" x14ac:dyDescent="0.3">
      <c r="A2064" t="s">
        <v>4050</v>
      </c>
      <c r="B2064" t="s">
        <v>4051</v>
      </c>
      <c r="C2064">
        <v>152</v>
      </c>
      <c r="D2064" t="s">
        <v>8263</v>
      </c>
      <c r="E2064" t="s">
        <v>29</v>
      </c>
      <c r="F2064" t="s">
        <v>24</v>
      </c>
      <c r="G2064">
        <v>48.284120000000001</v>
      </c>
      <c r="H2064">
        <v>7.6772799999999997</v>
      </c>
      <c r="I2064">
        <v>18</v>
      </c>
      <c r="J2064">
        <v>20</v>
      </c>
      <c r="K2064" t="s">
        <v>8263</v>
      </c>
      <c r="L2064" t="s">
        <v>8263</v>
      </c>
    </row>
    <row r="2065" spans="1:12" x14ac:dyDescent="0.3">
      <c r="A2065" t="s">
        <v>4052</v>
      </c>
      <c r="B2065" t="s">
        <v>4053</v>
      </c>
      <c r="C2065">
        <v>3.6999999999999998E-2</v>
      </c>
      <c r="D2065" t="s">
        <v>8263</v>
      </c>
      <c r="E2065" t="s">
        <v>29</v>
      </c>
      <c r="F2065" t="s">
        <v>35</v>
      </c>
      <c r="G2065">
        <v>48.890999999999998</v>
      </c>
      <c r="H2065">
        <v>13.574999999999999</v>
      </c>
      <c r="I2065" t="s">
        <v>8263</v>
      </c>
      <c r="J2065" t="s">
        <v>8263</v>
      </c>
      <c r="K2065" t="s">
        <v>8263</v>
      </c>
      <c r="L2065" t="s">
        <v>8263</v>
      </c>
    </row>
    <row r="2066" spans="1:12" x14ac:dyDescent="0.3">
      <c r="A2066" t="s">
        <v>4054</v>
      </c>
      <c r="B2066" t="s">
        <v>4055</v>
      </c>
      <c r="C2066">
        <v>3.6799999999999999E-2</v>
      </c>
      <c r="D2066" t="s">
        <v>8263</v>
      </c>
      <c r="E2066" t="s">
        <v>29</v>
      </c>
      <c r="F2066" t="s">
        <v>35</v>
      </c>
      <c r="G2066">
        <v>49.050347000000002</v>
      </c>
      <c r="H2066">
        <v>12.913492</v>
      </c>
      <c r="I2066" t="s">
        <v>8263</v>
      </c>
      <c r="J2066" t="s">
        <v>8263</v>
      </c>
      <c r="K2066" t="s">
        <v>8263</v>
      </c>
      <c r="L2066" t="s">
        <v>8263</v>
      </c>
    </row>
    <row r="2067" spans="1:12" x14ac:dyDescent="0.3">
      <c r="A2067" t="s">
        <v>4056</v>
      </c>
      <c r="B2067" t="s">
        <v>4057</v>
      </c>
      <c r="C2067">
        <v>3.6479999999999999E-2</v>
      </c>
      <c r="D2067" t="s">
        <v>8263</v>
      </c>
      <c r="E2067" t="s">
        <v>29</v>
      </c>
      <c r="F2067" t="s">
        <v>35</v>
      </c>
      <c r="G2067">
        <v>50.118608000000002</v>
      </c>
      <c r="H2067">
        <v>11.612726</v>
      </c>
      <c r="I2067" t="s">
        <v>8263</v>
      </c>
      <c r="J2067" t="s">
        <v>8263</v>
      </c>
      <c r="K2067" t="s">
        <v>8263</v>
      </c>
      <c r="L2067" t="s">
        <v>8263</v>
      </c>
    </row>
    <row r="2068" spans="1:12" x14ac:dyDescent="0.3">
      <c r="A2068" t="s">
        <v>4058</v>
      </c>
      <c r="B2068" t="s">
        <v>4059</v>
      </c>
      <c r="C2068">
        <v>3.5999999999999997E-2</v>
      </c>
      <c r="D2068" t="s">
        <v>8263</v>
      </c>
      <c r="E2068" t="s">
        <v>29</v>
      </c>
      <c r="F2068" t="s">
        <v>35</v>
      </c>
      <c r="G2068">
        <v>49.619210000000002</v>
      </c>
      <c r="H2068">
        <v>8.9946129999999993</v>
      </c>
      <c r="I2068" t="s">
        <v>8263</v>
      </c>
      <c r="J2068" t="s">
        <v>8263</v>
      </c>
      <c r="K2068" t="s">
        <v>8263</v>
      </c>
      <c r="L2068" t="s">
        <v>8263</v>
      </c>
    </row>
    <row r="2069" spans="1:12" x14ac:dyDescent="0.3">
      <c r="A2069" t="s">
        <v>4060</v>
      </c>
      <c r="B2069" t="s">
        <v>4061</v>
      </c>
      <c r="C2069">
        <v>3.5999999999999997E-2</v>
      </c>
      <c r="D2069" t="s">
        <v>8263</v>
      </c>
      <c r="E2069" t="s">
        <v>29</v>
      </c>
      <c r="F2069" t="s">
        <v>35</v>
      </c>
      <c r="G2069">
        <v>47.561734999999999</v>
      </c>
      <c r="H2069">
        <v>11.131366999999999</v>
      </c>
      <c r="I2069" t="s">
        <v>8263</v>
      </c>
      <c r="J2069" t="s">
        <v>8263</v>
      </c>
      <c r="K2069" t="s">
        <v>8263</v>
      </c>
      <c r="L2069" t="s">
        <v>8263</v>
      </c>
    </row>
    <row r="2070" spans="1:12" x14ac:dyDescent="0.3">
      <c r="A2070" t="s">
        <v>4062</v>
      </c>
      <c r="B2070" t="s">
        <v>4063</v>
      </c>
      <c r="C2070">
        <v>3.5999999999999997E-2</v>
      </c>
      <c r="D2070" t="s">
        <v>8263</v>
      </c>
      <c r="E2070" t="s">
        <v>29</v>
      </c>
      <c r="F2070" t="s">
        <v>35</v>
      </c>
      <c r="G2070">
        <v>49.973509999999997</v>
      </c>
      <c r="H2070">
        <v>11.873683</v>
      </c>
      <c r="I2070" t="s">
        <v>8263</v>
      </c>
      <c r="J2070" t="s">
        <v>8263</v>
      </c>
      <c r="K2070" t="s">
        <v>8263</v>
      </c>
      <c r="L2070" t="s">
        <v>8263</v>
      </c>
    </row>
    <row r="2071" spans="1:12" x14ac:dyDescent="0.3">
      <c r="A2071" t="s">
        <v>4064</v>
      </c>
      <c r="B2071" t="s">
        <v>4065</v>
      </c>
      <c r="C2071">
        <v>3.5999999999999997E-2</v>
      </c>
      <c r="D2071" t="s">
        <v>8263</v>
      </c>
      <c r="E2071" t="s">
        <v>29</v>
      </c>
      <c r="F2071" t="s">
        <v>35</v>
      </c>
      <c r="G2071">
        <v>47.786627000000003</v>
      </c>
      <c r="H2071">
        <v>8.048235</v>
      </c>
      <c r="I2071" t="s">
        <v>8263</v>
      </c>
      <c r="J2071" t="s">
        <v>8263</v>
      </c>
      <c r="K2071" t="s">
        <v>8263</v>
      </c>
      <c r="L2071" t="s">
        <v>8263</v>
      </c>
    </row>
    <row r="2072" spans="1:12" x14ac:dyDescent="0.3">
      <c r="A2072" t="s">
        <v>4066</v>
      </c>
      <c r="B2072" t="s">
        <v>4067</v>
      </c>
      <c r="C2072">
        <v>3.5000000000000003E-2</v>
      </c>
      <c r="D2072" t="s">
        <v>8263</v>
      </c>
      <c r="E2072" t="s">
        <v>29</v>
      </c>
      <c r="F2072" t="s">
        <v>35</v>
      </c>
      <c r="G2072">
        <v>48.483150999999999</v>
      </c>
      <c r="H2072">
        <v>9.2213639999999995</v>
      </c>
      <c r="I2072" t="s">
        <v>8263</v>
      </c>
      <c r="J2072" t="s">
        <v>8263</v>
      </c>
      <c r="K2072" t="s">
        <v>8263</v>
      </c>
      <c r="L2072" t="s">
        <v>8263</v>
      </c>
    </row>
    <row r="2073" spans="1:12" x14ac:dyDescent="0.3">
      <c r="A2073" t="s">
        <v>4068</v>
      </c>
      <c r="B2073" t="s">
        <v>4069</v>
      </c>
      <c r="C2073">
        <v>3.5000000000000003E-2</v>
      </c>
      <c r="D2073" t="s">
        <v>8263</v>
      </c>
      <c r="E2073" t="s">
        <v>29</v>
      </c>
      <c r="F2073" t="s">
        <v>35</v>
      </c>
      <c r="G2073">
        <v>47.977291000000001</v>
      </c>
      <c r="H2073">
        <v>8.2966719999999992</v>
      </c>
      <c r="I2073" t="s">
        <v>8263</v>
      </c>
      <c r="J2073" t="s">
        <v>8263</v>
      </c>
      <c r="K2073" t="s">
        <v>8263</v>
      </c>
      <c r="L2073" t="s">
        <v>8263</v>
      </c>
    </row>
    <row r="2074" spans="1:12" x14ac:dyDescent="0.3">
      <c r="A2074" t="s">
        <v>4070</v>
      </c>
      <c r="B2074" t="s">
        <v>4071</v>
      </c>
      <c r="C2074">
        <v>3.5000000000000003E-2</v>
      </c>
      <c r="D2074" t="s">
        <v>8263</v>
      </c>
      <c r="E2074" t="s">
        <v>29</v>
      </c>
      <c r="F2074" t="s">
        <v>35</v>
      </c>
      <c r="G2074">
        <v>48.002411000000002</v>
      </c>
      <c r="H2074">
        <v>10.18243</v>
      </c>
      <c r="I2074" t="s">
        <v>8263</v>
      </c>
      <c r="J2074" t="s">
        <v>8263</v>
      </c>
      <c r="K2074" t="s">
        <v>8263</v>
      </c>
      <c r="L2074" t="s">
        <v>8263</v>
      </c>
    </row>
    <row r="2075" spans="1:12" x14ac:dyDescent="0.3">
      <c r="A2075" t="s">
        <v>4072</v>
      </c>
      <c r="B2075" t="s">
        <v>4073</v>
      </c>
      <c r="C2075">
        <v>155</v>
      </c>
      <c r="D2075" t="s">
        <v>8263</v>
      </c>
      <c r="E2075" t="s">
        <v>14</v>
      </c>
      <c r="F2075" t="s">
        <v>47</v>
      </c>
      <c r="G2075">
        <v>63.266911999999998</v>
      </c>
      <c r="H2075">
        <v>17.204440999999999</v>
      </c>
      <c r="I2075">
        <v>25</v>
      </c>
      <c r="J2075">
        <v>4.8</v>
      </c>
      <c r="K2075" t="s">
        <v>8263</v>
      </c>
      <c r="L2075">
        <v>753</v>
      </c>
    </row>
    <row r="2076" spans="1:12" x14ac:dyDescent="0.3">
      <c r="A2076" t="s">
        <v>4074</v>
      </c>
      <c r="B2076" t="s">
        <v>4075</v>
      </c>
      <c r="C2076">
        <v>3.5000000000000003E-2</v>
      </c>
      <c r="D2076" t="s">
        <v>8263</v>
      </c>
      <c r="E2076" t="s">
        <v>29</v>
      </c>
      <c r="F2076" t="s">
        <v>35</v>
      </c>
      <c r="G2076">
        <v>47.979979</v>
      </c>
      <c r="H2076">
        <v>10.455546</v>
      </c>
      <c r="I2076" t="s">
        <v>8263</v>
      </c>
      <c r="J2076" t="s">
        <v>8263</v>
      </c>
      <c r="K2076" t="s">
        <v>8263</v>
      </c>
      <c r="L2076" t="s">
        <v>8263</v>
      </c>
    </row>
    <row r="2077" spans="1:12" x14ac:dyDescent="0.3">
      <c r="A2077" t="s">
        <v>4076</v>
      </c>
      <c r="B2077" t="s">
        <v>4077</v>
      </c>
      <c r="C2077">
        <v>3.5000000000000003E-2</v>
      </c>
      <c r="D2077" t="s">
        <v>8263</v>
      </c>
      <c r="E2077" t="s">
        <v>29</v>
      </c>
      <c r="F2077" t="s">
        <v>35</v>
      </c>
      <c r="G2077">
        <v>47.803452</v>
      </c>
      <c r="H2077">
        <v>11.953301</v>
      </c>
      <c r="I2077" t="s">
        <v>8263</v>
      </c>
      <c r="J2077" t="s">
        <v>8263</v>
      </c>
      <c r="K2077" t="s">
        <v>8263</v>
      </c>
      <c r="L2077" t="s">
        <v>8263</v>
      </c>
    </row>
    <row r="2078" spans="1:12" x14ac:dyDescent="0.3">
      <c r="A2078" t="s">
        <v>4078</v>
      </c>
      <c r="B2078" t="s">
        <v>4079</v>
      </c>
      <c r="C2078">
        <v>3.5000000000000003E-2</v>
      </c>
      <c r="D2078" t="s">
        <v>8263</v>
      </c>
      <c r="E2078" t="s">
        <v>29</v>
      </c>
      <c r="F2078" t="s">
        <v>35</v>
      </c>
      <c r="G2078">
        <v>49.681641999999997</v>
      </c>
      <c r="H2078">
        <v>12.179582999999999</v>
      </c>
      <c r="I2078" t="s">
        <v>8263</v>
      </c>
      <c r="J2078" t="s">
        <v>8263</v>
      </c>
      <c r="K2078" t="s">
        <v>8263</v>
      </c>
      <c r="L2078" t="s">
        <v>8263</v>
      </c>
    </row>
    <row r="2079" spans="1:12" x14ac:dyDescent="0.3">
      <c r="A2079" t="s">
        <v>4080</v>
      </c>
      <c r="B2079" t="s">
        <v>4081</v>
      </c>
      <c r="C2079">
        <v>3.5000000000000003E-2</v>
      </c>
      <c r="D2079" t="s">
        <v>8263</v>
      </c>
      <c r="E2079" t="s">
        <v>29</v>
      </c>
      <c r="F2079" t="s">
        <v>35</v>
      </c>
      <c r="G2079">
        <v>47.973874000000002</v>
      </c>
      <c r="H2079">
        <v>10.458747000000001</v>
      </c>
      <c r="I2079" t="s">
        <v>8263</v>
      </c>
      <c r="J2079" t="s">
        <v>8263</v>
      </c>
      <c r="K2079" t="s">
        <v>8263</v>
      </c>
      <c r="L2079" t="s">
        <v>8263</v>
      </c>
    </row>
    <row r="2080" spans="1:12" x14ac:dyDescent="0.3">
      <c r="A2080" t="s">
        <v>4082</v>
      </c>
      <c r="B2080" t="s">
        <v>3644</v>
      </c>
      <c r="C2080">
        <v>3.5000000000000003E-2</v>
      </c>
      <c r="D2080" t="s">
        <v>8263</v>
      </c>
      <c r="E2080" t="s">
        <v>29</v>
      </c>
      <c r="F2080" t="s">
        <v>35</v>
      </c>
      <c r="G2080">
        <v>47.922590999999997</v>
      </c>
      <c r="H2080">
        <v>12.836136</v>
      </c>
      <c r="I2080" t="s">
        <v>8263</v>
      </c>
      <c r="J2080" t="s">
        <v>8263</v>
      </c>
      <c r="K2080" t="s">
        <v>8263</v>
      </c>
      <c r="L2080" t="s">
        <v>8263</v>
      </c>
    </row>
    <row r="2081" spans="1:12" x14ac:dyDescent="0.3">
      <c r="A2081" t="s">
        <v>4083</v>
      </c>
      <c r="B2081" t="s">
        <v>3644</v>
      </c>
      <c r="C2081">
        <v>3.5000000000000003E-2</v>
      </c>
      <c r="D2081" t="s">
        <v>8263</v>
      </c>
      <c r="E2081" t="s">
        <v>29</v>
      </c>
      <c r="F2081" t="s">
        <v>35</v>
      </c>
      <c r="G2081">
        <v>47.922590999999997</v>
      </c>
      <c r="H2081">
        <v>12.836136</v>
      </c>
      <c r="I2081" t="s">
        <v>8263</v>
      </c>
      <c r="J2081" t="s">
        <v>8263</v>
      </c>
      <c r="K2081" t="s">
        <v>8263</v>
      </c>
      <c r="L2081" t="s">
        <v>8263</v>
      </c>
    </row>
    <row r="2082" spans="1:12" x14ac:dyDescent="0.3">
      <c r="A2082" t="s">
        <v>4084</v>
      </c>
      <c r="B2082" t="s">
        <v>3644</v>
      </c>
      <c r="C2082">
        <v>3.5000000000000003E-2</v>
      </c>
      <c r="D2082" t="s">
        <v>8263</v>
      </c>
      <c r="E2082" t="s">
        <v>29</v>
      </c>
      <c r="F2082" t="s">
        <v>35</v>
      </c>
      <c r="G2082">
        <v>47.922590999999997</v>
      </c>
      <c r="H2082">
        <v>12.836136</v>
      </c>
      <c r="I2082" t="s">
        <v>8263</v>
      </c>
      <c r="J2082" t="s">
        <v>8263</v>
      </c>
      <c r="K2082" t="s">
        <v>8263</v>
      </c>
      <c r="L2082" t="s">
        <v>8263</v>
      </c>
    </row>
    <row r="2083" spans="1:12" x14ac:dyDescent="0.3">
      <c r="A2083" t="s">
        <v>4085</v>
      </c>
      <c r="B2083" t="s">
        <v>4086</v>
      </c>
      <c r="C2083">
        <v>3.4200000000000001E-2</v>
      </c>
      <c r="D2083" t="s">
        <v>8263</v>
      </c>
      <c r="E2083" t="s">
        <v>29</v>
      </c>
      <c r="F2083" t="s">
        <v>35</v>
      </c>
      <c r="G2083">
        <v>49.939546</v>
      </c>
      <c r="H2083">
        <v>11.712550999999999</v>
      </c>
      <c r="I2083" t="s">
        <v>8263</v>
      </c>
      <c r="J2083" t="s">
        <v>8263</v>
      </c>
      <c r="K2083" t="s">
        <v>8263</v>
      </c>
      <c r="L2083" t="s">
        <v>8263</v>
      </c>
    </row>
    <row r="2084" spans="1:12" x14ac:dyDescent="0.3">
      <c r="A2084" t="s">
        <v>4087</v>
      </c>
      <c r="B2084" t="s">
        <v>4088</v>
      </c>
      <c r="C2084">
        <v>3.4000000000000002E-2</v>
      </c>
      <c r="D2084" t="s">
        <v>8263</v>
      </c>
      <c r="E2084" t="s">
        <v>29</v>
      </c>
      <c r="F2084" t="s">
        <v>35</v>
      </c>
      <c r="G2084">
        <v>49.392904000000001</v>
      </c>
      <c r="H2084">
        <v>12.167156</v>
      </c>
      <c r="I2084" t="s">
        <v>8263</v>
      </c>
      <c r="J2084" t="s">
        <v>8263</v>
      </c>
      <c r="K2084" t="s">
        <v>8263</v>
      </c>
      <c r="L2084" t="s">
        <v>8263</v>
      </c>
    </row>
    <row r="2085" spans="1:12" x14ac:dyDescent="0.3">
      <c r="A2085" t="s">
        <v>4089</v>
      </c>
      <c r="B2085" t="s">
        <v>4090</v>
      </c>
      <c r="C2085">
        <v>3.4000000000000002E-2</v>
      </c>
      <c r="D2085" t="s">
        <v>8263</v>
      </c>
      <c r="E2085" t="s">
        <v>29</v>
      </c>
      <c r="F2085" t="s">
        <v>35</v>
      </c>
      <c r="G2085">
        <v>49.207596000000002</v>
      </c>
      <c r="H2085">
        <v>9.9855079999999994</v>
      </c>
      <c r="I2085" t="s">
        <v>8263</v>
      </c>
      <c r="J2085" t="s">
        <v>8263</v>
      </c>
      <c r="K2085" t="s">
        <v>8263</v>
      </c>
      <c r="L2085" t="s">
        <v>8263</v>
      </c>
    </row>
    <row r="2086" spans="1:12" x14ac:dyDescent="0.3">
      <c r="A2086" t="s">
        <v>4091</v>
      </c>
      <c r="B2086" t="s">
        <v>4092</v>
      </c>
      <c r="C2086">
        <v>151</v>
      </c>
      <c r="D2086" t="s">
        <v>8263</v>
      </c>
      <c r="E2086" t="s">
        <v>14</v>
      </c>
      <c r="F2086" t="s">
        <v>15</v>
      </c>
      <c r="G2086">
        <v>46.639999000000003</v>
      </c>
      <c r="H2086">
        <v>8.7609999999999992</v>
      </c>
      <c r="I2086" t="s">
        <v>8263</v>
      </c>
      <c r="J2086" t="s">
        <v>8263</v>
      </c>
      <c r="K2086" t="s">
        <v>8263</v>
      </c>
      <c r="L2086" t="s">
        <v>8263</v>
      </c>
    </row>
    <row r="2087" spans="1:12" x14ac:dyDescent="0.3">
      <c r="A2087" t="s">
        <v>4093</v>
      </c>
      <c r="B2087" t="s">
        <v>4094</v>
      </c>
      <c r="C2087">
        <v>3.4000000000000002E-2</v>
      </c>
      <c r="D2087" t="s">
        <v>8263</v>
      </c>
      <c r="E2087" t="s">
        <v>29</v>
      </c>
      <c r="F2087" t="s">
        <v>35</v>
      </c>
      <c r="G2087">
        <v>48.293858999999998</v>
      </c>
      <c r="H2087">
        <v>10.987477</v>
      </c>
      <c r="I2087" t="s">
        <v>8263</v>
      </c>
      <c r="J2087" t="s">
        <v>8263</v>
      </c>
      <c r="K2087" t="s">
        <v>8263</v>
      </c>
      <c r="L2087" t="s">
        <v>8263</v>
      </c>
    </row>
    <row r="2088" spans="1:12" x14ac:dyDescent="0.3">
      <c r="A2088" t="s">
        <v>4095</v>
      </c>
      <c r="B2088" t="s">
        <v>4096</v>
      </c>
      <c r="C2088">
        <v>3.4000000000000002E-2</v>
      </c>
      <c r="D2088" t="s">
        <v>8263</v>
      </c>
      <c r="E2088" t="s">
        <v>29</v>
      </c>
      <c r="F2088" t="s">
        <v>35</v>
      </c>
      <c r="G2088">
        <v>49.746960000000001</v>
      </c>
      <c r="H2088">
        <v>11.212605999999999</v>
      </c>
      <c r="I2088" t="s">
        <v>8263</v>
      </c>
      <c r="J2088" t="s">
        <v>8263</v>
      </c>
      <c r="K2088" t="s">
        <v>8263</v>
      </c>
      <c r="L2088" t="s">
        <v>8263</v>
      </c>
    </row>
    <row r="2089" spans="1:12" x14ac:dyDescent="0.3">
      <c r="A2089" t="s">
        <v>4097</v>
      </c>
      <c r="B2089" t="s">
        <v>4098</v>
      </c>
      <c r="C2089">
        <v>3.4000000000000002E-2</v>
      </c>
      <c r="D2089" t="s">
        <v>8263</v>
      </c>
      <c r="E2089" t="s">
        <v>29</v>
      </c>
      <c r="F2089" t="s">
        <v>35</v>
      </c>
      <c r="G2089">
        <v>48.293638999999999</v>
      </c>
      <c r="H2089">
        <v>10.987413999999999</v>
      </c>
      <c r="I2089" t="s">
        <v>8263</v>
      </c>
      <c r="J2089" t="s">
        <v>8263</v>
      </c>
      <c r="K2089" t="s">
        <v>8263</v>
      </c>
      <c r="L2089" t="s">
        <v>8263</v>
      </c>
    </row>
    <row r="2090" spans="1:12" x14ac:dyDescent="0.3">
      <c r="A2090" t="s">
        <v>4099</v>
      </c>
      <c r="B2090" t="s">
        <v>4100</v>
      </c>
      <c r="C2090">
        <v>3.4000000000000002E-2</v>
      </c>
      <c r="D2090" t="s">
        <v>8263</v>
      </c>
      <c r="E2090" t="s">
        <v>29</v>
      </c>
      <c r="F2090" t="s">
        <v>35</v>
      </c>
      <c r="G2090">
        <v>48.547840999999998</v>
      </c>
      <c r="H2090">
        <v>8.0363330000000008</v>
      </c>
      <c r="I2090" t="s">
        <v>8263</v>
      </c>
      <c r="J2090" t="s">
        <v>8263</v>
      </c>
      <c r="K2090" t="s">
        <v>8263</v>
      </c>
      <c r="L2090" t="s">
        <v>8263</v>
      </c>
    </row>
    <row r="2091" spans="1:12" x14ac:dyDescent="0.3">
      <c r="A2091" t="s">
        <v>4101</v>
      </c>
      <c r="B2091" t="s">
        <v>4102</v>
      </c>
      <c r="C2091">
        <v>3.3000000000000002E-2</v>
      </c>
      <c r="D2091" t="s">
        <v>8263</v>
      </c>
      <c r="E2091" t="s">
        <v>29</v>
      </c>
      <c r="F2091" t="s">
        <v>35</v>
      </c>
      <c r="G2091">
        <v>51.048347999999997</v>
      </c>
      <c r="H2091">
        <v>9.1867549999999998</v>
      </c>
      <c r="I2091" t="s">
        <v>8263</v>
      </c>
      <c r="J2091" t="s">
        <v>8263</v>
      </c>
      <c r="K2091" t="s">
        <v>8263</v>
      </c>
      <c r="L2091" t="s">
        <v>8263</v>
      </c>
    </row>
    <row r="2092" spans="1:12" x14ac:dyDescent="0.3">
      <c r="A2092" t="s">
        <v>4103</v>
      </c>
      <c r="B2092" t="s">
        <v>4104</v>
      </c>
      <c r="C2092">
        <v>3.3000000000000002E-2</v>
      </c>
      <c r="D2092" t="s">
        <v>8263</v>
      </c>
      <c r="E2092" t="s">
        <v>29</v>
      </c>
      <c r="F2092" t="s">
        <v>35</v>
      </c>
      <c r="G2092">
        <v>49.276099000000002</v>
      </c>
      <c r="H2092">
        <v>12.926121</v>
      </c>
      <c r="I2092" t="s">
        <v>8263</v>
      </c>
      <c r="J2092" t="s">
        <v>8263</v>
      </c>
      <c r="K2092" t="s">
        <v>8263</v>
      </c>
      <c r="L2092" t="s">
        <v>8263</v>
      </c>
    </row>
    <row r="2093" spans="1:12" x14ac:dyDescent="0.3">
      <c r="A2093" t="s">
        <v>4105</v>
      </c>
      <c r="B2093" t="s">
        <v>4106</v>
      </c>
      <c r="C2093">
        <v>3.3000000000000002E-2</v>
      </c>
      <c r="D2093" t="s">
        <v>8263</v>
      </c>
      <c r="E2093" t="s">
        <v>29</v>
      </c>
      <c r="F2093" t="s">
        <v>35</v>
      </c>
      <c r="G2093">
        <v>49.641537</v>
      </c>
      <c r="H2093">
        <v>10.704757000000001</v>
      </c>
      <c r="I2093" t="s">
        <v>8263</v>
      </c>
      <c r="J2093" t="s">
        <v>8263</v>
      </c>
      <c r="K2093" t="s">
        <v>8263</v>
      </c>
      <c r="L2093" t="s">
        <v>8263</v>
      </c>
    </row>
    <row r="2094" spans="1:12" x14ac:dyDescent="0.3">
      <c r="A2094" t="s">
        <v>4107</v>
      </c>
      <c r="B2094" t="s">
        <v>4108</v>
      </c>
      <c r="C2094">
        <v>3.2000000000000001E-2</v>
      </c>
      <c r="D2094" t="s">
        <v>8263</v>
      </c>
      <c r="E2094" t="s">
        <v>29</v>
      </c>
      <c r="F2094" t="s">
        <v>35</v>
      </c>
      <c r="G2094">
        <v>50.088265999999997</v>
      </c>
      <c r="H2094">
        <v>11.725782000000001</v>
      </c>
      <c r="I2094" t="s">
        <v>8263</v>
      </c>
      <c r="J2094" t="s">
        <v>8263</v>
      </c>
      <c r="K2094" t="s">
        <v>8263</v>
      </c>
      <c r="L2094" t="s">
        <v>8263</v>
      </c>
    </row>
    <row r="2095" spans="1:12" x14ac:dyDescent="0.3">
      <c r="A2095" t="s">
        <v>4109</v>
      </c>
      <c r="B2095" t="s">
        <v>4110</v>
      </c>
      <c r="C2095">
        <v>3.2000000000000001E-2</v>
      </c>
      <c r="D2095" t="s">
        <v>8263</v>
      </c>
      <c r="E2095" t="s">
        <v>29</v>
      </c>
      <c r="F2095" t="s">
        <v>35</v>
      </c>
      <c r="G2095">
        <v>49.504116000000003</v>
      </c>
      <c r="H2095">
        <v>11.4948</v>
      </c>
      <c r="I2095" t="s">
        <v>8263</v>
      </c>
      <c r="J2095" t="s">
        <v>8263</v>
      </c>
      <c r="K2095" t="s">
        <v>8263</v>
      </c>
      <c r="L2095" t="s">
        <v>8263</v>
      </c>
    </row>
    <row r="2096" spans="1:12" x14ac:dyDescent="0.3">
      <c r="A2096" t="s">
        <v>4111</v>
      </c>
      <c r="B2096" t="s">
        <v>4112</v>
      </c>
      <c r="C2096">
        <v>3.2000000000000001E-2</v>
      </c>
      <c r="D2096" t="s">
        <v>8263</v>
      </c>
      <c r="E2096" t="s">
        <v>29</v>
      </c>
      <c r="F2096" t="s">
        <v>35</v>
      </c>
      <c r="G2096">
        <v>48.365645999999998</v>
      </c>
      <c r="H2096">
        <v>8.3712350000000004</v>
      </c>
      <c r="I2096" t="s">
        <v>8263</v>
      </c>
      <c r="J2096" t="s">
        <v>8263</v>
      </c>
      <c r="K2096" t="s">
        <v>8263</v>
      </c>
      <c r="L2096" t="s">
        <v>8263</v>
      </c>
    </row>
    <row r="2097" spans="1:12" x14ac:dyDescent="0.3">
      <c r="A2097" t="s">
        <v>4113</v>
      </c>
      <c r="B2097" t="s">
        <v>4114</v>
      </c>
      <c r="C2097">
        <v>150</v>
      </c>
      <c r="D2097" t="s">
        <v>8263</v>
      </c>
      <c r="E2097" t="s">
        <v>29</v>
      </c>
      <c r="F2097" t="s">
        <v>24</v>
      </c>
      <c r="G2097">
        <v>45.391710000000003</v>
      </c>
      <c r="H2097">
        <v>2.3644599999999998</v>
      </c>
      <c r="I2097">
        <v>90</v>
      </c>
      <c r="J2097">
        <v>47</v>
      </c>
      <c r="K2097" t="s">
        <v>8263</v>
      </c>
      <c r="L2097" t="s">
        <v>8263</v>
      </c>
    </row>
    <row r="2098" spans="1:12" x14ac:dyDescent="0.3">
      <c r="A2098" t="s">
        <v>4115</v>
      </c>
      <c r="B2098" t="s">
        <v>4116</v>
      </c>
      <c r="C2098">
        <v>3.2000000000000001E-2</v>
      </c>
      <c r="D2098" t="s">
        <v>8263</v>
      </c>
      <c r="E2098" t="s">
        <v>29</v>
      </c>
      <c r="F2098" t="s">
        <v>35</v>
      </c>
      <c r="G2098">
        <v>48.694789</v>
      </c>
      <c r="H2098">
        <v>13.822746</v>
      </c>
      <c r="I2098" t="s">
        <v>8263</v>
      </c>
      <c r="J2098" t="s">
        <v>8263</v>
      </c>
      <c r="K2098" t="s">
        <v>8263</v>
      </c>
      <c r="L2098" t="s">
        <v>8263</v>
      </c>
    </row>
    <row r="2099" spans="1:12" x14ac:dyDescent="0.3">
      <c r="A2099" t="s">
        <v>4117</v>
      </c>
      <c r="B2099" t="s">
        <v>4118</v>
      </c>
      <c r="C2099">
        <v>3.2000000000000001E-2</v>
      </c>
      <c r="D2099" t="s">
        <v>8263</v>
      </c>
      <c r="E2099" t="s">
        <v>29</v>
      </c>
      <c r="F2099" t="s">
        <v>35</v>
      </c>
      <c r="G2099">
        <v>51.757542000000001</v>
      </c>
      <c r="H2099">
        <v>10.86552</v>
      </c>
      <c r="I2099" t="s">
        <v>8263</v>
      </c>
      <c r="J2099" t="s">
        <v>8263</v>
      </c>
      <c r="K2099" t="s">
        <v>8263</v>
      </c>
      <c r="L2099" t="s">
        <v>8263</v>
      </c>
    </row>
    <row r="2100" spans="1:12" x14ac:dyDescent="0.3">
      <c r="A2100" t="s">
        <v>4119</v>
      </c>
      <c r="B2100" t="s">
        <v>4120</v>
      </c>
      <c r="C2100">
        <v>86.4</v>
      </c>
      <c r="D2100" t="s">
        <v>8263</v>
      </c>
      <c r="E2100" t="s">
        <v>29</v>
      </c>
      <c r="F2100" t="s">
        <v>35</v>
      </c>
      <c r="G2100">
        <v>48.553690000000003</v>
      </c>
      <c r="H2100">
        <v>13.4356937</v>
      </c>
      <c r="I2100" t="s">
        <v>8263</v>
      </c>
      <c r="J2100" t="s">
        <v>8263</v>
      </c>
      <c r="K2100" t="s">
        <v>8263</v>
      </c>
      <c r="L2100">
        <v>504</v>
      </c>
    </row>
    <row r="2101" spans="1:12" x14ac:dyDescent="0.3">
      <c r="A2101" t="s">
        <v>4121</v>
      </c>
      <c r="B2101" t="s">
        <v>4122</v>
      </c>
      <c r="C2101">
        <v>182.5</v>
      </c>
      <c r="D2101" t="s">
        <v>8263</v>
      </c>
      <c r="E2101" t="s">
        <v>14</v>
      </c>
      <c r="F2101" t="s">
        <v>88</v>
      </c>
      <c r="G2101">
        <v>40.693986199999998</v>
      </c>
      <c r="H2101">
        <v>20.439501</v>
      </c>
      <c r="I2101">
        <v>167</v>
      </c>
      <c r="J2101">
        <v>360</v>
      </c>
      <c r="K2101" t="s">
        <v>8263</v>
      </c>
      <c r="L2101">
        <v>475</v>
      </c>
    </row>
    <row r="2102" spans="1:12" x14ac:dyDescent="0.3">
      <c r="A2102" t="s">
        <v>4123</v>
      </c>
      <c r="B2102" t="s">
        <v>4124</v>
      </c>
      <c r="C2102">
        <v>74.599999999999994</v>
      </c>
      <c r="D2102" t="s">
        <v>8263</v>
      </c>
      <c r="E2102" t="s">
        <v>29</v>
      </c>
      <c r="F2102" t="s">
        <v>88</v>
      </c>
      <c r="G2102">
        <v>41.705832999999998</v>
      </c>
      <c r="H2102">
        <v>19.770278000000001</v>
      </c>
      <c r="I2102" t="s">
        <v>8263</v>
      </c>
      <c r="J2102" t="s">
        <v>8263</v>
      </c>
      <c r="K2102" t="s">
        <v>8263</v>
      </c>
      <c r="L2102">
        <v>221.4</v>
      </c>
    </row>
    <row r="2103" spans="1:12" x14ac:dyDescent="0.3">
      <c r="A2103" t="s">
        <v>4125</v>
      </c>
      <c r="B2103" t="s">
        <v>4126</v>
      </c>
      <c r="C2103">
        <v>178</v>
      </c>
      <c r="D2103" t="s">
        <v>8263</v>
      </c>
      <c r="E2103" t="s">
        <v>14</v>
      </c>
      <c r="F2103" t="s">
        <v>47</v>
      </c>
      <c r="G2103">
        <v>63.183700000000002</v>
      </c>
      <c r="H2103">
        <v>17.096800000000002</v>
      </c>
      <c r="I2103">
        <v>82</v>
      </c>
      <c r="J2103" t="s">
        <v>8263</v>
      </c>
      <c r="K2103" t="s">
        <v>8263</v>
      </c>
      <c r="L2103">
        <v>1005</v>
      </c>
    </row>
    <row r="2104" spans="1:12" x14ac:dyDescent="0.3">
      <c r="A2104" t="s">
        <v>4127</v>
      </c>
      <c r="B2104" t="s">
        <v>4128</v>
      </c>
      <c r="C2104">
        <v>258</v>
      </c>
      <c r="D2104" t="s">
        <v>8263</v>
      </c>
      <c r="E2104" t="s">
        <v>14</v>
      </c>
      <c r="F2104" t="s">
        <v>15</v>
      </c>
      <c r="G2104">
        <v>46.157365800000001</v>
      </c>
      <c r="H2104">
        <v>7.2092733000000004</v>
      </c>
      <c r="I2104" t="s">
        <v>8263</v>
      </c>
      <c r="J2104" t="s">
        <v>8263</v>
      </c>
      <c r="K2104" t="s">
        <v>8263</v>
      </c>
      <c r="L2104">
        <v>667.8</v>
      </c>
    </row>
    <row r="2105" spans="1:12" x14ac:dyDescent="0.3">
      <c r="A2105" t="s">
        <v>4129</v>
      </c>
      <c r="B2105" t="s">
        <v>4130</v>
      </c>
      <c r="C2105">
        <v>150</v>
      </c>
      <c r="D2105" t="s">
        <v>8263</v>
      </c>
      <c r="E2105" t="s">
        <v>14</v>
      </c>
      <c r="F2105" t="s">
        <v>73</v>
      </c>
      <c r="G2105">
        <v>45.776001000000001</v>
      </c>
      <c r="H2105">
        <v>23.653998999999999</v>
      </c>
      <c r="I2105">
        <v>78</v>
      </c>
      <c r="J2105">
        <v>21</v>
      </c>
      <c r="K2105" t="s">
        <v>8263</v>
      </c>
      <c r="L2105" t="s">
        <v>8263</v>
      </c>
    </row>
    <row r="2106" spans="1:12" x14ac:dyDescent="0.3">
      <c r="A2106" t="s">
        <v>4131</v>
      </c>
      <c r="B2106" t="s">
        <v>4132</v>
      </c>
      <c r="C2106">
        <v>10.7</v>
      </c>
      <c r="D2106" t="s">
        <v>8263</v>
      </c>
      <c r="E2106" t="s">
        <v>29</v>
      </c>
      <c r="F2106" t="s">
        <v>88</v>
      </c>
      <c r="G2106">
        <v>41.693808330000003</v>
      </c>
      <c r="H2106">
        <v>20.013169399999999</v>
      </c>
      <c r="I2106" t="s">
        <v>8263</v>
      </c>
      <c r="J2106" t="s">
        <v>8263</v>
      </c>
      <c r="K2106" t="s">
        <v>8263</v>
      </c>
      <c r="L2106" t="s">
        <v>8263</v>
      </c>
    </row>
    <row r="2107" spans="1:12" x14ac:dyDescent="0.3">
      <c r="A2107" t="s">
        <v>4133</v>
      </c>
      <c r="B2107" t="s">
        <v>4134</v>
      </c>
      <c r="C2107">
        <v>14.2</v>
      </c>
      <c r="D2107" t="s">
        <v>8263</v>
      </c>
      <c r="E2107" t="s">
        <v>29</v>
      </c>
      <c r="F2107" t="s">
        <v>88</v>
      </c>
      <c r="G2107">
        <v>40.506225000000001</v>
      </c>
      <c r="H2107">
        <v>20.310079000000002</v>
      </c>
      <c r="I2107" t="s">
        <v>8263</v>
      </c>
      <c r="J2107" t="s">
        <v>8263</v>
      </c>
      <c r="K2107" t="s">
        <v>8263</v>
      </c>
      <c r="L2107">
        <v>65</v>
      </c>
    </row>
    <row r="2108" spans="1:12" x14ac:dyDescent="0.3">
      <c r="A2108" t="s">
        <v>4135</v>
      </c>
      <c r="B2108" t="s">
        <v>4136</v>
      </c>
      <c r="C2108">
        <v>12.75</v>
      </c>
      <c r="D2108" t="s">
        <v>8263</v>
      </c>
      <c r="E2108" t="s">
        <v>29</v>
      </c>
      <c r="F2108" t="s">
        <v>88</v>
      </c>
      <c r="G2108">
        <v>41.579025000000001</v>
      </c>
      <c r="H2108">
        <v>20.121658329999999</v>
      </c>
      <c r="I2108" t="s">
        <v>8263</v>
      </c>
      <c r="J2108" t="s">
        <v>8263</v>
      </c>
      <c r="K2108" t="s">
        <v>8263</v>
      </c>
      <c r="L2108" t="s">
        <v>8263</v>
      </c>
    </row>
    <row r="2109" spans="1:12" x14ac:dyDescent="0.3">
      <c r="A2109" t="s">
        <v>4137</v>
      </c>
      <c r="B2109" t="s">
        <v>4138</v>
      </c>
      <c r="C2109">
        <v>9</v>
      </c>
      <c r="D2109" t="s">
        <v>8263</v>
      </c>
      <c r="E2109" t="s">
        <v>29</v>
      </c>
      <c r="F2109" t="s">
        <v>88</v>
      </c>
      <c r="G2109">
        <v>42.085925000000003</v>
      </c>
      <c r="H2109">
        <v>19.79325278</v>
      </c>
      <c r="I2109" t="s">
        <v>8263</v>
      </c>
      <c r="J2109" t="s">
        <v>8263</v>
      </c>
      <c r="K2109" t="s">
        <v>8263</v>
      </c>
      <c r="L2109" t="s">
        <v>8263</v>
      </c>
    </row>
    <row r="2110" spans="1:12" x14ac:dyDescent="0.3">
      <c r="A2110" t="s">
        <v>4139</v>
      </c>
      <c r="B2110" t="s">
        <v>4140</v>
      </c>
      <c r="C2110">
        <v>65</v>
      </c>
      <c r="D2110" t="s">
        <v>8263</v>
      </c>
      <c r="E2110" t="s">
        <v>29</v>
      </c>
      <c r="F2110" t="s">
        <v>384</v>
      </c>
      <c r="G2110">
        <v>54.5</v>
      </c>
      <c r="H2110">
        <v>-8.19</v>
      </c>
      <c r="I2110">
        <v>10</v>
      </c>
      <c r="J2110" t="s">
        <v>8263</v>
      </c>
      <c r="K2110" t="s">
        <v>8263</v>
      </c>
      <c r="L2110">
        <v>290</v>
      </c>
    </row>
    <row r="2111" spans="1:12" x14ac:dyDescent="0.3">
      <c r="A2111" t="s">
        <v>4141</v>
      </c>
      <c r="B2111" t="s">
        <v>4142</v>
      </c>
      <c r="C2111">
        <v>107</v>
      </c>
      <c r="D2111">
        <v>30</v>
      </c>
      <c r="E2111" t="s">
        <v>18</v>
      </c>
      <c r="F2111" t="s">
        <v>15</v>
      </c>
      <c r="G2111">
        <v>46.058216999999999</v>
      </c>
      <c r="H2111">
        <v>6.9569669999999997</v>
      </c>
      <c r="I2111">
        <v>804</v>
      </c>
      <c r="J2111" t="s">
        <v>8263</v>
      </c>
      <c r="K2111">
        <v>8960</v>
      </c>
      <c r="L2111">
        <v>160</v>
      </c>
    </row>
    <row r="2112" spans="1:12" x14ac:dyDescent="0.3">
      <c r="A2112" t="s">
        <v>4143</v>
      </c>
      <c r="B2112" t="s">
        <v>4144</v>
      </c>
      <c r="C2112">
        <v>735.16</v>
      </c>
      <c r="D2112" t="s">
        <v>8263</v>
      </c>
      <c r="E2112" t="s">
        <v>18</v>
      </c>
      <c r="F2112" t="s">
        <v>30</v>
      </c>
      <c r="G2112">
        <v>49.009099999999997</v>
      </c>
      <c r="H2112">
        <v>19.912030000000001</v>
      </c>
      <c r="I2112">
        <v>427</v>
      </c>
      <c r="J2112">
        <v>3.7</v>
      </c>
      <c r="K2112" t="s">
        <v>8263</v>
      </c>
      <c r="L2112" t="s">
        <v>8263</v>
      </c>
    </row>
    <row r="2113" spans="1:12" x14ac:dyDescent="0.3">
      <c r="A2113" t="s">
        <v>4145</v>
      </c>
      <c r="B2113" t="s">
        <v>4146</v>
      </c>
      <c r="C2113">
        <v>150</v>
      </c>
      <c r="D2113">
        <v>80</v>
      </c>
      <c r="E2113" t="s">
        <v>18</v>
      </c>
      <c r="F2113" t="s">
        <v>35</v>
      </c>
      <c r="G2113">
        <v>47.61777</v>
      </c>
      <c r="H2113">
        <v>8.1926000000000005</v>
      </c>
      <c r="I2113">
        <v>160</v>
      </c>
      <c r="J2113">
        <v>1.35</v>
      </c>
      <c r="K2113">
        <v>480</v>
      </c>
      <c r="L2113" t="s">
        <v>8263</v>
      </c>
    </row>
    <row r="2114" spans="1:12" x14ac:dyDescent="0.3">
      <c r="A2114" t="s">
        <v>4147</v>
      </c>
      <c r="B2114" t="s">
        <v>4148</v>
      </c>
      <c r="C2114">
        <v>38</v>
      </c>
      <c r="D2114" t="s">
        <v>8263</v>
      </c>
      <c r="E2114" t="s">
        <v>29</v>
      </c>
      <c r="F2114" t="s">
        <v>384</v>
      </c>
      <c r="G2114">
        <v>53.1233</v>
      </c>
      <c r="H2114">
        <v>-6.5057999999999998</v>
      </c>
      <c r="I2114" t="s">
        <v>8263</v>
      </c>
      <c r="J2114" t="s">
        <v>8263</v>
      </c>
      <c r="K2114" t="s">
        <v>8263</v>
      </c>
      <c r="L2114" t="s">
        <v>8263</v>
      </c>
    </row>
    <row r="2115" spans="1:12" x14ac:dyDescent="0.3">
      <c r="A2115" t="s">
        <v>4149</v>
      </c>
      <c r="B2115" t="s">
        <v>4150</v>
      </c>
      <c r="C2115">
        <v>14.42</v>
      </c>
      <c r="D2115" t="s">
        <v>8263</v>
      </c>
      <c r="E2115" t="s">
        <v>14</v>
      </c>
      <c r="F2115" t="s">
        <v>19</v>
      </c>
      <c r="G2115">
        <v>39.599699000000001</v>
      </c>
      <c r="H2115">
        <v>9.2570669999999993</v>
      </c>
      <c r="I2115">
        <v>40</v>
      </c>
      <c r="J2115">
        <v>320</v>
      </c>
      <c r="K2115" t="s">
        <v>8263</v>
      </c>
      <c r="L2115" t="s">
        <v>8263</v>
      </c>
    </row>
    <row r="2116" spans="1:12" x14ac:dyDescent="0.3">
      <c r="A2116" t="s">
        <v>4151</v>
      </c>
      <c r="B2116" t="s">
        <v>4152</v>
      </c>
      <c r="C2116">
        <v>6.5</v>
      </c>
      <c r="D2116" t="s">
        <v>8263</v>
      </c>
      <c r="E2116" t="s">
        <v>14</v>
      </c>
      <c r="F2116" t="s">
        <v>19</v>
      </c>
      <c r="G2116">
        <v>44.424630000000001</v>
      </c>
      <c r="H2116">
        <v>9.3951709999999995</v>
      </c>
      <c r="I2116">
        <v>40</v>
      </c>
      <c r="J2116">
        <v>0.22</v>
      </c>
      <c r="K2116" t="s">
        <v>8263</v>
      </c>
      <c r="L2116">
        <v>12.9</v>
      </c>
    </row>
    <row r="2117" spans="1:12" x14ac:dyDescent="0.3">
      <c r="A2117" t="s">
        <v>4153</v>
      </c>
      <c r="B2117" t="s">
        <v>4154</v>
      </c>
      <c r="C2117">
        <v>6</v>
      </c>
      <c r="D2117" t="s">
        <v>8263</v>
      </c>
      <c r="E2117" t="s">
        <v>14</v>
      </c>
      <c r="F2117" t="s">
        <v>19</v>
      </c>
      <c r="G2117">
        <v>44.424630000000001</v>
      </c>
      <c r="H2117">
        <v>9.3951709999999995</v>
      </c>
      <c r="I2117">
        <v>393.8</v>
      </c>
      <c r="J2117" t="s">
        <v>8263</v>
      </c>
      <c r="K2117" t="s">
        <v>8263</v>
      </c>
      <c r="L2117">
        <v>12</v>
      </c>
    </row>
    <row r="2118" spans="1:12" x14ac:dyDescent="0.3">
      <c r="A2118" t="s">
        <v>4155</v>
      </c>
      <c r="B2118" t="s">
        <v>4156</v>
      </c>
      <c r="C2118">
        <v>8.8000000000000007</v>
      </c>
      <c r="D2118" t="s">
        <v>8263</v>
      </c>
      <c r="E2118" t="s">
        <v>29</v>
      </c>
      <c r="F2118" t="s">
        <v>19</v>
      </c>
      <c r="G2118">
        <v>43.869813000000001</v>
      </c>
      <c r="H2118">
        <v>7.5491869999999999</v>
      </c>
      <c r="I2118">
        <v>110.3</v>
      </c>
      <c r="J2118" t="s">
        <v>8263</v>
      </c>
      <c r="K2118" t="s">
        <v>8263</v>
      </c>
      <c r="L2118">
        <v>48</v>
      </c>
    </row>
    <row r="2119" spans="1:12" x14ac:dyDescent="0.3">
      <c r="A2119" t="s">
        <v>4157</v>
      </c>
      <c r="B2119" t="s">
        <v>4158</v>
      </c>
      <c r="C2119">
        <v>5.0999999999999996</v>
      </c>
      <c r="D2119" t="s">
        <v>8263</v>
      </c>
      <c r="E2119" t="s">
        <v>29</v>
      </c>
      <c r="F2119" t="s">
        <v>19</v>
      </c>
      <c r="G2119">
        <v>43.822105000000001</v>
      </c>
      <c r="H2119">
        <v>7.5792529999999996</v>
      </c>
      <c r="I2119">
        <v>52.9</v>
      </c>
      <c r="J2119" t="s">
        <v>8263</v>
      </c>
      <c r="K2119" t="s">
        <v>8263</v>
      </c>
      <c r="L2119">
        <v>26</v>
      </c>
    </row>
    <row r="2120" spans="1:12" x14ac:dyDescent="0.3">
      <c r="A2120" t="s">
        <v>4159</v>
      </c>
      <c r="B2120" t="s">
        <v>4160</v>
      </c>
      <c r="C2120">
        <v>7</v>
      </c>
      <c r="D2120" t="s">
        <v>8263</v>
      </c>
      <c r="E2120" t="s">
        <v>14</v>
      </c>
      <c r="F2120" t="s">
        <v>19</v>
      </c>
      <c r="G2120">
        <v>44.393799999999999</v>
      </c>
      <c r="H2120">
        <v>8.2787000000000006</v>
      </c>
      <c r="I2120">
        <v>94.7</v>
      </c>
      <c r="J2120">
        <v>13.22</v>
      </c>
      <c r="K2120" t="s">
        <v>8263</v>
      </c>
      <c r="L2120">
        <v>12</v>
      </c>
    </row>
    <row r="2121" spans="1:12" x14ac:dyDescent="0.3">
      <c r="A2121" t="s">
        <v>4161</v>
      </c>
      <c r="B2121" t="s">
        <v>4162</v>
      </c>
      <c r="C2121">
        <v>12.8</v>
      </c>
      <c r="D2121" t="s">
        <v>8263</v>
      </c>
      <c r="E2121" t="s">
        <v>14</v>
      </c>
      <c r="F2121" t="s">
        <v>19</v>
      </c>
      <c r="G2121">
        <v>44.539551000000003</v>
      </c>
      <c r="H2121">
        <v>8.3388760000000008</v>
      </c>
      <c r="I2121">
        <v>67</v>
      </c>
      <c r="J2121">
        <v>2.2999999999999998</v>
      </c>
      <c r="K2121" t="s">
        <v>8263</v>
      </c>
      <c r="L2121">
        <v>21</v>
      </c>
    </row>
    <row r="2122" spans="1:12" x14ac:dyDescent="0.3">
      <c r="A2122" t="s">
        <v>4163</v>
      </c>
      <c r="B2122" t="s">
        <v>4164</v>
      </c>
      <c r="C2122">
        <v>6</v>
      </c>
      <c r="D2122" t="s">
        <v>8263</v>
      </c>
      <c r="E2122" t="s">
        <v>14</v>
      </c>
      <c r="F2122" t="s">
        <v>19</v>
      </c>
      <c r="G2122">
        <v>44.613917000000001</v>
      </c>
      <c r="H2122">
        <v>8.6062569999999994</v>
      </c>
      <c r="I2122">
        <v>88.9</v>
      </c>
      <c r="J2122">
        <v>1</v>
      </c>
      <c r="K2122" t="s">
        <v>8263</v>
      </c>
      <c r="L2122">
        <v>13</v>
      </c>
    </row>
    <row r="2123" spans="1:12" x14ac:dyDescent="0.3">
      <c r="A2123" t="s">
        <v>4165</v>
      </c>
      <c r="B2123" t="s">
        <v>4166</v>
      </c>
      <c r="C2123">
        <v>5.8</v>
      </c>
      <c r="D2123" t="s">
        <v>8263</v>
      </c>
      <c r="E2123" t="s">
        <v>14</v>
      </c>
      <c r="F2123" t="s">
        <v>19</v>
      </c>
      <c r="G2123">
        <v>44.250214999999997</v>
      </c>
      <c r="H2123">
        <v>9.6797839999999997</v>
      </c>
      <c r="I2123">
        <v>50</v>
      </c>
      <c r="J2123">
        <v>0.26</v>
      </c>
      <c r="K2123" t="s">
        <v>8263</v>
      </c>
      <c r="L2123">
        <v>13</v>
      </c>
    </row>
    <row r="2124" spans="1:12" x14ac:dyDescent="0.3">
      <c r="A2124" t="s">
        <v>4167</v>
      </c>
      <c r="B2124" t="s">
        <v>4168</v>
      </c>
      <c r="C2124">
        <v>70</v>
      </c>
      <c r="D2124" t="s">
        <v>8263</v>
      </c>
      <c r="E2124" t="s">
        <v>14</v>
      </c>
      <c r="F2124" t="s">
        <v>70</v>
      </c>
      <c r="G2124">
        <v>37.75</v>
      </c>
      <c r="H2124">
        <v>21.8833333</v>
      </c>
      <c r="I2124">
        <v>239</v>
      </c>
      <c r="J2124">
        <v>25</v>
      </c>
      <c r="K2124">
        <v>25000</v>
      </c>
      <c r="L2124">
        <v>222</v>
      </c>
    </row>
    <row r="2125" spans="1:12" x14ac:dyDescent="0.3">
      <c r="A2125" t="s">
        <v>4169</v>
      </c>
      <c r="B2125" t="s">
        <v>4170</v>
      </c>
      <c r="C2125">
        <v>29.8</v>
      </c>
      <c r="D2125" t="s">
        <v>8263</v>
      </c>
      <c r="E2125" t="s">
        <v>14</v>
      </c>
      <c r="F2125" t="s">
        <v>19</v>
      </c>
      <c r="G2125">
        <v>37.829642</v>
      </c>
      <c r="H2125">
        <v>14.576644</v>
      </c>
      <c r="I2125">
        <v>940</v>
      </c>
      <c r="J2125">
        <v>50</v>
      </c>
      <c r="K2125" t="s">
        <v>8263</v>
      </c>
      <c r="L2125">
        <v>50</v>
      </c>
    </row>
    <row r="2126" spans="1:12" x14ac:dyDescent="0.3">
      <c r="A2126" t="s">
        <v>4171</v>
      </c>
      <c r="B2126" t="s">
        <v>4172</v>
      </c>
      <c r="C2126">
        <v>35</v>
      </c>
      <c r="D2126" t="s">
        <v>8263</v>
      </c>
      <c r="E2126" t="s">
        <v>14</v>
      </c>
      <c r="F2126" t="s">
        <v>19</v>
      </c>
      <c r="G2126">
        <v>37.651890000000002</v>
      </c>
      <c r="H2126">
        <v>14.805299</v>
      </c>
      <c r="I2126" t="s">
        <v>8263</v>
      </c>
      <c r="J2126" t="s">
        <v>8263</v>
      </c>
      <c r="K2126" t="s">
        <v>8263</v>
      </c>
      <c r="L2126" t="s">
        <v>8263</v>
      </c>
    </row>
    <row r="2127" spans="1:12" x14ac:dyDescent="0.3">
      <c r="A2127" t="s">
        <v>4173</v>
      </c>
      <c r="B2127" t="s">
        <v>4174</v>
      </c>
      <c r="C2127">
        <v>34.4</v>
      </c>
      <c r="D2127" t="s">
        <v>8263</v>
      </c>
      <c r="E2127" t="s">
        <v>18</v>
      </c>
      <c r="F2127" t="s">
        <v>19</v>
      </c>
      <c r="G2127">
        <v>45.487814</v>
      </c>
      <c r="H2127">
        <v>7.3952359999999997</v>
      </c>
      <c r="I2127">
        <v>555</v>
      </c>
      <c r="J2127">
        <v>7.7</v>
      </c>
      <c r="K2127" t="s">
        <v>8263</v>
      </c>
      <c r="L2127">
        <v>40</v>
      </c>
    </row>
    <row r="2128" spans="1:12" x14ac:dyDescent="0.3">
      <c r="A2128" t="s">
        <v>4175</v>
      </c>
      <c r="B2128" t="s">
        <v>4176</v>
      </c>
      <c r="C2128">
        <v>14.6</v>
      </c>
      <c r="D2128" t="s">
        <v>8263</v>
      </c>
      <c r="E2128" t="s">
        <v>29</v>
      </c>
      <c r="F2128" t="s">
        <v>19</v>
      </c>
      <c r="G2128">
        <v>45.406252000000002</v>
      </c>
      <c r="H2128">
        <v>7.4877849999999997</v>
      </c>
      <c r="I2128" t="s">
        <v>8263</v>
      </c>
      <c r="J2128" t="s">
        <v>8263</v>
      </c>
      <c r="K2128" t="s">
        <v>8263</v>
      </c>
      <c r="L2128">
        <v>70</v>
      </c>
    </row>
    <row r="2129" spans="1:12" x14ac:dyDescent="0.3">
      <c r="A2129" t="s">
        <v>4177</v>
      </c>
      <c r="B2129" t="s">
        <v>4178</v>
      </c>
      <c r="C2129">
        <v>82.4</v>
      </c>
      <c r="D2129" t="s">
        <v>8263</v>
      </c>
      <c r="E2129" t="s">
        <v>14</v>
      </c>
      <c r="F2129" t="s">
        <v>19</v>
      </c>
      <c r="G2129">
        <v>45.433312999999998</v>
      </c>
      <c r="H2129">
        <v>7.4174220000000002</v>
      </c>
      <c r="I2129">
        <v>1217</v>
      </c>
      <c r="J2129">
        <v>27.95</v>
      </c>
      <c r="K2129" t="s">
        <v>8263</v>
      </c>
      <c r="L2129">
        <v>200</v>
      </c>
    </row>
    <row r="2130" spans="1:12" x14ac:dyDescent="0.3">
      <c r="A2130" t="s">
        <v>4179</v>
      </c>
      <c r="B2130" t="s">
        <v>4180</v>
      </c>
      <c r="C2130">
        <v>4.3</v>
      </c>
      <c r="D2130" t="s">
        <v>8263</v>
      </c>
      <c r="E2130" t="s">
        <v>14</v>
      </c>
      <c r="F2130" t="s">
        <v>19</v>
      </c>
      <c r="G2130">
        <v>45.433312999999998</v>
      </c>
      <c r="H2130">
        <v>7.4174220000000002</v>
      </c>
      <c r="I2130" t="s">
        <v>8263</v>
      </c>
      <c r="J2130" t="s">
        <v>8263</v>
      </c>
      <c r="K2130" t="s">
        <v>8263</v>
      </c>
      <c r="L2130">
        <v>8</v>
      </c>
    </row>
    <row r="2131" spans="1:12" x14ac:dyDescent="0.3">
      <c r="A2131" t="s">
        <v>4181</v>
      </c>
      <c r="B2131" t="s">
        <v>4182</v>
      </c>
      <c r="C2131">
        <v>15</v>
      </c>
      <c r="D2131" t="s">
        <v>8263</v>
      </c>
      <c r="E2131" t="s">
        <v>29</v>
      </c>
      <c r="F2131" t="s">
        <v>19</v>
      </c>
      <c r="G2131">
        <v>45.121670000000002</v>
      </c>
      <c r="H2131">
        <v>6.9797840000000004</v>
      </c>
      <c r="I2131" t="s">
        <v>8263</v>
      </c>
      <c r="J2131" t="s">
        <v>8263</v>
      </c>
      <c r="K2131" t="s">
        <v>8263</v>
      </c>
      <c r="L2131" t="s">
        <v>8263</v>
      </c>
    </row>
    <row r="2132" spans="1:12" x14ac:dyDescent="0.3">
      <c r="A2132" t="s">
        <v>4183</v>
      </c>
      <c r="B2132" t="s">
        <v>4184</v>
      </c>
      <c r="C2132">
        <v>6.53</v>
      </c>
      <c r="D2132" t="s">
        <v>8263</v>
      </c>
      <c r="E2132" t="s">
        <v>29</v>
      </c>
      <c r="F2132" t="s">
        <v>19</v>
      </c>
      <c r="G2132">
        <v>45.529214000000003</v>
      </c>
      <c r="H2132">
        <v>9.533849</v>
      </c>
      <c r="I2132" t="s">
        <v>8263</v>
      </c>
      <c r="J2132" t="s">
        <v>8263</v>
      </c>
      <c r="K2132" t="s">
        <v>8263</v>
      </c>
      <c r="L2132">
        <v>55</v>
      </c>
    </row>
    <row r="2133" spans="1:12" x14ac:dyDescent="0.3">
      <c r="A2133" t="s">
        <v>4185</v>
      </c>
      <c r="B2133" t="s">
        <v>4186</v>
      </c>
      <c r="C2133">
        <v>20</v>
      </c>
      <c r="D2133" t="s">
        <v>8263</v>
      </c>
      <c r="E2133" t="s">
        <v>29</v>
      </c>
      <c r="F2133" t="s">
        <v>19</v>
      </c>
      <c r="G2133">
        <v>45.576940999999998</v>
      </c>
      <c r="H2133">
        <v>9.5352139999999999</v>
      </c>
      <c r="I2133" t="s">
        <v>8263</v>
      </c>
      <c r="J2133" t="s">
        <v>8263</v>
      </c>
      <c r="K2133" t="s">
        <v>8263</v>
      </c>
      <c r="L2133" t="s">
        <v>8263</v>
      </c>
    </row>
    <row r="2134" spans="1:12" x14ac:dyDescent="0.3">
      <c r="A2134" t="s">
        <v>4187</v>
      </c>
      <c r="B2134" t="s">
        <v>4188</v>
      </c>
      <c r="C2134">
        <v>4</v>
      </c>
      <c r="D2134" t="s">
        <v>8263</v>
      </c>
      <c r="E2134" t="s">
        <v>29</v>
      </c>
      <c r="F2134" t="s">
        <v>19</v>
      </c>
      <c r="G2134">
        <v>45.882800000000003</v>
      </c>
      <c r="H2134">
        <v>9.6531129999999994</v>
      </c>
      <c r="I2134" t="s">
        <v>8263</v>
      </c>
      <c r="J2134" t="s">
        <v>8263</v>
      </c>
      <c r="K2134" t="s">
        <v>8263</v>
      </c>
      <c r="L2134" t="s">
        <v>8263</v>
      </c>
    </row>
    <row r="2135" spans="1:12" x14ac:dyDescent="0.3">
      <c r="A2135" t="s">
        <v>4189</v>
      </c>
      <c r="B2135" t="s">
        <v>4190</v>
      </c>
      <c r="C2135">
        <v>3.06</v>
      </c>
      <c r="D2135" t="s">
        <v>8263</v>
      </c>
      <c r="E2135" t="s">
        <v>29</v>
      </c>
      <c r="F2135" t="s">
        <v>19</v>
      </c>
      <c r="G2135">
        <v>45.983091999999999</v>
      </c>
      <c r="H2135">
        <v>10.100059999999999</v>
      </c>
      <c r="I2135" t="s">
        <v>8263</v>
      </c>
      <c r="J2135" t="s">
        <v>8263</v>
      </c>
      <c r="K2135" t="s">
        <v>8263</v>
      </c>
      <c r="L2135" t="s">
        <v>8263</v>
      </c>
    </row>
    <row r="2136" spans="1:12" x14ac:dyDescent="0.3">
      <c r="A2136" t="s">
        <v>4191</v>
      </c>
      <c r="B2136" t="s">
        <v>4192</v>
      </c>
      <c r="C2136">
        <v>4.08</v>
      </c>
      <c r="D2136" t="s">
        <v>8263</v>
      </c>
      <c r="E2136" t="s">
        <v>29</v>
      </c>
      <c r="F2136" t="s">
        <v>19</v>
      </c>
      <c r="G2136">
        <v>45.601663000000002</v>
      </c>
      <c r="H2136">
        <v>9.8856310000000001</v>
      </c>
      <c r="I2136" t="s">
        <v>8263</v>
      </c>
      <c r="J2136" t="s">
        <v>8263</v>
      </c>
      <c r="K2136" t="s">
        <v>8263</v>
      </c>
      <c r="L2136" t="s">
        <v>8263</v>
      </c>
    </row>
    <row r="2137" spans="1:12" x14ac:dyDescent="0.3">
      <c r="A2137" t="s">
        <v>4193</v>
      </c>
      <c r="B2137" t="s">
        <v>4194</v>
      </c>
      <c r="C2137">
        <v>6.4</v>
      </c>
      <c r="D2137" t="s">
        <v>8263</v>
      </c>
      <c r="E2137" t="s">
        <v>29</v>
      </c>
      <c r="F2137" t="s">
        <v>19</v>
      </c>
      <c r="G2137">
        <v>45.911244000000003</v>
      </c>
      <c r="H2137">
        <v>10.123854</v>
      </c>
      <c r="I2137" t="s">
        <v>8263</v>
      </c>
      <c r="J2137" t="s">
        <v>8263</v>
      </c>
      <c r="K2137" t="s">
        <v>8263</v>
      </c>
      <c r="L2137" t="s">
        <v>8263</v>
      </c>
    </row>
    <row r="2138" spans="1:12" x14ac:dyDescent="0.3">
      <c r="A2138" t="s">
        <v>4195</v>
      </c>
      <c r="B2138" t="s">
        <v>4196</v>
      </c>
      <c r="C2138">
        <v>23</v>
      </c>
      <c r="D2138" t="s">
        <v>8263</v>
      </c>
      <c r="E2138" t="s">
        <v>29</v>
      </c>
      <c r="F2138" t="s">
        <v>19</v>
      </c>
      <c r="G2138">
        <v>45.654004299999997</v>
      </c>
      <c r="H2138">
        <v>9.4847368999999997</v>
      </c>
      <c r="I2138" t="s">
        <v>8263</v>
      </c>
      <c r="J2138" t="s">
        <v>8263</v>
      </c>
      <c r="K2138" t="s">
        <v>8263</v>
      </c>
      <c r="L2138">
        <v>178.6</v>
      </c>
    </row>
    <row r="2139" spans="1:12" x14ac:dyDescent="0.3">
      <c r="A2139" t="s">
        <v>4197</v>
      </c>
      <c r="B2139" t="s">
        <v>4198</v>
      </c>
      <c r="C2139">
        <v>11</v>
      </c>
      <c r="D2139" t="s">
        <v>8263</v>
      </c>
      <c r="E2139" t="s">
        <v>29</v>
      </c>
      <c r="F2139" t="s">
        <v>19</v>
      </c>
      <c r="G2139">
        <v>45.6647544</v>
      </c>
      <c r="H2139">
        <v>9.4833148000000005</v>
      </c>
      <c r="I2139" t="s">
        <v>8263</v>
      </c>
      <c r="J2139" t="s">
        <v>8263</v>
      </c>
      <c r="K2139" t="s">
        <v>8263</v>
      </c>
      <c r="L2139">
        <v>51</v>
      </c>
    </row>
    <row r="2140" spans="1:12" x14ac:dyDescent="0.3">
      <c r="A2140" t="s">
        <v>4199</v>
      </c>
      <c r="B2140" t="s">
        <v>4200</v>
      </c>
      <c r="C2140">
        <v>5</v>
      </c>
      <c r="D2140" t="s">
        <v>8263</v>
      </c>
      <c r="E2140" t="s">
        <v>29</v>
      </c>
      <c r="F2140" t="s">
        <v>19</v>
      </c>
      <c r="G2140">
        <v>44.509523000000002</v>
      </c>
      <c r="H2140">
        <v>7.9121949999999996</v>
      </c>
      <c r="I2140" t="s">
        <v>8263</v>
      </c>
      <c r="J2140" t="s">
        <v>8263</v>
      </c>
      <c r="K2140" t="s">
        <v>8263</v>
      </c>
      <c r="L2140">
        <v>27</v>
      </c>
    </row>
    <row r="2141" spans="1:12" x14ac:dyDescent="0.3">
      <c r="A2141" t="s">
        <v>4201</v>
      </c>
      <c r="B2141" t="s">
        <v>4202</v>
      </c>
      <c r="C2141">
        <v>7</v>
      </c>
      <c r="D2141" t="s">
        <v>8263</v>
      </c>
      <c r="E2141" t="s">
        <v>29</v>
      </c>
      <c r="F2141" t="s">
        <v>19</v>
      </c>
      <c r="G2141">
        <v>46.110463000000003</v>
      </c>
      <c r="H2141">
        <v>12.880402</v>
      </c>
      <c r="I2141" t="s">
        <v>8263</v>
      </c>
      <c r="J2141" t="s">
        <v>8263</v>
      </c>
      <c r="K2141" t="s">
        <v>8263</v>
      </c>
      <c r="L2141">
        <v>40.85</v>
      </c>
    </row>
    <row r="2142" spans="1:12" x14ac:dyDescent="0.3">
      <c r="A2142" t="s">
        <v>4203</v>
      </c>
      <c r="B2142" t="s">
        <v>4204</v>
      </c>
      <c r="C2142">
        <v>7.96</v>
      </c>
      <c r="D2142" t="s">
        <v>8263</v>
      </c>
      <c r="E2142" t="s">
        <v>14</v>
      </c>
      <c r="F2142" t="s">
        <v>19</v>
      </c>
      <c r="G2142">
        <v>41.940765900000002</v>
      </c>
      <c r="H2142">
        <v>13.4028744</v>
      </c>
      <c r="I2142">
        <v>106.5</v>
      </c>
      <c r="J2142">
        <v>0.16</v>
      </c>
      <c r="K2142" t="s">
        <v>8263</v>
      </c>
      <c r="L2142">
        <v>24.1</v>
      </c>
    </row>
    <row r="2143" spans="1:12" x14ac:dyDescent="0.3">
      <c r="A2143" t="s">
        <v>4205</v>
      </c>
      <c r="B2143" t="s">
        <v>4206</v>
      </c>
      <c r="C2143">
        <v>10</v>
      </c>
      <c r="D2143" t="s">
        <v>8263</v>
      </c>
      <c r="E2143" t="s">
        <v>29</v>
      </c>
      <c r="F2143" t="s">
        <v>19</v>
      </c>
      <c r="G2143">
        <v>46.348830999999997</v>
      </c>
      <c r="H2143">
        <v>10.355053</v>
      </c>
      <c r="I2143" t="s">
        <v>8263</v>
      </c>
      <c r="J2143" t="s">
        <v>8263</v>
      </c>
      <c r="K2143" t="s">
        <v>8263</v>
      </c>
      <c r="L2143">
        <v>33</v>
      </c>
    </row>
    <row r="2144" spans="1:12" x14ac:dyDescent="0.3">
      <c r="A2144" t="s">
        <v>4207</v>
      </c>
      <c r="B2144" t="s">
        <v>4208</v>
      </c>
      <c r="C2144">
        <v>108</v>
      </c>
      <c r="D2144" t="s">
        <v>8263</v>
      </c>
      <c r="E2144" t="s">
        <v>14</v>
      </c>
      <c r="F2144" t="s">
        <v>117</v>
      </c>
      <c r="G2144">
        <v>39.917270000000002</v>
      </c>
      <c r="H2144">
        <v>-8.1324400000000008</v>
      </c>
      <c r="I2144">
        <v>132</v>
      </c>
      <c r="J2144">
        <v>615</v>
      </c>
      <c r="K2144">
        <v>339300</v>
      </c>
      <c r="L2144">
        <v>304.8</v>
      </c>
    </row>
    <row r="2145" spans="1:12" x14ac:dyDescent="0.3">
      <c r="A2145" t="s">
        <v>4209</v>
      </c>
      <c r="B2145" t="s">
        <v>4210</v>
      </c>
      <c r="C2145">
        <v>150</v>
      </c>
      <c r="D2145">
        <v>75</v>
      </c>
      <c r="E2145" t="s">
        <v>18</v>
      </c>
      <c r="F2145" t="s">
        <v>19</v>
      </c>
      <c r="G2145">
        <v>45.141298999999997</v>
      </c>
      <c r="H2145">
        <v>6.9627860000000004</v>
      </c>
      <c r="I2145">
        <v>520</v>
      </c>
      <c r="J2145" t="s">
        <v>8263</v>
      </c>
      <c r="K2145">
        <v>540</v>
      </c>
      <c r="L2145" t="s">
        <v>8263</v>
      </c>
    </row>
    <row r="2146" spans="1:12" x14ac:dyDescent="0.3">
      <c r="A2146" t="s">
        <v>4211</v>
      </c>
      <c r="B2146" t="s">
        <v>4212</v>
      </c>
      <c r="C2146">
        <v>90</v>
      </c>
      <c r="D2146" t="s">
        <v>8263</v>
      </c>
      <c r="E2146" t="s">
        <v>14</v>
      </c>
      <c r="F2146" t="s">
        <v>117</v>
      </c>
      <c r="G2146">
        <v>41.4</v>
      </c>
      <c r="H2146">
        <v>-7.59</v>
      </c>
      <c r="I2146">
        <v>97</v>
      </c>
      <c r="J2146">
        <v>92.1</v>
      </c>
      <c r="K2146">
        <v>125200</v>
      </c>
      <c r="L2146">
        <v>383.9</v>
      </c>
    </row>
    <row r="2147" spans="1:12" x14ac:dyDescent="0.3">
      <c r="A2147" t="s">
        <v>4213</v>
      </c>
      <c r="B2147" t="s">
        <v>4214</v>
      </c>
      <c r="C2147">
        <v>27.5</v>
      </c>
      <c r="D2147" t="s">
        <v>8263</v>
      </c>
      <c r="E2147" t="s">
        <v>14</v>
      </c>
      <c r="F2147" t="s">
        <v>19</v>
      </c>
      <c r="G2147">
        <v>39.5366292</v>
      </c>
      <c r="H2147">
        <v>8.9544651000000002</v>
      </c>
      <c r="I2147">
        <v>115</v>
      </c>
      <c r="J2147">
        <v>1.4</v>
      </c>
      <c r="K2147" t="s">
        <v>8263</v>
      </c>
      <c r="L2147" t="s">
        <v>8263</v>
      </c>
    </row>
    <row r="2148" spans="1:12" x14ac:dyDescent="0.3">
      <c r="A2148" t="s">
        <v>4215</v>
      </c>
      <c r="B2148" t="s">
        <v>4216</v>
      </c>
      <c r="C2148">
        <v>5</v>
      </c>
      <c r="D2148" t="s">
        <v>8263</v>
      </c>
      <c r="E2148" t="s">
        <v>14</v>
      </c>
      <c r="F2148" t="s">
        <v>19</v>
      </c>
      <c r="G2148">
        <v>40.889792999999997</v>
      </c>
      <c r="H2148">
        <v>8.8939439999999994</v>
      </c>
      <c r="I2148">
        <v>26</v>
      </c>
      <c r="J2148">
        <v>3.55</v>
      </c>
      <c r="K2148" t="s">
        <v>8263</v>
      </c>
      <c r="L2148">
        <v>11.863</v>
      </c>
    </row>
    <row r="2149" spans="1:12" x14ac:dyDescent="0.3">
      <c r="A2149" t="s">
        <v>4217</v>
      </c>
      <c r="B2149" t="s">
        <v>4218</v>
      </c>
      <c r="C2149">
        <v>21.5</v>
      </c>
      <c r="D2149" t="s">
        <v>8263</v>
      </c>
      <c r="E2149" t="s">
        <v>14</v>
      </c>
      <c r="F2149" t="s">
        <v>95</v>
      </c>
      <c r="G2149">
        <v>41.656269999999999</v>
      </c>
      <c r="H2149">
        <v>23.375399999999999</v>
      </c>
      <c r="I2149">
        <v>532</v>
      </c>
      <c r="J2149">
        <v>4.5999999999999999E-2</v>
      </c>
      <c r="K2149" t="s">
        <v>8263</v>
      </c>
      <c r="L2149" t="s">
        <v>8263</v>
      </c>
    </row>
    <row r="2150" spans="1:12" x14ac:dyDescent="0.3">
      <c r="A2150" t="s">
        <v>4219</v>
      </c>
      <c r="B2150" t="s">
        <v>4220</v>
      </c>
      <c r="C2150">
        <v>20</v>
      </c>
      <c r="D2150" t="s">
        <v>8263</v>
      </c>
      <c r="E2150" t="s">
        <v>14</v>
      </c>
      <c r="F2150" t="s">
        <v>95</v>
      </c>
      <c r="G2150">
        <v>41.626739999999998</v>
      </c>
      <c r="H2150">
        <v>23.334489999999999</v>
      </c>
      <c r="I2150">
        <v>250</v>
      </c>
      <c r="J2150">
        <v>4.4999999999999998E-2</v>
      </c>
      <c r="K2150" t="s">
        <v>8263</v>
      </c>
      <c r="L2150" t="s">
        <v>8263</v>
      </c>
    </row>
    <row r="2151" spans="1:12" x14ac:dyDescent="0.3">
      <c r="A2151" t="s">
        <v>4221</v>
      </c>
      <c r="B2151" t="s">
        <v>4222</v>
      </c>
      <c r="C2151">
        <v>14.2</v>
      </c>
      <c r="D2151" t="s">
        <v>8263</v>
      </c>
      <c r="E2151" t="s">
        <v>14</v>
      </c>
      <c r="F2151" t="s">
        <v>95</v>
      </c>
      <c r="G2151">
        <v>41.585360000000001</v>
      </c>
      <c r="H2151">
        <v>23.290500000000002</v>
      </c>
      <c r="I2151">
        <v>230</v>
      </c>
      <c r="J2151">
        <v>0.03</v>
      </c>
      <c r="K2151" t="s">
        <v>8263</v>
      </c>
      <c r="L2151" t="s">
        <v>8263</v>
      </c>
    </row>
    <row r="2152" spans="1:12" x14ac:dyDescent="0.3">
      <c r="A2152" t="s">
        <v>4223</v>
      </c>
      <c r="B2152" t="s">
        <v>4224</v>
      </c>
      <c r="C2152">
        <v>4.8</v>
      </c>
      <c r="D2152" t="s">
        <v>8263</v>
      </c>
      <c r="E2152" t="s">
        <v>29</v>
      </c>
      <c r="F2152" t="s">
        <v>73</v>
      </c>
      <c r="G2152">
        <v>45.436419999999998</v>
      </c>
      <c r="H2152">
        <v>24.579879999999999</v>
      </c>
      <c r="I2152" t="s">
        <v>8263</v>
      </c>
      <c r="J2152" t="s">
        <v>8263</v>
      </c>
      <c r="K2152" t="s">
        <v>8263</v>
      </c>
      <c r="L2152" t="s">
        <v>8263</v>
      </c>
    </row>
    <row r="2153" spans="1:12" x14ac:dyDescent="0.3">
      <c r="A2153" t="s">
        <v>4225</v>
      </c>
      <c r="B2153" t="s">
        <v>4226</v>
      </c>
      <c r="C2153">
        <v>5</v>
      </c>
      <c r="D2153" t="s">
        <v>8263</v>
      </c>
      <c r="E2153" t="s">
        <v>14</v>
      </c>
      <c r="F2153" t="s">
        <v>73</v>
      </c>
      <c r="G2153">
        <v>45.413407999999997</v>
      </c>
      <c r="H2153">
        <v>24.708013999999999</v>
      </c>
      <c r="I2153">
        <v>5.5</v>
      </c>
      <c r="J2153">
        <v>0.17499999999999999</v>
      </c>
      <c r="K2153" t="s">
        <v>8263</v>
      </c>
      <c r="L2153" t="s">
        <v>8263</v>
      </c>
    </row>
    <row r="2154" spans="1:12" x14ac:dyDescent="0.3">
      <c r="A2154" t="s">
        <v>4227</v>
      </c>
      <c r="B2154" t="s">
        <v>4228</v>
      </c>
      <c r="C2154">
        <v>15</v>
      </c>
      <c r="D2154" t="s">
        <v>8263</v>
      </c>
      <c r="E2154" t="s">
        <v>29</v>
      </c>
      <c r="F2154" t="s">
        <v>73</v>
      </c>
      <c r="G2154">
        <v>45.234949999999998</v>
      </c>
      <c r="H2154">
        <v>24.655669</v>
      </c>
      <c r="I2154" t="s">
        <v>8263</v>
      </c>
      <c r="J2154" t="s">
        <v>8263</v>
      </c>
      <c r="K2154" t="s">
        <v>8263</v>
      </c>
      <c r="L2154" t="s">
        <v>8263</v>
      </c>
    </row>
    <row r="2155" spans="1:12" x14ac:dyDescent="0.3">
      <c r="A2155" t="s">
        <v>4229</v>
      </c>
      <c r="B2155" t="s">
        <v>4230</v>
      </c>
      <c r="C2155">
        <v>15</v>
      </c>
      <c r="D2155" t="s">
        <v>8263</v>
      </c>
      <c r="E2155" t="s">
        <v>29</v>
      </c>
      <c r="F2155" t="s">
        <v>73</v>
      </c>
      <c r="G2155">
        <v>45.216513999999997</v>
      </c>
      <c r="H2155">
        <v>24.657876000000002</v>
      </c>
      <c r="I2155" t="s">
        <v>8263</v>
      </c>
      <c r="J2155" t="s">
        <v>8263</v>
      </c>
      <c r="K2155" t="s">
        <v>8263</v>
      </c>
      <c r="L2155" t="s">
        <v>8263</v>
      </c>
    </row>
    <row r="2156" spans="1:12" x14ac:dyDescent="0.3">
      <c r="A2156" t="s">
        <v>4231</v>
      </c>
      <c r="B2156" t="s">
        <v>4232</v>
      </c>
      <c r="C2156">
        <v>152</v>
      </c>
      <c r="D2156" t="s">
        <v>8263</v>
      </c>
      <c r="E2156" t="s">
        <v>14</v>
      </c>
      <c r="F2156" t="s">
        <v>47</v>
      </c>
      <c r="G2156">
        <v>63.197916999999997</v>
      </c>
      <c r="H2156">
        <v>13.508749999999999</v>
      </c>
      <c r="I2156">
        <v>67</v>
      </c>
      <c r="J2156">
        <v>700</v>
      </c>
      <c r="K2156" t="s">
        <v>8263</v>
      </c>
      <c r="L2156">
        <v>312</v>
      </c>
    </row>
    <row r="2157" spans="1:12" x14ac:dyDescent="0.3">
      <c r="A2157" t="s">
        <v>4233</v>
      </c>
      <c r="B2157" t="s">
        <v>4234</v>
      </c>
      <c r="C2157">
        <v>15</v>
      </c>
      <c r="D2157" t="s">
        <v>8263</v>
      </c>
      <c r="E2157" t="s">
        <v>29</v>
      </c>
      <c r="F2157" t="s">
        <v>73</v>
      </c>
      <c r="G2157">
        <v>45.192216000000002</v>
      </c>
      <c r="H2157">
        <v>24.661322999999999</v>
      </c>
      <c r="I2157" t="s">
        <v>8263</v>
      </c>
      <c r="J2157" t="s">
        <v>8263</v>
      </c>
      <c r="K2157" t="s">
        <v>8263</v>
      </c>
      <c r="L2157" t="s">
        <v>8263</v>
      </c>
    </row>
    <row r="2158" spans="1:12" x14ac:dyDescent="0.3">
      <c r="A2158" t="s">
        <v>4235</v>
      </c>
      <c r="B2158" t="s">
        <v>4236</v>
      </c>
      <c r="C2158">
        <v>15</v>
      </c>
      <c r="D2158" t="s">
        <v>8263</v>
      </c>
      <c r="E2158" t="s">
        <v>29</v>
      </c>
      <c r="F2158" t="s">
        <v>73</v>
      </c>
      <c r="G2158">
        <v>45.163978</v>
      </c>
      <c r="H2158">
        <v>24.659182999999999</v>
      </c>
      <c r="I2158" t="s">
        <v>8263</v>
      </c>
      <c r="J2158" t="s">
        <v>8263</v>
      </c>
      <c r="K2158" t="s">
        <v>8263</v>
      </c>
      <c r="L2158" t="s">
        <v>8263</v>
      </c>
    </row>
    <row r="2159" spans="1:12" x14ac:dyDescent="0.3">
      <c r="A2159" t="s">
        <v>4237</v>
      </c>
      <c r="B2159" t="s">
        <v>4238</v>
      </c>
      <c r="C2159">
        <v>7.7</v>
      </c>
      <c r="D2159" t="s">
        <v>8263</v>
      </c>
      <c r="E2159" t="s">
        <v>29</v>
      </c>
      <c r="F2159" t="s">
        <v>73</v>
      </c>
      <c r="G2159">
        <v>45.144537</v>
      </c>
      <c r="H2159">
        <v>24.670473000000001</v>
      </c>
      <c r="I2159" t="s">
        <v>8263</v>
      </c>
      <c r="J2159" t="s">
        <v>8263</v>
      </c>
      <c r="K2159" t="s">
        <v>8263</v>
      </c>
      <c r="L2159" t="s">
        <v>8263</v>
      </c>
    </row>
    <row r="2160" spans="1:12" x14ac:dyDescent="0.3">
      <c r="A2160" t="s">
        <v>4239</v>
      </c>
      <c r="B2160" t="s">
        <v>4240</v>
      </c>
      <c r="C2160">
        <v>15.4</v>
      </c>
      <c r="D2160" t="s">
        <v>8263</v>
      </c>
      <c r="E2160" t="s">
        <v>29</v>
      </c>
      <c r="F2160" t="s">
        <v>73</v>
      </c>
      <c r="G2160">
        <v>45.125022999999999</v>
      </c>
      <c r="H2160">
        <v>24.665071000000001</v>
      </c>
      <c r="I2160" t="s">
        <v>8263</v>
      </c>
      <c r="J2160" t="s">
        <v>8263</v>
      </c>
      <c r="K2160" t="s">
        <v>8263</v>
      </c>
      <c r="L2160" t="s">
        <v>8263</v>
      </c>
    </row>
    <row r="2161" spans="1:12" x14ac:dyDescent="0.3">
      <c r="A2161" t="s">
        <v>4241</v>
      </c>
      <c r="B2161" t="s">
        <v>4242</v>
      </c>
      <c r="C2161">
        <v>15.4</v>
      </c>
      <c r="D2161" t="s">
        <v>8263</v>
      </c>
      <c r="E2161" t="s">
        <v>29</v>
      </c>
      <c r="F2161" t="s">
        <v>73</v>
      </c>
      <c r="G2161">
        <v>45.058838999999999</v>
      </c>
      <c r="H2161">
        <v>24.688303999999999</v>
      </c>
      <c r="I2161" t="s">
        <v>8263</v>
      </c>
      <c r="J2161" t="s">
        <v>8263</v>
      </c>
      <c r="K2161" t="s">
        <v>8263</v>
      </c>
      <c r="L2161" t="s">
        <v>8263</v>
      </c>
    </row>
    <row r="2162" spans="1:12" x14ac:dyDescent="0.3">
      <c r="A2162" t="s">
        <v>4243</v>
      </c>
      <c r="B2162" t="s">
        <v>4244</v>
      </c>
      <c r="C2162">
        <v>11.5</v>
      </c>
      <c r="D2162" t="s">
        <v>8263</v>
      </c>
      <c r="E2162" t="s">
        <v>29</v>
      </c>
      <c r="F2162" t="s">
        <v>73</v>
      </c>
      <c r="G2162">
        <v>45.027603999999997</v>
      </c>
      <c r="H2162">
        <v>24.704903999999999</v>
      </c>
      <c r="I2162" t="s">
        <v>8263</v>
      </c>
      <c r="J2162" t="s">
        <v>8263</v>
      </c>
      <c r="K2162" t="s">
        <v>8263</v>
      </c>
      <c r="L2162" t="s">
        <v>8263</v>
      </c>
    </row>
    <row r="2163" spans="1:12" x14ac:dyDescent="0.3">
      <c r="A2163" t="s">
        <v>4245</v>
      </c>
      <c r="B2163" t="s">
        <v>4246</v>
      </c>
      <c r="C2163">
        <v>11.5</v>
      </c>
      <c r="D2163" t="s">
        <v>8263</v>
      </c>
      <c r="E2163" t="s">
        <v>29</v>
      </c>
      <c r="F2163" t="s">
        <v>73</v>
      </c>
      <c r="G2163">
        <v>44.956083</v>
      </c>
      <c r="H2163">
        <v>24.763985000000002</v>
      </c>
      <c r="I2163" t="s">
        <v>8263</v>
      </c>
      <c r="J2163" t="s">
        <v>8263</v>
      </c>
      <c r="K2163" t="s">
        <v>8263</v>
      </c>
      <c r="L2163" t="s">
        <v>8263</v>
      </c>
    </row>
    <row r="2164" spans="1:12" x14ac:dyDescent="0.3">
      <c r="A2164" t="s">
        <v>4247</v>
      </c>
      <c r="B2164" t="s">
        <v>4248</v>
      </c>
      <c r="C2164">
        <v>7.7</v>
      </c>
      <c r="D2164" t="s">
        <v>8263</v>
      </c>
      <c r="E2164" t="s">
        <v>14</v>
      </c>
      <c r="F2164" t="s">
        <v>73</v>
      </c>
      <c r="G2164">
        <v>44.896360000000001</v>
      </c>
      <c r="H2164">
        <v>24.847892000000002</v>
      </c>
      <c r="I2164" t="s">
        <v>8263</v>
      </c>
      <c r="J2164" t="s">
        <v>8263</v>
      </c>
      <c r="K2164" t="s">
        <v>8263</v>
      </c>
      <c r="L2164" t="s">
        <v>8263</v>
      </c>
    </row>
    <row r="2165" spans="1:12" x14ac:dyDescent="0.3">
      <c r="A2165" t="s">
        <v>4249</v>
      </c>
      <c r="B2165" t="s">
        <v>4250</v>
      </c>
      <c r="C2165">
        <v>7.7</v>
      </c>
      <c r="D2165" t="s">
        <v>8263</v>
      </c>
      <c r="E2165" t="s">
        <v>14</v>
      </c>
      <c r="F2165" t="s">
        <v>73</v>
      </c>
      <c r="G2165">
        <v>44.845314000000002</v>
      </c>
      <c r="H2165">
        <v>24.904655999999999</v>
      </c>
      <c r="I2165" t="s">
        <v>8263</v>
      </c>
      <c r="J2165" t="s">
        <v>8263</v>
      </c>
      <c r="K2165" t="s">
        <v>8263</v>
      </c>
      <c r="L2165" t="s">
        <v>8263</v>
      </c>
    </row>
    <row r="2166" spans="1:12" x14ac:dyDescent="0.3">
      <c r="A2166" t="s">
        <v>4251</v>
      </c>
      <c r="B2166" t="s">
        <v>4252</v>
      </c>
      <c r="C2166">
        <v>8</v>
      </c>
      <c r="D2166" t="s">
        <v>8263</v>
      </c>
      <c r="E2166" t="s">
        <v>14</v>
      </c>
      <c r="F2166" t="s">
        <v>73</v>
      </c>
      <c r="G2166">
        <v>44.807322999999997</v>
      </c>
      <c r="H2166">
        <v>24.995509999999999</v>
      </c>
      <c r="I2166" t="s">
        <v>8263</v>
      </c>
      <c r="J2166" t="s">
        <v>8263</v>
      </c>
      <c r="K2166" t="s">
        <v>8263</v>
      </c>
      <c r="L2166" t="s">
        <v>8263</v>
      </c>
    </row>
    <row r="2167" spans="1:12" x14ac:dyDescent="0.3">
      <c r="A2167" t="s">
        <v>4253</v>
      </c>
      <c r="B2167" t="s">
        <v>4254</v>
      </c>
      <c r="C2167">
        <v>10</v>
      </c>
      <c r="D2167" t="s">
        <v>8263</v>
      </c>
      <c r="E2167" t="s">
        <v>14</v>
      </c>
      <c r="F2167" t="s">
        <v>73</v>
      </c>
      <c r="G2167">
        <v>44.327174999999997</v>
      </c>
      <c r="H2167">
        <v>25.946301999999999</v>
      </c>
      <c r="I2167" t="s">
        <v>8263</v>
      </c>
      <c r="J2167" t="s">
        <v>8263</v>
      </c>
      <c r="K2167" t="s">
        <v>8263</v>
      </c>
      <c r="L2167" t="s">
        <v>8263</v>
      </c>
    </row>
    <row r="2168" spans="1:12" x14ac:dyDescent="0.3">
      <c r="A2168" t="s">
        <v>4255</v>
      </c>
      <c r="B2168" t="s">
        <v>4256</v>
      </c>
      <c r="C2168">
        <v>19</v>
      </c>
      <c r="D2168" t="s">
        <v>8263</v>
      </c>
      <c r="E2168" t="s">
        <v>14</v>
      </c>
      <c r="F2168" t="s">
        <v>73</v>
      </c>
      <c r="G2168">
        <v>45.394199999999998</v>
      </c>
      <c r="H2168">
        <v>25.0625</v>
      </c>
      <c r="I2168" t="s">
        <v>8263</v>
      </c>
      <c r="J2168" t="s">
        <v>8263</v>
      </c>
      <c r="K2168" t="s">
        <v>8263</v>
      </c>
      <c r="L2168" t="s">
        <v>8263</v>
      </c>
    </row>
    <row r="2169" spans="1:12" x14ac:dyDescent="0.3">
      <c r="A2169" t="s">
        <v>4257</v>
      </c>
      <c r="B2169" t="s">
        <v>4258</v>
      </c>
      <c r="C2169">
        <v>5.2</v>
      </c>
      <c r="D2169" t="s">
        <v>8263</v>
      </c>
      <c r="E2169" t="s">
        <v>14</v>
      </c>
      <c r="F2169" t="s">
        <v>73</v>
      </c>
      <c r="G2169">
        <v>45.305039999999998</v>
      </c>
      <c r="H2169">
        <v>25.070867</v>
      </c>
      <c r="I2169" t="s">
        <v>8263</v>
      </c>
      <c r="J2169" t="s">
        <v>8263</v>
      </c>
      <c r="K2169" t="s">
        <v>8263</v>
      </c>
      <c r="L2169" t="s">
        <v>8263</v>
      </c>
    </row>
    <row r="2170" spans="1:12" x14ac:dyDescent="0.3">
      <c r="A2170" t="s">
        <v>4259</v>
      </c>
      <c r="B2170" t="s">
        <v>4260</v>
      </c>
      <c r="C2170">
        <v>23</v>
      </c>
      <c r="D2170" t="s">
        <v>8263</v>
      </c>
      <c r="E2170" t="s">
        <v>14</v>
      </c>
      <c r="F2170" t="s">
        <v>73</v>
      </c>
      <c r="G2170">
        <v>46.925769000000003</v>
      </c>
      <c r="H2170">
        <v>26.215465999999999</v>
      </c>
      <c r="I2170" t="s">
        <v>8263</v>
      </c>
      <c r="J2170" t="s">
        <v>8263</v>
      </c>
      <c r="K2170" t="s">
        <v>8263</v>
      </c>
      <c r="L2170" t="s">
        <v>8263</v>
      </c>
    </row>
    <row r="2171" spans="1:12" x14ac:dyDescent="0.3">
      <c r="A2171" t="s">
        <v>4261</v>
      </c>
      <c r="B2171" t="s">
        <v>4262</v>
      </c>
      <c r="C2171">
        <v>44</v>
      </c>
      <c r="D2171" t="s">
        <v>8263</v>
      </c>
      <c r="E2171" t="s">
        <v>14</v>
      </c>
      <c r="F2171" t="s">
        <v>73</v>
      </c>
      <c r="G2171">
        <v>46.932513</v>
      </c>
      <c r="H2171">
        <v>26.270160000000001</v>
      </c>
      <c r="I2171" t="s">
        <v>8263</v>
      </c>
      <c r="J2171" t="s">
        <v>8263</v>
      </c>
      <c r="K2171" t="s">
        <v>8263</v>
      </c>
      <c r="L2171" t="s">
        <v>8263</v>
      </c>
    </row>
    <row r="2172" spans="1:12" x14ac:dyDescent="0.3">
      <c r="A2172" t="s">
        <v>4263</v>
      </c>
      <c r="B2172" t="s">
        <v>4264</v>
      </c>
      <c r="C2172">
        <v>14</v>
      </c>
      <c r="D2172" t="s">
        <v>8263</v>
      </c>
      <c r="E2172" t="s">
        <v>29</v>
      </c>
      <c r="F2172" t="s">
        <v>73</v>
      </c>
      <c r="G2172">
        <v>46.871155999999999</v>
      </c>
      <c r="H2172">
        <v>26.486142999999998</v>
      </c>
      <c r="I2172" t="s">
        <v>8263</v>
      </c>
      <c r="J2172" t="s">
        <v>8263</v>
      </c>
      <c r="K2172" t="s">
        <v>8263</v>
      </c>
      <c r="L2172" t="s">
        <v>8263</v>
      </c>
    </row>
    <row r="2173" spans="1:12" x14ac:dyDescent="0.3">
      <c r="A2173" t="s">
        <v>4265</v>
      </c>
      <c r="B2173" t="s">
        <v>4266</v>
      </c>
      <c r="C2173">
        <v>14</v>
      </c>
      <c r="D2173" t="s">
        <v>8263</v>
      </c>
      <c r="E2173" t="s">
        <v>29</v>
      </c>
      <c r="F2173" t="s">
        <v>73</v>
      </c>
      <c r="G2173">
        <v>46.848185000000001</v>
      </c>
      <c r="H2173">
        <v>26.508258000000001</v>
      </c>
      <c r="I2173" t="s">
        <v>8263</v>
      </c>
      <c r="J2173" t="s">
        <v>8263</v>
      </c>
      <c r="K2173" t="s">
        <v>8263</v>
      </c>
      <c r="L2173" t="s">
        <v>8263</v>
      </c>
    </row>
    <row r="2174" spans="1:12" x14ac:dyDescent="0.3">
      <c r="A2174" t="s">
        <v>4267</v>
      </c>
      <c r="B2174" t="s">
        <v>4268</v>
      </c>
      <c r="C2174">
        <v>14</v>
      </c>
      <c r="D2174" t="s">
        <v>8263</v>
      </c>
      <c r="E2174" t="s">
        <v>29</v>
      </c>
      <c r="F2174" t="s">
        <v>73</v>
      </c>
      <c r="G2174">
        <v>46.815396</v>
      </c>
      <c r="H2174">
        <v>26.569482000000001</v>
      </c>
      <c r="I2174" t="s">
        <v>8263</v>
      </c>
      <c r="J2174" t="s">
        <v>8263</v>
      </c>
      <c r="K2174" t="s">
        <v>8263</v>
      </c>
      <c r="L2174" t="s">
        <v>8263</v>
      </c>
    </row>
    <row r="2175" spans="1:12" x14ac:dyDescent="0.3">
      <c r="A2175" t="s">
        <v>4269</v>
      </c>
      <c r="B2175" t="s">
        <v>4270</v>
      </c>
      <c r="C2175">
        <v>14</v>
      </c>
      <c r="D2175" t="s">
        <v>8263</v>
      </c>
      <c r="E2175" t="s">
        <v>29</v>
      </c>
      <c r="F2175" t="s">
        <v>73</v>
      </c>
      <c r="G2175">
        <v>46.770212999999998</v>
      </c>
      <c r="H2175">
        <v>26.619119999999999</v>
      </c>
      <c r="I2175" t="s">
        <v>8263</v>
      </c>
      <c r="J2175" t="s">
        <v>8263</v>
      </c>
      <c r="K2175" t="s">
        <v>8263</v>
      </c>
      <c r="L2175" t="s">
        <v>8263</v>
      </c>
    </row>
    <row r="2176" spans="1:12" x14ac:dyDescent="0.3">
      <c r="A2176" t="s">
        <v>4271</v>
      </c>
      <c r="B2176" t="s">
        <v>4272</v>
      </c>
      <c r="C2176">
        <v>11</v>
      </c>
      <c r="D2176" t="s">
        <v>8263</v>
      </c>
      <c r="E2176" t="s">
        <v>29</v>
      </c>
      <c r="F2176" t="s">
        <v>73</v>
      </c>
      <c r="G2176">
        <v>46.722068999999998</v>
      </c>
      <c r="H2176">
        <v>26.671455999999999</v>
      </c>
      <c r="I2176" t="s">
        <v>8263</v>
      </c>
      <c r="J2176" t="s">
        <v>8263</v>
      </c>
      <c r="K2176" t="s">
        <v>8263</v>
      </c>
      <c r="L2176" t="s">
        <v>8263</v>
      </c>
    </row>
    <row r="2177" spans="1:12" x14ac:dyDescent="0.3">
      <c r="A2177" t="s">
        <v>4273</v>
      </c>
      <c r="B2177" t="s">
        <v>4274</v>
      </c>
      <c r="C2177">
        <v>150</v>
      </c>
      <c r="D2177" t="s">
        <v>8263</v>
      </c>
      <c r="E2177" t="s">
        <v>29</v>
      </c>
      <c r="F2177" t="s">
        <v>47</v>
      </c>
      <c r="G2177">
        <v>63.541981</v>
      </c>
      <c r="H2177">
        <v>16.45496</v>
      </c>
      <c r="I2177" t="s">
        <v>8263</v>
      </c>
      <c r="J2177" t="s">
        <v>8263</v>
      </c>
      <c r="K2177" t="s">
        <v>8263</v>
      </c>
      <c r="L2177">
        <v>869</v>
      </c>
    </row>
    <row r="2178" spans="1:12" x14ac:dyDescent="0.3">
      <c r="A2178" t="s">
        <v>4275</v>
      </c>
      <c r="B2178" t="s">
        <v>4276</v>
      </c>
      <c r="C2178">
        <v>23</v>
      </c>
      <c r="D2178" t="s">
        <v>8263</v>
      </c>
      <c r="E2178" t="s">
        <v>29</v>
      </c>
      <c r="F2178" t="s">
        <v>73</v>
      </c>
      <c r="G2178">
        <v>46.667197000000002</v>
      </c>
      <c r="H2178">
        <v>26.813901999999999</v>
      </c>
      <c r="I2178" t="s">
        <v>8263</v>
      </c>
      <c r="J2178" t="s">
        <v>8263</v>
      </c>
      <c r="K2178" t="s">
        <v>8263</v>
      </c>
      <c r="L2178" t="s">
        <v>8263</v>
      </c>
    </row>
    <row r="2179" spans="1:12" x14ac:dyDescent="0.3">
      <c r="A2179" t="s">
        <v>4277</v>
      </c>
      <c r="B2179" t="s">
        <v>4278</v>
      </c>
      <c r="C2179">
        <v>23</v>
      </c>
      <c r="D2179" t="s">
        <v>8263</v>
      </c>
      <c r="E2179" t="s">
        <v>29</v>
      </c>
      <c r="F2179" t="s">
        <v>73</v>
      </c>
      <c r="G2179">
        <v>46.615653999999999</v>
      </c>
      <c r="H2179">
        <v>26.897527</v>
      </c>
      <c r="I2179" t="s">
        <v>8263</v>
      </c>
      <c r="J2179" t="s">
        <v>8263</v>
      </c>
      <c r="K2179" t="s">
        <v>8263</v>
      </c>
      <c r="L2179" t="s">
        <v>8263</v>
      </c>
    </row>
    <row r="2180" spans="1:12" x14ac:dyDescent="0.3">
      <c r="A2180" t="s">
        <v>4279</v>
      </c>
      <c r="B2180" t="s">
        <v>4280</v>
      </c>
      <c r="C2180">
        <v>30</v>
      </c>
      <c r="D2180" t="s">
        <v>8263</v>
      </c>
      <c r="E2180" t="s">
        <v>29</v>
      </c>
      <c r="F2180" t="s">
        <v>73</v>
      </c>
      <c r="G2180">
        <v>46.541997000000002</v>
      </c>
      <c r="H2180">
        <v>26.948322999999998</v>
      </c>
      <c r="I2180" t="s">
        <v>8263</v>
      </c>
      <c r="J2180" t="s">
        <v>8263</v>
      </c>
      <c r="K2180" t="s">
        <v>8263</v>
      </c>
      <c r="L2180" t="s">
        <v>8263</v>
      </c>
    </row>
    <row r="2181" spans="1:12" x14ac:dyDescent="0.3">
      <c r="A2181" t="s">
        <v>4281</v>
      </c>
      <c r="B2181" t="s">
        <v>4282</v>
      </c>
      <c r="C2181">
        <v>33.9</v>
      </c>
      <c r="D2181" t="s">
        <v>8263</v>
      </c>
      <c r="E2181" t="s">
        <v>14</v>
      </c>
      <c r="F2181" t="s">
        <v>73</v>
      </c>
      <c r="G2181">
        <v>45.78295</v>
      </c>
      <c r="H2181">
        <v>27.341556000000001</v>
      </c>
      <c r="I2181" t="s">
        <v>8263</v>
      </c>
      <c r="J2181" t="s">
        <v>8263</v>
      </c>
      <c r="K2181" t="s">
        <v>8263</v>
      </c>
      <c r="L2181" t="s">
        <v>8263</v>
      </c>
    </row>
    <row r="2182" spans="1:12" x14ac:dyDescent="0.3">
      <c r="A2182" t="s">
        <v>4283</v>
      </c>
      <c r="B2182" t="s">
        <v>4284</v>
      </c>
      <c r="C2182">
        <v>11.45</v>
      </c>
      <c r="D2182" t="s">
        <v>8263</v>
      </c>
      <c r="E2182" t="s">
        <v>29</v>
      </c>
      <c r="F2182" t="s">
        <v>73</v>
      </c>
      <c r="G2182">
        <v>45.272651000000003</v>
      </c>
      <c r="H2182">
        <v>26.70468</v>
      </c>
      <c r="I2182" t="s">
        <v>8263</v>
      </c>
      <c r="J2182" t="s">
        <v>8263</v>
      </c>
      <c r="K2182" t="s">
        <v>8263</v>
      </c>
      <c r="L2182" t="s">
        <v>8263</v>
      </c>
    </row>
    <row r="2183" spans="1:12" x14ac:dyDescent="0.3">
      <c r="A2183" t="s">
        <v>4285</v>
      </c>
      <c r="B2183" t="s">
        <v>4286</v>
      </c>
      <c r="C2183">
        <v>11.8</v>
      </c>
      <c r="D2183" t="s">
        <v>8263</v>
      </c>
      <c r="E2183" t="s">
        <v>29</v>
      </c>
      <c r="F2183" t="s">
        <v>73</v>
      </c>
      <c r="G2183">
        <v>45.224080999999998</v>
      </c>
      <c r="H2183">
        <v>26.733625</v>
      </c>
      <c r="I2183" t="s">
        <v>8263</v>
      </c>
      <c r="J2183" t="s">
        <v>8263</v>
      </c>
      <c r="K2183" t="s">
        <v>8263</v>
      </c>
      <c r="L2183" t="s">
        <v>8263</v>
      </c>
    </row>
    <row r="2184" spans="1:12" x14ac:dyDescent="0.3">
      <c r="A2184" t="s">
        <v>4287</v>
      </c>
      <c r="B2184" t="s">
        <v>4288</v>
      </c>
      <c r="C2184">
        <v>11.7</v>
      </c>
      <c r="D2184" t="s">
        <v>8263</v>
      </c>
      <c r="E2184" t="s">
        <v>29</v>
      </c>
      <c r="F2184" t="s">
        <v>73</v>
      </c>
      <c r="G2184">
        <v>45.187151999999998</v>
      </c>
      <c r="H2184">
        <v>26.764863999999999</v>
      </c>
      <c r="I2184" t="s">
        <v>8263</v>
      </c>
      <c r="J2184" t="s">
        <v>8263</v>
      </c>
      <c r="K2184" t="s">
        <v>8263</v>
      </c>
      <c r="L2184" t="s">
        <v>8263</v>
      </c>
    </row>
    <row r="2185" spans="1:12" x14ac:dyDescent="0.3">
      <c r="A2185" t="s">
        <v>4289</v>
      </c>
      <c r="B2185" t="s">
        <v>4290</v>
      </c>
      <c r="C2185">
        <v>10</v>
      </c>
      <c r="D2185" t="s">
        <v>8263</v>
      </c>
      <c r="E2185" t="s">
        <v>29</v>
      </c>
      <c r="F2185" t="s">
        <v>73</v>
      </c>
      <c r="G2185">
        <v>47.066488</v>
      </c>
      <c r="H2185">
        <v>22.148015999999998</v>
      </c>
      <c r="I2185" t="s">
        <v>8263</v>
      </c>
      <c r="J2185" t="s">
        <v>8263</v>
      </c>
      <c r="K2185" t="s">
        <v>8263</v>
      </c>
      <c r="L2185" t="s">
        <v>8263</v>
      </c>
    </row>
    <row r="2186" spans="1:12" x14ac:dyDescent="0.3">
      <c r="A2186" t="s">
        <v>4291</v>
      </c>
      <c r="B2186" t="s">
        <v>4292</v>
      </c>
      <c r="C2186">
        <v>10</v>
      </c>
      <c r="D2186" t="s">
        <v>8263</v>
      </c>
      <c r="E2186" t="s">
        <v>29</v>
      </c>
      <c r="F2186" t="s">
        <v>73</v>
      </c>
      <c r="G2186">
        <v>47.069443</v>
      </c>
      <c r="H2186">
        <v>22.070452</v>
      </c>
      <c r="I2186" t="s">
        <v>8263</v>
      </c>
      <c r="J2186" t="s">
        <v>8263</v>
      </c>
      <c r="K2186" t="s">
        <v>8263</v>
      </c>
      <c r="L2186" t="s">
        <v>8263</v>
      </c>
    </row>
    <row r="2187" spans="1:12" x14ac:dyDescent="0.3">
      <c r="A2187" t="s">
        <v>4293</v>
      </c>
      <c r="B2187" t="s">
        <v>4294</v>
      </c>
      <c r="C2187">
        <v>64</v>
      </c>
      <c r="D2187" t="s">
        <v>8263</v>
      </c>
      <c r="E2187" t="s">
        <v>14</v>
      </c>
      <c r="F2187" t="s">
        <v>73</v>
      </c>
      <c r="G2187">
        <v>45.566099999999999</v>
      </c>
      <c r="H2187">
        <v>25.093699999999998</v>
      </c>
      <c r="I2187" t="s">
        <v>8263</v>
      </c>
      <c r="J2187" t="s">
        <v>8263</v>
      </c>
      <c r="K2187" t="s">
        <v>8263</v>
      </c>
      <c r="L2187" t="s">
        <v>8263</v>
      </c>
    </row>
    <row r="2188" spans="1:12" x14ac:dyDescent="0.3">
      <c r="A2188" t="s">
        <v>4295</v>
      </c>
      <c r="B2188" t="s">
        <v>4296</v>
      </c>
      <c r="C2188">
        <v>148.69999999999999</v>
      </c>
      <c r="D2188" t="s">
        <v>8263</v>
      </c>
      <c r="E2188" t="s">
        <v>14</v>
      </c>
      <c r="F2188" t="s">
        <v>73</v>
      </c>
      <c r="G2188">
        <v>45.587899999999998</v>
      </c>
      <c r="H2188">
        <v>23.6279</v>
      </c>
      <c r="I2188" t="s">
        <v>8263</v>
      </c>
      <c r="J2188" t="s">
        <v>8263</v>
      </c>
      <c r="K2188" t="s">
        <v>8263</v>
      </c>
      <c r="L2188" t="s">
        <v>8263</v>
      </c>
    </row>
    <row r="2189" spans="1:12" x14ac:dyDescent="0.3">
      <c r="A2189" t="s">
        <v>4297</v>
      </c>
      <c r="B2189" t="s">
        <v>4298</v>
      </c>
      <c r="C2189">
        <v>23</v>
      </c>
      <c r="D2189" t="s">
        <v>8263</v>
      </c>
      <c r="E2189" t="s">
        <v>29</v>
      </c>
      <c r="F2189" t="s">
        <v>73</v>
      </c>
      <c r="G2189">
        <v>45.404859999999999</v>
      </c>
      <c r="H2189">
        <v>25.15259</v>
      </c>
      <c r="I2189" t="s">
        <v>8263</v>
      </c>
      <c r="J2189" t="s">
        <v>8263</v>
      </c>
      <c r="K2189" t="s">
        <v>8263</v>
      </c>
      <c r="L2189" t="s">
        <v>8263</v>
      </c>
    </row>
    <row r="2190" spans="1:12" x14ac:dyDescent="0.3">
      <c r="A2190" t="s">
        <v>4299</v>
      </c>
      <c r="B2190" t="s">
        <v>4300</v>
      </c>
      <c r="C2190">
        <v>7.7</v>
      </c>
      <c r="D2190" t="s">
        <v>8263</v>
      </c>
      <c r="E2190" t="s">
        <v>29</v>
      </c>
      <c r="F2190" t="s">
        <v>73</v>
      </c>
      <c r="G2190">
        <v>45.330260000000003</v>
      </c>
      <c r="H2190">
        <v>25.163888</v>
      </c>
      <c r="I2190" t="s">
        <v>8263</v>
      </c>
      <c r="J2190" t="s">
        <v>8263</v>
      </c>
      <c r="K2190" t="s">
        <v>8263</v>
      </c>
      <c r="L2190" t="s">
        <v>8263</v>
      </c>
    </row>
    <row r="2191" spans="1:12" x14ac:dyDescent="0.3">
      <c r="A2191" t="s">
        <v>4301</v>
      </c>
      <c r="B2191" t="s">
        <v>4302</v>
      </c>
      <c r="C2191">
        <v>4.84</v>
      </c>
      <c r="D2191" t="s">
        <v>8263</v>
      </c>
      <c r="E2191" t="s">
        <v>14</v>
      </c>
      <c r="F2191" t="s">
        <v>73</v>
      </c>
      <c r="G2191">
        <v>44.821492999999997</v>
      </c>
      <c r="H2191">
        <v>25.488923</v>
      </c>
      <c r="I2191" t="s">
        <v>8263</v>
      </c>
      <c r="J2191" t="s">
        <v>8263</v>
      </c>
      <c r="K2191" t="s">
        <v>8263</v>
      </c>
      <c r="L2191" t="s">
        <v>8263</v>
      </c>
    </row>
    <row r="2192" spans="1:12" x14ac:dyDescent="0.3">
      <c r="A2192" t="s">
        <v>4303</v>
      </c>
      <c r="B2192" t="s">
        <v>4304</v>
      </c>
      <c r="C2192">
        <v>12</v>
      </c>
      <c r="D2192" t="s">
        <v>8263</v>
      </c>
      <c r="E2192" t="s">
        <v>14</v>
      </c>
      <c r="F2192" t="s">
        <v>73</v>
      </c>
      <c r="G2192">
        <v>45.341493999999997</v>
      </c>
      <c r="H2192">
        <v>25.430562999999999</v>
      </c>
      <c r="I2192" t="s">
        <v>8263</v>
      </c>
      <c r="J2192" t="s">
        <v>8263</v>
      </c>
      <c r="K2192" t="s">
        <v>8263</v>
      </c>
      <c r="L2192" t="s">
        <v>8263</v>
      </c>
    </row>
    <row r="2193" spans="1:12" x14ac:dyDescent="0.3">
      <c r="A2193" t="s">
        <v>4305</v>
      </c>
      <c r="B2193" t="s">
        <v>4306</v>
      </c>
      <c r="C2193">
        <v>16</v>
      </c>
      <c r="D2193" t="s">
        <v>8263</v>
      </c>
      <c r="E2193" t="s">
        <v>14</v>
      </c>
      <c r="F2193" t="s">
        <v>73</v>
      </c>
      <c r="G2193">
        <v>45.309725999999998</v>
      </c>
      <c r="H2193">
        <v>25.418143000000001</v>
      </c>
      <c r="I2193" t="s">
        <v>8263</v>
      </c>
      <c r="J2193" t="s">
        <v>8263</v>
      </c>
      <c r="K2193" t="s">
        <v>8263</v>
      </c>
      <c r="L2193" t="s">
        <v>8263</v>
      </c>
    </row>
    <row r="2194" spans="1:12" x14ac:dyDescent="0.3">
      <c r="A2194" t="s">
        <v>4307</v>
      </c>
      <c r="B2194" t="s">
        <v>4308</v>
      </c>
      <c r="C2194">
        <v>15</v>
      </c>
      <c r="D2194" t="s">
        <v>8263</v>
      </c>
      <c r="E2194" t="s">
        <v>29</v>
      </c>
      <c r="F2194" t="s">
        <v>73</v>
      </c>
      <c r="G2194">
        <v>45.254714999999997</v>
      </c>
      <c r="H2194">
        <v>25.412469999999999</v>
      </c>
      <c r="I2194" t="s">
        <v>8263</v>
      </c>
      <c r="J2194" t="s">
        <v>8263</v>
      </c>
      <c r="K2194" t="s">
        <v>8263</v>
      </c>
      <c r="L2194" t="s">
        <v>8263</v>
      </c>
    </row>
    <row r="2195" spans="1:12" x14ac:dyDescent="0.3">
      <c r="A2195" t="s">
        <v>4309</v>
      </c>
      <c r="B2195" t="s">
        <v>4310</v>
      </c>
      <c r="C2195">
        <v>11.8</v>
      </c>
      <c r="D2195" t="s">
        <v>8263</v>
      </c>
      <c r="E2195" t="s">
        <v>29</v>
      </c>
      <c r="F2195" t="s">
        <v>73</v>
      </c>
      <c r="G2195">
        <v>45.032494999999997</v>
      </c>
      <c r="H2195">
        <v>23.263674999999999</v>
      </c>
      <c r="I2195" t="s">
        <v>8263</v>
      </c>
      <c r="J2195" t="s">
        <v>8263</v>
      </c>
      <c r="K2195" t="s">
        <v>8263</v>
      </c>
      <c r="L2195" t="s">
        <v>8263</v>
      </c>
    </row>
    <row r="2196" spans="1:12" x14ac:dyDescent="0.3">
      <c r="A2196" t="s">
        <v>4311</v>
      </c>
      <c r="B2196" t="s">
        <v>4312</v>
      </c>
      <c r="C2196">
        <v>24.9</v>
      </c>
      <c r="D2196" t="s">
        <v>8263</v>
      </c>
      <c r="E2196" t="s">
        <v>29</v>
      </c>
      <c r="F2196" t="s">
        <v>73</v>
      </c>
      <c r="G2196">
        <v>45.344738</v>
      </c>
      <c r="H2196">
        <v>24.275161000000001</v>
      </c>
      <c r="I2196" t="s">
        <v>8263</v>
      </c>
      <c r="J2196" t="s">
        <v>8263</v>
      </c>
      <c r="K2196" t="s">
        <v>8263</v>
      </c>
      <c r="L2196" t="s">
        <v>8263</v>
      </c>
    </row>
    <row r="2197" spans="1:12" x14ac:dyDescent="0.3">
      <c r="A2197" t="s">
        <v>4313</v>
      </c>
      <c r="B2197" t="s">
        <v>4314</v>
      </c>
      <c r="C2197">
        <v>70</v>
      </c>
      <c r="D2197" t="s">
        <v>8263</v>
      </c>
      <c r="E2197" t="s">
        <v>14</v>
      </c>
      <c r="F2197" t="s">
        <v>73</v>
      </c>
      <c r="G2197">
        <v>45.277016000000003</v>
      </c>
      <c r="H2197">
        <v>24.309553999999999</v>
      </c>
      <c r="I2197">
        <v>24</v>
      </c>
      <c r="J2197" t="s">
        <v>8263</v>
      </c>
      <c r="K2197" t="s">
        <v>8263</v>
      </c>
      <c r="L2197" t="s">
        <v>8263</v>
      </c>
    </row>
    <row r="2198" spans="1:12" x14ac:dyDescent="0.3">
      <c r="A2198" t="s">
        <v>4315</v>
      </c>
      <c r="B2198" t="s">
        <v>4316</v>
      </c>
      <c r="C2198">
        <v>38</v>
      </c>
      <c r="D2198" t="s">
        <v>8263</v>
      </c>
      <c r="E2198" t="s">
        <v>29</v>
      </c>
      <c r="F2198" t="s">
        <v>73</v>
      </c>
      <c r="G2198">
        <v>45.240307999999999</v>
      </c>
      <c r="H2198">
        <v>24.346886999999999</v>
      </c>
      <c r="I2198" t="s">
        <v>8263</v>
      </c>
      <c r="J2198" t="s">
        <v>8263</v>
      </c>
      <c r="K2198" t="s">
        <v>8263</v>
      </c>
      <c r="L2198" t="s">
        <v>8263</v>
      </c>
    </row>
    <row r="2199" spans="1:12" x14ac:dyDescent="0.3">
      <c r="A2199" t="s">
        <v>4317</v>
      </c>
      <c r="B2199" t="s">
        <v>4318</v>
      </c>
      <c r="C2199">
        <v>48</v>
      </c>
      <c r="D2199" t="s">
        <v>8263</v>
      </c>
      <c r="E2199" t="s">
        <v>29</v>
      </c>
      <c r="F2199" t="s">
        <v>73</v>
      </c>
      <c r="G2199">
        <v>45.071415000000002</v>
      </c>
      <c r="H2199">
        <v>24.361505000000001</v>
      </c>
      <c r="I2199" t="s">
        <v>8263</v>
      </c>
      <c r="J2199" t="s">
        <v>8263</v>
      </c>
      <c r="K2199" t="s">
        <v>8263</v>
      </c>
      <c r="L2199" t="s">
        <v>8263</v>
      </c>
    </row>
    <row r="2200" spans="1:12" x14ac:dyDescent="0.3">
      <c r="A2200" t="s">
        <v>4319</v>
      </c>
      <c r="B2200" t="s">
        <v>4320</v>
      </c>
      <c r="C2200">
        <v>14</v>
      </c>
      <c r="D2200" t="s">
        <v>8263</v>
      </c>
      <c r="E2200" t="s">
        <v>29</v>
      </c>
      <c r="F2200" t="s">
        <v>73</v>
      </c>
      <c r="G2200">
        <v>45.498403000000003</v>
      </c>
      <c r="H2200">
        <v>22.842010999999999</v>
      </c>
      <c r="I2200" t="s">
        <v>8263</v>
      </c>
      <c r="J2200" t="s">
        <v>8263</v>
      </c>
      <c r="K2200" t="s">
        <v>8263</v>
      </c>
      <c r="L2200" t="s">
        <v>8263</v>
      </c>
    </row>
    <row r="2201" spans="1:12" x14ac:dyDescent="0.3">
      <c r="A2201" t="s">
        <v>4321</v>
      </c>
      <c r="B2201" t="s">
        <v>4322</v>
      </c>
      <c r="C2201">
        <v>15.9</v>
      </c>
      <c r="D2201" t="s">
        <v>8263</v>
      </c>
      <c r="E2201" t="s">
        <v>14</v>
      </c>
      <c r="F2201" t="s">
        <v>73</v>
      </c>
      <c r="G2201">
        <v>45.517246</v>
      </c>
      <c r="H2201">
        <v>22.854631999999999</v>
      </c>
      <c r="I2201" t="s">
        <v>8263</v>
      </c>
      <c r="J2201" t="s">
        <v>8263</v>
      </c>
      <c r="K2201" t="s">
        <v>8263</v>
      </c>
      <c r="L2201" t="s">
        <v>8263</v>
      </c>
    </row>
    <row r="2202" spans="1:12" x14ac:dyDescent="0.3">
      <c r="A2202" t="s">
        <v>4323</v>
      </c>
      <c r="B2202" t="s">
        <v>4324</v>
      </c>
      <c r="C2202">
        <v>15.9</v>
      </c>
      <c r="D2202" t="s">
        <v>8263</v>
      </c>
      <c r="E2202" t="s">
        <v>29</v>
      </c>
      <c r="F2202" t="s">
        <v>73</v>
      </c>
      <c r="G2202">
        <v>45.524151000000003</v>
      </c>
      <c r="H2202">
        <v>22.859883</v>
      </c>
      <c r="I2202" t="s">
        <v>8263</v>
      </c>
      <c r="J2202" t="s">
        <v>8263</v>
      </c>
      <c r="K2202" t="s">
        <v>8263</v>
      </c>
      <c r="L2202" t="s">
        <v>8263</v>
      </c>
    </row>
    <row r="2203" spans="1:12" x14ac:dyDescent="0.3">
      <c r="A2203" t="s">
        <v>4325</v>
      </c>
      <c r="B2203" t="s">
        <v>4326</v>
      </c>
      <c r="C2203">
        <v>15.9</v>
      </c>
      <c r="D2203" t="s">
        <v>8263</v>
      </c>
      <c r="E2203" t="s">
        <v>29</v>
      </c>
      <c r="F2203" t="s">
        <v>73</v>
      </c>
      <c r="G2203">
        <v>45.535966999999999</v>
      </c>
      <c r="H2203">
        <v>22.870170000000002</v>
      </c>
      <c r="I2203" t="s">
        <v>8263</v>
      </c>
      <c r="J2203" t="s">
        <v>8263</v>
      </c>
      <c r="K2203" t="s">
        <v>8263</v>
      </c>
      <c r="L2203" t="s">
        <v>8263</v>
      </c>
    </row>
    <row r="2204" spans="1:12" x14ac:dyDescent="0.3">
      <c r="A2204" t="s">
        <v>4327</v>
      </c>
      <c r="B2204" t="s">
        <v>4328</v>
      </c>
      <c r="C2204">
        <v>11.5</v>
      </c>
      <c r="D2204" t="s">
        <v>8263</v>
      </c>
      <c r="E2204" t="s">
        <v>29</v>
      </c>
      <c r="F2204" t="s">
        <v>73</v>
      </c>
      <c r="G2204">
        <v>45.546616</v>
      </c>
      <c r="H2204">
        <v>22.879027000000001</v>
      </c>
      <c r="I2204" t="s">
        <v>8263</v>
      </c>
      <c r="J2204" t="s">
        <v>8263</v>
      </c>
      <c r="K2204" t="s">
        <v>8263</v>
      </c>
      <c r="L2204" t="s">
        <v>8263</v>
      </c>
    </row>
    <row r="2205" spans="1:12" x14ac:dyDescent="0.3">
      <c r="A2205" t="s">
        <v>4329</v>
      </c>
      <c r="B2205" t="s">
        <v>4330</v>
      </c>
      <c r="C2205">
        <v>15.9</v>
      </c>
      <c r="D2205" t="s">
        <v>8263</v>
      </c>
      <c r="E2205" t="s">
        <v>14</v>
      </c>
      <c r="F2205" t="s">
        <v>73</v>
      </c>
      <c r="G2205">
        <v>45.562185999999997</v>
      </c>
      <c r="H2205">
        <v>22.897500000000001</v>
      </c>
      <c r="I2205" t="s">
        <v>8263</v>
      </c>
      <c r="J2205" t="s">
        <v>8263</v>
      </c>
      <c r="K2205" t="s">
        <v>8263</v>
      </c>
      <c r="L2205" t="s">
        <v>8263</v>
      </c>
    </row>
    <row r="2206" spans="1:12" x14ac:dyDescent="0.3">
      <c r="A2206" t="s">
        <v>4331</v>
      </c>
      <c r="B2206" t="s">
        <v>4332</v>
      </c>
      <c r="C2206">
        <v>15.9</v>
      </c>
      <c r="D2206" t="s">
        <v>8263</v>
      </c>
      <c r="E2206" t="s">
        <v>29</v>
      </c>
      <c r="F2206" t="s">
        <v>73</v>
      </c>
      <c r="G2206">
        <v>45.571376000000001</v>
      </c>
      <c r="H2206">
        <v>22.907178999999999</v>
      </c>
      <c r="I2206" t="s">
        <v>8263</v>
      </c>
      <c r="J2206" t="s">
        <v>8263</v>
      </c>
      <c r="K2206" t="s">
        <v>8263</v>
      </c>
      <c r="L2206" t="s">
        <v>8263</v>
      </c>
    </row>
    <row r="2207" spans="1:12" x14ac:dyDescent="0.3">
      <c r="A2207" t="s">
        <v>4333</v>
      </c>
      <c r="B2207" t="s">
        <v>4334</v>
      </c>
      <c r="C2207">
        <v>15.9</v>
      </c>
      <c r="D2207" t="s">
        <v>8263</v>
      </c>
      <c r="E2207" t="s">
        <v>29</v>
      </c>
      <c r="F2207" t="s">
        <v>73</v>
      </c>
      <c r="G2207">
        <v>45.582495000000002</v>
      </c>
      <c r="H2207">
        <v>22.924620999999998</v>
      </c>
      <c r="I2207" t="s">
        <v>8263</v>
      </c>
      <c r="J2207" t="s">
        <v>8263</v>
      </c>
      <c r="K2207" t="s">
        <v>8263</v>
      </c>
      <c r="L2207" t="s">
        <v>8263</v>
      </c>
    </row>
    <row r="2208" spans="1:12" x14ac:dyDescent="0.3">
      <c r="A2208" t="s">
        <v>4335</v>
      </c>
      <c r="B2208" t="s">
        <v>4336</v>
      </c>
      <c r="C2208">
        <v>11.5</v>
      </c>
      <c r="D2208" t="s">
        <v>8263</v>
      </c>
      <c r="E2208" t="s">
        <v>29</v>
      </c>
      <c r="F2208" t="s">
        <v>73</v>
      </c>
      <c r="G2208">
        <v>45.592717999999998</v>
      </c>
      <c r="H2208">
        <v>22.973351000000001</v>
      </c>
      <c r="I2208" t="s">
        <v>8263</v>
      </c>
      <c r="J2208" t="s">
        <v>8263</v>
      </c>
      <c r="K2208" t="s">
        <v>8263</v>
      </c>
      <c r="L2208" t="s">
        <v>8263</v>
      </c>
    </row>
    <row r="2209" spans="1:12" x14ac:dyDescent="0.3">
      <c r="A2209" t="s">
        <v>4337</v>
      </c>
      <c r="B2209" t="s">
        <v>4338</v>
      </c>
      <c r="C2209">
        <v>147.80000000000001</v>
      </c>
      <c r="D2209" t="s">
        <v>8263</v>
      </c>
      <c r="E2209" t="s">
        <v>29</v>
      </c>
      <c r="F2209" t="s">
        <v>24</v>
      </c>
      <c r="G2209">
        <v>48.52561</v>
      </c>
      <c r="H2209">
        <v>7.7945599999999997</v>
      </c>
      <c r="I2209">
        <v>22</v>
      </c>
      <c r="J2209">
        <v>30</v>
      </c>
      <c r="K2209" t="s">
        <v>8263</v>
      </c>
      <c r="L2209" t="s">
        <v>8263</v>
      </c>
    </row>
    <row r="2210" spans="1:12" x14ac:dyDescent="0.3">
      <c r="A2210" t="s">
        <v>4339</v>
      </c>
      <c r="B2210" t="s">
        <v>4340</v>
      </c>
      <c r="C2210">
        <v>12.22</v>
      </c>
      <c r="D2210" t="s">
        <v>8263</v>
      </c>
      <c r="E2210" t="s">
        <v>29</v>
      </c>
      <c r="F2210" t="s">
        <v>73</v>
      </c>
      <c r="G2210">
        <v>45.615251000000001</v>
      </c>
      <c r="H2210">
        <v>23.012205000000002</v>
      </c>
      <c r="I2210" t="s">
        <v>8263</v>
      </c>
      <c r="J2210" t="s">
        <v>8263</v>
      </c>
      <c r="K2210" t="s">
        <v>8263</v>
      </c>
      <c r="L2210" t="s">
        <v>8263</v>
      </c>
    </row>
    <row r="2211" spans="1:12" x14ac:dyDescent="0.3">
      <c r="A2211" t="s">
        <v>4341</v>
      </c>
      <c r="B2211" t="s">
        <v>4342</v>
      </c>
      <c r="C2211">
        <v>12</v>
      </c>
      <c r="D2211" t="s">
        <v>8263</v>
      </c>
      <c r="E2211" t="s">
        <v>29</v>
      </c>
      <c r="F2211" t="s">
        <v>73</v>
      </c>
      <c r="G2211">
        <v>45.638660000000002</v>
      </c>
      <c r="H2211">
        <v>23.011972</v>
      </c>
      <c r="I2211" t="s">
        <v>8263</v>
      </c>
      <c r="J2211" t="s">
        <v>8263</v>
      </c>
      <c r="K2211" t="s">
        <v>8263</v>
      </c>
      <c r="L2211" t="s">
        <v>8263</v>
      </c>
    </row>
    <row r="2212" spans="1:12" x14ac:dyDescent="0.3">
      <c r="A2212" t="s">
        <v>4343</v>
      </c>
      <c r="B2212" t="s">
        <v>4344</v>
      </c>
      <c r="C2212">
        <v>12</v>
      </c>
      <c r="D2212" t="s">
        <v>8263</v>
      </c>
      <c r="E2212" t="s">
        <v>29</v>
      </c>
      <c r="F2212" t="s">
        <v>73</v>
      </c>
      <c r="G2212">
        <v>45.667991999999998</v>
      </c>
      <c r="H2212">
        <v>23.001965999999999</v>
      </c>
      <c r="I2212" t="s">
        <v>8263</v>
      </c>
      <c r="J2212" t="s">
        <v>8263</v>
      </c>
      <c r="K2212" t="s">
        <v>8263</v>
      </c>
      <c r="L2212" t="s">
        <v>8263</v>
      </c>
    </row>
    <row r="2213" spans="1:12" x14ac:dyDescent="0.3">
      <c r="A2213" t="s">
        <v>4345</v>
      </c>
      <c r="B2213" t="s">
        <v>4346</v>
      </c>
      <c r="C2213">
        <v>42</v>
      </c>
      <c r="D2213" t="s">
        <v>8263</v>
      </c>
      <c r="E2213" t="s">
        <v>14</v>
      </c>
      <c r="F2213" t="s">
        <v>73</v>
      </c>
      <c r="G2213">
        <v>45.821683999999998</v>
      </c>
      <c r="H2213">
        <v>23.610768</v>
      </c>
      <c r="I2213" t="s">
        <v>8263</v>
      </c>
      <c r="J2213" t="s">
        <v>8263</v>
      </c>
      <c r="K2213" t="s">
        <v>8263</v>
      </c>
      <c r="L2213" t="s">
        <v>8263</v>
      </c>
    </row>
    <row r="2214" spans="1:12" x14ac:dyDescent="0.3">
      <c r="A2214" t="s">
        <v>4347</v>
      </c>
      <c r="B2214" t="s">
        <v>4348</v>
      </c>
      <c r="C2214">
        <v>4.25</v>
      </c>
      <c r="D2214" t="s">
        <v>8263</v>
      </c>
      <c r="E2214" t="s">
        <v>29</v>
      </c>
      <c r="F2214" t="s">
        <v>73</v>
      </c>
      <c r="G2214">
        <v>45.906205999999997</v>
      </c>
      <c r="H2214">
        <v>23.558357999999998</v>
      </c>
      <c r="I2214" t="s">
        <v>8263</v>
      </c>
      <c r="J2214" t="s">
        <v>8263</v>
      </c>
      <c r="K2214" t="s">
        <v>8263</v>
      </c>
      <c r="L2214" t="s">
        <v>8263</v>
      </c>
    </row>
    <row r="2215" spans="1:12" x14ac:dyDescent="0.3">
      <c r="A2215" t="s">
        <v>4349</v>
      </c>
      <c r="B2215" t="s">
        <v>4350</v>
      </c>
      <c r="C2215">
        <v>12</v>
      </c>
      <c r="D2215" t="s">
        <v>8263</v>
      </c>
      <c r="E2215" t="s">
        <v>14</v>
      </c>
      <c r="F2215" t="s">
        <v>73</v>
      </c>
      <c r="G2215">
        <v>46.731780000000001</v>
      </c>
      <c r="H2215">
        <v>23.350680000000001</v>
      </c>
      <c r="I2215">
        <v>70</v>
      </c>
      <c r="J2215">
        <v>7.5</v>
      </c>
      <c r="K2215" t="s">
        <v>8263</v>
      </c>
      <c r="L2215" t="s">
        <v>8263</v>
      </c>
    </row>
    <row r="2216" spans="1:12" x14ac:dyDescent="0.3">
      <c r="A2216" t="s">
        <v>4351</v>
      </c>
      <c r="B2216" t="s">
        <v>4352</v>
      </c>
      <c r="C2216">
        <v>13.53</v>
      </c>
      <c r="D2216" t="s">
        <v>8263</v>
      </c>
      <c r="E2216" t="s">
        <v>29</v>
      </c>
      <c r="F2216" t="s">
        <v>73</v>
      </c>
      <c r="G2216">
        <v>46.744720000000001</v>
      </c>
      <c r="H2216">
        <v>23.371639999999999</v>
      </c>
      <c r="I2216">
        <v>60</v>
      </c>
      <c r="J2216" t="s">
        <v>8263</v>
      </c>
      <c r="K2216" t="s">
        <v>8263</v>
      </c>
      <c r="L2216" t="s">
        <v>8263</v>
      </c>
    </row>
    <row r="2217" spans="1:12" x14ac:dyDescent="0.3">
      <c r="A2217" t="s">
        <v>4353</v>
      </c>
      <c r="B2217" t="s">
        <v>4354</v>
      </c>
      <c r="C2217">
        <v>7.2</v>
      </c>
      <c r="D2217" t="s">
        <v>8263</v>
      </c>
      <c r="E2217" t="s">
        <v>29</v>
      </c>
      <c r="F2217" t="s">
        <v>73</v>
      </c>
      <c r="G2217">
        <v>46.749502999999997</v>
      </c>
      <c r="H2217">
        <v>23.476444000000001</v>
      </c>
      <c r="I2217">
        <v>10</v>
      </c>
      <c r="J2217" t="s">
        <v>8263</v>
      </c>
      <c r="K2217" t="s">
        <v>8263</v>
      </c>
      <c r="L2217" t="s">
        <v>8263</v>
      </c>
    </row>
    <row r="2218" spans="1:12" x14ac:dyDescent="0.3">
      <c r="A2218" t="s">
        <v>4355</v>
      </c>
      <c r="B2218" t="s">
        <v>4356</v>
      </c>
      <c r="C2218">
        <v>16</v>
      </c>
      <c r="D2218" t="s">
        <v>8263</v>
      </c>
      <c r="E2218" t="s">
        <v>14</v>
      </c>
      <c r="F2218" t="s">
        <v>73</v>
      </c>
      <c r="G2218">
        <v>45.267767999999997</v>
      </c>
      <c r="H2218">
        <v>26.024851000000002</v>
      </c>
      <c r="I2218" t="s">
        <v>8263</v>
      </c>
      <c r="J2218" t="s">
        <v>8263</v>
      </c>
      <c r="K2218" t="s">
        <v>8263</v>
      </c>
      <c r="L2218" t="s">
        <v>8263</v>
      </c>
    </row>
    <row r="2219" spans="1:12" x14ac:dyDescent="0.3">
      <c r="A2219" t="s">
        <v>4357</v>
      </c>
      <c r="B2219" t="s">
        <v>4358</v>
      </c>
      <c r="C2219">
        <v>10</v>
      </c>
      <c r="D2219" t="s">
        <v>8263</v>
      </c>
      <c r="E2219" t="s">
        <v>14</v>
      </c>
      <c r="F2219" t="s">
        <v>73</v>
      </c>
      <c r="G2219">
        <v>45.209482000000001</v>
      </c>
      <c r="H2219">
        <v>26.050985000000001</v>
      </c>
      <c r="I2219" t="s">
        <v>8263</v>
      </c>
      <c r="J2219" t="s">
        <v>8263</v>
      </c>
      <c r="K2219" t="s">
        <v>8263</v>
      </c>
      <c r="L2219" t="s">
        <v>8263</v>
      </c>
    </row>
    <row r="2220" spans="1:12" x14ac:dyDescent="0.3">
      <c r="A2220" t="s">
        <v>4359</v>
      </c>
      <c r="B2220" t="s">
        <v>4360</v>
      </c>
      <c r="C2220">
        <v>730</v>
      </c>
      <c r="D2220" t="s">
        <v>8263</v>
      </c>
      <c r="E2220" t="s">
        <v>14</v>
      </c>
      <c r="F2220" t="s">
        <v>41</v>
      </c>
      <c r="G2220">
        <v>46.870564000000002</v>
      </c>
      <c r="H2220">
        <v>13.329601</v>
      </c>
      <c r="I2220">
        <v>1106</v>
      </c>
      <c r="J2220">
        <v>6.2</v>
      </c>
      <c r="K2220">
        <v>16100</v>
      </c>
      <c r="L2220">
        <v>715</v>
      </c>
    </row>
    <row r="2221" spans="1:12" x14ac:dyDescent="0.3">
      <c r="A2221" t="s">
        <v>4361</v>
      </c>
      <c r="B2221" t="s">
        <v>4362</v>
      </c>
      <c r="C2221">
        <v>146</v>
      </c>
      <c r="D2221" t="s">
        <v>8263</v>
      </c>
      <c r="E2221" t="s">
        <v>29</v>
      </c>
      <c r="F2221" t="s">
        <v>35</v>
      </c>
      <c r="G2221">
        <v>48.83135</v>
      </c>
      <c r="H2221">
        <v>8.1121599999999994</v>
      </c>
      <c r="I2221" t="s">
        <v>8263</v>
      </c>
      <c r="J2221" t="s">
        <v>8263</v>
      </c>
      <c r="K2221" t="s">
        <v>8263</v>
      </c>
      <c r="L2221">
        <v>740</v>
      </c>
    </row>
    <row r="2222" spans="1:12" x14ac:dyDescent="0.3">
      <c r="A2222" t="s">
        <v>4363</v>
      </c>
      <c r="B2222" t="s">
        <v>4364</v>
      </c>
      <c r="C2222">
        <v>18</v>
      </c>
      <c r="D2222" t="s">
        <v>8263</v>
      </c>
      <c r="E2222" t="s">
        <v>14</v>
      </c>
      <c r="F2222" t="s">
        <v>73</v>
      </c>
      <c r="G2222">
        <v>45.353650000000002</v>
      </c>
      <c r="H2222">
        <v>24.024529999999999</v>
      </c>
      <c r="I2222" t="s">
        <v>8263</v>
      </c>
      <c r="J2222">
        <v>3.4</v>
      </c>
      <c r="K2222" t="s">
        <v>8263</v>
      </c>
      <c r="L2222" t="s">
        <v>8263</v>
      </c>
    </row>
    <row r="2223" spans="1:12" x14ac:dyDescent="0.3">
      <c r="A2223" t="s">
        <v>4365</v>
      </c>
      <c r="B2223" t="s">
        <v>4366</v>
      </c>
      <c r="C2223">
        <v>50</v>
      </c>
      <c r="D2223" t="s">
        <v>8263</v>
      </c>
      <c r="E2223" t="s">
        <v>14</v>
      </c>
      <c r="F2223" t="s">
        <v>73</v>
      </c>
      <c r="G2223">
        <v>45.134774999999998</v>
      </c>
      <c r="H2223">
        <v>22.806895000000001</v>
      </c>
      <c r="I2223" t="s">
        <v>8263</v>
      </c>
      <c r="J2223" t="s">
        <v>8263</v>
      </c>
      <c r="K2223" t="s">
        <v>8263</v>
      </c>
      <c r="L2223" t="s">
        <v>8263</v>
      </c>
    </row>
    <row r="2224" spans="1:12" x14ac:dyDescent="0.3">
      <c r="A2224" t="s">
        <v>4367</v>
      </c>
      <c r="B2224" t="s">
        <v>4368</v>
      </c>
      <c r="C2224">
        <v>41</v>
      </c>
      <c r="D2224" t="s">
        <v>8263</v>
      </c>
      <c r="E2224" t="s">
        <v>14</v>
      </c>
      <c r="F2224" t="s">
        <v>73</v>
      </c>
      <c r="G2224">
        <v>45.156224000000002</v>
      </c>
      <c r="H2224">
        <v>22.410357000000001</v>
      </c>
      <c r="I2224">
        <v>230</v>
      </c>
      <c r="J2224">
        <v>17</v>
      </c>
      <c r="K2224" t="s">
        <v>8263</v>
      </c>
      <c r="L2224" t="s">
        <v>8263</v>
      </c>
    </row>
    <row r="2225" spans="1:12" x14ac:dyDescent="0.3">
      <c r="A2225" t="s">
        <v>4369</v>
      </c>
      <c r="B2225" t="s">
        <v>4370</v>
      </c>
      <c r="C2225">
        <v>13.5</v>
      </c>
      <c r="D2225" t="s">
        <v>8263</v>
      </c>
      <c r="E2225" t="s">
        <v>29</v>
      </c>
      <c r="F2225" t="s">
        <v>379</v>
      </c>
      <c r="G2225">
        <v>48.025136000000003</v>
      </c>
      <c r="H2225">
        <v>21.307715000000002</v>
      </c>
      <c r="I2225">
        <v>4.5</v>
      </c>
      <c r="J2225" t="s">
        <v>8263</v>
      </c>
      <c r="K2225" t="s">
        <v>8263</v>
      </c>
      <c r="L2225" t="s">
        <v>8263</v>
      </c>
    </row>
    <row r="2226" spans="1:12" x14ac:dyDescent="0.3">
      <c r="A2226" t="s">
        <v>4371</v>
      </c>
      <c r="B2226" t="s">
        <v>4372</v>
      </c>
      <c r="C2226">
        <v>1.8</v>
      </c>
      <c r="D2226" t="s">
        <v>8263</v>
      </c>
      <c r="E2226" t="s">
        <v>29</v>
      </c>
      <c r="F2226" t="s">
        <v>379</v>
      </c>
      <c r="G2226">
        <v>47.217303999999999</v>
      </c>
      <c r="H2226">
        <v>16.934066000000001</v>
      </c>
      <c r="I2226">
        <v>8</v>
      </c>
      <c r="J2226" t="s">
        <v>8263</v>
      </c>
      <c r="K2226" t="s">
        <v>8263</v>
      </c>
      <c r="L2226" t="s">
        <v>8263</v>
      </c>
    </row>
    <row r="2227" spans="1:12" x14ac:dyDescent="0.3">
      <c r="A2227" t="s">
        <v>4373</v>
      </c>
      <c r="B2227" t="s">
        <v>4374</v>
      </c>
      <c r="C2227">
        <v>72</v>
      </c>
      <c r="D2227" t="s">
        <v>8263</v>
      </c>
      <c r="E2227" t="s">
        <v>29</v>
      </c>
      <c r="F2227" t="s">
        <v>24</v>
      </c>
      <c r="G2227">
        <v>45.20308</v>
      </c>
      <c r="H2227">
        <v>6.5791300000000001</v>
      </c>
      <c r="I2227" t="s">
        <v>8263</v>
      </c>
      <c r="J2227" t="s">
        <v>8263</v>
      </c>
      <c r="K2227" t="s">
        <v>8263</v>
      </c>
      <c r="L2227">
        <v>140</v>
      </c>
    </row>
    <row r="2228" spans="1:12" x14ac:dyDescent="0.3">
      <c r="A2228" t="s">
        <v>4375</v>
      </c>
      <c r="B2228" t="s">
        <v>4376</v>
      </c>
      <c r="C2228">
        <v>19.8</v>
      </c>
      <c r="D2228" t="s">
        <v>8263</v>
      </c>
      <c r="E2228" t="s">
        <v>29</v>
      </c>
      <c r="F2228" t="s">
        <v>24</v>
      </c>
      <c r="G2228">
        <v>45.235311000000003</v>
      </c>
      <c r="H2228">
        <v>6.4399135999999997</v>
      </c>
      <c r="I2228" t="s">
        <v>8263</v>
      </c>
      <c r="J2228" t="s">
        <v>8263</v>
      </c>
      <c r="K2228" t="s">
        <v>8263</v>
      </c>
      <c r="L2228" t="s">
        <v>8263</v>
      </c>
    </row>
    <row r="2229" spans="1:12" x14ac:dyDescent="0.3">
      <c r="A2229" t="s">
        <v>4377</v>
      </c>
      <c r="B2229" t="s">
        <v>4378</v>
      </c>
      <c r="C2229">
        <v>29</v>
      </c>
      <c r="D2229" t="s">
        <v>8263</v>
      </c>
      <c r="E2229" t="s">
        <v>29</v>
      </c>
      <c r="F2229" t="s">
        <v>24</v>
      </c>
      <c r="G2229">
        <v>45.239058999999997</v>
      </c>
      <c r="H2229">
        <v>6.3168593</v>
      </c>
      <c r="I2229" t="s">
        <v>8263</v>
      </c>
      <c r="J2229" t="s">
        <v>8263</v>
      </c>
      <c r="K2229" t="s">
        <v>8263</v>
      </c>
      <c r="L2229">
        <v>117</v>
      </c>
    </row>
    <row r="2230" spans="1:12" x14ac:dyDescent="0.3">
      <c r="A2230" t="s">
        <v>4379</v>
      </c>
      <c r="B2230" t="s">
        <v>4380</v>
      </c>
      <c r="C2230">
        <v>44</v>
      </c>
      <c r="D2230" t="s">
        <v>8263</v>
      </c>
      <c r="E2230" t="s">
        <v>14</v>
      </c>
      <c r="F2230" t="s">
        <v>24</v>
      </c>
      <c r="G2230">
        <v>42.671725899999998</v>
      </c>
      <c r="H2230">
        <v>1.7009905999999999</v>
      </c>
      <c r="I2230">
        <v>439</v>
      </c>
      <c r="J2230">
        <v>15.7</v>
      </c>
      <c r="K2230" t="s">
        <v>8263</v>
      </c>
      <c r="L2230">
        <v>92</v>
      </c>
    </row>
    <row r="2231" spans="1:12" x14ac:dyDescent="0.3">
      <c r="A2231" t="s">
        <v>4381</v>
      </c>
      <c r="B2231" t="s">
        <v>4382</v>
      </c>
      <c r="C2231">
        <v>36.65</v>
      </c>
      <c r="D2231" t="s">
        <v>8263</v>
      </c>
      <c r="E2231" t="s">
        <v>29</v>
      </c>
      <c r="F2231" t="s">
        <v>38</v>
      </c>
      <c r="G2231">
        <v>42.478026</v>
      </c>
      <c r="H2231">
        <v>0.43609629999999999</v>
      </c>
      <c r="I2231">
        <v>146.5</v>
      </c>
      <c r="J2231" t="s">
        <v>8263</v>
      </c>
      <c r="K2231" t="s">
        <v>8263</v>
      </c>
      <c r="L2231" t="s">
        <v>8263</v>
      </c>
    </row>
    <row r="2232" spans="1:12" x14ac:dyDescent="0.3">
      <c r="A2232" t="s">
        <v>4383</v>
      </c>
      <c r="B2232" t="s">
        <v>4384</v>
      </c>
      <c r="C2232">
        <v>145.4</v>
      </c>
      <c r="D2232" t="s">
        <v>8263</v>
      </c>
      <c r="E2232" t="s">
        <v>29</v>
      </c>
      <c r="F2232" t="s">
        <v>24</v>
      </c>
      <c r="G2232">
        <v>45.209919999999997</v>
      </c>
      <c r="H2232">
        <v>6.4766300000000001</v>
      </c>
      <c r="I2232" t="s">
        <v>8263</v>
      </c>
      <c r="J2232" t="s">
        <v>8263</v>
      </c>
      <c r="K2232" t="s">
        <v>8263</v>
      </c>
      <c r="L2232">
        <v>410</v>
      </c>
    </row>
    <row r="2233" spans="1:12" x14ac:dyDescent="0.3">
      <c r="A2233" t="s">
        <v>4385</v>
      </c>
      <c r="B2233" t="s">
        <v>4386</v>
      </c>
      <c r="C2233">
        <v>360</v>
      </c>
      <c r="D2233">
        <v>360</v>
      </c>
      <c r="E2233" t="s">
        <v>18</v>
      </c>
      <c r="F2233" t="s">
        <v>41</v>
      </c>
      <c r="G2233">
        <v>46.936110999999997</v>
      </c>
      <c r="H2233">
        <v>10.0625</v>
      </c>
      <c r="I2233">
        <v>291</v>
      </c>
      <c r="J2233">
        <v>35.630769229999999</v>
      </c>
      <c r="K2233">
        <v>134690</v>
      </c>
      <c r="L2233" t="s">
        <v>8263</v>
      </c>
    </row>
    <row r="2234" spans="1:12" x14ac:dyDescent="0.3">
      <c r="A2234" t="s">
        <v>4387</v>
      </c>
      <c r="B2234" t="s">
        <v>4388</v>
      </c>
      <c r="C2234">
        <v>254.5</v>
      </c>
      <c r="D2234" t="s">
        <v>8263</v>
      </c>
      <c r="E2234" t="s">
        <v>14</v>
      </c>
      <c r="F2234" t="s">
        <v>19</v>
      </c>
      <c r="G2234">
        <v>46.486286499999999</v>
      </c>
      <c r="H2234">
        <v>10.349270600000001</v>
      </c>
      <c r="I2234">
        <v>651</v>
      </c>
      <c r="J2234">
        <v>187</v>
      </c>
      <c r="K2234" t="s">
        <v>8263</v>
      </c>
      <c r="L2234" t="s">
        <v>8263</v>
      </c>
    </row>
    <row r="2235" spans="1:12" x14ac:dyDescent="0.3">
      <c r="A2235" t="s">
        <v>4389</v>
      </c>
      <c r="B2235" t="s">
        <v>4390</v>
      </c>
      <c r="C2235">
        <v>62.1</v>
      </c>
      <c r="D2235" t="s">
        <v>8263</v>
      </c>
      <c r="E2235" t="s">
        <v>14</v>
      </c>
      <c r="F2235" t="s">
        <v>19</v>
      </c>
      <c r="G2235">
        <v>46.427731199999997</v>
      </c>
      <c r="H2235">
        <v>12.783498700000001</v>
      </c>
      <c r="I2235">
        <v>480</v>
      </c>
      <c r="J2235">
        <v>66</v>
      </c>
      <c r="K2235" t="s">
        <v>8263</v>
      </c>
      <c r="L2235" t="s">
        <v>8263</v>
      </c>
    </row>
    <row r="2236" spans="1:12" x14ac:dyDescent="0.3">
      <c r="A2236" t="s">
        <v>4391</v>
      </c>
      <c r="B2236" t="s">
        <v>4392</v>
      </c>
      <c r="C2236">
        <v>34.200000000000003</v>
      </c>
      <c r="D2236" t="s">
        <v>8263</v>
      </c>
      <c r="E2236" t="s">
        <v>14</v>
      </c>
      <c r="F2236" t="s">
        <v>19</v>
      </c>
      <c r="G2236">
        <v>46.342008700000001</v>
      </c>
      <c r="H2236">
        <v>9.3687663000000008</v>
      </c>
      <c r="I2236">
        <v>1014</v>
      </c>
      <c r="J2236">
        <v>20</v>
      </c>
      <c r="K2236" t="s">
        <v>8263</v>
      </c>
      <c r="L2236">
        <v>56</v>
      </c>
    </row>
    <row r="2237" spans="1:12" x14ac:dyDescent="0.3">
      <c r="A2237" t="s">
        <v>4393</v>
      </c>
      <c r="B2237" t="s">
        <v>4394</v>
      </c>
      <c r="C2237">
        <v>23.5</v>
      </c>
      <c r="D2237" t="s">
        <v>8263</v>
      </c>
      <c r="E2237" t="s">
        <v>14</v>
      </c>
      <c r="F2237" t="s">
        <v>19</v>
      </c>
      <c r="G2237">
        <v>46.392704000000002</v>
      </c>
      <c r="H2237">
        <v>9.3533840000000001</v>
      </c>
      <c r="I2237">
        <v>184.93</v>
      </c>
      <c r="J2237">
        <v>1.76</v>
      </c>
      <c r="K2237" t="s">
        <v>8263</v>
      </c>
      <c r="L2237">
        <v>73</v>
      </c>
    </row>
    <row r="2238" spans="1:12" x14ac:dyDescent="0.3">
      <c r="A2238" t="s">
        <v>4395</v>
      </c>
      <c r="B2238" t="s">
        <v>4396</v>
      </c>
      <c r="C2238">
        <v>16.2</v>
      </c>
      <c r="D2238" t="s">
        <v>8263</v>
      </c>
      <c r="E2238" t="s">
        <v>14</v>
      </c>
      <c r="F2238" t="s">
        <v>19</v>
      </c>
      <c r="G2238">
        <v>46.443199</v>
      </c>
      <c r="H2238">
        <v>9.3350089999999994</v>
      </c>
      <c r="I2238">
        <v>275.8</v>
      </c>
      <c r="J2238">
        <v>0.126</v>
      </c>
      <c r="K2238" t="s">
        <v>8263</v>
      </c>
      <c r="L2238" t="s">
        <v>8263</v>
      </c>
    </row>
    <row r="2239" spans="1:12" x14ac:dyDescent="0.3">
      <c r="A2239" t="s">
        <v>4397</v>
      </c>
      <c r="B2239" t="s">
        <v>4398</v>
      </c>
      <c r="C2239">
        <v>30</v>
      </c>
      <c r="D2239" t="s">
        <v>8263</v>
      </c>
      <c r="E2239" t="s">
        <v>29</v>
      </c>
      <c r="F2239" t="s">
        <v>41</v>
      </c>
      <c r="G2239">
        <v>47.470464</v>
      </c>
      <c r="H2239">
        <v>9.8620940000000008</v>
      </c>
      <c r="I2239">
        <v>96</v>
      </c>
      <c r="J2239" t="s">
        <v>8263</v>
      </c>
      <c r="K2239" t="s">
        <v>8263</v>
      </c>
      <c r="L2239" t="s">
        <v>8263</v>
      </c>
    </row>
    <row r="2240" spans="1:12" x14ac:dyDescent="0.3">
      <c r="A2240" t="s">
        <v>4399</v>
      </c>
      <c r="B2240" t="s">
        <v>4400</v>
      </c>
      <c r="C2240">
        <v>11.1</v>
      </c>
      <c r="D2240" t="s">
        <v>8263</v>
      </c>
      <c r="E2240" t="s">
        <v>29</v>
      </c>
      <c r="F2240" t="s">
        <v>24</v>
      </c>
      <c r="G2240">
        <v>42.909730000000003</v>
      </c>
      <c r="H2240">
        <v>-0.25888</v>
      </c>
      <c r="I2240" t="s">
        <v>8263</v>
      </c>
      <c r="J2240" t="s">
        <v>8263</v>
      </c>
      <c r="K2240" t="s">
        <v>8263</v>
      </c>
      <c r="L2240" t="s">
        <v>8263</v>
      </c>
    </row>
    <row r="2241" spans="1:12" x14ac:dyDescent="0.3">
      <c r="A2241" t="s">
        <v>4401</v>
      </c>
      <c r="B2241" t="s">
        <v>4402</v>
      </c>
      <c r="C2241">
        <v>24.5</v>
      </c>
      <c r="D2241" t="s">
        <v>8263</v>
      </c>
      <c r="E2241" t="s">
        <v>29</v>
      </c>
      <c r="F2241" t="s">
        <v>24</v>
      </c>
      <c r="G2241">
        <v>42.947400000000002</v>
      </c>
      <c r="H2241">
        <v>-0.21790000000000001</v>
      </c>
      <c r="I2241" t="s">
        <v>8263</v>
      </c>
      <c r="J2241" t="s">
        <v>8263</v>
      </c>
      <c r="K2241" t="s">
        <v>8263</v>
      </c>
      <c r="L2241">
        <v>89</v>
      </c>
    </row>
    <row r="2242" spans="1:12" x14ac:dyDescent="0.3">
      <c r="A2242" t="s">
        <v>4403</v>
      </c>
      <c r="B2242" t="s">
        <v>4404</v>
      </c>
      <c r="C2242">
        <v>19.2</v>
      </c>
      <c r="D2242" t="s">
        <v>8263</v>
      </c>
      <c r="E2242" t="s">
        <v>29</v>
      </c>
      <c r="F2242" t="s">
        <v>24</v>
      </c>
      <c r="G2242">
        <v>42.984200000000001</v>
      </c>
      <c r="H2242">
        <v>-0.14280000000000001</v>
      </c>
      <c r="I2242" t="s">
        <v>8263</v>
      </c>
      <c r="J2242" t="s">
        <v>8263</v>
      </c>
      <c r="K2242" t="s">
        <v>8263</v>
      </c>
      <c r="L2242">
        <v>90</v>
      </c>
    </row>
    <row r="2243" spans="1:12" x14ac:dyDescent="0.3">
      <c r="A2243" t="s">
        <v>4405</v>
      </c>
      <c r="B2243" t="s">
        <v>4406</v>
      </c>
      <c r="C2243">
        <v>144.14012740000001</v>
      </c>
      <c r="D2243" t="s">
        <v>8263</v>
      </c>
      <c r="E2243" t="s">
        <v>14</v>
      </c>
      <c r="F2243" t="s">
        <v>73</v>
      </c>
      <c r="G2243">
        <v>46.788899999999998</v>
      </c>
      <c r="H2243">
        <v>22.715599999999998</v>
      </c>
      <c r="I2243" t="s">
        <v>8263</v>
      </c>
      <c r="J2243" t="s">
        <v>8263</v>
      </c>
      <c r="K2243" t="s">
        <v>8263</v>
      </c>
      <c r="L2243" t="s">
        <v>8263</v>
      </c>
    </row>
    <row r="2244" spans="1:12" x14ac:dyDescent="0.3">
      <c r="A2244" t="s">
        <v>4407</v>
      </c>
      <c r="B2244" t="s">
        <v>4408</v>
      </c>
      <c r="C2244">
        <v>31.3</v>
      </c>
      <c r="D2244" t="s">
        <v>8263</v>
      </c>
      <c r="E2244" t="s">
        <v>29</v>
      </c>
      <c r="F2244" t="s">
        <v>24</v>
      </c>
      <c r="G2244">
        <v>42.992899999999999</v>
      </c>
      <c r="H2244">
        <v>-9.98E-2</v>
      </c>
      <c r="I2244" t="s">
        <v>8263</v>
      </c>
      <c r="J2244" t="s">
        <v>8263</v>
      </c>
      <c r="K2244" t="s">
        <v>8263</v>
      </c>
      <c r="L2244">
        <v>102</v>
      </c>
    </row>
    <row r="2245" spans="1:12" x14ac:dyDescent="0.3">
      <c r="A2245" t="s">
        <v>4409</v>
      </c>
      <c r="B2245" t="s">
        <v>4410</v>
      </c>
      <c r="C2245">
        <v>74.569999999999993</v>
      </c>
      <c r="D2245" t="s">
        <v>8263</v>
      </c>
      <c r="E2245" t="s">
        <v>29</v>
      </c>
      <c r="F2245" t="s">
        <v>24</v>
      </c>
      <c r="G2245">
        <v>42.870240000000003</v>
      </c>
      <c r="H2245">
        <v>-1.209E-2</v>
      </c>
      <c r="I2245" t="s">
        <v>8263</v>
      </c>
      <c r="J2245" t="s">
        <v>8263</v>
      </c>
      <c r="K2245" t="s">
        <v>8263</v>
      </c>
      <c r="L2245">
        <v>270</v>
      </c>
    </row>
    <row r="2246" spans="1:12" x14ac:dyDescent="0.3">
      <c r="A2246" t="s">
        <v>4411</v>
      </c>
      <c r="B2246" t="s">
        <v>4412</v>
      </c>
      <c r="C2246">
        <v>11</v>
      </c>
      <c r="D2246" t="s">
        <v>8263</v>
      </c>
      <c r="E2246" t="s">
        <v>14</v>
      </c>
      <c r="F2246" t="s">
        <v>19</v>
      </c>
      <c r="G2246">
        <v>46.176358999999998</v>
      </c>
      <c r="H2246">
        <v>9.9821290000000005</v>
      </c>
      <c r="I2246">
        <v>232</v>
      </c>
      <c r="J2246">
        <v>1</v>
      </c>
      <c r="K2246" t="s">
        <v>8263</v>
      </c>
      <c r="L2246">
        <v>24.9</v>
      </c>
    </row>
    <row r="2247" spans="1:12" x14ac:dyDescent="0.3">
      <c r="A2247" t="s">
        <v>4413</v>
      </c>
      <c r="B2247" t="s">
        <v>4414</v>
      </c>
      <c r="C2247">
        <v>2</v>
      </c>
      <c r="D2247" t="s">
        <v>8263</v>
      </c>
      <c r="E2247" t="s">
        <v>14</v>
      </c>
      <c r="F2247" t="s">
        <v>19</v>
      </c>
      <c r="G2247">
        <v>46.150244000000001</v>
      </c>
      <c r="H2247">
        <v>9.8184590000000007</v>
      </c>
      <c r="I2247">
        <v>342</v>
      </c>
      <c r="J2247">
        <v>5</v>
      </c>
      <c r="K2247" t="s">
        <v>8263</v>
      </c>
      <c r="L2247">
        <v>2.2000000000000002</v>
      </c>
    </row>
    <row r="2248" spans="1:12" x14ac:dyDescent="0.3">
      <c r="A2248" t="s">
        <v>4415</v>
      </c>
      <c r="B2248" t="s">
        <v>4416</v>
      </c>
      <c r="C2248">
        <v>12.9</v>
      </c>
      <c r="D2248">
        <v>12.4</v>
      </c>
      <c r="E2248" t="s">
        <v>18</v>
      </c>
      <c r="F2248" t="s">
        <v>19</v>
      </c>
      <c r="G2248">
        <v>46.159345999999999</v>
      </c>
      <c r="H2248">
        <v>9.9303369999999997</v>
      </c>
      <c r="I2248" t="s">
        <v>8263</v>
      </c>
      <c r="J2248">
        <v>11</v>
      </c>
      <c r="K2248" t="s">
        <v>8263</v>
      </c>
      <c r="L2248">
        <v>18.36</v>
      </c>
    </row>
    <row r="2249" spans="1:12" x14ac:dyDescent="0.3">
      <c r="A2249" t="s">
        <v>4417</v>
      </c>
      <c r="B2249" t="s">
        <v>4418</v>
      </c>
      <c r="C2249">
        <v>37.32</v>
      </c>
      <c r="D2249" t="s">
        <v>8263</v>
      </c>
      <c r="E2249" t="s">
        <v>14</v>
      </c>
      <c r="F2249" t="s">
        <v>19</v>
      </c>
      <c r="G2249">
        <v>46.159439999999996</v>
      </c>
      <c r="H2249">
        <v>9.9299949999999999</v>
      </c>
      <c r="I2249">
        <v>387</v>
      </c>
      <c r="J2249">
        <v>9.06</v>
      </c>
      <c r="K2249" t="s">
        <v>8263</v>
      </c>
      <c r="L2249">
        <v>75</v>
      </c>
    </row>
    <row r="2250" spans="1:12" x14ac:dyDescent="0.3">
      <c r="A2250" t="s">
        <v>4419</v>
      </c>
      <c r="B2250" t="s">
        <v>4420</v>
      </c>
      <c r="C2250">
        <v>62</v>
      </c>
      <c r="D2250" t="s">
        <v>8263</v>
      </c>
      <c r="E2250" t="s">
        <v>29</v>
      </c>
      <c r="F2250" t="s">
        <v>19</v>
      </c>
      <c r="G2250">
        <v>46.160817000000002</v>
      </c>
      <c r="H2250">
        <v>10.086202</v>
      </c>
      <c r="I2250" t="s">
        <v>8263</v>
      </c>
      <c r="J2250" t="s">
        <v>8263</v>
      </c>
      <c r="K2250" t="s">
        <v>8263</v>
      </c>
      <c r="L2250">
        <v>128</v>
      </c>
    </row>
    <row r="2251" spans="1:12" x14ac:dyDescent="0.3">
      <c r="A2251" t="s">
        <v>4421</v>
      </c>
      <c r="B2251" t="s">
        <v>4422</v>
      </c>
      <c r="C2251">
        <v>60</v>
      </c>
      <c r="D2251" t="s">
        <v>8263</v>
      </c>
      <c r="E2251" t="s">
        <v>14</v>
      </c>
      <c r="F2251" t="s">
        <v>19</v>
      </c>
      <c r="G2251">
        <v>46.171156000000003</v>
      </c>
      <c r="H2251">
        <v>10.061450000000001</v>
      </c>
      <c r="I2251">
        <v>137</v>
      </c>
      <c r="J2251">
        <v>50</v>
      </c>
      <c r="K2251" t="s">
        <v>8263</v>
      </c>
      <c r="L2251">
        <v>104</v>
      </c>
    </row>
    <row r="2252" spans="1:12" x14ac:dyDescent="0.3">
      <c r="A2252" t="s">
        <v>4423</v>
      </c>
      <c r="B2252" t="s">
        <v>4424</v>
      </c>
      <c r="C2252">
        <v>60</v>
      </c>
      <c r="D2252" t="s">
        <v>8263</v>
      </c>
      <c r="E2252" t="s">
        <v>29</v>
      </c>
      <c r="F2252" t="s">
        <v>19</v>
      </c>
      <c r="G2252">
        <v>46.161206</v>
      </c>
      <c r="H2252">
        <v>10.352905</v>
      </c>
      <c r="I2252" t="s">
        <v>8263</v>
      </c>
      <c r="J2252" t="s">
        <v>8263</v>
      </c>
      <c r="K2252" t="s">
        <v>8263</v>
      </c>
      <c r="L2252">
        <v>148.9</v>
      </c>
    </row>
    <row r="2253" spans="1:12" x14ac:dyDescent="0.3">
      <c r="A2253" t="s">
        <v>4425</v>
      </c>
      <c r="B2253" t="s">
        <v>4426</v>
      </c>
      <c r="C2253">
        <v>35.299999999999997</v>
      </c>
      <c r="D2253" t="s">
        <v>8263</v>
      </c>
      <c r="E2253" t="s">
        <v>29</v>
      </c>
      <c r="F2253" t="s">
        <v>62</v>
      </c>
      <c r="G2253">
        <v>52.945999999999998</v>
      </c>
      <c r="H2253">
        <v>-3.9878999999999998</v>
      </c>
      <c r="I2253" t="s">
        <v>8263</v>
      </c>
      <c r="J2253" t="s">
        <v>8263</v>
      </c>
      <c r="K2253" t="s">
        <v>8263</v>
      </c>
      <c r="L2253" t="s">
        <v>8263</v>
      </c>
    </row>
    <row r="2254" spans="1:12" x14ac:dyDescent="0.3">
      <c r="A2254" t="s">
        <v>4427</v>
      </c>
      <c r="B2254" t="s">
        <v>4428</v>
      </c>
      <c r="C2254">
        <v>144</v>
      </c>
      <c r="D2254" t="s">
        <v>8263</v>
      </c>
      <c r="E2254" t="s">
        <v>14</v>
      </c>
      <c r="F2254" t="s">
        <v>19</v>
      </c>
      <c r="G2254">
        <v>46.286138000000001</v>
      </c>
      <c r="H2254">
        <v>10.265884</v>
      </c>
      <c r="I2254" t="s">
        <v>8263</v>
      </c>
      <c r="J2254" t="s">
        <v>8263</v>
      </c>
      <c r="K2254" t="s">
        <v>8263</v>
      </c>
      <c r="L2254">
        <v>410</v>
      </c>
    </row>
    <row r="2255" spans="1:12" x14ac:dyDescent="0.3">
      <c r="A2255" t="s">
        <v>4429</v>
      </c>
      <c r="B2255" t="s">
        <v>4430</v>
      </c>
      <c r="C2255">
        <v>24</v>
      </c>
      <c r="D2255" t="s">
        <v>8263</v>
      </c>
      <c r="E2255" t="s">
        <v>29</v>
      </c>
      <c r="F2255" t="s">
        <v>62</v>
      </c>
      <c r="G2255">
        <v>54.941000000000003</v>
      </c>
      <c r="H2255">
        <v>-3.9278</v>
      </c>
      <c r="I2255" t="s">
        <v>8263</v>
      </c>
      <c r="J2255" t="s">
        <v>8263</v>
      </c>
      <c r="K2255" t="s">
        <v>8263</v>
      </c>
      <c r="L2255" t="s">
        <v>8263</v>
      </c>
    </row>
    <row r="2256" spans="1:12" x14ac:dyDescent="0.3">
      <c r="A2256" t="s">
        <v>4431</v>
      </c>
      <c r="B2256" t="s">
        <v>4432</v>
      </c>
      <c r="C2256">
        <v>24</v>
      </c>
      <c r="D2256" t="s">
        <v>8263</v>
      </c>
      <c r="E2256" t="s">
        <v>29</v>
      </c>
      <c r="F2256" t="s">
        <v>62</v>
      </c>
      <c r="G2256">
        <v>55.073599999999999</v>
      </c>
      <c r="H2256">
        <v>-4.1407999999999996</v>
      </c>
      <c r="I2256" t="s">
        <v>8263</v>
      </c>
      <c r="J2256" t="s">
        <v>8263</v>
      </c>
      <c r="K2256" t="s">
        <v>8263</v>
      </c>
      <c r="L2256" t="s">
        <v>8263</v>
      </c>
    </row>
    <row r="2257" spans="1:12" x14ac:dyDescent="0.3">
      <c r="A2257" t="s">
        <v>4433</v>
      </c>
      <c r="B2257" t="s">
        <v>4434</v>
      </c>
      <c r="C2257">
        <v>55.975000000000001</v>
      </c>
      <c r="D2257" t="s">
        <v>8263</v>
      </c>
      <c r="E2257" t="s">
        <v>29</v>
      </c>
      <c r="F2257" t="s">
        <v>62</v>
      </c>
      <c r="G2257">
        <v>52.407600000000002</v>
      </c>
      <c r="H2257">
        <v>-3.8772000000000002</v>
      </c>
      <c r="I2257" t="s">
        <v>8263</v>
      </c>
      <c r="J2257" t="s">
        <v>8263</v>
      </c>
      <c r="K2257" t="s">
        <v>8263</v>
      </c>
      <c r="L2257" t="s">
        <v>8263</v>
      </c>
    </row>
    <row r="2258" spans="1:12" x14ac:dyDescent="0.3">
      <c r="A2258" t="s">
        <v>4435</v>
      </c>
      <c r="B2258" t="s">
        <v>4436</v>
      </c>
      <c r="C2258">
        <v>65</v>
      </c>
      <c r="D2258" t="s">
        <v>8263</v>
      </c>
      <c r="E2258" t="s">
        <v>14</v>
      </c>
      <c r="F2258" t="s">
        <v>62</v>
      </c>
      <c r="G2258">
        <v>56.889721999999999</v>
      </c>
      <c r="H2258">
        <v>-4.6733330000000004</v>
      </c>
      <c r="I2258">
        <v>48</v>
      </c>
      <c r="J2258">
        <v>40</v>
      </c>
      <c r="K2258" t="s">
        <v>8263</v>
      </c>
      <c r="L2258" t="s">
        <v>8263</v>
      </c>
    </row>
    <row r="2259" spans="1:12" x14ac:dyDescent="0.3">
      <c r="A2259" t="s">
        <v>4437</v>
      </c>
      <c r="B2259" t="s">
        <v>4438</v>
      </c>
      <c r="C2259">
        <v>34</v>
      </c>
      <c r="D2259" t="s">
        <v>8263</v>
      </c>
      <c r="E2259" t="s">
        <v>29</v>
      </c>
      <c r="F2259" t="s">
        <v>88</v>
      </c>
      <c r="G2259">
        <v>41.705832999999998</v>
      </c>
      <c r="H2259">
        <v>19.770278000000001</v>
      </c>
      <c r="I2259" t="s">
        <v>8263</v>
      </c>
      <c r="J2259" t="s">
        <v>8263</v>
      </c>
      <c r="K2259" t="s">
        <v>8263</v>
      </c>
      <c r="L2259">
        <v>118.4</v>
      </c>
    </row>
    <row r="2260" spans="1:12" x14ac:dyDescent="0.3">
      <c r="A2260" t="s">
        <v>4439</v>
      </c>
      <c r="B2260" t="s">
        <v>4440</v>
      </c>
      <c r="C2260">
        <v>0.06</v>
      </c>
      <c r="D2260" t="s">
        <v>8263</v>
      </c>
      <c r="E2260" t="s">
        <v>29</v>
      </c>
      <c r="F2260" t="s">
        <v>38</v>
      </c>
      <c r="G2260">
        <v>42.036039029999998</v>
      </c>
      <c r="H2260">
        <v>1.5633389870000001</v>
      </c>
      <c r="I2260" t="s">
        <v>8263</v>
      </c>
      <c r="J2260" t="s">
        <v>8263</v>
      </c>
      <c r="K2260" t="s">
        <v>8263</v>
      </c>
      <c r="L2260" t="s">
        <v>8263</v>
      </c>
    </row>
    <row r="2261" spans="1:12" x14ac:dyDescent="0.3">
      <c r="A2261" t="s">
        <v>4441</v>
      </c>
      <c r="B2261" t="s">
        <v>4442</v>
      </c>
      <c r="C2261">
        <v>0.4</v>
      </c>
      <c r="D2261" t="s">
        <v>8263</v>
      </c>
      <c r="E2261" t="s">
        <v>29</v>
      </c>
      <c r="F2261" t="s">
        <v>38</v>
      </c>
      <c r="G2261">
        <v>42.005218309999997</v>
      </c>
      <c r="H2261">
        <v>1.5704688739999999</v>
      </c>
      <c r="I2261">
        <v>18.64</v>
      </c>
      <c r="J2261" t="s">
        <v>8263</v>
      </c>
      <c r="K2261" t="s">
        <v>8263</v>
      </c>
      <c r="L2261" t="s">
        <v>8263</v>
      </c>
    </row>
    <row r="2262" spans="1:12" x14ac:dyDescent="0.3">
      <c r="A2262" t="s">
        <v>4443</v>
      </c>
      <c r="B2262" t="s">
        <v>4444</v>
      </c>
      <c r="C2262">
        <v>0.65</v>
      </c>
      <c r="D2262" t="s">
        <v>8263</v>
      </c>
      <c r="E2262" t="s">
        <v>29</v>
      </c>
      <c r="F2262" t="s">
        <v>38</v>
      </c>
      <c r="G2262">
        <v>42.166553030000003</v>
      </c>
      <c r="H2262">
        <v>1.5950001110000001</v>
      </c>
      <c r="I2262">
        <v>109.592</v>
      </c>
      <c r="J2262" t="s">
        <v>8263</v>
      </c>
      <c r="K2262" t="s">
        <v>8263</v>
      </c>
      <c r="L2262" t="s">
        <v>8263</v>
      </c>
    </row>
    <row r="2263" spans="1:12" x14ac:dyDescent="0.3">
      <c r="A2263" t="s">
        <v>4445</v>
      </c>
      <c r="B2263" t="s">
        <v>4446</v>
      </c>
      <c r="C2263">
        <v>0.4</v>
      </c>
      <c r="D2263" t="s">
        <v>8263</v>
      </c>
      <c r="E2263" t="s">
        <v>29</v>
      </c>
      <c r="F2263" t="s">
        <v>38</v>
      </c>
      <c r="G2263">
        <v>42.15191325</v>
      </c>
      <c r="H2263">
        <v>1.5982892719999999</v>
      </c>
      <c r="I2263">
        <v>59.5</v>
      </c>
      <c r="J2263" t="s">
        <v>8263</v>
      </c>
      <c r="K2263" t="s">
        <v>8263</v>
      </c>
      <c r="L2263" t="s">
        <v>8263</v>
      </c>
    </row>
    <row r="2264" spans="1:12" x14ac:dyDescent="0.3">
      <c r="A2264" t="s">
        <v>4447</v>
      </c>
      <c r="B2264" t="s">
        <v>4448</v>
      </c>
      <c r="C2264">
        <v>0.13500000000000001</v>
      </c>
      <c r="D2264" t="s">
        <v>8263</v>
      </c>
      <c r="E2264" t="s">
        <v>29</v>
      </c>
      <c r="F2264" t="s">
        <v>38</v>
      </c>
      <c r="G2264">
        <v>42.142775499999999</v>
      </c>
      <c r="H2264">
        <v>1.59857559</v>
      </c>
      <c r="I2264" t="s">
        <v>8263</v>
      </c>
      <c r="J2264" t="s">
        <v>8263</v>
      </c>
      <c r="K2264" t="s">
        <v>8263</v>
      </c>
      <c r="L2264" t="s">
        <v>8263</v>
      </c>
    </row>
    <row r="2265" spans="1:12" x14ac:dyDescent="0.3">
      <c r="A2265" t="s">
        <v>4449</v>
      </c>
      <c r="B2265" t="s">
        <v>4450</v>
      </c>
      <c r="C2265">
        <v>96</v>
      </c>
      <c r="D2265" t="s">
        <v>8263</v>
      </c>
      <c r="E2265" t="s">
        <v>29</v>
      </c>
      <c r="F2265" t="s">
        <v>41</v>
      </c>
      <c r="G2265">
        <v>48.435552600000001</v>
      </c>
      <c r="H2265">
        <v>13.440944849999999</v>
      </c>
      <c r="I2265" t="s">
        <v>8263</v>
      </c>
      <c r="J2265" t="s">
        <v>8263</v>
      </c>
      <c r="K2265" t="s">
        <v>8263</v>
      </c>
      <c r="L2265">
        <v>541</v>
      </c>
    </row>
    <row r="2266" spans="1:12" x14ac:dyDescent="0.3">
      <c r="A2266" t="s">
        <v>4451</v>
      </c>
      <c r="B2266" t="s">
        <v>4452</v>
      </c>
      <c r="C2266">
        <v>4.4999999999999998E-2</v>
      </c>
      <c r="D2266" t="s">
        <v>8263</v>
      </c>
      <c r="E2266" t="s">
        <v>29</v>
      </c>
      <c r="F2266" t="s">
        <v>38</v>
      </c>
      <c r="G2266">
        <v>42.140744939999998</v>
      </c>
      <c r="H2266">
        <v>1.5997094709999999</v>
      </c>
      <c r="I2266" t="s">
        <v>8263</v>
      </c>
      <c r="J2266" t="s">
        <v>8263</v>
      </c>
      <c r="K2266" t="s">
        <v>8263</v>
      </c>
      <c r="L2266" t="s">
        <v>8263</v>
      </c>
    </row>
    <row r="2267" spans="1:12" x14ac:dyDescent="0.3">
      <c r="A2267" t="s">
        <v>4453</v>
      </c>
      <c r="B2267" t="s">
        <v>4454</v>
      </c>
      <c r="C2267">
        <v>2.2349999999999999</v>
      </c>
      <c r="D2267" t="s">
        <v>8263</v>
      </c>
      <c r="E2267" t="s">
        <v>14</v>
      </c>
      <c r="F2267" t="s">
        <v>38</v>
      </c>
      <c r="G2267">
        <v>41.962683290000001</v>
      </c>
      <c r="H2267">
        <v>1.6050517440000001</v>
      </c>
      <c r="I2267" t="s">
        <v>8263</v>
      </c>
      <c r="J2267">
        <v>24.38</v>
      </c>
      <c r="K2267" t="s">
        <v>8263</v>
      </c>
      <c r="L2267" t="s">
        <v>8263</v>
      </c>
    </row>
    <row r="2268" spans="1:12" x14ac:dyDescent="0.3">
      <c r="A2268" t="s">
        <v>4455</v>
      </c>
      <c r="B2268" t="s">
        <v>4456</v>
      </c>
      <c r="C2268">
        <v>0.46300000000000002</v>
      </c>
      <c r="D2268" t="s">
        <v>8263</v>
      </c>
      <c r="E2268" t="s">
        <v>29</v>
      </c>
      <c r="F2268" t="s">
        <v>38</v>
      </c>
      <c r="G2268">
        <v>41.938285829999998</v>
      </c>
      <c r="H2268">
        <v>1.6222904979999999</v>
      </c>
      <c r="I2268">
        <v>18</v>
      </c>
      <c r="J2268" t="s">
        <v>8263</v>
      </c>
      <c r="K2268" t="s">
        <v>8263</v>
      </c>
      <c r="L2268" t="s">
        <v>8263</v>
      </c>
    </row>
    <row r="2269" spans="1:12" x14ac:dyDescent="0.3">
      <c r="A2269" t="s">
        <v>4457</v>
      </c>
      <c r="B2269" t="s">
        <v>4458</v>
      </c>
      <c r="C2269">
        <v>0.104</v>
      </c>
      <c r="D2269" t="s">
        <v>8263</v>
      </c>
      <c r="E2269" t="s">
        <v>29</v>
      </c>
      <c r="F2269" t="s">
        <v>38</v>
      </c>
      <c r="G2269">
        <v>42.125859390000002</v>
      </c>
      <c r="H2269">
        <v>1.650958876</v>
      </c>
      <c r="I2269">
        <v>19</v>
      </c>
      <c r="J2269" t="s">
        <v>8263</v>
      </c>
      <c r="K2269" t="s">
        <v>8263</v>
      </c>
      <c r="L2269" t="s">
        <v>8263</v>
      </c>
    </row>
    <row r="2270" spans="1:12" x14ac:dyDescent="0.3">
      <c r="A2270" t="s">
        <v>4459</v>
      </c>
      <c r="B2270" t="s">
        <v>4460</v>
      </c>
      <c r="C2270">
        <v>0.38800000000000001</v>
      </c>
      <c r="D2270" t="s">
        <v>8263</v>
      </c>
      <c r="E2270" t="s">
        <v>29</v>
      </c>
      <c r="F2270" t="s">
        <v>38</v>
      </c>
      <c r="G2270">
        <v>41.929053940000003</v>
      </c>
      <c r="H2270">
        <v>1.6634120590000001</v>
      </c>
      <c r="I2270">
        <v>10.68</v>
      </c>
      <c r="J2270" t="s">
        <v>8263</v>
      </c>
      <c r="K2270" t="s">
        <v>8263</v>
      </c>
      <c r="L2270" t="s">
        <v>8263</v>
      </c>
    </row>
    <row r="2271" spans="1:12" x14ac:dyDescent="0.3">
      <c r="A2271" t="s">
        <v>4461</v>
      </c>
      <c r="B2271" t="s">
        <v>4462</v>
      </c>
      <c r="C2271">
        <v>0.29499999999999998</v>
      </c>
      <c r="D2271" t="s">
        <v>8263</v>
      </c>
      <c r="E2271" t="s">
        <v>29</v>
      </c>
      <c r="F2271" t="s">
        <v>38</v>
      </c>
      <c r="G2271">
        <v>41.919325980000004</v>
      </c>
      <c r="H2271">
        <v>1.6749868889999999</v>
      </c>
      <c r="I2271">
        <v>6.61</v>
      </c>
      <c r="J2271" t="s">
        <v>8263</v>
      </c>
      <c r="K2271" t="s">
        <v>8263</v>
      </c>
      <c r="L2271" t="s">
        <v>8263</v>
      </c>
    </row>
    <row r="2272" spans="1:12" x14ac:dyDescent="0.3">
      <c r="A2272" t="s">
        <v>4463</v>
      </c>
      <c r="B2272" t="s">
        <v>4464</v>
      </c>
      <c r="C2272">
        <v>0.67300000000000004</v>
      </c>
      <c r="D2272" t="s">
        <v>8263</v>
      </c>
      <c r="E2272" t="s">
        <v>29</v>
      </c>
      <c r="F2272" t="s">
        <v>38</v>
      </c>
      <c r="G2272">
        <v>42.140201529999999</v>
      </c>
      <c r="H2272">
        <v>1.6729444570000001</v>
      </c>
      <c r="I2272">
        <v>55.02</v>
      </c>
      <c r="J2272" t="s">
        <v>8263</v>
      </c>
      <c r="K2272" t="s">
        <v>8263</v>
      </c>
      <c r="L2272" t="s">
        <v>8263</v>
      </c>
    </row>
    <row r="2273" spans="1:12" x14ac:dyDescent="0.3">
      <c r="A2273" t="s">
        <v>4465</v>
      </c>
      <c r="B2273" t="s">
        <v>4466</v>
      </c>
      <c r="C2273">
        <v>0.13689999999999999</v>
      </c>
      <c r="D2273" t="s">
        <v>8263</v>
      </c>
      <c r="E2273" t="s">
        <v>29</v>
      </c>
      <c r="F2273" t="s">
        <v>38</v>
      </c>
      <c r="G2273">
        <v>41.919338269999997</v>
      </c>
      <c r="H2273">
        <v>1.683886292</v>
      </c>
      <c r="I2273">
        <v>5.74</v>
      </c>
      <c r="J2273" t="s">
        <v>8263</v>
      </c>
      <c r="K2273" t="s">
        <v>8263</v>
      </c>
      <c r="L2273" t="s">
        <v>8263</v>
      </c>
    </row>
    <row r="2274" spans="1:12" x14ac:dyDescent="0.3">
      <c r="A2274" t="s">
        <v>4467</v>
      </c>
      <c r="B2274" t="s">
        <v>4468</v>
      </c>
      <c r="C2274">
        <v>0.62</v>
      </c>
      <c r="D2274" t="s">
        <v>8263</v>
      </c>
      <c r="E2274" t="s">
        <v>29</v>
      </c>
      <c r="F2274" t="s">
        <v>38</v>
      </c>
      <c r="G2274">
        <v>42.155979960000003</v>
      </c>
      <c r="H2274">
        <v>1.6791509710000001</v>
      </c>
      <c r="I2274">
        <v>79.5</v>
      </c>
      <c r="J2274" t="s">
        <v>8263</v>
      </c>
      <c r="K2274" t="s">
        <v>8263</v>
      </c>
      <c r="L2274" t="s">
        <v>8263</v>
      </c>
    </row>
    <row r="2275" spans="1:12" x14ac:dyDescent="0.3">
      <c r="A2275" t="s">
        <v>4469</v>
      </c>
      <c r="B2275" t="s">
        <v>4470</v>
      </c>
      <c r="C2275">
        <v>0.128</v>
      </c>
      <c r="D2275" t="s">
        <v>8263</v>
      </c>
      <c r="E2275" t="s">
        <v>29</v>
      </c>
      <c r="F2275" t="s">
        <v>38</v>
      </c>
      <c r="G2275">
        <v>41.515681819999998</v>
      </c>
      <c r="H2275">
        <v>1.6967951560000001</v>
      </c>
      <c r="I2275">
        <v>10.9</v>
      </c>
      <c r="J2275" t="s">
        <v>8263</v>
      </c>
      <c r="K2275" t="s">
        <v>8263</v>
      </c>
      <c r="L2275" t="s">
        <v>8263</v>
      </c>
    </row>
    <row r="2276" spans="1:12" x14ac:dyDescent="0.3">
      <c r="A2276" t="s">
        <v>4471</v>
      </c>
      <c r="B2276" t="s">
        <v>4472</v>
      </c>
      <c r="C2276">
        <v>0.23</v>
      </c>
      <c r="D2276" t="s">
        <v>8263</v>
      </c>
      <c r="E2276" t="s">
        <v>29</v>
      </c>
      <c r="F2276" t="s">
        <v>38</v>
      </c>
      <c r="G2276">
        <v>41.512906520000001</v>
      </c>
      <c r="H2276">
        <v>1.698288837</v>
      </c>
      <c r="I2276">
        <v>16.43</v>
      </c>
      <c r="J2276" t="s">
        <v>8263</v>
      </c>
      <c r="K2276" t="s">
        <v>8263</v>
      </c>
      <c r="L2276" t="s">
        <v>8263</v>
      </c>
    </row>
    <row r="2277" spans="1:12" x14ac:dyDescent="0.3">
      <c r="A2277" t="s">
        <v>4473</v>
      </c>
      <c r="B2277" t="s">
        <v>4474</v>
      </c>
      <c r="C2277">
        <v>0.08</v>
      </c>
      <c r="D2277" t="s">
        <v>8263</v>
      </c>
      <c r="E2277" t="s">
        <v>29</v>
      </c>
      <c r="F2277" t="s">
        <v>38</v>
      </c>
      <c r="G2277">
        <v>41.511450060000001</v>
      </c>
      <c r="H2277">
        <v>1.7025121110000001</v>
      </c>
      <c r="I2277">
        <v>13.84</v>
      </c>
      <c r="J2277" t="s">
        <v>8263</v>
      </c>
      <c r="K2277" t="s">
        <v>8263</v>
      </c>
      <c r="L2277" t="s">
        <v>8263</v>
      </c>
    </row>
    <row r="2278" spans="1:12" x14ac:dyDescent="0.3">
      <c r="A2278" t="s">
        <v>4475</v>
      </c>
      <c r="B2278" t="s">
        <v>4476</v>
      </c>
      <c r="C2278">
        <v>1.2</v>
      </c>
      <c r="D2278" t="s">
        <v>8263</v>
      </c>
      <c r="E2278" t="s">
        <v>29</v>
      </c>
      <c r="F2278" t="s">
        <v>38</v>
      </c>
      <c r="G2278">
        <v>42.18817962</v>
      </c>
      <c r="H2278">
        <v>1.6927464999999999</v>
      </c>
      <c r="I2278">
        <v>118.47</v>
      </c>
      <c r="J2278" t="s">
        <v>8263</v>
      </c>
      <c r="K2278" t="s">
        <v>8263</v>
      </c>
      <c r="L2278" t="s">
        <v>8263</v>
      </c>
    </row>
    <row r="2279" spans="1:12" x14ac:dyDescent="0.3">
      <c r="A2279" t="s">
        <v>4477</v>
      </c>
      <c r="B2279" t="s">
        <v>4478</v>
      </c>
      <c r="C2279">
        <v>0.66300000000000003</v>
      </c>
      <c r="D2279" t="s">
        <v>8263</v>
      </c>
      <c r="E2279" t="s">
        <v>29</v>
      </c>
      <c r="F2279" t="s">
        <v>38</v>
      </c>
      <c r="G2279">
        <v>41.888663139999998</v>
      </c>
      <c r="H2279">
        <v>1.716614401</v>
      </c>
      <c r="I2279">
        <v>20.3</v>
      </c>
      <c r="J2279" t="s">
        <v>8263</v>
      </c>
      <c r="K2279" t="s">
        <v>8263</v>
      </c>
      <c r="L2279" t="s">
        <v>8263</v>
      </c>
    </row>
    <row r="2280" spans="1:12" x14ac:dyDescent="0.3">
      <c r="A2280" t="s">
        <v>4479</v>
      </c>
      <c r="B2280" t="s">
        <v>4480</v>
      </c>
      <c r="C2280">
        <v>0.377</v>
      </c>
      <c r="D2280" t="s">
        <v>8263</v>
      </c>
      <c r="E2280" t="s">
        <v>29</v>
      </c>
      <c r="F2280" t="s">
        <v>38</v>
      </c>
      <c r="G2280">
        <v>41.847215040000002</v>
      </c>
      <c r="H2280">
        <v>1.719876465</v>
      </c>
      <c r="I2280">
        <v>13.53</v>
      </c>
      <c r="J2280" t="s">
        <v>8263</v>
      </c>
      <c r="K2280" t="s">
        <v>8263</v>
      </c>
      <c r="L2280" t="s">
        <v>8263</v>
      </c>
    </row>
    <row r="2281" spans="1:12" x14ac:dyDescent="0.3">
      <c r="A2281" t="s">
        <v>4481</v>
      </c>
      <c r="B2281" t="s">
        <v>4482</v>
      </c>
      <c r="C2281">
        <v>0.16</v>
      </c>
      <c r="D2281" t="s">
        <v>8263</v>
      </c>
      <c r="E2281" t="s">
        <v>29</v>
      </c>
      <c r="F2281" t="s">
        <v>38</v>
      </c>
      <c r="G2281">
        <v>41.83511343</v>
      </c>
      <c r="H2281">
        <v>1.7307278669999999</v>
      </c>
      <c r="I2281">
        <v>8.6</v>
      </c>
      <c r="J2281" t="s">
        <v>8263</v>
      </c>
      <c r="K2281" t="s">
        <v>8263</v>
      </c>
      <c r="L2281" t="s">
        <v>8263</v>
      </c>
    </row>
    <row r="2282" spans="1:12" x14ac:dyDescent="0.3">
      <c r="A2282" t="s">
        <v>4483</v>
      </c>
      <c r="B2282" t="s">
        <v>4484</v>
      </c>
      <c r="C2282">
        <v>0.30499999999999999</v>
      </c>
      <c r="D2282" t="s">
        <v>8263</v>
      </c>
      <c r="E2282" t="s">
        <v>29</v>
      </c>
      <c r="F2282" t="s">
        <v>38</v>
      </c>
      <c r="G2282">
        <v>41.83169092</v>
      </c>
      <c r="H2282">
        <v>1.741368995</v>
      </c>
      <c r="I2282">
        <v>6.8179999999999996</v>
      </c>
      <c r="J2282" t="s">
        <v>8263</v>
      </c>
      <c r="K2282" t="s">
        <v>8263</v>
      </c>
      <c r="L2282" t="s">
        <v>8263</v>
      </c>
    </row>
    <row r="2283" spans="1:12" x14ac:dyDescent="0.3">
      <c r="A2283" t="s">
        <v>4485</v>
      </c>
      <c r="B2283" t="s">
        <v>4486</v>
      </c>
      <c r="C2283">
        <v>0.23200000000000001</v>
      </c>
      <c r="D2283" t="s">
        <v>8263</v>
      </c>
      <c r="E2283" t="s">
        <v>29</v>
      </c>
      <c r="F2283" t="s">
        <v>38</v>
      </c>
      <c r="G2283">
        <v>41.837042199999999</v>
      </c>
      <c r="H2283">
        <v>1.7480808800000001</v>
      </c>
      <c r="I2283">
        <v>8</v>
      </c>
      <c r="J2283" t="s">
        <v>8263</v>
      </c>
      <c r="K2283" t="s">
        <v>8263</v>
      </c>
      <c r="L2283" t="s">
        <v>8263</v>
      </c>
    </row>
    <row r="2284" spans="1:12" x14ac:dyDescent="0.3">
      <c r="A2284" t="s">
        <v>4487</v>
      </c>
      <c r="B2284" t="s">
        <v>4488</v>
      </c>
      <c r="C2284">
        <v>0.223</v>
      </c>
      <c r="D2284" t="s">
        <v>8263</v>
      </c>
      <c r="E2284" t="s">
        <v>29</v>
      </c>
      <c r="F2284" t="s">
        <v>38</v>
      </c>
      <c r="G2284">
        <v>41.82762941</v>
      </c>
      <c r="H2284">
        <v>1.749661176</v>
      </c>
      <c r="I2284">
        <v>5</v>
      </c>
      <c r="J2284" t="s">
        <v>8263</v>
      </c>
      <c r="K2284" t="s">
        <v>8263</v>
      </c>
      <c r="L2284" t="s">
        <v>8263</v>
      </c>
    </row>
    <row r="2285" spans="1:12" x14ac:dyDescent="0.3">
      <c r="A2285" t="s">
        <v>4489</v>
      </c>
      <c r="B2285" t="s">
        <v>4490</v>
      </c>
      <c r="C2285">
        <v>0.27600000000000002</v>
      </c>
      <c r="D2285" t="s">
        <v>8263</v>
      </c>
      <c r="E2285" t="s">
        <v>29</v>
      </c>
      <c r="F2285" t="s">
        <v>38</v>
      </c>
      <c r="G2285">
        <v>41.805802309999997</v>
      </c>
      <c r="H2285">
        <v>1.7609438740000001</v>
      </c>
      <c r="I2285">
        <v>7.31</v>
      </c>
      <c r="J2285" t="s">
        <v>8263</v>
      </c>
      <c r="K2285" t="s">
        <v>8263</v>
      </c>
      <c r="L2285" t="s">
        <v>8263</v>
      </c>
    </row>
    <row r="2286" spans="1:12" x14ac:dyDescent="0.3">
      <c r="A2286" t="s">
        <v>4491</v>
      </c>
      <c r="B2286" t="s">
        <v>4492</v>
      </c>
      <c r="C2286">
        <v>144</v>
      </c>
      <c r="D2286" t="s">
        <v>8263</v>
      </c>
      <c r="E2286" t="s">
        <v>14</v>
      </c>
      <c r="F2286" t="s">
        <v>67</v>
      </c>
      <c r="G2286">
        <v>66.314003</v>
      </c>
      <c r="H2286">
        <v>27.190000999999999</v>
      </c>
      <c r="I2286">
        <v>25</v>
      </c>
      <c r="J2286">
        <v>1100</v>
      </c>
      <c r="K2286" t="s">
        <v>8263</v>
      </c>
      <c r="L2286">
        <v>484</v>
      </c>
    </row>
    <row r="2287" spans="1:12" x14ac:dyDescent="0.3">
      <c r="A2287" t="s">
        <v>4493</v>
      </c>
      <c r="B2287" t="s">
        <v>4494</v>
      </c>
      <c r="C2287">
        <v>0.20399999999999999</v>
      </c>
      <c r="D2287" t="s">
        <v>8263</v>
      </c>
      <c r="E2287" t="s">
        <v>29</v>
      </c>
      <c r="F2287" t="s">
        <v>38</v>
      </c>
      <c r="G2287">
        <v>41.796645769999998</v>
      </c>
      <c r="H2287">
        <v>1.773842506</v>
      </c>
      <c r="I2287">
        <v>6</v>
      </c>
      <c r="J2287" t="s">
        <v>8263</v>
      </c>
      <c r="K2287" t="s">
        <v>8263</v>
      </c>
      <c r="L2287" t="s">
        <v>8263</v>
      </c>
    </row>
    <row r="2288" spans="1:12" x14ac:dyDescent="0.3">
      <c r="A2288" t="s">
        <v>4495</v>
      </c>
      <c r="B2288" t="s">
        <v>4496</v>
      </c>
      <c r="C2288">
        <v>0.29599999999999999</v>
      </c>
      <c r="D2288" t="s">
        <v>8263</v>
      </c>
      <c r="E2288" t="s">
        <v>29</v>
      </c>
      <c r="F2288" t="s">
        <v>38</v>
      </c>
      <c r="G2288">
        <v>41.790010520000003</v>
      </c>
      <c r="H2288">
        <v>1.7783256190000001</v>
      </c>
      <c r="I2288">
        <v>7.4</v>
      </c>
      <c r="J2288" t="s">
        <v>8263</v>
      </c>
      <c r="K2288" t="s">
        <v>8263</v>
      </c>
      <c r="L2288" t="s">
        <v>8263</v>
      </c>
    </row>
    <row r="2289" spans="1:12" x14ac:dyDescent="0.3">
      <c r="A2289" t="s">
        <v>4497</v>
      </c>
      <c r="B2289" t="s">
        <v>4498</v>
      </c>
      <c r="C2289">
        <v>0.14499999999999999</v>
      </c>
      <c r="D2289" t="s">
        <v>8263</v>
      </c>
      <c r="E2289" t="s">
        <v>29</v>
      </c>
      <c r="F2289" t="s">
        <v>38</v>
      </c>
      <c r="G2289">
        <v>41.78311952</v>
      </c>
      <c r="H2289">
        <v>1.780790978</v>
      </c>
      <c r="I2289">
        <v>5</v>
      </c>
      <c r="J2289" t="s">
        <v>8263</v>
      </c>
      <c r="K2289" t="s">
        <v>8263</v>
      </c>
      <c r="L2289" t="s">
        <v>8263</v>
      </c>
    </row>
    <row r="2290" spans="1:12" x14ac:dyDescent="0.3">
      <c r="A2290" t="s">
        <v>4499</v>
      </c>
      <c r="B2290" t="s">
        <v>4500</v>
      </c>
      <c r="C2290">
        <v>0.13400000000000001</v>
      </c>
      <c r="D2290" t="s">
        <v>8263</v>
      </c>
      <c r="E2290" t="s">
        <v>29</v>
      </c>
      <c r="F2290" t="s">
        <v>38</v>
      </c>
      <c r="G2290">
        <v>41.760278540000002</v>
      </c>
      <c r="H2290">
        <v>1.7893312770000001</v>
      </c>
      <c r="I2290">
        <v>6.01</v>
      </c>
      <c r="J2290" t="s">
        <v>8263</v>
      </c>
      <c r="K2290" t="s">
        <v>8263</v>
      </c>
      <c r="L2290" t="s">
        <v>8263</v>
      </c>
    </row>
    <row r="2291" spans="1:12" x14ac:dyDescent="0.3">
      <c r="A2291" t="s">
        <v>4501</v>
      </c>
      <c r="B2291" t="s">
        <v>4502</v>
      </c>
      <c r="C2291">
        <v>0.115</v>
      </c>
      <c r="D2291" t="s">
        <v>8263</v>
      </c>
      <c r="E2291" t="s">
        <v>29</v>
      </c>
      <c r="F2291" t="s">
        <v>38</v>
      </c>
      <c r="G2291">
        <v>41.744056950000001</v>
      </c>
      <c r="H2291">
        <v>1.8073869810000001</v>
      </c>
      <c r="I2291">
        <v>8</v>
      </c>
      <c r="J2291" t="s">
        <v>8263</v>
      </c>
      <c r="K2291" t="s">
        <v>8263</v>
      </c>
      <c r="L2291" t="s">
        <v>8263</v>
      </c>
    </row>
    <row r="2292" spans="1:12" x14ac:dyDescent="0.3">
      <c r="A2292" t="s">
        <v>4503</v>
      </c>
      <c r="B2292" t="s">
        <v>4504</v>
      </c>
      <c r="C2292">
        <v>0.08</v>
      </c>
      <c r="D2292" t="s">
        <v>8263</v>
      </c>
      <c r="E2292" t="s">
        <v>29</v>
      </c>
      <c r="F2292" t="s">
        <v>38</v>
      </c>
      <c r="G2292">
        <v>41.744566730000003</v>
      </c>
      <c r="H2292">
        <v>1.8079067099999999</v>
      </c>
      <c r="I2292">
        <v>8</v>
      </c>
      <c r="J2292" t="s">
        <v>8263</v>
      </c>
      <c r="K2292" t="s">
        <v>8263</v>
      </c>
      <c r="L2292" t="s">
        <v>8263</v>
      </c>
    </row>
    <row r="2293" spans="1:12" x14ac:dyDescent="0.3">
      <c r="A2293" t="s">
        <v>4505</v>
      </c>
      <c r="B2293" t="s">
        <v>4506</v>
      </c>
      <c r="C2293">
        <v>0.08</v>
      </c>
      <c r="D2293" t="s">
        <v>8263</v>
      </c>
      <c r="E2293" t="s">
        <v>29</v>
      </c>
      <c r="F2293" t="s">
        <v>38</v>
      </c>
      <c r="G2293">
        <v>41.74508127</v>
      </c>
      <c r="H2293">
        <v>1.8080174570000001</v>
      </c>
      <c r="I2293">
        <v>8</v>
      </c>
      <c r="J2293" t="s">
        <v>8263</v>
      </c>
      <c r="K2293" t="s">
        <v>8263</v>
      </c>
      <c r="L2293" t="s">
        <v>8263</v>
      </c>
    </row>
    <row r="2294" spans="1:12" x14ac:dyDescent="0.3">
      <c r="A2294" t="s">
        <v>4507</v>
      </c>
      <c r="B2294" t="s">
        <v>4508</v>
      </c>
      <c r="C2294">
        <v>0.02</v>
      </c>
      <c r="D2294" t="s">
        <v>8263</v>
      </c>
      <c r="E2294" t="s">
        <v>29</v>
      </c>
      <c r="F2294" t="s">
        <v>38</v>
      </c>
      <c r="G2294">
        <v>42.073025459999997</v>
      </c>
      <c r="H2294">
        <v>1.821579917</v>
      </c>
      <c r="I2294">
        <v>18.350000000000001</v>
      </c>
      <c r="J2294" t="s">
        <v>8263</v>
      </c>
      <c r="K2294" t="s">
        <v>8263</v>
      </c>
      <c r="L2294" t="s">
        <v>8263</v>
      </c>
    </row>
    <row r="2295" spans="1:12" x14ac:dyDescent="0.3">
      <c r="A2295" t="s">
        <v>4509</v>
      </c>
      <c r="B2295" t="s">
        <v>4510</v>
      </c>
      <c r="C2295">
        <v>0.13200000000000001</v>
      </c>
      <c r="D2295" t="s">
        <v>8263</v>
      </c>
      <c r="E2295" t="s">
        <v>29</v>
      </c>
      <c r="F2295" t="s">
        <v>38</v>
      </c>
      <c r="G2295">
        <v>41.684444450000001</v>
      </c>
      <c r="H2295">
        <v>1.83589537</v>
      </c>
      <c r="I2295" t="s">
        <v>8263</v>
      </c>
      <c r="J2295" t="s">
        <v>8263</v>
      </c>
      <c r="K2295" t="s">
        <v>8263</v>
      </c>
      <c r="L2295" t="s">
        <v>8263</v>
      </c>
    </row>
    <row r="2296" spans="1:12" x14ac:dyDescent="0.3">
      <c r="A2296" t="s">
        <v>4511</v>
      </c>
      <c r="B2296" t="s">
        <v>4512</v>
      </c>
      <c r="C2296">
        <v>0.122</v>
      </c>
      <c r="D2296" t="s">
        <v>8263</v>
      </c>
      <c r="E2296" t="s">
        <v>29</v>
      </c>
      <c r="F2296" t="s">
        <v>38</v>
      </c>
      <c r="G2296">
        <v>41.707328609999998</v>
      </c>
      <c r="H2296">
        <v>1.8409995539999999</v>
      </c>
      <c r="I2296">
        <v>5.5129999999999999</v>
      </c>
      <c r="J2296" t="s">
        <v>8263</v>
      </c>
      <c r="K2296" t="s">
        <v>8263</v>
      </c>
      <c r="L2296" t="s">
        <v>8263</v>
      </c>
    </row>
    <row r="2297" spans="1:12" x14ac:dyDescent="0.3">
      <c r="A2297" t="s">
        <v>4513</v>
      </c>
      <c r="B2297" t="s">
        <v>4514</v>
      </c>
      <c r="C2297">
        <v>144</v>
      </c>
      <c r="D2297">
        <v>143</v>
      </c>
      <c r="E2297" t="s">
        <v>18</v>
      </c>
      <c r="F2297" t="s">
        <v>1130</v>
      </c>
      <c r="G2297">
        <v>50.185752800000003</v>
      </c>
      <c r="H2297">
        <v>4.3823302000000002</v>
      </c>
      <c r="I2297">
        <v>70</v>
      </c>
      <c r="J2297">
        <v>68.400000000000006</v>
      </c>
      <c r="K2297">
        <v>710</v>
      </c>
      <c r="L2297" t="s">
        <v>8263</v>
      </c>
    </row>
    <row r="2298" spans="1:12" x14ac:dyDescent="0.3">
      <c r="A2298" t="s">
        <v>4515</v>
      </c>
      <c r="B2298" t="s">
        <v>4516</v>
      </c>
      <c r="C2298">
        <v>0.25</v>
      </c>
      <c r="D2298" t="s">
        <v>8263</v>
      </c>
      <c r="E2298" t="s">
        <v>29</v>
      </c>
      <c r="F2298" t="s">
        <v>38</v>
      </c>
      <c r="G2298">
        <v>41.697566549999998</v>
      </c>
      <c r="H2298">
        <v>1.8447200829999999</v>
      </c>
      <c r="I2298">
        <v>6.39</v>
      </c>
      <c r="J2298" t="s">
        <v>8263</v>
      </c>
      <c r="K2298" t="s">
        <v>8263</v>
      </c>
      <c r="L2298" t="s">
        <v>8263</v>
      </c>
    </row>
    <row r="2299" spans="1:12" x14ac:dyDescent="0.3">
      <c r="A2299" t="s">
        <v>4517</v>
      </c>
      <c r="B2299" t="s">
        <v>4518</v>
      </c>
      <c r="C2299">
        <v>0.7</v>
      </c>
      <c r="D2299" t="s">
        <v>8263</v>
      </c>
      <c r="E2299" t="s">
        <v>29</v>
      </c>
      <c r="F2299" t="s">
        <v>38</v>
      </c>
      <c r="G2299">
        <v>41.613773600000002</v>
      </c>
      <c r="H2299">
        <v>1.848221034</v>
      </c>
      <c r="I2299">
        <v>9.43</v>
      </c>
      <c r="J2299" t="s">
        <v>8263</v>
      </c>
      <c r="K2299" t="s">
        <v>8263</v>
      </c>
      <c r="L2299" t="s">
        <v>8263</v>
      </c>
    </row>
    <row r="2300" spans="1:12" x14ac:dyDescent="0.3">
      <c r="A2300" t="s">
        <v>4519</v>
      </c>
      <c r="B2300" t="s">
        <v>4520</v>
      </c>
      <c r="C2300">
        <v>0.26050000000000001</v>
      </c>
      <c r="D2300" t="s">
        <v>8263</v>
      </c>
      <c r="E2300" t="s">
        <v>29</v>
      </c>
      <c r="F2300" t="s">
        <v>38</v>
      </c>
      <c r="G2300">
        <v>41.680272709999997</v>
      </c>
      <c r="H2300">
        <v>1.8473602929999999</v>
      </c>
      <c r="I2300">
        <v>6</v>
      </c>
      <c r="J2300" t="s">
        <v>8263</v>
      </c>
      <c r="K2300" t="s">
        <v>8263</v>
      </c>
      <c r="L2300" t="s">
        <v>8263</v>
      </c>
    </row>
    <row r="2301" spans="1:12" x14ac:dyDescent="0.3">
      <c r="A2301" t="s">
        <v>4521</v>
      </c>
      <c r="B2301" t="s">
        <v>4522</v>
      </c>
      <c r="C2301">
        <v>0.24</v>
      </c>
      <c r="D2301" t="s">
        <v>8263</v>
      </c>
      <c r="E2301" t="s">
        <v>29</v>
      </c>
      <c r="F2301" t="s">
        <v>38</v>
      </c>
      <c r="G2301">
        <v>41.607181249999996</v>
      </c>
      <c r="H2301">
        <v>1.8492023689999999</v>
      </c>
      <c r="I2301">
        <v>3.8</v>
      </c>
      <c r="J2301" t="s">
        <v>8263</v>
      </c>
      <c r="K2301" t="s">
        <v>8263</v>
      </c>
      <c r="L2301" t="s">
        <v>8263</v>
      </c>
    </row>
    <row r="2302" spans="1:12" x14ac:dyDescent="0.3">
      <c r="A2302" t="s">
        <v>4523</v>
      </c>
      <c r="B2302" t="s">
        <v>4524</v>
      </c>
      <c r="C2302">
        <v>0.42399999999999999</v>
      </c>
      <c r="D2302" t="s">
        <v>8263</v>
      </c>
      <c r="E2302" t="s">
        <v>29</v>
      </c>
      <c r="F2302" t="s">
        <v>38</v>
      </c>
      <c r="G2302">
        <v>41.593915860000003</v>
      </c>
      <c r="H2302">
        <v>1.85391347</v>
      </c>
      <c r="I2302">
        <v>6.01</v>
      </c>
      <c r="J2302" t="s">
        <v>8263</v>
      </c>
      <c r="K2302" t="s">
        <v>8263</v>
      </c>
      <c r="L2302" t="s">
        <v>8263</v>
      </c>
    </row>
    <row r="2303" spans="1:12" x14ac:dyDescent="0.3">
      <c r="A2303" t="s">
        <v>4525</v>
      </c>
      <c r="B2303" t="s">
        <v>4526</v>
      </c>
      <c r="C2303">
        <v>0.9</v>
      </c>
      <c r="D2303" t="s">
        <v>8263</v>
      </c>
      <c r="E2303" t="s">
        <v>29</v>
      </c>
      <c r="F2303" t="s">
        <v>38</v>
      </c>
      <c r="G2303">
        <v>41.639670209999998</v>
      </c>
      <c r="H2303">
        <v>1.856477022</v>
      </c>
      <c r="I2303">
        <v>8.25</v>
      </c>
      <c r="J2303" t="s">
        <v>8263</v>
      </c>
      <c r="K2303" t="s">
        <v>8263</v>
      </c>
      <c r="L2303" t="s">
        <v>8263</v>
      </c>
    </row>
    <row r="2304" spans="1:12" x14ac:dyDescent="0.3">
      <c r="A2304" t="s">
        <v>4527</v>
      </c>
      <c r="B2304" t="s">
        <v>4528</v>
      </c>
      <c r="C2304">
        <v>1.085</v>
      </c>
      <c r="D2304" t="s">
        <v>8263</v>
      </c>
      <c r="E2304" t="s">
        <v>29</v>
      </c>
      <c r="F2304" t="s">
        <v>38</v>
      </c>
      <c r="G2304">
        <v>42.257942999999997</v>
      </c>
      <c r="H2304">
        <v>1.846572477</v>
      </c>
      <c r="I2304">
        <v>101.3</v>
      </c>
      <c r="J2304" t="s">
        <v>8263</v>
      </c>
      <c r="K2304" t="s">
        <v>8263</v>
      </c>
      <c r="L2304" t="s">
        <v>8263</v>
      </c>
    </row>
    <row r="2305" spans="1:12" x14ac:dyDescent="0.3">
      <c r="A2305" t="s">
        <v>4529</v>
      </c>
      <c r="B2305" t="s">
        <v>4530</v>
      </c>
      <c r="C2305">
        <v>0.66500000000000004</v>
      </c>
      <c r="D2305" t="s">
        <v>8263</v>
      </c>
      <c r="E2305" t="s">
        <v>29</v>
      </c>
      <c r="F2305" t="s">
        <v>38</v>
      </c>
      <c r="G2305">
        <v>42.257846139999998</v>
      </c>
      <c r="H2305">
        <v>1.846792467</v>
      </c>
      <c r="I2305">
        <v>48.4</v>
      </c>
      <c r="J2305" t="s">
        <v>8263</v>
      </c>
      <c r="K2305" t="s">
        <v>8263</v>
      </c>
      <c r="L2305" t="s">
        <v>8263</v>
      </c>
    </row>
    <row r="2306" spans="1:12" x14ac:dyDescent="0.3">
      <c r="A2306" t="s">
        <v>4531</v>
      </c>
      <c r="B2306" t="s">
        <v>4532</v>
      </c>
      <c r="C2306">
        <v>0.504</v>
      </c>
      <c r="D2306" t="s">
        <v>8263</v>
      </c>
      <c r="E2306" t="s">
        <v>29</v>
      </c>
      <c r="F2306" t="s">
        <v>38</v>
      </c>
      <c r="G2306">
        <v>41.628162969999998</v>
      </c>
      <c r="H2306">
        <v>1.859573572</v>
      </c>
      <c r="I2306" t="s">
        <v>8263</v>
      </c>
      <c r="J2306" t="s">
        <v>8263</v>
      </c>
      <c r="K2306" t="s">
        <v>8263</v>
      </c>
      <c r="L2306" t="s">
        <v>8263</v>
      </c>
    </row>
    <row r="2307" spans="1:12" x14ac:dyDescent="0.3">
      <c r="A2307" t="s">
        <v>4533</v>
      </c>
      <c r="B2307" t="s">
        <v>4534</v>
      </c>
      <c r="C2307">
        <v>0.66200000000000003</v>
      </c>
      <c r="D2307" t="s">
        <v>8263</v>
      </c>
      <c r="E2307" t="s">
        <v>29</v>
      </c>
      <c r="F2307" t="s">
        <v>38</v>
      </c>
      <c r="G2307">
        <v>41.665544760000003</v>
      </c>
      <c r="H2307">
        <v>1.858938107</v>
      </c>
      <c r="I2307">
        <v>6.66</v>
      </c>
      <c r="J2307" t="s">
        <v>8263</v>
      </c>
      <c r="K2307" t="s">
        <v>8263</v>
      </c>
      <c r="L2307" t="s">
        <v>8263</v>
      </c>
    </row>
    <row r="2308" spans="1:12" x14ac:dyDescent="0.3">
      <c r="A2308" t="s">
        <v>4535</v>
      </c>
      <c r="B2308" t="s">
        <v>4536</v>
      </c>
      <c r="C2308">
        <v>0.28699999999999998</v>
      </c>
      <c r="D2308" t="s">
        <v>8263</v>
      </c>
      <c r="E2308" t="s">
        <v>29</v>
      </c>
      <c r="F2308" t="s">
        <v>38</v>
      </c>
      <c r="G2308">
        <v>41.650789529999997</v>
      </c>
      <c r="H2308">
        <v>1.8596669130000001</v>
      </c>
      <c r="I2308">
        <v>3</v>
      </c>
      <c r="J2308" t="s">
        <v>8263</v>
      </c>
      <c r="K2308" t="s">
        <v>8263</v>
      </c>
      <c r="L2308" t="s">
        <v>8263</v>
      </c>
    </row>
    <row r="2309" spans="1:12" x14ac:dyDescent="0.3">
      <c r="A2309" t="s">
        <v>4537</v>
      </c>
      <c r="B2309" t="s">
        <v>4538</v>
      </c>
      <c r="C2309">
        <v>0.05</v>
      </c>
      <c r="D2309" t="s">
        <v>8263</v>
      </c>
      <c r="E2309" t="s">
        <v>29</v>
      </c>
      <c r="F2309" t="s">
        <v>38</v>
      </c>
      <c r="G2309">
        <v>42.255219660000002</v>
      </c>
      <c r="H2309">
        <v>1.8489133659999999</v>
      </c>
      <c r="I2309">
        <v>6.56</v>
      </c>
      <c r="J2309" t="s">
        <v>8263</v>
      </c>
      <c r="K2309" t="s">
        <v>8263</v>
      </c>
      <c r="L2309" t="s">
        <v>8263</v>
      </c>
    </row>
    <row r="2310" spans="1:12" x14ac:dyDescent="0.3">
      <c r="A2310" t="s">
        <v>4539</v>
      </c>
      <c r="B2310" t="s">
        <v>4540</v>
      </c>
      <c r="C2310">
        <v>0.41099999999999998</v>
      </c>
      <c r="D2310" t="s">
        <v>8263</v>
      </c>
      <c r="E2310" t="s">
        <v>29</v>
      </c>
      <c r="F2310" t="s">
        <v>38</v>
      </c>
      <c r="G2310">
        <v>42.103498250000001</v>
      </c>
      <c r="H2310">
        <v>1.852218465</v>
      </c>
      <c r="I2310">
        <v>22.4</v>
      </c>
      <c r="J2310" t="s">
        <v>8263</v>
      </c>
      <c r="K2310" t="s">
        <v>8263</v>
      </c>
      <c r="L2310" t="s">
        <v>8263</v>
      </c>
    </row>
    <row r="2311" spans="1:12" x14ac:dyDescent="0.3">
      <c r="A2311" t="s">
        <v>4541</v>
      </c>
      <c r="B2311" t="s">
        <v>4542</v>
      </c>
      <c r="C2311">
        <v>0.245</v>
      </c>
      <c r="D2311" t="s">
        <v>8263</v>
      </c>
      <c r="E2311" t="s">
        <v>29</v>
      </c>
      <c r="F2311" t="s">
        <v>38</v>
      </c>
      <c r="G2311">
        <v>42.100742930000003</v>
      </c>
      <c r="H2311">
        <v>1.8522802570000001</v>
      </c>
      <c r="I2311">
        <v>13.53</v>
      </c>
      <c r="J2311" t="s">
        <v>8263</v>
      </c>
      <c r="K2311" t="s">
        <v>8263</v>
      </c>
      <c r="L2311" t="s">
        <v>8263</v>
      </c>
    </row>
    <row r="2312" spans="1:12" x14ac:dyDescent="0.3">
      <c r="A2312" t="s">
        <v>4543</v>
      </c>
      <c r="B2312" t="s">
        <v>4544</v>
      </c>
      <c r="C2312">
        <v>0.24</v>
      </c>
      <c r="D2312" t="s">
        <v>8263</v>
      </c>
      <c r="E2312" t="s">
        <v>29</v>
      </c>
      <c r="F2312" t="s">
        <v>38</v>
      </c>
      <c r="G2312">
        <v>41.692691099999998</v>
      </c>
      <c r="H2312">
        <v>1.8597802649999999</v>
      </c>
      <c r="I2312">
        <v>6.12</v>
      </c>
      <c r="J2312" t="s">
        <v>8263</v>
      </c>
      <c r="K2312" t="s">
        <v>8263</v>
      </c>
      <c r="L2312" t="s">
        <v>8263</v>
      </c>
    </row>
    <row r="2313" spans="1:12" x14ac:dyDescent="0.3">
      <c r="A2313" t="s">
        <v>4545</v>
      </c>
      <c r="B2313" t="s">
        <v>4546</v>
      </c>
      <c r="C2313">
        <v>0.83799999999999997</v>
      </c>
      <c r="D2313" t="s">
        <v>8263</v>
      </c>
      <c r="E2313" t="s">
        <v>29</v>
      </c>
      <c r="F2313" t="s">
        <v>38</v>
      </c>
      <c r="G2313">
        <v>42.268485480000002</v>
      </c>
      <c r="H2313">
        <v>1.8515942830000001</v>
      </c>
      <c r="I2313">
        <v>279</v>
      </c>
      <c r="J2313" t="s">
        <v>8263</v>
      </c>
      <c r="K2313" t="s">
        <v>8263</v>
      </c>
      <c r="L2313" t="s">
        <v>8263</v>
      </c>
    </row>
    <row r="2314" spans="1:12" x14ac:dyDescent="0.3">
      <c r="A2314" t="s">
        <v>4547</v>
      </c>
      <c r="B2314" t="s">
        <v>4548</v>
      </c>
      <c r="C2314">
        <v>2.3069999999999999</v>
      </c>
      <c r="D2314" t="s">
        <v>8263</v>
      </c>
      <c r="E2314" t="s">
        <v>29</v>
      </c>
      <c r="F2314" t="s">
        <v>38</v>
      </c>
      <c r="G2314">
        <v>41.570798029999999</v>
      </c>
      <c r="H2314">
        <v>1.8642413980000001</v>
      </c>
      <c r="I2314">
        <v>23.23</v>
      </c>
      <c r="J2314" t="s">
        <v>8263</v>
      </c>
      <c r="K2314" t="s">
        <v>8263</v>
      </c>
      <c r="L2314" t="s">
        <v>8263</v>
      </c>
    </row>
    <row r="2315" spans="1:12" x14ac:dyDescent="0.3">
      <c r="A2315" t="s">
        <v>4549</v>
      </c>
      <c r="B2315" t="s">
        <v>4550</v>
      </c>
      <c r="C2315">
        <v>0.59799999999999998</v>
      </c>
      <c r="D2315" t="s">
        <v>8263</v>
      </c>
      <c r="E2315" t="s">
        <v>29</v>
      </c>
      <c r="F2315" t="s">
        <v>38</v>
      </c>
      <c r="G2315">
        <v>41.660368040000002</v>
      </c>
      <c r="H2315">
        <v>1.8646265339999999</v>
      </c>
      <c r="I2315">
        <v>4.1399999999999997</v>
      </c>
      <c r="J2315" t="s">
        <v>8263</v>
      </c>
      <c r="K2315" t="s">
        <v>8263</v>
      </c>
      <c r="L2315" t="s">
        <v>8263</v>
      </c>
    </row>
    <row r="2316" spans="1:12" x14ac:dyDescent="0.3">
      <c r="A2316" t="s">
        <v>4551</v>
      </c>
      <c r="B2316" t="s">
        <v>4552</v>
      </c>
      <c r="C2316">
        <v>0.49199999999999999</v>
      </c>
      <c r="D2316" t="s">
        <v>8263</v>
      </c>
      <c r="E2316" t="s">
        <v>29</v>
      </c>
      <c r="F2316" t="s">
        <v>38</v>
      </c>
      <c r="G2316">
        <v>41.689504569999997</v>
      </c>
      <c r="H2316">
        <v>1.8645228629999999</v>
      </c>
      <c r="I2316">
        <v>7.5</v>
      </c>
      <c r="J2316" t="s">
        <v>8263</v>
      </c>
      <c r="K2316" t="s">
        <v>8263</v>
      </c>
      <c r="L2316" t="s">
        <v>8263</v>
      </c>
    </row>
    <row r="2317" spans="1:12" x14ac:dyDescent="0.3">
      <c r="A2317" t="s">
        <v>4553</v>
      </c>
      <c r="B2317" t="s">
        <v>4554</v>
      </c>
      <c r="C2317">
        <v>0.50600000000000001</v>
      </c>
      <c r="D2317" t="s">
        <v>8263</v>
      </c>
      <c r="E2317" t="s">
        <v>29</v>
      </c>
      <c r="F2317" t="s">
        <v>38</v>
      </c>
      <c r="G2317">
        <v>41.62464018</v>
      </c>
      <c r="H2317">
        <v>1.8667541190000001</v>
      </c>
      <c r="I2317">
        <v>6.31</v>
      </c>
      <c r="J2317" t="s">
        <v>8263</v>
      </c>
      <c r="K2317" t="s">
        <v>8263</v>
      </c>
      <c r="L2317" t="s">
        <v>8263</v>
      </c>
    </row>
    <row r="2318" spans="1:12" x14ac:dyDescent="0.3">
      <c r="A2318" t="s">
        <v>4555</v>
      </c>
      <c r="B2318" t="s">
        <v>4556</v>
      </c>
      <c r="C2318">
        <v>144</v>
      </c>
      <c r="D2318" t="s">
        <v>8263</v>
      </c>
      <c r="E2318" t="s">
        <v>14</v>
      </c>
      <c r="F2318" t="s">
        <v>174</v>
      </c>
      <c r="G2318">
        <v>49.823540000000001</v>
      </c>
      <c r="H2318">
        <v>14.434500999999999</v>
      </c>
      <c r="I2318">
        <v>70</v>
      </c>
      <c r="J2318">
        <v>269.3</v>
      </c>
      <c r="K2318" t="s">
        <v>8263</v>
      </c>
      <c r="L2318">
        <v>248</v>
      </c>
    </row>
    <row r="2319" spans="1:12" x14ac:dyDescent="0.3">
      <c r="A2319" t="s">
        <v>4557</v>
      </c>
      <c r="B2319" t="s">
        <v>4558</v>
      </c>
      <c r="C2319">
        <v>0.18</v>
      </c>
      <c r="D2319" t="s">
        <v>8263</v>
      </c>
      <c r="E2319" t="s">
        <v>29</v>
      </c>
      <c r="F2319" t="s">
        <v>38</v>
      </c>
      <c r="G2319">
        <v>41.726140659999999</v>
      </c>
      <c r="H2319">
        <v>1.867761395</v>
      </c>
      <c r="I2319">
        <v>35.92</v>
      </c>
      <c r="J2319" t="s">
        <v>8263</v>
      </c>
      <c r="K2319" t="s">
        <v>8263</v>
      </c>
      <c r="L2319" t="s">
        <v>8263</v>
      </c>
    </row>
    <row r="2320" spans="1:12" x14ac:dyDescent="0.3">
      <c r="A2320" t="s">
        <v>4559</v>
      </c>
      <c r="B2320" t="s">
        <v>4560</v>
      </c>
      <c r="C2320">
        <v>1.6898</v>
      </c>
      <c r="D2320" t="s">
        <v>8263</v>
      </c>
      <c r="E2320" t="s">
        <v>29</v>
      </c>
      <c r="F2320" t="s">
        <v>38</v>
      </c>
      <c r="G2320">
        <v>41.71151442</v>
      </c>
      <c r="H2320">
        <v>1.8687754050000001</v>
      </c>
      <c r="I2320">
        <v>26.984000000000002</v>
      </c>
      <c r="J2320" t="s">
        <v>8263</v>
      </c>
      <c r="K2320" t="s">
        <v>8263</v>
      </c>
      <c r="L2320" t="s">
        <v>8263</v>
      </c>
    </row>
    <row r="2321" spans="1:12" x14ac:dyDescent="0.3">
      <c r="A2321" t="s">
        <v>4561</v>
      </c>
      <c r="B2321" t="s">
        <v>4562</v>
      </c>
      <c r="C2321">
        <v>0.52300000000000002</v>
      </c>
      <c r="D2321" t="s">
        <v>8263</v>
      </c>
      <c r="E2321" t="s">
        <v>29</v>
      </c>
      <c r="F2321" t="s">
        <v>38</v>
      </c>
      <c r="G2321">
        <v>41.699985400000003</v>
      </c>
      <c r="H2321">
        <v>1.8696745539999999</v>
      </c>
      <c r="I2321">
        <v>7.5</v>
      </c>
      <c r="J2321" t="s">
        <v>8263</v>
      </c>
      <c r="K2321" t="s">
        <v>8263</v>
      </c>
      <c r="L2321" t="s">
        <v>8263</v>
      </c>
    </row>
    <row r="2322" spans="1:12" x14ac:dyDescent="0.3">
      <c r="A2322" t="s">
        <v>4563</v>
      </c>
      <c r="B2322" t="s">
        <v>4564</v>
      </c>
      <c r="C2322">
        <v>0.5</v>
      </c>
      <c r="D2322" t="s">
        <v>8263</v>
      </c>
      <c r="E2322" t="s">
        <v>29</v>
      </c>
      <c r="F2322" t="s">
        <v>38</v>
      </c>
      <c r="G2322">
        <v>41.54840205</v>
      </c>
      <c r="H2322">
        <v>1.872966575</v>
      </c>
      <c r="I2322">
        <v>4.8079999999999998</v>
      </c>
      <c r="J2322" t="s">
        <v>8263</v>
      </c>
      <c r="K2322" t="s">
        <v>8263</v>
      </c>
      <c r="L2322" t="s">
        <v>8263</v>
      </c>
    </row>
    <row r="2323" spans="1:12" x14ac:dyDescent="0.3">
      <c r="A2323" t="s">
        <v>4565</v>
      </c>
      <c r="B2323" t="s">
        <v>4566</v>
      </c>
      <c r="C2323">
        <v>0.11</v>
      </c>
      <c r="D2323" t="s">
        <v>8263</v>
      </c>
      <c r="E2323" t="s">
        <v>29</v>
      </c>
      <c r="F2323" t="s">
        <v>38</v>
      </c>
      <c r="G2323">
        <v>42.24945718</v>
      </c>
      <c r="H2323">
        <v>1.864413031</v>
      </c>
      <c r="I2323">
        <v>1.8</v>
      </c>
      <c r="J2323" t="s">
        <v>8263</v>
      </c>
      <c r="K2323" t="s">
        <v>8263</v>
      </c>
      <c r="L2323" t="s">
        <v>8263</v>
      </c>
    </row>
    <row r="2324" spans="1:12" x14ac:dyDescent="0.3">
      <c r="A2324" t="s">
        <v>4567</v>
      </c>
      <c r="B2324" t="s">
        <v>4568</v>
      </c>
      <c r="C2324">
        <v>0.495</v>
      </c>
      <c r="D2324" t="s">
        <v>8263</v>
      </c>
      <c r="E2324" t="s">
        <v>29</v>
      </c>
      <c r="F2324" t="s">
        <v>38</v>
      </c>
      <c r="G2324">
        <v>42.21730487</v>
      </c>
      <c r="H2324">
        <v>1.8661887960000001</v>
      </c>
      <c r="I2324" t="s">
        <v>8263</v>
      </c>
      <c r="J2324" t="s">
        <v>8263</v>
      </c>
      <c r="K2324" t="s">
        <v>8263</v>
      </c>
      <c r="L2324" t="s">
        <v>8263</v>
      </c>
    </row>
    <row r="2325" spans="1:12" x14ac:dyDescent="0.3">
      <c r="A2325" t="s">
        <v>4569</v>
      </c>
      <c r="B2325" t="s">
        <v>4570</v>
      </c>
      <c r="C2325">
        <v>0.43</v>
      </c>
      <c r="D2325" t="s">
        <v>8263</v>
      </c>
      <c r="E2325" t="s">
        <v>29</v>
      </c>
      <c r="F2325" t="s">
        <v>38</v>
      </c>
      <c r="G2325">
        <v>41.855087349999998</v>
      </c>
      <c r="H2325">
        <v>1.872886721</v>
      </c>
      <c r="I2325">
        <v>5.375</v>
      </c>
      <c r="J2325" t="s">
        <v>8263</v>
      </c>
      <c r="K2325" t="s">
        <v>8263</v>
      </c>
      <c r="L2325" t="s">
        <v>8263</v>
      </c>
    </row>
    <row r="2326" spans="1:12" x14ac:dyDescent="0.3">
      <c r="A2326" t="s">
        <v>4571</v>
      </c>
      <c r="B2326" t="s">
        <v>4572</v>
      </c>
      <c r="C2326">
        <v>8.8319999999999996E-2</v>
      </c>
      <c r="D2326" t="s">
        <v>8263</v>
      </c>
      <c r="E2326" t="s">
        <v>29</v>
      </c>
      <c r="F2326" t="s">
        <v>38</v>
      </c>
      <c r="G2326">
        <v>42.215993760000003</v>
      </c>
      <c r="H2326">
        <v>1.8674843839999999</v>
      </c>
      <c r="I2326" t="s">
        <v>8263</v>
      </c>
      <c r="J2326" t="s">
        <v>8263</v>
      </c>
      <c r="K2326" t="s">
        <v>8263</v>
      </c>
      <c r="L2326" t="s">
        <v>8263</v>
      </c>
    </row>
    <row r="2327" spans="1:12" x14ac:dyDescent="0.3">
      <c r="A2327" t="s">
        <v>4573</v>
      </c>
      <c r="B2327" t="s">
        <v>4574</v>
      </c>
      <c r="C2327">
        <v>0.93500000000000005</v>
      </c>
      <c r="D2327" t="s">
        <v>8263</v>
      </c>
      <c r="E2327" t="s">
        <v>29</v>
      </c>
      <c r="F2327" t="s">
        <v>38</v>
      </c>
      <c r="G2327">
        <v>42.074982980000001</v>
      </c>
      <c r="H2327">
        <v>1.8702489630000001</v>
      </c>
      <c r="I2327">
        <v>16.5</v>
      </c>
      <c r="J2327" t="s">
        <v>8263</v>
      </c>
      <c r="K2327" t="s">
        <v>8263</v>
      </c>
      <c r="L2327" t="s">
        <v>8263</v>
      </c>
    </row>
    <row r="2328" spans="1:12" x14ac:dyDescent="0.3">
      <c r="A2328" t="s">
        <v>4575</v>
      </c>
      <c r="B2328" t="s">
        <v>4576</v>
      </c>
      <c r="C2328">
        <v>0.94699999999999995</v>
      </c>
      <c r="D2328" t="s">
        <v>8263</v>
      </c>
      <c r="E2328" t="s">
        <v>29</v>
      </c>
      <c r="F2328" t="s">
        <v>38</v>
      </c>
      <c r="G2328">
        <v>42.054406559999997</v>
      </c>
      <c r="H2328">
        <v>1.8724022890000001</v>
      </c>
      <c r="I2328">
        <v>13.97</v>
      </c>
      <c r="J2328" t="s">
        <v>8263</v>
      </c>
      <c r="K2328" t="s">
        <v>8263</v>
      </c>
      <c r="L2328" t="s">
        <v>8263</v>
      </c>
    </row>
    <row r="2329" spans="1:12" x14ac:dyDescent="0.3">
      <c r="A2329" t="s">
        <v>4577</v>
      </c>
      <c r="B2329" t="s">
        <v>4578</v>
      </c>
      <c r="C2329">
        <v>720</v>
      </c>
      <c r="D2329" t="s">
        <v>8263</v>
      </c>
      <c r="E2329" t="s">
        <v>14</v>
      </c>
      <c r="F2329" t="s">
        <v>30</v>
      </c>
      <c r="G2329">
        <v>47.880040000000001</v>
      </c>
      <c r="H2329">
        <v>17.538409999999999</v>
      </c>
      <c r="I2329">
        <v>24</v>
      </c>
      <c r="J2329" t="s">
        <v>8263</v>
      </c>
      <c r="K2329" t="s">
        <v>8263</v>
      </c>
      <c r="L2329">
        <v>2600</v>
      </c>
    </row>
    <row r="2330" spans="1:12" x14ac:dyDescent="0.3">
      <c r="A2330" t="s">
        <v>4579</v>
      </c>
      <c r="B2330" t="s">
        <v>4580</v>
      </c>
      <c r="C2330">
        <v>0.56000000000000005</v>
      </c>
      <c r="D2330" t="s">
        <v>8263</v>
      </c>
      <c r="E2330" t="s">
        <v>29</v>
      </c>
      <c r="F2330" t="s">
        <v>38</v>
      </c>
      <c r="G2330">
        <v>42.214762319999998</v>
      </c>
      <c r="H2330">
        <v>1.8695538759999999</v>
      </c>
      <c r="I2330">
        <v>24.42</v>
      </c>
      <c r="J2330" t="s">
        <v>8263</v>
      </c>
      <c r="K2330" t="s">
        <v>8263</v>
      </c>
      <c r="L2330" t="s">
        <v>8263</v>
      </c>
    </row>
    <row r="2331" spans="1:12" x14ac:dyDescent="0.3">
      <c r="A2331" t="s">
        <v>4581</v>
      </c>
      <c r="B2331" t="s">
        <v>4582</v>
      </c>
      <c r="C2331">
        <v>0.34</v>
      </c>
      <c r="D2331" t="s">
        <v>8263</v>
      </c>
      <c r="E2331" t="s">
        <v>29</v>
      </c>
      <c r="F2331" t="s">
        <v>38</v>
      </c>
      <c r="G2331">
        <v>42.04622792</v>
      </c>
      <c r="H2331">
        <v>1.8732356889999999</v>
      </c>
      <c r="I2331">
        <v>7.23</v>
      </c>
      <c r="J2331" t="s">
        <v>8263</v>
      </c>
      <c r="K2331" t="s">
        <v>8263</v>
      </c>
      <c r="L2331" t="s">
        <v>8263</v>
      </c>
    </row>
    <row r="2332" spans="1:12" x14ac:dyDescent="0.3">
      <c r="A2332" t="s">
        <v>4583</v>
      </c>
      <c r="B2332" t="s">
        <v>4584</v>
      </c>
      <c r="C2332">
        <v>4.4999999999999998E-2</v>
      </c>
      <c r="D2332" t="s">
        <v>8263</v>
      </c>
      <c r="E2332" t="s">
        <v>29</v>
      </c>
      <c r="F2332" t="s">
        <v>38</v>
      </c>
      <c r="G2332">
        <v>42.239817119999998</v>
      </c>
      <c r="H2332">
        <v>1.872270068</v>
      </c>
      <c r="I2332" t="s">
        <v>8263</v>
      </c>
      <c r="J2332" t="s">
        <v>8263</v>
      </c>
      <c r="K2332" t="s">
        <v>8263</v>
      </c>
      <c r="L2332" t="s">
        <v>8263</v>
      </c>
    </row>
    <row r="2333" spans="1:12" x14ac:dyDescent="0.3">
      <c r="A2333" t="s">
        <v>4585</v>
      </c>
      <c r="B2333" t="s">
        <v>4586</v>
      </c>
      <c r="C2333">
        <v>0.25800000000000001</v>
      </c>
      <c r="D2333" t="s">
        <v>8263</v>
      </c>
      <c r="E2333" t="s">
        <v>29</v>
      </c>
      <c r="F2333" t="s">
        <v>38</v>
      </c>
      <c r="G2333">
        <v>41.8418238</v>
      </c>
      <c r="H2333">
        <v>1.8796718480000001</v>
      </c>
      <c r="I2333">
        <v>7.6</v>
      </c>
      <c r="J2333" t="s">
        <v>8263</v>
      </c>
      <c r="K2333" t="s">
        <v>8263</v>
      </c>
      <c r="L2333" t="s">
        <v>8263</v>
      </c>
    </row>
    <row r="2334" spans="1:12" x14ac:dyDescent="0.3">
      <c r="A2334" t="s">
        <v>4587</v>
      </c>
      <c r="B2334" t="s">
        <v>4588</v>
      </c>
      <c r="C2334">
        <v>0.7</v>
      </c>
      <c r="D2334" t="s">
        <v>8263</v>
      </c>
      <c r="E2334" t="s">
        <v>29</v>
      </c>
      <c r="F2334" t="s">
        <v>38</v>
      </c>
      <c r="G2334">
        <v>41.941000389999999</v>
      </c>
      <c r="H2334">
        <v>1.8801207630000001</v>
      </c>
      <c r="I2334">
        <v>16.25</v>
      </c>
      <c r="J2334" t="s">
        <v>8263</v>
      </c>
      <c r="K2334" t="s">
        <v>8263</v>
      </c>
      <c r="L2334" t="s">
        <v>8263</v>
      </c>
    </row>
    <row r="2335" spans="1:12" x14ac:dyDescent="0.3">
      <c r="A2335" t="s">
        <v>4589</v>
      </c>
      <c r="B2335" t="s">
        <v>4590</v>
      </c>
      <c r="C2335">
        <v>2.9239999999999999</v>
      </c>
      <c r="D2335" t="s">
        <v>8263</v>
      </c>
      <c r="E2335" t="s">
        <v>29</v>
      </c>
      <c r="F2335" t="s">
        <v>38</v>
      </c>
      <c r="G2335">
        <v>42.084440360000002</v>
      </c>
      <c r="H2335">
        <v>1.8776619059999999</v>
      </c>
      <c r="I2335">
        <v>157.55000000000001</v>
      </c>
      <c r="J2335" t="s">
        <v>8263</v>
      </c>
      <c r="K2335" t="s">
        <v>8263</v>
      </c>
      <c r="L2335" t="s">
        <v>8263</v>
      </c>
    </row>
    <row r="2336" spans="1:12" x14ac:dyDescent="0.3">
      <c r="A2336" t="s">
        <v>4591</v>
      </c>
      <c r="B2336" t="s">
        <v>4592</v>
      </c>
      <c r="C2336">
        <v>0.375</v>
      </c>
      <c r="D2336" t="s">
        <v>8263</v>
      </c>
      <c r="E2336" t="s">
        <v>29</v>
      </c>
      <c r="F2336" t="s">
        <v>38</v>
      </c>
      <c r="G2336">
        <v>41.830157110000002</v>
      </c>
      <c r="H2336">
        <v>1.882139308</v>
      </c>
      <c r="I2336">
        <v>4.7</v>
      </c>
      <c r="J2336" t="s">
        <v>8263</v>
      </c>
      <c r="K2336" t="s">
        <v>8263</v>
      </c>
      <c r="L2336" t="s">
        <v>8263</v>
      </c>
    </row>
    <row r="2337" spans="1:12" x14ac:dyDescent="0.3">
      <c r="A2337" t="s">
        <v>4593</v>
      </c>
      <c r="B2337" t="s">
        <v>4594</v>
      </c>
      <c r="C2337">
        <v>0.42599999999999999</v>
      </c>
      <c r="D2337" t="s">
        <v>8263</v>
      </c>
      <c r="E2337" t="s">
        <v>29</v>
      </c>
      <c r="F2337" t="s">
        <v>38</v>
      </c>
      <c r="G2337">
        <v>41.929818480000002</v>
      </c>
      <c r="H2337">
        <v>1.8805576100000001</v>
      </c>
      <c r="I2337">
        <v>6.41</v>
      </c>
      <c r="J2337" t="s">
        <v>8263</v>
      </c>
      <c r="K2337" t="s">
        <v>8263</v>
      </c>
      <c r="L2337" t="s">
        <v>8263</v>
      </c>
    </row>
    <row r="2338" spans="1:12" x14ac:dyDescent="0.3">
      <c r="A2338" t="s">
        <v>4595</v>
      </c>
      <c r="B2338" t="s">
        <v>4596</v>
      </c>
      <c r="C2338">
        <v>1.2490000000000001</v>
      </c>
      <c r="D2338" t="s">
        <v>8263</v>
      </c>
      <c r="E2338" t="s">
        <v>29</v>
      </c>
      <c r="F2338" t="s">
        <v>38</v>
      </c>
      <c r="G2338">
        <v>41.908075340000003</v>
      </c>
      <c r="H2338">
        <v>1.881359596</v>
      </c>
      <c r="I2338">
        <v>15.39</v>
      </c>
      <c r="J2338" t="s">
        <v>8263</v>
      </c>
      <c r="K2338" t="s">
        <v>8263</v>
      </c>
      <c r="L2338" t="s">
        <v>8263</v>
      </c>
    </row>
    <row r="2339" spans="1:12" x14ac:dyDescent="0.3">
      <c r="A2339" t="s">
        <v>4597</v>
      </c>
      <c r="B2339" t="s">
        <v>4598</v>
      </c>
      <c r="C2339">
        <v>0.47064</v>
      </c>
      <c r="D2339" t="s">
        <v>8263</v>
      </c>
      <c r="E2339" t="s">
        <v>29</v>
      </c>
      <c r="F2339" t="s">
        <v>38</v>
      </c>
      <c r="G2339">
        <v>41.956271260000001</v>
      </c>
      <c r="H2339">
        <v>1.881530631</v>
      </c>
      <c r="I2339">
        <v>10.914999999999999</v>
      </c>
      <c r="J2339" t="s">
        <v>8263</v>
      </c>
      <c r="K2339" t="s">
        <v>8263</v>
      </c>
      <c r="L2339" t="s">
        <v>8263</v>
      </c>
    </row>
    <row r="2340" spans="1:12" x14ac:dyDescent="0.3">
      <c r="A2340" t="s">
        <v>4599</v>
      </c>
      <c r="B2340" t="s">
        <v>4600</v>
      </c>
      <c r="C2340">
        <v>141</v>
      </c>
      <c r="D2340" t="s">
        <v>8263</v>
      </c>
      <c r="E2340" t="s">
        <v>14</v>
      </c>
      <c r="F2340" t="s">
        <v>24</v>
      </c>
      <c r="G2340">
        <v>43.690489999999997</v>
      </c>
      <c r="H2340">
        <v>5.3848900000000004</v>
      </c>
      <c r="I2340" t="s">
        <v>8263</v>
      </c>
      <c r="J2340" t="s">
        <v>8263</v>
      </c>
      <c r="K2340" t="s">
        <v>8263</v>
      </c>
      <c r="L2340" t="s">
        <v>8263</v>
      </c>
    </row>
    <row r="2341" spans="1:12" x14ac:dyDescent="0.3">
      <c r="A2341" t="s">
        <v>4601</v>
      </c>
      <c r="B2341" t="s">
        <v>4602</v>
      </c>
      <c r="C2341">
        <v>6.95</v>
      </c>
      <c r="D2341" t="s">
        <v>8263</v>
      </c>
      <c r="E2341" t="s">
        <v>14</v>
      </c>
      <c r="F2341" t="s">
        <v>38</v>
      </c>
      <c r="G2341">
        <v>42.118262350000002</v>
      </c>
      <c r="H2341">
        <v>1.879835414</v>
      </c>
      <c r="I2341">
        <v>100</v>
      </c>
      <c r="J2341">
        <v>109.43</v>
      </c>
      <c r="K2341" t="s">
        <v>8263</v>
      </c>
      <c r="L2341" t="s">
        <v>8263</v>
      </c>
    </row>
    <row r="2342" spans="1:12" x14ac:dyDescent="0.3">
      <c r="A2342" t="s">
        <v>4603</v>
      </c>
      <c r="B2342" t="s">
        <v>4604</v>
      </c>
      <c r="C2342">
        <v>0.95</v>
      </c>
      <c r="D2342" t="s">
        <v>8263</v>
      </c>
      <c r="E2342" t="s">
        <v>29</v>
      </c>
      <c r="F2342" t="s">
        <v>38</v>
      </c>
      <c r="G2342">
        <v>41.97682588</v>
      </c>
      <c r="H2342">
        <v>1.882631489</v>
      </c>
      <c r="I2342">
        <v>9.3699999999999992</v>
      </c>
      <c r="J2342" t="s">
        <v>8263</v>
      </c>
      <c r="K2342" t="s">
        <v>8263</v>
      </c>
      <c r="L2342" t="s">
        <v>8263</v>
      </c>
    </row>
    <row r="2343" spans="1:12" x14ac:dyDescent="0.3">
      <c r="A2343" t="s">
        <v>4605</v>
      </c>
      <c r="B2343" t="s">
        <v>4606</v>
      </c>
      <c r="C2343">
        <v>0.42799999999999999</v>
      </c>
      <c r="D2343" t="s">
        <v>8263</v>
      </c>
      <c r="E2343" t="s">
        <v>29</v>
      </c>
      <c r="F2343" t="s">
        <v>38</v>
      </c>
      <c r="G2343">
        <v>42.035983690000002</v>
      </c>
      <c r="H2343">
        <v>1.8820427239999999</v>
      </c>
      <c r="I2343">
        <v>11.2</v>
      </c>
      <c r="J2343" t="s">
        <v>8263</v>
      </c>
      <c r="K2343" t="s">
        <v>8263</v>
      </c>
      <c r="L2343" t="s">
        <v>8263</v>
      </c>
    </row>
    <row r="2344" spans="1:12" x14ac:dyDescent="0.3">
      <c r="A2344" t="s">
        <v>4607</v>
      </c>
      <c r="B2344" t="s">
        <v>4608</v>
      </c>
      <c r="C2344">
        <v>0.125</v>
      </c>
      <c r="D2344" t="s">
        <v>8263</v>
      </c>
      <c r="E2344" t="s">
        <v>29</v>
      </c>
      <c r="F2344" t="s">
        <v>38</v>
      </c>
      <c r="G2344">
        <v>41.535387720000003</v>
      </c>
      <c r="H2344">
        <v>1.8916055629999999</v>
      </c>
      <c r="I2344">
        <v>5.67</v>
      </c>
      <c r="J2344" t="s">
        <v>8263</v>
      </c>
      <c r="K2344" t="s">
        <v>8263</v>
      </c>
      <c r="L2344" t="s">
        <v>8263</v>
      </c>
    </row>
    <row r="2345" spans="1:12" x14ac:dyDescent="0.3">
      <c r="A2345" t="s">
        <v>4609</v>
      </c>
      <c r="B2345" t="s">
        <v>4610</v>
      </c>
      <c r="C2345">
        <v>1.26</v>
      </c>
      <c r="D2345" t="s">
        <v>8263</v>
      </c>
      <c r="E2345" t="s">
        <v>29</v>
      </c>
      <c r="F2345" t="s">
        <v>38</v>
      </c>
      <c r="G2345">
        <v>41.964748720000003</v>
      </c>
      <c r="H2345">
        <v>1.884544124</v>
      </c>
      <c r="I2345">
        <v>13.78</v>
      </c>
      <c r="J2345" t="s">
        <v>8263</v>
      </c>
      <c r="K2345" t="s">
        <v>8263</v>
      </c>
      <c r="L2345" t="s">
        <v>8263</v>
      </c>
    </row>
    <row r="2346" spans="1:12" x14ac:dyDescent="0.3">
      <c r="A2346" t="s">
        <v>4611</v>
      </c>
      <c r="B2346" t="s">
        <v>4612</v>
      </c>
      <c r="C2346">
        <v>0.26100000000000001</v>
      </c>
      <c r="D2346" t="s">
        <v>8263</v>
      </c>
      <c r="E2346" t="s">
        <v>29</v>
      </c>
      <c r="F2346" t="s">
        <v>38</v>
      </c>
      <c r="G2346">
        <v>41.900219939999999</v>
      </c>
      <c r="H2346">
        <v>1.885824704</v>
      </c>
      <c r="I2346">
        <v>4</v>
      </c>
      <c r="J2346" t="s">
        <v>8263</v>
      </c>
      <c r="K2346" t="s">
        <v>8263</v>
      </c>
      <c r="L2346" t="s">
        <v>8263</v>
      </c>
    </row>
    <row r="2347" spans="1:12" x14ac:dyDescent="0.3">
      <c r="A2347" t="s">
        <v>4613</v>
      </c>
      <c r="B2347" t="s">
        <v>4614</v>
      </c>
      <c r="C2347">
        <v>0.28899999999999998</v>
      </c>
      <c r="D2347" t="s">
        <v>8263</v>
      </c>
      <c r="E2347" t="s">
        <v>29</v>
      </c>
      <c r="F2347" t="s">
        <v>38</v>
      </c>
      <c r="G2347">
        <v>41.884405280000003</v>
      </c>
      <c r="H2347">
        <v>1.8868588559999999</v>
      </c>
      <c r="I2347" t="s">
        <v>8263</v>
      </c>
      <c r="J2347" t="s">
        <v>8263</v>
      </c>
      <c r="K2347" t="s">
        <v>8263</v>
      </c>
      <c r="L2347" t="s">
        <v>8263</v>
      </c>
    </row>
    <row r="2348" spans="1:12" x14ac:dyDescent="0.3">
      <c r="A2348" t="s">
        <v>4615</v>
      </c>
      <c r="B2348" t="s">
        <v>4616</v>
      </c>
      <c r="C2348">
        <v>0.48</v>
      </c>
      <c r="D2348" t="s">
        <v>8263</v>
      </c>
      <c r="E2348" t="s">
        <v>29</v>
      </c>
      <c r="F2348" t="s">
        <v>38</v>
      </c>
      <c r="G2348">
        <v>42.007925059999998</v>
      </c>
      <c r="H2348">
        <v>1.885384116</v>
      </c>
      <c r="I2348">
        <v>7.17</v>
      </c>
      <c r="J2348" t="s">
        <v>8263</v>
      </c>
      <c r="K2348" t="s">
        <v>8263</v>
      </c>
      <c r="L2348" t="s">
        <v>8263</v>
      </c>
    </row>
    <row r="2349" spans="1:12" x14ac:dyDescent="0.3">
      <c r="A2349" t="s">
        <v>4617</v>
      </c>
      <c r="B2349" t="s">
        <v>4618</v>
      </c>
      <c r="C2349">
        <v>0.23</v>
      </c>
      <c r="D2349" t="s">
        <v>8263</v>
      </c>
      <c r="E2349" t="s">
        <v>29</v>
      </c>
      <c r="F2349" t="s">
        <v>38</v>
      </c>
      <c r="G2349">
        <v>41.876604700000001</v>
      </c>
      <c r="H2349">
        <v>1.8877052649999999</v>
      </c>
      <c r="I2349">
        <v>5.6849999999999996</v>
      </c>
      <c r="J2349" t="s">
        <v>8263</v>
      </c>
      <c r="K2349" t="s">
        <v>8263</v>
      </c>
      <c r="L2349" t="s">
        <v>8263</v>
      </c>
    </row>
    <row r="2350" spans="1:12" x14ac:dyDescent="0.3">
      <c r="A2350" t="s">
        <v>4619</v>
      </c>
      <c r="B2350" t="s">
        <v>4620</v>
      </c>
      <c r="C2350">
        <v>0.72</v>
      </c>
      <c r="D2350" t="s">
        <v>8263</v>
      </c>
      <c r="E2350" t="s">
        <v>29</v>
      </c>
      <c r="F2350" t="s">
        <v>38</v>
      </c>
      <c r="G2350">
        <v>41.986900810000002</v>
      </c>
      <c r="H2350">
        <v>1.8859924079999999</v>
      </c>
      <c r="I2350" t="s">
        <v>8263</v>
      </c>
      <c r="J2350" t="s">
        <v>8263</v>
      </c>
      <c r="K2350" t="s">
        <v>8263</v>
      </c>
      <c r="L2350" t="s">
        <v>8263</v>
      </c>
    </row>
    <row r="2351" spans="1:12" x14ac:dyDescent="0.3">
      <c r="A2351" t="s">
        <v>4621</v>
      </c>
      <c r="B2351" t="s">
        <v>4622</v>
      </c>
      <c r="C2351">
        <v>141</v>
      </c>
      <c r="D2351" t="s">
        <v>8263</v>
      </c>
      <c r="E2351" t="s">
        <v>29</v>
      </c>
      <c r="F2351" t="s">
        <v>15</v>
      </c>
      <c r="G2351">
        <v>46.364951210000001</v>
      </c>
      <c r="H2351">
        <v>8.9287853679999998</v>
      </c>
      <c r="I2351" t="s">
        <v>8263</v>
      </c>
      <c r="J2351" t="s">
        <v>8263</v>
      </c>
      <c r="K2351" t="s">
        <v>8263</v>
      </c>
      <c r="L2351" t="s">
        <v>8263</v>
      </c>
    </row>
    <row r="2352" spans="1:12" x14ac:dyDescent="0.3">
      <c r="A2352" t="s">
        <v>4623</v>
      </c>
      <c r="B2352" t="s">
        <v>4624</v>
      </c>
      <c r="C2352">
        <v>0.3</v>
      </c>
      <c r="D2352" t="s">
        <v>8263</v>
      </c>
      <c r="E2352" t="s">
        <v>29</v>
      </c>
      <c r="F2352" t="s">
        <v>38</v>
      </c>
      <c r="G2352">
        <v>42.022350879999998</v>
      </c>
      <c r="H2352">
        <v>1.886050155</v>
      </c>
      <c r="I2352">
        <v>9.32</v>
      </c>
      <c r="J2352" t="s">
        <v>8263</v>
      </c>
      <c r="K2352" t="s">
        <v>8263</v>
      </c>
      <c r="L2352" t="s">
        <v>8263</v>
      </c>
    </row>
    <row r="2353" spans="1:12" x14ac:dyDescent="0.3">
      <c r="A2353" t="s">
        <v>4625</v>
      </c>
      <c r="B2353" t="s">
        <v>4626</v>
      </c>
      <c r="C2353">
        <v>0.23799999999999999</v>
      </c>
      <c r="D2353" t="s">
        <v>8263</v>
      </c>
      <c r="E2353" t="s">
        <v>29</v>
      </c>
      <c r="F2353" t="s">
        <v>38</v>
      </c>
      <c r="G2353">
        <v>41.994922860000003</v>
      </c>
      <c r="H2353">
        <v>1.8866372870000001</v>
      </c>
      <c r="I2353">
        <v>7.48</v>
      </c>
      <c r="J2353" t="s">
        <v>8263</v>
      </c>
      <c r="K2353" t="s">
        <v>8263</v>
      </c>
      <c r="L2353" t="s">
        <v>8263</v>
      </c>
    </row>
    <row r="2354" spans="1:12" x14ac:dyDescent="0.3">
      <c r="A2354" t="s">
        <v>4627</v>
      </c>
      <c r="B2354" t="s">
        <v>4628</v>
      </c>
      <c r="C2354">
        <v>0.36</v>
      </c>
      <c r="D2354" t="s">
        <v>8263</v>
      </c>
      <c r="E2354" t="s">
        <v>29</v>
      </c>
      <c r="F2354" t="s">
        <v>38</v>
      </c>
      <c r="G2354">
        <v>42.002677300000002</v>
      </c>
      <c r="H2354">
        <v>1.886622845</v>
      </c>
      <c r="I2354">
        <v>6.99</v>
      </c>
      <c r="J2354" t="s">
        <v>8263</v>
      </c>
      <c r="K2354" t="s">
        <v>8263</v>
      </c>
      <c r="L2354" t="s">
        <v>8263</v>
      </c>
    </row>
    <row r="2355" spans="1:12" x14ac:dyDescent="0.3">
      <c r="A2355" t="s">
        <v>4629</v>
      </c>
      <c r="B2355" t="s">
        <v>4630</v>
      </c>
      <c r="C2355">
        <v>0.2</v>
      </c>
      <c r="D2355" t="s">
        <v>8263</v>
      </c>
      <c r="E2355" t="s">
        <v>29</v>
      </c>
      <c r="F2355" t="s">
        <v>38</v>
      </c>
      <c r="G2355">
        <v>41.753195349999999</v>
      </c>
      <c r="H2355">
        <v>1.89250892</v>
      </c>
      <c r="I2355">
        <v>4.57</v>
      </c>
      <c r="J2355" t="s">
        <v>8263</v>
      </c>
      <c r="K2355" t="s">
        <v>8263</v>
      </c>
      <c r="L2355" t="s">
        <v>8263</v>
      </c>
    </row>
    <row r="2356" spans="1:12" x14ac:dyDescent="0.3">
      <c r="A2356" t="s">
        <v>4631</v>
      </c>
      <c r="B2356" t="s">
        <v>4632</v>
      </c>
      <c r="C2356">
        <v>0.13200000000000001</v>
      </c>
      <c r="D2356" t="s">
        <v>8263</v>
      </c>
      <c r="E2356" t="s">
        <v>29</v>
      </c>
      <c r="F2356" t="s">
        <v>38</v>
      </c>
      <c r="G2356">
        <v>41.826744509999997</v>
      </c>
      <c r="H2356">
        <v>1.891531123</v>
      </c>
      <c r="I2356" t="s">
        <v>8263</v>
      </c>
      <c r="J2356" t="s">
        <v>8263</v>
      </c>
      <c r="K2356" t="s">
        <v>8263</v>
      </c>
      <c r="L2356" t="s">
        <v>8263</v>
      </c>
    </row>
    <row r="2357" spans="1:12" x14ac:dyDescent="0.3">
      <c r="A2357" t="s">
        <v>4633</v>
      </c>
      <c r="B2357" t="s">
        <v>4634</v>
      </c>
      <c r="C2357">
        <v>3.5999999999999997E-2</v>
      </c>
      <c r="D2357" t="s">
        <v>8263</v>
      </c>
      <c r="E2357" t="s">
        <v>29</v>
      </c>
      <c r="F2357" t="s">
        <v>38</v>
      </c>
      <c r="G2357">
        <v>41.824224989999998</v>
      </c>
      <c r="H2357">
        <v>1.8936457040000001</v>
      </c>
      <c r="I2357" t="s">
        <v>8263</v>
      </c>
      <c r="J2357" t="s">
        <v>8263</v>
      </c>
      <c r="K2357" t="s">
        <v>8263</v>
      </c>
      <c r="L2357" t="s">
        <v>8263</v>
      </c>
    </row>
    <row r="2358" spans="1:12" x14ac:dyDescent="0.3">
      <c r="A2358" t="s">
        <v>4635</v>
      </c>
      <c r="B2358" t="s">
        <v>4636</v>
      </c>
      <c r="C2358">
        <v>0.56200000000000006</v>
      </c>
      <c r="D2358" t="s">
        <v>8263</v>
      </c>
      <c r="E2358" t="s">
        <v>29</v>
      </c>
      <c r="F2358" t="s">
        <v>38</v>
      </c>
      <c r="G2358">
        <v>41.821890959999998</v>
      </c>
      <c r="H2358">
        <v>1.895383662</v>
      </c>
      <c r="I2358">
        <v>9.5500000000000007</v>
      </c>
      <c r="J2358" t="s">
        <v>8263</v>
      </c>
      <c r="K2358" t="s">
        <v>8263</v>
      </c>
      <c r="L2358" t="s">
        <v>8263</v>
      </c>
    </row>
    <row r="2359" spans="1:12" x14ac:dyDescent="0.3">
      <c r="A2359" t="s">
        <v>4637</v>
      </c>
      <c r="B2359" t="s">
        <v>4638</v>
      </c>
      <c r="C2359">
        <v>8.1000000000000003E-2</v>
      </c>
      <c r="D2359" t="s">
        <v>8263</v>
      </c>
      <c r="E2359" t="s">
        <v>29</v>
      </c>
      <c r="F2359" t="s">
        <v>38</v>
      </c>
      <c r="G2359">
        <v>41.748557320000003</v>
      </c>
      <c r="H2359">
        <v>1.8972431860000001</v>
      </c>
      <c r="I2359">
        <v>3.34</v>
      </c>
      <c r="J2359" t="s">
        <v>8263</v>
      </c>
      <c r="K2359" t="s">
        <v>8263</v>
      </c>
      <c r="L2359" t="s">
        <v>8263</v>
      </c>
    </row>
    <row r="2360" spans="1:12" x14ac:dyDescent="0.3">
      <c r="A2360" t="s">
        <v>4639</v>
      </c>
      <c r="B2360" t="s">
        <v>4640</v>
      </c>
      <c r="C2360">
        <v>0.377</v>
      </c>
      <c r="D2360" t="s">
        <v>8263</v>
      </c>
      <c r="E2360" t="s">
        <v>29</v>
      </c>
      <c r="F2360" t="s">
        <v>38</v>
      </c>
      <c r="G2360">
        <v>41.743083800000001</v>
      </c>
      <c r="H2360">
        <v>1.901281453</v>
      </c>
      <c r="I2360">
        <v>8.3000000000000007</v>
      </c>
      <c r="J2360" t="s">
        <v>8263</v>
      </c>
      <c r="K2360" t="s">
        <v>8263</v>
      </c>
      <c r="L2360" t="s">
        <v>8263</v>
      </c>
    </row>
    <row r="2361" spans="1:12" x14ac:dyDescent="0.3">
      <c r="A2361" t="s">
        <v>4641</v>
      </c>
      <c r="B2361" t="s">
        <v>4642</v>
      </c>
      <c r="C2361">
        <v>0.108</v>
      </c>
      <c r="D2361" t="s">
        <v>8263</v>
      </c>
      <c r="E2361" t="s">
        <v>29</v>
      </c>
      <c r="F2361" t="s">
        <v>38</v>
      </c>
      <c r="G2361">
        <v>41.775190420000001</v>
      </c>
      <c r="H2361">
        <v>1.9038138529999999</v>
      </c>
      <c r="I2361">
        <v>5.0999999999999996</v>
      </c>
      <c r="J2361" t="s">
        <v>8263</v>
      </c>
      <c r="K2361" t="s">
        <v>8263</v>
      </c>
      <c r="L2361" t="s">
        <v>8263</v>
      </c>
    </row>
    <row r="2362" spans="1:12" x14ac:dyDescent="0.3">
      <c r="A2362" t="s">
        <v>4643</v>
      </c>
      <c r="B2362" t="s">
        <v>4644</v>
      </c>
      <c r="C2362">
        <v>140.5</v>
      </c>
      <c r="D2362" t="s">
        <v>8263</v>
      </c>
      <c r="E2362" t="s">
        <v>29</v>
      </c>
      <c r="F2362" t="s">
        <v>24</v>
      </c>
      <c r="G2362">
        <v>48.403849999999998</v>
      </c>
      <c r="H2362">
        <v>7.7277500000000003</v>
      </c>
      <c r="I2362">
        <v>21</v>
      </c>
      <c r="J2362">
        <v>25</v>
      </c>
      <c r="K2362" t="s">
        <v>8263</v>
      </c>
      <c r="L2362" t="s">
        <v>8263</v>
      </c>
    </row>
    <row r="2363" spans="1:12" x14ac:dyDescent="0.3">
      <c r="A2363" t="s">
        <v>4645</v>
      </c>
      <c r="B2363" t="s">
        <v>4646</v>
      </c>
      <c r="C2363">
        <v>0.22500000000000001</v>
      </c>
      <c r="D2363" t="s">
        <v>8263</v>
      </c>
      <c r="E2363" t="s">
        <v>29</v>
      </c>
      <c r="F2363" t="s">
        <v>38</v>
      </c>
      <c r="G2363">
        <v>41.79891361</v>
      </c>
      <c r="H2363">
        <v>1.9037346079999999</v>
      </c>
      <c r="I2363">
        <v>8.5500000000000007</v>
      </c>
      <c r="J2363" t="s">
        <v>8263</v>
      </c>
      <c r="K2363" t="s">
        <v>8263</v>
      </c>
      <c r="L2363" t="s">
        <v>8263</v>
      </c>
    </row>
    <row r="2364" spans="1:12" x14ac:dyDescent="0.3">
      <c r="A2364" t="s">
        <v>4647</v>
      </c>
      <c r="B2364" t="s">
        <v>4648</v>
      </c>
      <c r="C2364">
        <v>0.58099999999999996</v>
      </c>
      <c r="D2364" t="s">
        <v>8263</v>
      </c>
      <c r="E2364" t="s">
        <v>29</v>
      </c>
      <c r="F2364" t="s">
        <v>38</v>
      </c>
      <c r="G2364">
        <v>41.763976759999998</v>
      </c>
      <c r="H2364">
        <v>1.9056889770000001</v>
      </c>
      <c r="I2364">
        <v>6.54</v>
      </c>
      <c r="J2364" t="s">
        <v>8263</v>
      </c>
      <c r="K2364" t="s">
        <v>8263</v>
      </c>
      <c r="L2364" t="s">
        <v>8263</v>
      </c>
    </row>
    <row r="2365" spans="1:12" x14ac:dyDescent="0.3">
      <c r="A2365" t="s">
        <v>4649</v>
      </c>
      <c r="B2365" t="s">
        <v>4650</v>
      </c>
      <c r="C2365">
        <v>0.20200000000000001</v>
      </c>
      <c r="D2365" t="s">
        <v>8263</v>
      </c>
      <c r="E2365" t="s">
        <v>29</v>
      </c>
      <c r="F2365" t="s">
        <v>38</v>
      </c>
      <c r="G2365">
        <v>41.780943469999997</v>
      </c>
      <c r="H2365">
        <v>1.9054606949999999</v>
      </c>
      <c r="I2365">
        <v>8.1</v>
      </c>
      <c r="J2365" t="s">
        <v>8263</v>
      </c>
      <c r="K2365" t="s">
        <v>8263</v>
      </c>
      <c r="L2365" t="s">
        <v>8263</v>
      </c>
    </row>
    <row r="2366" spans="1:12" x14ac:dyDescent="0.3">
      <c r="A2366" t="s">
        <v>4651</v>
      </c>
      <c r="B2366" t="s">
        <v>4652</v>
      </c>
      <c r="C2366">
        <v>0.88749999999999996</v>
      </c>
      <c r="D2366" t="s">
        <v>8263</v>
      </c>
      <c r="E2366" t="s">
        <v>29</v>
      </c>
      <c r="F2366" t="s">
        <v>38</v>
      </c>
      <c r="G2366">
        <v>41.496213160000003</v>
      </c>
      <c r="H2366">
        <v>1.9216976859999999</v>
      </c>
      <c r="I2366">
        <v>6.4584999999999999</v>
      </c>
      <c r="J2366" t="s">
        <v>8263</v>
      </c>
      <c r="K2366" t="s">
        <v>8263</v>
      </c>
      <c r="L2366" t="s">
        <v>8263</v>
      </c>
    </row>
    <row r="2367" spans="1:12" x14ac:dyDescent="0.3">
      <c r="A2367" t="s">
        <v>4653</v>
      </c>
      <c r="B2367" t="s">
        <v>4654</v>
      </c>
      <c r="C2367">
        <v>7.4999999999999997E-2</v>
      </c>
      <c r="D2367" t="s">
        <v>8263</v>
      </c>
      <c r="E2367" t="s">
        <v>29</v>
      </c>
      <c r="F2367" t="s">
        <v>38</v>
      </c>
      <c r="G2367">
        <v>41.758719980000002</v>
      </c>
      <c r="H2367">
        <v>1.9347805629999999</v>
      </c>
      <c r="I2367">
        <v>15</v>
      </c>
      <c r="J2367" t="s">
        <v>8263</v>
      </c>
      <c r="K2367" t="s">
        <v>8263</v>
      </c>
      <c r="L2367" t="s">
        <v>8263</v>
      </c>
    </row>
    <row r="2368" spans="1:12" x14ac:dyDescent="0.3">
      <c r="A2368" t="s">
        <v>4655</v>
      </c>
      <c r="B2368" t="s">
        <v>4656</v>
      </c>
      <c r="C2368">
        <v>0.48</v>
      </c>
      <c r="D2368" t="s">
        <v>8263</v>
      </c>
      <c r="E2368" t="s">
        <v>29</v>
      </c>
      <c r="F2368" t="s">
        <v>38</v>
      </c>
      <c r="G2368">
        <v>41.764858590000003</v>
      </c>
      <c r="H2368">
        <v>1.9421378090000001</v>
      </c>
      <c r="I2368">
        <v>72.739999999999995</v>
      </c>
      <c r="J2368" t="s">
        <v>8263</v>
      </c>
      <c r="K2368" t="s">
        <v>8263</v>
      </c>
      <c r="L2368" t="s">
        <v>8263</v>
      </c>
    </row>
    <row r="2369" spans="1:12" x14ac:dyDescent="0.3">
      <c r="A2369" t="s">
        <v>4657</v>
      </c>
      <c r="B2369" t="s">
        <v>4658</v>
      </c>
      <c r="C2369">
        <v>0.14499999999999999</v>
      </c>
      <c r="D2369" t="s">
        <v>8263</v>
      </c>
      <c r="E2369" t="s">
        <v>29</v>
      </c>
      <c r="F2369" t="s">
        <v>38</v>
      </c>
      <c r="G2369">
        <v>41.989227659999997</v>
      </c>
      <c r="H2369">
        <v>1.9672357250000001</v>
      </c>
      <c r="I2369">
        <v>12.6</v>
      </c>
      <c r="J2369" t="s">
        <v>8263</v>
      </c>
      <c r="K2369" t="s">
        <v>8263</v>
      </c>
      <c r="L2369" t="s">
        <v>8263</v>
      </c>
    </row>
    <row r="2370" spans="1:12" x14ac:dyDescent="0.3">
      <c r="A2370" t="s">
        <v>4659</v>
      </c>
      <c r="B2370" t="s">
        <v>4660</v>
      </c>
      <c r="C2370">
        <v>0.57999999999999996</v>
      </c>
      <c r="D2370" t="s">
        <v>8263</v>
      </c>
      <c r="E2370" t="s">
        <v>29</v>
      </c>
      <c r="F2370" t="s">
        <v>38</v>
      </c>
      <c r="G2370">
        <v>42.252144229999999</v>
      </c>
      <c r="H2370">
        <v>1.9756977710000001</v>
      </c>
      <c r="I2370">
        <v>60</v>
      </c>
      <c r="J2370" t="s">
        <v>8263</v>
      </c>
      <c r="K2370" t="s">
        <v>8263</v>
      </c>
      <c r="L2370" t="s">
        <v>8263</v>
      </c>
    </row>
    <row r="2371" spans="1:12" x14ac:dyDescent="0.3">
      <c r="A2371" t="s">
        <v>4661</v>
      </c>
      <c r="B2371" t="s">
        <v>4662</v>
      </c>
      <c r="C2371">
        <v>7.3600000000000002E-3</v>
      </c>
      <c r="D2371" t="s">
        <v>8263</v>
      </c>
      <c r="E2371" t="s">
        <v>29</v>
      </c>
      <c r="F2371" t="s">
        <v>38</v>
      </c>
      <c r="G2371">
        <v>42.004634899999999</v>
      </c>
      <c r="H2371">
        <v>1.981018173</v>
      </c>
      <c r="I2371">
        <v>8.8000000000000007</v>
      </c>
      <c r="J2371" t="s">
        <v>8263</v>
      </c>
      <c r="K2371" t="s">
        <v>8263</v>
      </c>
      <c r="L2371" t="s">
        <v>8263</v>
      </c>
    </row>
    <row r="2372" spans="1:12" x14ac:dyDescent="0.3">
      <c r="A2372" t="s">
        <v>4663</v>
      </c>
      <c r="B2372" t="s">
        <v>4664</v>
      </c>
      <c r="C2372">
        <v>2.6</v>
      </c>
      <c r="D2372" t="s">
        <v>8263</v>
      </c>
      <c r="E2372" t="s">
        <v>29</v>
      </c>
      <c r="F2372" t="s">
        <v>38</v>
      </c>
      <c r="G2372">
        <v>42.260534</v>
      </c>
      <c r="H2372">
        <v>1.9792962080000001</v>
      </c>
      <c r="I2372">
        <v>321.69</v>
      </c>
      <c r="J2372" t="s">
        <v>8263</v>
      </c>
      <c r="K2372" t="s">
        <v>8263</v>
      </c>
      <c r="L2372" t="s">
        <v>8263</v>
      </c>
    </row>
    <row r="2373" spans="1:12" x14ac:dyDescent="0.3">
      <c r="A2373" t="s">
        <v>4665</v>
      </c>
      <c r="B2373" t="s">
        <v>4666</v>
      </c>
      <c r="C2373">
        <v>140.5</v>
      </c>
      <c r="D2373" t="s">
        <v>8263</v>
      </c>
      <c r="E2373" t="s">
        <v>29</v>
      </c>
      <c r="F2373" t="s">
        <v>24</v>
      </c>
      <c r="G2373">
        <v>48.020299999999999</v>
      </c>
      <c r="H2373">
        <v>7.5739299999999998</v>
      </c>
      <c r="I2373" t="s">
        <v>8263</v>
      </c>
      <c r="J2373" t="s">
        <v>8263</v>
      </c>
      <c r="K2373" t="s">
        <v>8263</v>
      </c>
      <c r="L2373" t="s">
        <v>8263</v>
      </c>
    </row>
    <row r="2374" spans="1:12" x14ac:dyDescent="0.3">
      <c r="A2374" t="s">
        <v>4667</v>
      </c>
      <c r="B2374" t="s">
        <v>4668</v>
      </c>
      <c r="C2374">
        <v>6.6600000000000006E-2</v>
      </c>
      <c r="D2374" t="s">
        <v>8263</v>
      </c>
      <c r="E2374" t="s">
        <v>29</v>
      </c>
      <c r="F2374" t="s">
        <v>38</v>
      </c>
      <c r="G2374">
        <v>42.281625820000002</v>
      </c>
      <c r="H2374">
        <v>2.0121506180000002</v>
      </c>
      <c r="I2374">
        <v>7.5</v>
      </c>
      <c r="J2374" t="s">
        <v>8263</v>
      </c>
      <c r="K2374" t="s">
        <v>8263</v>
      </c>
      <c r="L2374" t="s">
        <v>8263</v>
      </c>
    </row>
    <row r="2375" spans="1:12" x14ac:dyDescent="0.3">
      <c r="A2375" t="s">
        <v>4669</v>
      </c>
      <c r="B2375" t="s">
        <v>4670</v>
      </c>
      <c r="C2375">
        <v>4.7774999999999996E-3</v>
      </c>
      <c r="D2375" t="s">
        <v>8263</v>
      </c>
      <c r="E2375" t="s">
        <v>29</v>
      </c>
      <c r="F2375" t="s">
        <v>38</v>
      </c>
      <c r="G2375">
        <v>42.234659919999999</v>
      </c>
      <c r="H2375">
        <v>2.1183689210000001</v>
      </c>
      <c r="I2375" t="s">
        <v>8263</v>
      </c>
      <c r="J2375" t="s">
        <v>8263</v>
      </c>
      <c r="K2375" t="s">
        <v>8263</v>
      </c>
      <c r="L2375" t="s">
        <v>8263</v>
      </c>
    </row>
    <row r="2376" spans="1:12" x14ac:dyDescent="0.3">
      <c r="A2376" t="s">
        <v>4671</v>
      </c>
      <c r="B2376" t="s">
        <v>4672</v>
      </c>
      <c r="C2376">
        <v>0.33600000000000002</v>
      </c>
      <c r="D2376" t="s">
        <v>8263</v>
      </c>
      <c r="E2376" t="s">
        <v>29</v>
      </c>
      <c r="F2376" t="s">
        <v>38</v>
      </c>
      <c r="G2376">
        <v>42.26703586</v>
      </c>
      <c r="H2376">
        <v>2.158974578</v>
      </c>
      <c r="I2376">
        <v>19.71</v>
      </c>
      <c r="J2376" t="s">
        <v>8263</v>
      </c>
      <c r="K2376" t="s">
        <v>8263</v>
      </c>
      <c r="L2376" t="s">
        <v>8263</v>
      </c>
    </row>
    <row r="2377" spans="1:12" x14ac:dyDescent="0.3">
      <c r="A2377" t="s">
        <v>4673</v>
      </c>
      <c r="B2377" t="s">
        <v>4674</v>
      </c>
      <c r="C2377">
        <v>1.008</v>
      </c>
      <c r="D2377" t="s">
        <v>8263</v>
      </c>
      <c r="E2377" t="s">
        <v>29</v>
      </c>
      <c r="F2377" t="s">
        <v>38</v>
      </c>
      <c r="G2377">
        <v>42.278221260000002</v>
      </c>
      <c r="H2377">
        <v>2.160172008</v>
      </c>
      <c r="I2377">
        <v>36.07</v>
      </c>
      <c r="J2377" t="s">
        <v>8263</v>
      </c>
      <c r="K2377" t="s">
        <v>8263</v>
      </c>
      <c r="L2377" t="s">
        <v>8263</v>
      </c>
    </row>
    <row r="2378" spans="1:12" x14ac:dyDescent="0.3">
      <c r="A2378" t="s">
        <v>4675</v>
      </c>
      <c r="B2378" t="s">
        <v>4676</v>
      </c>
      <c r="C2378">
        <v>0.35759999999999997</v>
      </c>
      <c r="D2378" t="s">
        <v>8263</v>
      </c>
      <c r="E2378" t="s">
        <v>29</v>
      </c>
      <c r="F2378" t="s">
        <v>38</v>
      </c>
      <c r="G2378">
        <v>42.290887750000003</v>
      </c>
      <c r="H2378">
        <v>2.1619324209999999</v>
      </c>
      <c r="I2378" t="s">
        <v>8263</v>
      </c>
      <c r="J2378" t="s">
        <v>8263</v>
      </c>
      <c r="K2378" t="s">
        <v>8263</v>
      </c>
      <c r="L2378" t="s">
        <v>8263</v>
      </c>
    </row>
    <row r="2379" spans="1:12" x14ac:dyDescent="0.3">
      <c r="A2379" t="s">
        <v>4677</v>
      </c>
      <c r="B2379" t="s">
        <v>4678</v>
      </c>
      <c r="C2379">
        <v>0.14000000000000001</v>
      </c>
      <c r="D2379" t="s">
        <v>8263</v>
      </c>
      <c r="E2379" t="s">
        <v>29</v>
      </c>
      <c r="F2379" t="s">
        <v>38</v>
      </c>
      <c r="G2379">
        <v>42.24671704</v>
      </c>
      <c r="H2379">
        <v>2.1637779899999998</v>
      </c>
      <c r="I2379">
        <v>10</v>
      </c>
      <c r="J2379" t="s">
        <v>8263</v>
      </c>
      <c r="K2379" t="s">
        <v>8263</v>
      </c>
      <c r="L2379" t="s">
        <v>8263</v>
      </c>
    </row>
    <row r="2380" spans="1:12" x14ac:dyDescent="0.3">
      <c r="A2380" t="s">
        <v>4679</v>
      </c>
      <c r="B2380" t="s">
        <v>4680</v>
      </c>
      <c r="C2380">
        <v>3.6999999999999998E-2</v>
      </c>
      <c r="D2380" t="s">
        <v>8263</v>
      </c>
      <c r="E2380" t="s">
        <v>29</v>
      </c>
      <c r="F2380" t="s">
        <v>38</v>
      </c>
      <c r="G2380">
        <v>42.3082165</v>
      </c>
      <c r="H2380">
        <v>2.1633041849999999</v>
      </c>
      <c r="I2380" t="s">
        <v>8263</v>
      </c>
      <c r="J2380" t="s">
        <v>8263</v>
      </c>
      <c r="K2380" t="s">
        <v>8263</v>
      </c>
      <c r="L2380" t="s">
        <v>8263</v>
      </c>
    </row>
    <row r="2381" spans="1:12" x14ac:dyDescent="0.3">
      <c r="A2381" t="s">
        <v>4681</v>
      </c>
      <c r="B2381" t="s">
        <v>4682</v>
      </c>
      <c r="C2381">
        <v>0.78</v>
      </c>
      <c r="D2381" t="s">
        <v>8263</v>
      </c>
      <c r="E2381" t="s">
        <v>29</v>
      </c>
      <c r="F2381" t="s">
        <v>38</v>
      </c>
      <c r="G2381">
        <v>42.250187709999999</v>
      </c>
      <c r="H2381">
        <v>2.1642291569999998</v>
      </c>
      <c r="I2381">
        <v>34</v>
      </c>
      <c r="J2381" t="s">
        <v>8263</v>
      </c>
      <c r="K2381" t="s">
        <v>8263</v>
      </c>
      <c r="L2381" t="s">
        <v>8263</v>
      </c>
    </row>
    <row r="2382" spans="1:12" x14ac:dyDescent="0.3">
      <c r="A2382" t="s">
        <v>4683</v>
      </c>
      <c r="B2382" t="s">
        <v>4684</v>
      </c>
      <c r="C2382">
        <v>0.42599999999999999</v>
      </c>
      <c r="D2382" t="s">
        <v>8263</v>
      </c>
      <c r="E2382" t="s">
        <v>29</v>
      </c>
      <c r="F2382" t="s">
        <v>38</v>
      </c>
      <c r="G2382">
        <v>42.239616249999997</v>
      </c>
      <c r="H2382">
        <v>2.1657140250000002</v>
      </c>
      <c r="I2382">
        <v>12</v>
      </c>
      <c r="J2382" t="s">
        <v>8263</v>
      </c>
      <c r="K2382" t="s">
        <v>8263</v>
      </c>
      <c r="L2382" t="s">
        <v>8263</v>
      </c>
    </row>
    <row r="2383" spans="1:12" x14ac:dyDescent="0.3">
      <c r="A2383" t="s">
        <v>4685</v>
      </c>
      <c r="B2383" t="s">
        <v>4686</v>
      </c>
      <c r="C2383">
        <v>0.16</v>
      </c>
      <c r="D2383" t="s">
        <v>8263</v>
      </c>
      <c r="E2383" t="s">
        <v>29</v>
      </c>
      <c r="F2383" t="s">
        <v>38</v>
      </c>
      <c r="G2383">
        <v>42.294924440000003</v>
      </c>
      <c r="H2383">
        <v>2.1659063180000002</v>
      </c>
      <c r="I2383">
        <v>12.875</v>
      </c>
      <c r="J2383" t="s">
        <v>8263</v>
      </c>
      <c r="K2383" t="s">
        <v>8263</v>
      </c>
      <c r="L2383" t="s">
        <v>8263</v>
      </c>
    </row>
    <row r="2384" spans="1:12" x14ac:dyDescent="0.3">
      <c r="A2384" t="s">
        <v>4687</v>
      </c>
      <c r="B2384" t="s">
        <v>4688</v>
      </c>
      <c r="C2384">
        <v>0.7</v>
      </c>
      <c r="D2384" t="s">
        <v>8263</v>
      </c>
      <c r="E2384" t="s">
        <v>29</v>
      </c>
      <c r="F2384" t="s">
        <v>38</v>
      </c>
      <c r="G2384">
        <v>42.346342049999997</v>
      </c>
      <c r="H2384">
        <v>2.1661738719999999</v>
      </c>
      <c r="I2384">
        <v>44.65</v>
      </c>
      <c r="J2384" t="s">
        <v>8263</v>
      </c>
      <c r="K2384" t="s">
        <v>8263</v>
      </c>
      <c r="L2384" t="s">
        <v>8263</v>
      </c>
    </row>
    <row r="2385" spans="1:12" x14ac:dyDescent="0.3">
      <c r="A2385" t="s">
        <v>4689</v>
      </c>
      <c r="B2385" t="s">
        <v>4690</v>
      </c>
      <c r="C2385">
        <v>0.23200000000000001</v>
      </c>
      <c r="D2385" t="s">
        <v>8263</v>
      </c>
      <c r="E2385" t="s">
        <v>29</v>
      </c>
      <c r="F2385" t="s">
        <v>38</v>
      </c>
      <c r="G2385">
        <v>42.235425720000002</v>
      </c>
      <c r="H2385">
        <v>2.1678295169999999</v>
      </c>
      <c r="I2385">
        <v>10.3</v>
      </c>
      <c r="J2385" t="s">
        <v>8263</v>
      </c>
      <c r="K2385" t="s">
        <v>8263</v>
      </c>
      <c r="L2385" t="s">
        <v>8263</v>
      </c>
    </row>
    <row r="2386" spans="1:12" x14ac:dyDescent="0.3">
      <c r="A2386" t="s">
        <v>4691</v>
      </c>
      <c r="B2386" t="s">
        <v>4692</v>
      </c>
      <c r="C2386">
        <v>0.2</v>
      </c>
      <c r="D2386" t="s">
        <v>8263</v>
      </c>
      <c r="E2386" t="s">
        <v>29</v>
      </c>
      <c r="F2386" t="s">
        <v>38</v>
      </c>
      <c r="G2386">
        <v>42.213903000000002</v>
      </c>
      <c r="H2386">
        <v>2.1681242529999998</v>
      </c>
      <c r="I2386">
        <v>13.32</v>
      </c>
      <c r="J2386" t="s">
        <v>8263</v>
      </c>
      <c r="K2386" t="s">
        <v>8263</v>
      </c>
      <c r="L2386" t="s">
        <v>8263</v>
      </c>
    </row>
    <row r="2387" spans="1:12" x14ac:dyDescent="0.3">
      <c r="A2387" t="s">
        <v>4693</v>
      </c>
      <c r="B2387" t="s">
        <v>4694</v>
      </c>
      <c r="C2387">
        <v>8.2000000000000003E-2</v>
      </c>
      <c r="D2387" t="s">
        <v>8263</v>
      </c>
      <c r="E2387" t="s">
        <v>29</v>
      </c>
      <c r="F2387" t="s">
        <v>38</v>
      </c>
      <c r="G2387">
        <v>42.211797140000002</v>
      </c>
      <c r="H2387">
        <v>2.1683457260000001</v>
      </c>
      <c r="I2387">
        <v>6.53</v>
      </c>
      <c r="J2387" t="s">
        <v>8263</v>
      </c>
      <c r="K2387" t="s">
        <v>8263</v>
      </c>
      <c r="L2387" t="s">
        <v>8263</v>
      </c>
    </row>
    <row r="2388" spans="1:12" x14ac:dyDescent="0.3">
      <c r="A2388" t="s">
        <v>4695</v>
      </c>
      <c r="B2388" t="s">
        <v>4696</v>
      </c>
      <c r="C2388">
        <v>6.4000000000000001E-2</v>
      </c>
      <c r="D2388" t="s">
        <v>8263</v>
      </c>
      <c r="E2388" t="s">
        <v>29</v>
      </c>
      <c r="F2388" t="s">
        <v>38</v>
      </c>
      <c r="G2388">
        <v>42.302742119999998</v>
      </c>
      <c r="H2388">
        <v>2.167198344</v>
      </c>
      <c r="I2388">
        <v>8.7899999999999991</v>
      </c>
      <c r="J2388" t="s">
        <v>8263</v>
      </c>
      <c r="K2388" t="s">
        <v>8263</v>
      </c>
      <c r="L2388" t="s">
        <v>8263</v>
      </c>
    </row>
    <row r="2389" spans="1:12" x14ac:dyDescent="0.3">
      <c r="A2389" t="s">
        <v>4697</v>
      </c>
      <c r="B2389" t="s">
        <v>4698</v>
      </c>
      <c r="C2389">
        <v>0.09</v>
      </c>
      <c r="D2389" t="s">
        <v>8263</v>
      </c>
      <c r="E2389" t="s">
        <v>29</v>
      </c>
      <c r="F2389" t="s">
        <v>38</v>
      </c>
      <c r="G2389">
        <v>42.222291069999997</v>
      </c>
      <c r="H2389">
        <v>2.1698195579999999</v>
      </c>
      <c r="I2389" t="s">
        <v>8263</v>
      </c>
      <c r="J2389" t="s">
        <v>8263</v>
      </c>
      <c r="K2389" t="s">
        <v>8263</v>
      </c>
      <c r="L2389" t="s">
        <v>8263</v>
      </c>
    </row>
    <row r="2390" spans="1:12" x14ac:dyDescent="0.3">
      <c r="A2390" t="s">
        <v>4699</v>
      </c>
      <c r="B2390" t="s">
        <v>4700</v>
      </c>
      <c r="C2390">
        <v>0.1</v>
      </c>
      <c r="D2390" t="s">
        <v>8263</v>
      </c>
      <c r="E2390" t="s">
        <v>29</v>
      </c>
      <c r="F2390" t="s">
        <v>38</v>
      </c>
      <c r="G2390">
        <v>42.306591650000001</v>
      </c>
      <c r="H2390">
        <v>2.16897969</v>
      </c>
      <c r="I2390" t="s">
        <v>8263</v>
      </c>
      <c r="J2390" t="s">
        <v>8263</v>
      </c>
      <c r="K2390" t="s">
        <v>8263</v>
      </c>
      <c r="L2390" t="s">
        <v>8263</v>
      </c>
    </row>
    <row r="2391" spans="1:12" x14ac:dyDescent="0.3">
      <c r="A2391" t="s">
        <v>4701</v>
      </c>
      <c r="B2391" t="s">
        <v>4702</v>
      </c>
      <c r="C2391">
        <v>1.65</v>
      </c>
      <c r="D2391" t="s">
        <v>8263</v>
      </c>
      <c r="E2391" t="s">
        <v>29</v>
      </c>
      <c r="F2391" t="s">
        <v>38</v>
      </c>
      <c r="G2391">
        <v>42.310998060000003</v>
      </c>
      <c r="H2391">
        <v>2.1705597970000001</v>
      </c>
      <c r="I2391">
        <v>91.76</v>
      </c>
      <c r="J2391" t="s">
        <v>8263</v>
      </c>
      <c r="K2391" t="s">
        <v>8263</v>
      </c>
      <c r="L2391" t="s">
        <v>8263</v>
      </c>
    </row>
    <row r="2392" spans="1:12" x14ac:dyDescent="0.3">
      <c r="A2392" t="s">
        <v>4703</v>
      </c>
      <c r="B2392" t="s">
        <v>4704</v>
      </c>
      <c r="C2392">
        <v>1</v>
      </c>
      <c r="D2392" t="s">
        <v>8263</v>
      </c>
      <c r="E2392" t="s">
        <v>29</v>
      </c>
      <c r="F2392" t="s">
        <v>38</v>
      </c>
      <c r="G2392">
        <v>42.310305530000001</v>
      </c>
      <c r="H2392">
        <v>2.1706902270000001</v>
      </c>
      <c r="I2392" t="s">
        <v>8263</v>
      </c>
      <c r="J2392" t="s">
        <v>8263</v>
      </c>
      <c r="K2392" t="s">
        <v>8263</v>
      </c>
      <c r="L2392" t="s">
        <v>8263</v>
      </c>
    </row>
    <row r="2393" spans="1:12" x14ac:dyDescent="0.3">
      <c r="A2393" t="s">
        <v>4705</v>
      </c>
      <c r="B2393" t="s">
        <v>4706</v>
      </c>
      <c r="C2393">
        <v>1.2</v>
      </c>
      <c r="D2393" t="s">
        <v>8263</v>
      </c>
      <c r="E2393" t="s">
        <v>29</v>
      </c>
      <c r="F2393" t="s">
        <v>38</v>
      </c>
      <c r="G2393">
        <v>42.357033970000003</v>
      </c>
      <c r="H2393">
        <v>2.1713874679999998</v>
      </c>
      <c r="I2393">
        <v>53.62</v>
      </c>
      <c r="J2393" t="s">
        <v>8263</v>
      </c>
      <c r="K2393" t="s">
        <v>8263</v>
      </c>
      <c r="L2393" t="s">
        <v>8263</v>
      </c>
    </row>
    <row r="2394" spans="1:12" x14ac:dyDescent="0.3">
      <c r="A2394" t="s">
        <v>4707</v>
      </c>
      <c r="B2394" t="s">
        <v>4708</v>
      </c>
      <c r="C2394">
        <v>215</v>
      </c>
      <c r="D2394" t="s">
        <v>8263</v>
      </c>
      <c r="E2394" t="s">
        <v>29</v>
      </c>
      <c r="F2394" t="s">
        <v>24</v>
      </c>
      <c r="G2394">
        <v>44.676049999999996</v>
      </c>
      <c r="H2394">
        <v>4.7882699999999998</v>
      </c>
      <c r="I2394">
        <v>22</v>
      </c>
      <c r="J2394">
        <v>40</v>
      </c>
      <c r="K2394" t="s">
        <v>8263</v>
      </c>
      <c r="L2394" t="s">
        <v>8263</v>
      </c>
    </row>
    <row r="2395" spans="1:12" x14ac:dyDescent="0.3">
      <c r="A2395" t="s">
        <v>4709</v>
      </c>
      <c r="B2395" t="s">
        <v>4710</v>
      </c>
      <c r="C2395">
        <v>1</v>
      </c>
      <c r="D2395" t="s">
        <v>8263</v>
      </c>
      <c r="E2395" t="s">
        <v>29</v>
      </c>
      <c r="F2395" t="s">
        <v>38</v>
      </c>
      <c r="G2395">
        <v>42.33365775</v>
      </c>
      <c r="H2395">
        <v>2.1718643439999998</v>
      </c>
      <c r="I2395">
        <v>56.28</v>
      </c>
      <c r="J2395" t="s">
        <v>8263</v>
      </c>
      <c r="K2395" t="s">
        <v>8263</v>
      </c>
      <c r="L2395" t="s">
        <v>8263</v>
      </c>
    </row>
    <row r="2396" spans="1:12" x14ac:dyDescent="0.3">
      <c r="A2396" t="s">
        <v>4711</v>
      </c>
      <c r="B2396" t="s">
        <v>4712</v>
      </c>
      <c r="C2396">
        <v>6</v>
      </c>
      <c r="D2396" t="s">
        <v>8263</v>
      </c>
      <c r="E2396" t="s">
        <v>29</v>
      </c>
      <c r="F2396" t="s">
        <v>38</v>
      </c>
      <c r="G2396">
        <v>42.3642447</v>
      </c>
      <c r="H2396">
        <v>2.1747052079999998</v>
      </c>
      <c r="I2396" t="s">
        <v>8263</v>
      </c>
      <c r="J2396" t="s">
        <v>8263</v>
      </c>
      <c r="K2396" t="s">
        <v>8263</v>
      </c>
      <c r="L2396" t="s">
        <v>8263</v>
      </c>
    </row>
    <row r="2397" spans="1:12" x14ac:dyDescent="0.3">
      <c r="A2397" t="s">
        <v>4713</v>
      </c>
      <c r="B2397" t="s">
        <v>4714</v>
      </c>
      <c r="C2397">
        <v>0.28999999999999998</v>
      </c>
      <c r="D2397" t="s">
        <v>8263</v>
      </c>
      <c r="E2397" t="s">
        <v>29</v>
      </c>
      <c r="F2397" t="s">
        <v>38</v>
      </c>
      <c r="G2397">
        <v>42.204184869999999</v>
      </c>
      <c r="H2397">
        <v>2.1793234099999998</v>
      </c>
      <c r="I2397">
        <v>12.4</v>
      </c>
      <c r="J2397" t="s">
        <v>8263</v>
      </c>
      <c r="K2397" t="s">
        <v>8263</v>
      </c>
      <c r="L2397" t="s">
        <v>8263</v>
      </c>
    </row>
    <row r="2398" spans="1:12" x14ac:dyDescent="0.3">
      <c r="A2398" t="s">
        <v>4715</v>
      </c>
      <c r="B2398" t="s">
        <v>4716</v>
      </c>
      <c r="C2398">
        <v>1.28</v>
      </c>
      <c r="D2398" t="s">
        <v>8263</v>
      </c>
      <c r="E2398" t="s">
        <v>29</v>
      </c>
      <c r="F2398" t="s">
        <v>38</v>
      </c>
      <c r="G2398">
        <v>42.314307190000001</v>
      </c>
      <c r="H2398">
        <v>2.1874561109999999</v>
      </c>
      <c r="I2398" t="s">
        <v>8263</v>
      </c>
      <c r="J2398" t="s">
        <v>8263</v>
      </c>
      <c r="K2398" t="s">
        <v>8263</v>
      </c>
      <c r="L2398" t="s">
        <v>8263</v>
      </c>
    </row>
    <row r="2399" spans="1:12" x14ac:dyDescent="0.3">
      <c r="A2399" t="s">
        <v>4717</v>
      </c>
      <c r="B2399" t="s">
        <v>4718</v>
      </c>
      <c r="C2399">
        <v>0.245</v>
      </c>
      <c r="D2399" t="s">
        <v>8263</v>
      </c>
      <c r="E2399" t="s">
        <v>29</v>
      </c>
      <c r="F2399" t="s">
        <v>38</v>
      </c>
      <c r="G2399">
        <v>42.20320658</v>
      </c>
      <c r="H2399">
        <v>2.192491027</v>
      </c>
      <c r="I2399">
        <v>7.5</v>
      </c>
      <c r="J2399" t="s">
        <v>8263</v>
      </c>
      <c r="K2399" t="s">
        <v>8263</v>
      </c>
      <c r="L2399" t="s">
        <v>8263</v>
      </c>
    </row>
    <row r="2400" spans="1:12" x14ac:dyDescent="0.3">
      <c r="A2400" t="s">
        <v>4719</v>
      </c>
      <c r="B2400" t="s">
        <v>4720</v>
      </c>
      <c r="C2400">
        <v>0.26500000000000001</v>
      </c>
      <c r="D2400" t="s">
        <v>8263</v>
      </c>
      <c r="E2400" t="s">
        <v>29</v>
      </c>
      <c r="F2400" t="s">
        <v>38</v>
      </c>
      <c r="G2400">
        <v>42.178188720000001</v>
      </c>
      <c r="H2400">
        <v>2.1952795389999999</v>
      </c>
      <c r="I2400">
        <v>5.65</v>
      </c>
      <c r="J2400" t="s">
        <v>8263</v>
      </c>
      <c r="K2400" t="s">
        <v>8263</v>
      </c>
      <c r="L2400" t="s">
        <v>8263</v>
      </c>
    </row>
    <row r="2401" spans="1:12" x14ac:dyDescent="0.3">
      <c r="A2401" t="s">
        <v>4721</v>
      </c>
      <c r="B2401" t="s">
        <v>4722</v>
      </c>
      <c r="C2401">
        <v>0.91</v>
      </c>
      <c r="D2401" t="s">
        <v>8263</v>
      </c>
      <c r="E2401" t="s">
        <v>29</v>
      </c>
      <c r="F2401" t="s">
        <v>38</v>
      </c>
      <c r="G2401">
        <v>42.205640129999999</v>
      </c>
      <c r="H2401">
        <v>2.195318865</v>
      </c>
      <c r="I2401">
        <v>30.51</v>
      </c>
      <c r="J2401" t="s">
        <v>8263</v>
      </c>
      <c r="K2401" t="s">
        <v>8263</v>
      </c>
      <c r="L2401" t="s">
        <v>8263</v>
      </c>
    </row>
    <row r="2402" spans="1:12" x14ac:dyDescent="0.3">
      <c r="A2402" t="s">
        <v>4723</v>
      </c>
      <c r="B2402" t="s">
        <v>4724</v>
      </c>
      <c r="C2402">
        <v>0.14499999999999999</v>
      </c>
      <c r="D2402" t="s">
        <v>8263</v>
      </c>
      <c r="E2402" t="s">
        <v>29</v>
      </c>
      <c r="F2402" t="s">
        <v>38</v>
      </c>
      <c r="G2402">
        <v>42.189515739999997</v>
      </c>
      <c r="H2402">
        <v>2.1974368929999999</v>
      </c>
      <c r="I2402" t="s">
        <v>8263</v>
      </c>
      <c r="J2402" t="s">
        <v>8263</v>
      </c>
      <c r="K2402" t="s">
        <v>8263</v>
      </c>
      <c r="L2402" t="s">
        <v>8263</v>
      </c>
    </row>
    <row r="2403" spans="1:12" x14ac:dyDescent="0.3">
      <c r="A2403" t="s">
        <v>4725</v>
      </c>
      <c r="B2403" t="s">
        <v>4726</v>
      </c>
      <c r="C2403">
        <v>0.56000000000000005</v>
      </c>
      <c r="D2403" t="s">
        <v>8263</v>
      </c>
      <c r="E2403" t="s">
        <v>29</v>
      </c>
      <c r="F2403" t="s">
        <v>38</v>
      </c>
      <c r="G2403">
        <v>42.170632140000002</v>
      </c>
      <c r="H2403">
        <v>2.1978088410000001</v>
      </c>
      <c r="I2403">
        <v>9.9499999999999993</v>
      </c>
      <c r="J2403" t="s">
        <v>8263</v>
      </c>
      <c r="K2403" t="s">
        <v>8263</v>
      </c>
      <c r="L2403" t="s">
        <v>8263</v>
      </c>
    </row>
    <row r="2404" spans="1:12" x14ac:dyDescent="0.3">
      <c r="A2404" t="s">
        <v>4727</v>
      </c>
      <c r="B2404" t="s">
        <v>4728</v>
      </c>
      <c r="C2404">
        <v>0.29599999999999999</v>
      </c>
      <c r="D2404" t="s">
        <v>8263</v>
      </c>
      <c r="E2404" t="s">
        <v>29</v>
      </c>
      <c r="F2404" t="s">
        <v>38</v>
      </c>
      <c r="G2404">
        <v>42.151687940000002</v>
      </c>
      <c r="H2404">
        <v>2.2024174329999999</v>
      </c>
      <c r="I2404">
        <v>4.3600000000000003</v>
      </c>
      <c r="J2404" t="s">
        <v>8263</v>
      </c>
      <c r="K2404" t="s">
        <v>8263</v>
      </c>
      <c r="L2404" t="s">
        <v>8263</v>
      </c>
    </row>
    <row r="2405" spans="1:12" x14ac:dyDescent="0.3">
      <c r="A2405" t="s">
        <v>4729</v>
      </c>
      <c r="B2405" t="s">
        <v>4730</v>
      </c>
      <c r="C2405">
        <v>140</v>
      </c>
      <c r="D2405" t="s">
        <v>8263</v>
      </c>
      <c r="E2405" t="s">
        <v>18</v>
      </c>
      <c r="F2405" t="s">
        <v>35</v>
      </c>
      <c r="G2405">
        <v>51.165999999999997</v>
      </c>
      <c r="H2405">
        <v>9.0460999999999991</v>
      </c>
      <c r="I2405">
        <v>296</v>
      </c>
      <c r="J2405">
        <v>0.73599999999999999</v>
      </c>
      <c r="K2405">
        <v>461</v>
      </c>
      <c r="L2405" t="s">
        <v>8263</v>
      </c>
    </row>
    <row r="2406" spans="1:12" x14ac:dyDescent="0.3">
      <c r="A2406" t="s">
        <v>4731</v>
      </c>
      <c r="B2406" t="s">
        <v>4732</v>
      </c>
      <c r="C2406">
        <v>0.5</v>
      </c>
      <c r="D2406" t="s">
        <v>8263</v>
      </c>
      <c r="E2406" t="s">
        <v>29</v>
      </c>
      <c r="F2406" t="s">
        <v>38</v>
      </c>
      <c r="G2406">
        <v>42.164454849999998</v>
      </c>
      <c r="H2406">
        <v>2.203128709</v>
      </c>
      <c r="I2406">
        <v>9.5990000000000002</v>
      </c>
      <c r="J2406" t="s">
        <v>8263</v>
      </c>
      <c r="K2406" t="s">
        <v>8263</v>
      </c>
      <c r="L2406" t="s">
        <v>8263</v>
      </c>
    </row>
    <row r="2407" spans="1:12" x14ac:dyDescent="0.3">
      <c r="A2407" t="s">
        <v>4733</v>
      </c>
      <c r="B2407" t="s">
        <v>4734</v>
      </c>
      <c r="C2407">
        <v>0.628</v>
      </c>
      <c r="D2407" t="s">
        <v>8263</v>
      </c>
      <c r="E2407" t="s">
        <v>29</v>
      </c>
      <c r="F2407" t="s">
        <v>38</v>
      </c>
      <c r="G2407">
        <v>42.122535739999996</v>
      </c>
      <c r="H2407">
        <v>2.2052148410000001</v>
      </c>
      <c r="I2407" t="s">
        <v>8263</v>
      </c>
      <c r="J2407" t="s">
        <v>8263</v>
      </c>
      <c r="K2407" t="s">
        <v>8263</v>
      </c>
      <c r="L2407" t="s">
        <v>8263</v>
      </c>
    </row>
    <row r="2408" spans="1:12" x14ac:dyDescent="0.3">
      <c r="A2408" t="s">
        <v>4735</v>
      </c>
      <c r="B2408" t="s">
        <v>4736</v>
      </c>
      <c r="C2408">
        <v>1.095</v>
      </c>
      <c r="D2408" t="s">
        <v>8263</v>
      </c>
      <c r="E2408" t="s">
        <v>29</v>
      </c>
      <c r="F2408" t="s">
        <v>38</v>
      </c>
      <c r="G2408">
        <v>42.13133208</v>
      </c>
      <c r="H2408">
        <v>2.2060970370000001</v>
      </c>
      <c r="I2408">
        <v>13.9</v>
      </c>
      <c r="J2408" t="s">
        <v>8263</v>
      </c>
      <c r="K2408" t="s">
        <v>8263</v>
      </c>
      <c r="L2408" t="s">
        <v>8263</v>
      </c>
    </row>
    <row r="2409" spans="1:12" x14ac:dyDescent="0.3">
      <c r="A2409" t="s">
        <v>4737</v>
      </c>
      <c r="B2409" t="s">
        <v>4738</v>
      </c>
      <c r="C2409">
        <v>0.59699999999999998</v>
      </c>
      <c r="D2409" t="s">
        <v>8263</v>
      </c>
      <c r="E2409" t="s">
        <v>29</v>
      </c>
      <c r="F2409" t="s">
        <v>38</v>
      </c>
      <c r="G2409">
        <v>42.142361960000002</v>
      </c>
      <c r="H2409">
        <v>2.2082827639999998</v>
      </c>
      <c r="I2409">
        <v>10.628</v>
      </c>
      <c r="J2409" t="s">
        <v>8263</v>
      </c>
      <c r="K2409" t="s">
        <v>8263</v>
      </c>
      <c r="L2409" t="s">
        <v>8263</v>
      </c>
    </row>
    <row r="2410" spans="1:12" x14ac:dyDescent="0.3">
      <c r="A2410" t="s">
        <v>4739</v>
      </c>
      <c r="B2410" t="s">
        <v>4740</v>
      </c>
      <c r="C2410">
        <v>1.083</v>
      </c>
      <c r="D2410" t="s">
        <v>8263</v>
      </c>
      <c r="E2410" t="s">
        <v>29</v>
      </c>
      <c r="F2410" t="s">
        <v>38</v>
      </c>
      <c r="G2410">
        <v>42.113266439999997</v>
      </c>
      <c r="H2410">
        <v>2.2088748159999998</v>
      </c>
      <c r="I2410" t="s">
        <v>8263</v>
      </c>
      <c r="J2410" t="s">
        <v>8263</v>
      </c>
      <c r="K2410" t="s">
        <v>8263</v>
      </c>
      <c r="L2410" t="s">
        <v>8263</v>
      </c>
    </row>
    <row r="2411" spans="1:12" x14ac:dyDescent="0.3">
      <c r="A2411" t="s">
        <v>4741</v>
      </c>
      <c r="B2411" t="s">
        <v>4742</v>
      </c>
      <c r="C2411">
        <v>0.72799999999999998</v>
      </c>
      <c r="D2411" t="s">
        <v>8263</v>
      </c>
      <c r="E2411" t="s">
        <v>29</v>
      </c>
      <c r="F2411" t="s">
        <v>38</v>
      </c>
      <c r="G2411">
        <v>42.15437532</v>
      </c>
      <c r="H2411">
        <v>2.2094281640000002</v>
      </c>
      <c r="I2411">
        <v>10.353</v>
      </c>
      <c r="J2411" t="s">
        <v>8263</v>
      </c>
      <c r="K2411" t="s">
        <v>8263</v>
      </c>
      <c r="L2411" t="s">
        <v>8263</v>
      </c>
    </row>
    <row r="2412" spans="1:12" x14ac:dyDescent="0.3">
      <c r="A2412" t="s">
        <v>4743</v>
      </c>
      <c r="B2412" t="s">
        <v>4744</v>
      </c>
      <c r="C2412">
        <v>0.66</v>
      </c>
      <c r="D2412" t="s">
        <v>8263</v>
      </c>
      <c r="E2412" t="s">
        <v>29</v>
      </c>
      <c r="F2412" t="s">
        <v>38</v>
      </c>
      <c r="G2412">
        <v>42.104171950000001</v>
      </c>
      <c r="H2412">
        <v>2.2170427350000002</v>
      </c>
      <c r="I2412">
        <v>7.0179999999999998</v>
      </c>
      <c r="J2412" t="s">
        <v>8263</v>
      </c>
      <c r="K2412" t="s">
        <v>8263</v>
      </c>
      <c r="L2412" t="s">
        <v>8263</v>
      </c>
    </row>
    <row r="2413" spans="1:12" x14ac:dyDescent="0.3">
      <c r="A2413" t="s">
        <v>4745</v>
      </c>
      <c r="B2413" t="s">
        <v>4746</v>
      </c>
      <c r="C2413">
        <v>0.51500000000000001</v>
      </c>
      <c r="D2413" t="s">
        <v>8263</v>
      </c>
      <c r="E2413" t="s">
        <v>29</v>
      </c>
      <c r="F2413" t="s">
        <v>38</v>
      </c>
      <c r="G2413">
        <v>42.098656839999997</v>
      </c>
      <c r="H2413">
        <v>2.225866141</v>
      </c>
      <c r="I2413">
        <v>6.29</v>
      </c>
      <c r="J2413" t="s">
        <v>8263</v>
      </c>
      <c r="K2413" t="s">
        <v>8263</v>
      </c>
      <c r="L2413" t="s">
        <v>8263</v>
      </c>
    </row>
    <row r="2414" spans="1:12" x14ac:dyDescent="0.3">
      <c r="A2414" t="s">
        <v>4747</v>
      </c>
      <c r="B2414" t="s">
        <v>4748</v>
      </c>
      <c r="C2414">
        <v>0.45</v>
      </c>
      <c r="D2414" t="s">
        <v>8263</v>
      </c>
      <c r="E2414" t="s">
        <v>29</v>
      </c>
      <c r="F2414" t="s">
        <v>38</v>
      </c>
      <c r="G2414">
        <v>42.084391869999997</v>
      </c>
      <c r="H2414">
        <v>2.2287237000000002</v>
      </c>
      <c r="I2414">
        <v>4.71</v>
      </c>
      <c r="J2414" t="s">
        <v>8263</v>
      </c>
      <c r="K2414" t="s">
        <v>8263</v>
      </c>
      <c r="L2414" t="s">
        <v>8263</v>
      </c>
    </row>
    <row r="2415" spans="1:12" x14ac:dyDescent="0.3">
      <c r="A2415" t="s">
        <v>4749</v>
      </c>
      <c r="B2415" t="s">
        <v>4750</v>
      </c>
      <c r="C2415">
        <v>0.97</v>
      </c>
      <c r="D2415" t="s">
        <v>8263</v>
      </c>
      <c r="E2415" t="s">
        <v>29</v>
      </c>
      <c r="F2415" t="s">
        <v>38</v>
      </c>
      <c r="G2415">
        <v>42.092921420000003</v>
      </c>
      <c r="H2415">
        <v>2.2301318920000002</v>
      </c>
      <c r="I2415" t="s">
        <v>8263</v>
      </c>
      <c r="J2415" t="s">
        <v>8263</v>
      </c>
      <c r="K2415" t="s">
        <v>8263</v>
      </c>
      <c r="L2415" t="s">
        <v>8263</v>
      </c>
    </row>
    <row r="2416" spans="1:12" x14ac:dyDescent="0.3">
      <c r="A2416" t="s">
        <v>4751</v>
      </c>
      <c r="B2416" t="s">
        <v>4752</v>
      </c>
      <c r="C2416">
        <v>82.3</v>
      </c>
      <c r="D2416" t="s">
        <v>8263</v>
      </c>
      <c r="E2416" t="s">
        <v>14</v>
      </c>
      <c r="F2416" t="s">
        <v>117</v>
      </c>
      <c r="G2416">
        <v>40.991739000000003</v>
      </c>
      <c r="H2416">
        <v>-8.1418999999999997</v>
      </c>
      <c r="I2416">
        <v>74</v>
      </c>
      <c r="J2416">
        <v>88.3</v>
      </c>
      <c r="K2416" t="s">
        <v>8263</v>
      </c>
      <c r="L2416">
        <v>139</v>
      </c>
    </row>
    <row r="2417" spans="1:12" x14ac:dyDescent="0.3">
      <c r="A2417" t="s">
        <v>4753</v>
      </c>
      <c r="B2417" t="s">
        <v>4754</v>
      </c>
      <c r="C2417">
        <v>0.3</v>
      </c>
      <c r="D2417" t="s">
        <v>8263</v>
      </c>
      <c r="E2417" t="s">
        <v>29</v>
      </c>
      <c r="F2417" t="s">
        <v>38</v>
      </c>
      <c r="G2417">
        <v>42.073990569999999</v>
      </c>
      <c r="H2417">
        <v>2.2315816800000001</v>
      </c>
      <c r="I2417" t="s">
        <v>8263</v>
      </c>
      <c r="J2417" t="s">
        <v>8263</v>
      </c>
      <c r="K2417" t="s">
        <v>8263</v>
      </c>
      <c r="L2417" t="s">
        <v>8263</v>
      </c>
    </row>
    <row r="2418" spans="1:12" x14ac:dyDescent="0.3">
      <c r="A2418" t="s">
        <v>4755</v>
      </c>
      <c r="B2418" t="s">
        <v>4756</v>
      </c>
      <c r="C2418">
        <v>0.47</v>
      </c>
      <c r="D2418" t="s">
        <v>8263</v>
      </c>
      <c r="E2418" t="s">
        <v>29</v>
      </c>
      <c r="F2418" t="s">
        <v>38</v>
      </c>
      <c r="G2418">
        <v>42.04427484</v>
      </c>
      <c r="H2418">
        <v>2.2364830759999998</v>
      </c>
      <c r="I2418">
        <v>4.5759999999999996</v>
      </c>
      <c r="J2418" t="s">
        <v>8263</v>
      </c>
      <c r="K2418" t="s">
        <v>8263</v>
      </c>
      <c r="L2418" t="s">
        <v>8263</v>
      </c>
    </row>
    <row r="2419" spans="1:12" x14ac:dyDescent="0.3">
      <c r="A2419" t="s">
        <v>4757</v>
      </c>
      <c r="B2419" t="s">
        <v>4758</v>
      </c>
      <c r="C2419">
        <v>0.3</v>
      </c>
      <c r="D2419" t="s">
        <v>8263</v>
      </c>
      <c r="E2419" t="s">
        <v>29</v>
      </c>
      <c r="F2419" t="s">
        <v>38</v>
      </c>
      <c r="G2419">
        <v>42.038013329999998</v>
      </c>
      <c r="H2419">
        <v>2.2402550699999999</v>
      </c>
      <c r="I2419">
        <v>6.3</v>
      </c>
      <c r="J2419" t="s">
        <v>8263</v>
      </c>
      <c r="K2419" t="s">
        <v>8263</v>
      </c>
      <c r="L2419" t="s">
        <v>8263</v>
      </c>
    </row>
    <row r="2420" spans="1:12" x14ac:dyDescent="0.3">
      <c r="A2420" t="s">
        <v>4759</v>
      </c>
      <c r="B2420" t="s">
        <v>4760</v>
      </c>
      <c r="C2420">
        <v>1.3169999999999999</v>
      </c>
      <c r="D2420" t="s">
        <v>8263</v>
      </c>
      <c r="E2420" t="s">
        <v>29</v>
      </c>
      <c r="F2420" t="s">
        <v>38</v>
      </c>
      <c r="G2420">
        <v>42.073059000000001</v>
      </c>
      <c r="H2420">
        <v>2.2404658409999998</v>
      </c>
      <c r="I2420">
        <v>9.6210000000000004</v>
      </c>
      <c r="J2420" t="s">
        <v>8263</v>
      </c>
      <c r="K2420" t="s">
        <v>8263</v>
      </c>
      <c r="L2420" t="s">
        <v>8263</v>
      </c>
    </row>
    <row r="2421" spans="1:12" x14ac:dyDescent="0.3">
      <c r="A2421" t="s">
        <v>4761</v>
      </c>
      <c r="B2421" t="s">
        <v>4762</v>
      </c>
      <c r="C2421">
        <v>0.6</v>
      </c>
      <c r="D2421" t="s">
        <v>8263</v>
      </c>
      <c r="E2421" t="s">
        <v>29</v>
      </c>
      <c r="F2421" t="s">
        <v>38</v>
      </c>
      <c r="G2421">
        <v>42.221547469999997</v>
      </c>
      <c r="H2421">
        <v>2.2392096970000002</v>
      </c>
      <c r="I2421">
        <v>12.8</v>
      </c>
      <c r="J2421" t="s">
        <v>8263</v>
      </c>
      <c r="K2421" t="s">
        <v>8263</v>
      </c>
      <c r="L2421" t="s">
        <v>8263</v>
      </c>
    </row>
    <row r="2422" spans="1:12" x14ac:dyDescent="0.3">
      <c r="A2422" t="s">
        <v>4763</v>
      </c>
      <c r="B2422" t="s">
        <v>4764</v>
      </c>
      <c r="C2422">
        <v>0.65</v>
      </c>
      <c r="D2422" t="s">
        <v>8263</v>
      </c>
      <c r="E2422" t="s">
        <v>29</v>
      </c>
      <c r="F2422" t="s">
        <v>38</v>
      </c>
      <c r="G2422">
        <v>42.063433539999998</v>
      </c>
      <c r="H2422">
        <v>2.2422001859999998</v>
      </c>
      <c r="I2422" t="s">
        <v>8263</v>
      </c>
      <c r="J2422" t="s">
        <v>8263</v>
      </c>
      <c r="K2422" t="s">
        <v>8263</v>
      </c>
      <c r="L2422" t="s">
        <v>8263</v>
      </c>
    </row>
    <row r="2423" spans="1:12" x14ac:dyDescent="0.3">
      <c r="A2423" t="s">
        <v>4765</v>
      </c>
      <c r="B2423" t="s">
        <v>4766</v>
      </c>
      <c r="C2423">
        <v>0.23200000000000001</v>
      </c>
      <c r="D2423" t="s">
        <v>8263</v>
      </c>
      <c r="E2423" t="s">
        <v>29</v>
      </c>
      <c r="F2423" t="s">
        <v>38</v>
      </c>
      <c r="G2423">
        <v>42.055848990000001</v>
      </c>
      <c r="H2423">
        <v>2.2434022009999999</v>
      </c>
      <c r="I2423" t="s">
        <v>8263</v>
      </c>
      <c r="J2423" t="s">
        <v>8263</v>
      </c>
      <c r="K2423" t="s">
        <v>8263</v>
      </c>
      <c r="L2423" t="s">
        <v>8263</v>
      </c>
    </row>
    <row r="2424" spans="1:12" x14ac:dyDescent="0.3">
      <c r="A2424" t="s">
        <v>4767</v>
      </c>
      <c r="B2424" t="s">
        <v>4768</v>
      </c>
      <c r="C2424">
        <v>0.22</v>
      </c>
      <c r="D2424" t="s">
        <v>8263</v>
      </c>
      <c r="E2424" t="s">
        <v>29</v>
      </c>
      <c r="F2424" t="s">
        <v>38</v>
      </c>
      <c r="G2424">
        <v>42.003601119999999</v>
      </c>
      <c r="H2424">
        <v>2.2446253170000001</v>
      </c>
      <c r="I2424">
        <v>3.9390000000000001</v>
      </c>
      <c r="J2424" t="s">
        <v>8263</v>
      </c>
      <c r="K2424" t="s">
        <v>8263</v>
      </c>
      <c r="L2424" t="s">
        <v>8263</v>
      </c>
    </row>
    <row r="2425" spans="1:12" x14ac:dyDescent="0.3">
      <c r="A2425" t="s">
        <v>4769</v>
      </c>
      <c r="B2425" t="s">
        <v>4770</v>
      </c>
      <c r="C2425">
        <v>0.60899999999999999</v>
      </c>
      <c r="D2425" t="s">
        <v>8263</v>
      </c>
      <c r="E2425" t="s">
        <v>29</v>
      </c>
      <c r="F2425" t="s">
        <v>38</v>
      </c>
      <c r="G2425">
        <v>42.010243189999997</v>
      </c>
      <c r="H2425">
        <v>2.2493894330000002</v>
      </c>
      <c r="I2425" t="s">
        <v>8263</v>
      </c>
      <c r="J2425" t="s">
        <v>8263</v>
      </c>
      <c r="K2425" t="s">
        <v>8263</v>
      </c>
      <c r="L2425" t="s">
        <v>8263</v>
      </c>
    </row>
    <row r="2426" spans="1:12" x14ac:dyDescent="0.3">
      <c r="A2426" t="s">
        <v>4771</v>
      </c>
      <c r="B2426" t="s">
        <v>4772</v>
      </c>
      <c r="C2426">
        <v>0.75</v>
      </c>
      <c r="D2426" t="s">
        <v>8263</v>
      </c>
      <c r="E2426" t="s">
        <v>29</v>
      </c>
      <c r="F2426" t="s">
        <v>38</v>
      </c>
      <c r="G2426">
        <v>42.020197979999999</v>
      </c>
      <c r="H2426">
        <v>2.2511565999999998</v>
      </c>
      <c r="I2426">
        <v>10.35</v>
      </c>
      <c r="J2426" t="s">
        <v>8263</v>
      </c>
      <c r="K2426" t="s">
        <v>8263</v>
      </c>
      <c r="L2426" t="s">
        <v>8263</v>
      </c>
    </row>
    <row r="2427" spans="1:12" x14ac:dyDescent="0.3">
      <c r="A2427" t="s">
        <v>4773</v>
      </c>
      <c r="B2427" t="s">
        <v>4774</v>
      </c>
      <c r="C2427">
        <v>149.04458600000001</v>
      </c>
      <c r="D2427" t="s">
        <v>8263</v>
      </c>
      <c r="E2427" t="s">
        <v>14</v>
      </c>
      <c r="F2427" t="s">
        <v>47</v>
      </c>
      <c r="G2427">
        <v>66.631394499999999</v>
      </c>
      <c r="H2427">
        <v>19.819811000000001</v>
      </c>
      <c r="I2427">
        <v>21</v>
      </c>
      <c r="J2427">
        <v>42</v>
      </c>
      <c r="K2427" t="s">
        <v>8263</v>
      </c>
      <c r="L2427">
        <v>540</v>
      </c>
    </row>
    <row r="2428" spans="1:12" x14ac:dyDescent="0.3">
      <c r="A2428" t="s">
        <v>4775</v>
      </c>
      <c r="B2428" t="s">
        <v>4776</v>
      </c>
      <c r="C2428">
        <v>0.3</v>
      </c>
      <c r="D2428" t="s">
        <v>8263</v>
      </c>
      <c r="E2428" t="s">
        <v>29</v>
      </c>
      <c r="F2428" t="s">
        <v>38</v>
      </c>
      <c r="G2428">
        <v>42.041432229999998</v>
      </c>
      <c r="H2428">
        <v>2.2548220309999998</v>
      </c>
      <c r="I2428">
        <v>3.04</v>
      </c>
      <c r="J2428" t="s">
        <v>8263</v>
      </c>
      <c r="K2428" t="s">
        <v>8263</v>
      </c>
      <c r="L2428" t="s">
        <v>8263</v>
      </c>
    </row>
    <row r="2429" spans="1:12" x14ac:dyDescent="0.3">
      <c r="A2429" t="s">
        <v>4777</v>
      </c>
      <c r="B2429" t="s">
        <v>4778</v>
      </c>
      <c r="C2429">
        <v>0.31</v>
      </c>
      <c r="D2429" t="s">
        <v>8263</v>
      </c>
      <c r="E2429" t="s">
        <v>29</v>
      </c>
      <c r="F2429" t="s">
        <v>38</v>
      </c>
      <c r="G2429">
        <v>42.05892249</v>
      </c>
      <c r="H2429">
        <v>2.2547625999999998</v>
      </c>
      <c r="I2429">
        <v>6.46</v>
      </c>
      <c r="J2429" t="s">
        <v>8263</v>
      </c>
      <c r="K2429" t="s">
        <v>8263</v>
      </c>
      <c r="L2429" t="s">
        <v>8263</v>
      </c>
    </row>
    <row r="2430" spans="1:12" x14ac:dyDescent="0.3">
      <c r="A2430" t="s">
        <v>4779</v>
      </c>
      <c r="B2430" t="s">
        <v>4780</v>
      </c>
      <c r="C2430">
        <v>0.24</v>
      </c>
      <c r="D2430" t="s">
        <v>8263</v>
      </c>
      <c r="E2430" t="s">
        <v>29</v>
      </c>
      <c r="F2430" t="s">
        <v>38</v>
      </c>
      <c r="G2430">
        <v>41.995531049999997</v>
      </c>
      <c r="H2430">
        <v>2.2584124129999998</v>
      </c>
      <c r="I2430">
        <v>5.0999999999999996</v>
      </c>
      <c r="J2430" t="s">
        <v>8263</v>
      </c>
      <c r="K2430" t="s">
        <v>8263</v>
      </c>
      <c r="L2430" t="s">
        <v>8263</v>
      </c>
    </row>
    <row r="2431" spans="1:12" x14ac:dyDescent="0.3">
      <c r="A2431" t="s">
        <v>4781</v>
      </c>
      <c r="B2431" t="s">
        <v>4782</v>
      </c>
      <c r="C2431">
        <v>0.107</v>
      </c>
      <c r="D2431" t="s">
        <v>8263</v>
      </c>
      <c r="E2431" t="s">
        <v>29</v>
      </c>
      <c r="F2431" t="s">
        <v>38</v>
      </c>
      <c r="G2431">
        <v>42.048224589999997</v>
      </c>
      <c r="H2431">
        <v>2.2578240049999998</v>
      </c>
      <c r="I2431" t="s">
        <v>8263</v>
      </c>
      <c r="J2431" t="s">
        <v>8263</v>
      </c>
      <c r="K2431" t="s">
        <v>8263</v>
      </c>
      <c r="L2431" t="s">
        <v>8263</v>
      </c>
    </row>
    <row r="2432" spans="1:12" x14ac:dyDescent="0.3">
      <c r="A2432" t="s">
        <v>4783</v>
      </c>
      <c r="B2432" t="s">
        <v>4784</v>
      </c>
      <c r="C2432">
        <v>0.6</v>
      </c>
      <c r="D2432" t="s">
        <v>8263</v>
      </c>
      <c r="E2432" t="s">
        <v>29</v>
      </c>
      <c r="F2432" t="s">
        <v>38</v>
      </c>
      <c r="G2432">
        <v>42.223737929999999</v>
      </c>
      <c r="H2432">
        <v>2.257371258</v>
      </c>
      <c r="I2432">
        <v>16.329999999999998</v>
      </c>
      <c r="J2432" t="s">
        <v>8263</v>
      </c>
      <c r="K2432" t="s">
        <v>8263</v>
      </c>
      <c r="L2432" t="s">
        <v>8263</v>
      </c>
    </row>
    <row r="2433" spans="1:12" x14ac:dyDescent="0.3">
      <c r="A2433" t="s">
        <v>4785</v>
      </c>
      <c r="B2433" t="s">
        <v>4786</v>
      </c>
      <c r="C2433">
        <v>0.20899999999999999</v>
      </c>
      <c r="D2433" t="s">
        <v>8263</v>
      </c>
      <c r="E2433" t="s">
        <v>29</v>
      </c>
      <c r="F2433" t="s">
        <v>38</v>
      </c>
      <c r="G2433">
        <v>41.997008860000001</v>
      </c>
      <c r="H2433">
        <v>2.2655310210000001</v>
      </c>
      <c r="I2433" t="s">
        <v>8263</v>
      </c>
      <c r="J2433" t="s">
        <v>8263</v>
      </c>
      <c r="K2433" t="s">
        <v>8263</v>
      </c>
      <c r="L2433" t="s">
        <v>8263</v>
      </c>
    </row>
    <row r="2434" spans="1:12" x14ac:dyDescent="0.3">
      <c r="A2434" t="s">
        <v>4787</v>
      </c>
      <c r="B2434" t="s">
        <v>4788</v>
      </c>
      <c r="C2434">
        <v>0.1</v>
      </c>
      <c r="D2434" t="s">
        <v>8263</v>
      </c>
      <c r="E2434" t="s">
        <v>29</v>
      </c>
      <c r="F2434" t="s">
        <v>38</v>
      </c>
      <c r="G2434">
        <v>42.231600749999998</v>
      </c>
      <c r="H2434">
        <v>2.2814679569999998</v>
      </c>
      <c r="I2434" t="s">
        <v>8263</v>
      </c>
      <c r="J2434" t="s">
        <v>8263</v>
      </c>
      <c r="K2434" t="s">
        <v>8263</v>
      </c>
      <c r="L2434" t="s">
        <v>8263</v>
      </c>
    </row>
    <row r="2435" spans="1:12" x14ac:dyDescent="0.3">
      <c r="A2435" t="s">
        <v>4789</v>
      </c>
      <c r="B2435" t="s">
        <v>4790</v>
      </c>
      <c r="C2435">
        <v>7.4999999999999997E-2</v>
      </c>
      <c r="D2435" t="s">
        <v>8263</v>
      </c>
      <c r="E2435" t="s">
        <v>29</v>
      </c>
      <c r="F2435" t="s">
        <v>38</v>
      </c>
      <c r="G2435">
        <v>42.259693769999998</v>
      </c>
      <c r="H2435">
        <v>2.2833314119999999</v>
      </c>
      <c r="I2435" t="s">
        <v>8263</v>
      </c>
      <c r="J2435" t="s">
        <v>8263</v>
      </c>
      <c r="K2435" t="s">
        <v>8263</v>
      </c>
      <c r="L2435" t="s">
        <v>8263</v>
      </c>
    </row>
    <row r="2436" spans="1:12" x14ac:dyDescent="0.3">
      <c r="A2436" t="s">
        <v>4791</v>
      </c>
      <c r="B2436" t="s">
        <v>4792</v>
      </c>
      <c r="C2436">
        <v>0.5</v>
      </c>
      <c r="D2436" t="s">
        <v>8263</v>
      </c>
      <c r="E2436" t="s">
        <v>29</v>
      </c>
      <c r="F2436" t="s">
        <v>38</v>
      </c>
      <c r="G2436">
        <v>42.235549120000002</v>
      </c>
      <c r="H2436">
        <v>2.2863800150000002</v>
      </c>
      <c r="I2436">
        <v>23.15</v>
      </c>
      <c r="J2436" t="s">
        <v>8263</v>
      </c>
      <c r="K2436" t="s">
        <v>8263</v>
      </c>
      <c r="L2436" t="s">
        <v>8263</v>
      </c>
    </row>
    <row r="2437" spans="1:12" x14ac:dyDescent="0.3">
      <c r="A2437" t="s">
        <v>4793</v>
      </c>
      <c r="B2437" t="s">
        <v>4794</v>
      </c>
      <c r="C2437">
        <v>0.13500000000000001</v>
      </c>
      <c r="D2437" t="s">
        <v>8263</v>
      </c>
      <c r="E2437" t="s">
        <v>29</v>
      </c>
      <c r="F2437" t="s">
        <v>38</v>
      </c>
      <c r="G2437">
        <v>41.984234039999997</v>
      </c>
      <c r="H2437">
        <v>2.2907627420000001</v>
      </c>
      <c r="I2437">
        <v>3.04</v>
      </c>
      <c r="J2437" t="s">
        <v>8263</v>
      </c>
      <c r="K2437" t="s">
        <v>8263</v>
      </c>
      <c r="L2437" t="s">
        <v>8263</v>
      </c>
    </row>
    <row r="2438" spans="1:12" x14ac:dyDescent="0.3">
      <c r="A2438" t="s">
        <v>4795</v>
      </c>
      <c r="B2438" t="s">
        <v>4796</v>
      </c>
      <c r="C2438">
        <v>716</v>
      </c>
      <c r="D2438">
        <v>800</v>
      </c>
      <c r="E2438" t="s">
        <v>18</v>
      </c>
      <c r="F2438" t="s">
        <v>467</v>
      </c>
      <c r="G2438">
        <v>54.722271999999997</v>
      </c>
      <c r="H2438">
        <v>18.082356000000001</v>
      </c>
      <c r="I2438">
        <v>119.3</v>
      </c>
      <c r="J2438" t="s">
        <v>8263</v>
      </c>
      <c r="K2438">
        <v>6000</v>
      </c>
      <c r="L2438" t="s">
        <v>8263</v>
      </c>
    </row>
    <row r="2439" spans="1:12" x14ac:dyDescent="0.3">
      <c r="A2439" t="s">
        <v>4797</v>
      </c>
      <c r="B2439" t="s">
        <v>4798</v>
      </c>
      <c r="C2439">
        <v>140</v>
      </c>
      <c r="D2439" t="s">
        <v>8263</v>
      </c>
      <c r="E2439" t="s">
        <v>14</v>
      </c>
      <c r="F2439" t="s">
        <v>47</v>
      </c>
      <c r="G2439">
        <v>62.950833000000003</v>
      </c>
      <c r="H2439">
        <v>16.667777999999998</v>
      </c>
      <c r="I2439">
        <v>41</v>
      </c>
      <c r="J2439">
        <v>0.8</v>
      </c>
      <c r="K2439" t="s">
        <v>8263</v>
      </c>
      <c r="L2439">
        <v>713</v>
      </c>
    </row>
    <row r="2440" spans="1:12" x14ac:dyDescent="0.3">
      <c r="A2440" t="s">
        <v>4799</v>
      </c>
      <c r="B2440" t="s">
        <v>4800</v>
      </c>
      <c r="C2440">
        <v>6.5000000000000002E-2</v>
      </c>
      <c r="D2440" t="s">
        <v>8263</v>
      </c>
      <c r="E2440" t="s">
        <v>29</v>
      </c>
      <c r="F2440" t="s">
        <v>38</v>
      </c>
      <c r="G2440">
        <v>42.249265889999997</v>
      </c>
      <c r="H2440">
        <v>2.2893286669999999</v>
      </c>
      <c r="I2440">
        <v>43.2</v>
      </c>
      <c r="J2440" t="s">
        <v>8263</v>
      </c>
      <c r="K2440" t="s">
        <v>8263</v>
      </c>
      <c r="L2440" t="s">
        <v>8263</v>
      </c>
    </row>
    <row r="2441" spans="1:12" x14ac:dyDescent="0.3">
      <c r="A2441" t="s">
        <v>4801</v>
      </c>
      <c r="B2441" t="s">
        <v>4802</v>
      </c>
      <c r="C2441">
        <v>0.25</v>
      </c>
      <c r="D2441" t="s">
        <v>8263</v>
      </c>
      <c r="E2441" t="s">
        <v>29</v>
      </c>
      <c r="F2441" t="s">
        <v>38</v>
      </c>
      <c r="G2441">
        <v>41.99850206</v>
      </c>
      <c r="H2441">
        <v>2.2939368469999999</v>
      </c>
      <c r="I2441">
        <v>1.9</v>
      </c>
      <c r="J2441" t="s">
        <v>8263</v>
      </c>
      <c r="K2441" t="s">
        <v>8263</v>
      </c>
      <c r="L2441" t="s">
        <v>8263</v>
      </c>
    </row>
    <row r="2442" spans="1:12" x14ac:dyDescent="0.3">
      <c r="A2442" t="s">
        <v>4803</v>
      </c>
      <c r="B2442" t="s">
        <v>4804</v>
      </c>
      <c r="C2442">
        <v>4.4359999999999999</v>
      </c>
      <c r="D2442" t="s">
        <v>8263</v>
      </c>
      <c r="E2442" t="s">
        <v>29</v>
      </c>
      <c r="F2442" t="s">
        <v>38</v>
      </c>
      <c r="G2442">
        <v>42.341742580000002</v>
      </c>
      <c r="H2442">
        <v>2.2969073889999998</v>
      </c>
      <c r="I2442" t="s">
        <v>8263</v>
      </c>
      <c r="J2442" t="s">
        <v>8263</v>
      </c>
      <c r="K2442" t="s">
        <v>8263</v>
      </c>
      <c r="L2442" t="s">
        <v>8263</v>
      </c>
    </row>
    <row r="2443" spans="1:12" x14ac:dyDescent="0.3">
      <c r="A2443" t="s">
        <v>4805</v>
      </c>
      <c r="B2443" t="s">
        <v>4806</v>
      </c>
      <c r="C2443">
        <v>0.28999999999999998</v>
      </c>
      <c r="D2443" t="s">
        <v>8263</v>
      </c>
      <c r="E2443" t="s">
        <v>29</v>
      </c>
      <c r="F2443" t="s">
        <v>38</v>
      </c>
      <c r="G2443">
        <v>41.981782619999997</v>
      </c>
      <c r="H2443">
        <v>2.30820867</v>
      </c>
      <c r="I2443">
        <v>3.49</v>
      </c>
      <c r="J2443" t="s">
        <v>8263</v>
      </c>
      <c r="K2443" t="s">
        <v>8263</v>
      </c>
      <c r="L2443" t="s">
        <v>8263</v>
      </c>
    </row>
    <row r="2444" spans="1:12" x14ac:dyDescent="0.3">
      <c r="A2444" t="s">
        <v>4807</v>
      </c>
      <c r="B2444" t="s">
        <v>4808</v>
      </c>
      <c r="C2444">
        <v>2.8450000000000002</v>
      </c>
      <c r="D2444" t="s">
        <v>8263</v>
      </c>
      <c r="E2444" t="s">
        <v>29</v>
      </c>
      <c r="F2444" t="s">
        <v>38</v>
      </c>
      <c r="G2444">
        <v>42.33220335</v>
      </c>
      <c r="H2444">
        <v>2.3099527320000002</v>
      </c>
      <c r="I2444" t="s">
        <v>8263</v>
      </c>
      <c r="J2444" t="s">
        <v>8263</v>
      </c>
      <c r="K2444" t="s">
        <v>8263</v>
      </c>
      <c r="L2444" t="s">
        <v>8263</v>
      </c>
    </row>
    <row r="2445" spans="1:12" x14ac:dyDescent="0.3">
      <c r="A2445" t="s">
        <v>4809</v>
      </c>
      <c r="B2445" t="s">
        <v>4810</v>
      </c>
      <c r="C2445">
        <v>0.62</v>
      </c>
      <c r="D2445" t="s">
        <v>8263</v>
      </c>
      <c r="E2445" t="s">
        <v>29</v>
      </c>
      <c r="F2445" t="s">
        <v>38</v>
      </c>
      <c r="G2445">
        <v>42.247296519999999</v>
      </c>
      <c r="H2445">
        <v>2.3195216460000001</v>
      </c>
      <c r="I2445">
        <v>26.06</v>
      </c>
      <c r="J2445" t="s">
        <v>8263</v>
      </c>
      <c r="K2445" t="s">
        <v>8263</v>
      </c>
      <c r="L2445" t="s">
        <v>8263</v>
      </c>
    </row>
    <row r="2446" spans="1:12" x14ac:dyDescent="0.3">
      <c r="A2446" t="s">
        <v>4811</v>
      </c>
      <c r="B2446" t="s">
        <v>4812</v>
      </c>
      <c r="C2446">
        <v>1.44</v>
      </c>
      <c r="D2446" t="s">
        <v>8263</v>
      </c>
      <c r="E2446" t="s">
        <v>29</v>
      </c>
      <c r="F2446" t="s">
        <v>38</v>
      </c>
      <c r="G2446">
        <v>42.319830000000003</v>
      </c>
      <c r="H2446">
        <v>2.339176991</v>
      </c>
      <c r="I2446" t="s">
        <v>8263</v>
      </c>
      <c r="J2446" t="s">
        <v>8263</v>
      </c>
      <c r="K2446" t="s">
        <v>8263</v>
      </c>
      <c r="L2446" t="s">
        <v>8263</v>
      </c>
    </row>
    <row r="2447" spans="1:12" x14ac:dyDescent="0.3">
      <c r="A2447" t="s">
        <v>4813</v>
      </c>
      <c r="B2447" t="s">
        <v>4814</v>
      </c>
      <c r="C2447">
        <v>0.25900000000000001</v>
      </c>
      <c r="D2447" t="s">
        <v>8263</v>
      </c>
      <c r="E2447" t="s">
        <v>29</v>
      </c>
      <c r="F2447" t="s">
        <v>38</v>
      </c>
      <c r="G2447">
        <v>42.325401990000003</v>
      </c>
      <c r="H2447">
        <v>2.3449685570000001</v>
      </c>
      <c r="I2447">
        <v>90.97</v>
      </c>
      <c r="J2447" t="s">
        <v>8263</v>
      </c>
      <c r="K2447" t="s">
        <v>8263</v>
      </c>
      <c r="L2447" t="s">
        <v>8263</v>
      </c>
    </row>
    <row r="2448" spans="1:12" x14ac:dyDescent="0.3">
      <c r="A2448" t="s">
        <v>4815</v>
      </c>
      <c r="B2448" t="s">
        <v>4816</v>
      </c>
      <c r="C2448">
        <v>0.25</v>
      </c>
      <c r="D2448" t="s">
        <v>8263</v>
      </c>
      <c r="E2448" t="s">
        <v>29</v>
      </c>
      <c r="F2448" t="s">
        <v>38</v>
      </c>
      <c r="G2448">
        <v>42.318434809999999</v>
      </c>
      <c r="H2448">
        <v>2.3487542370000001</v>
      </c>
      <c r="I2448">
        <v>17.7</v>
      </c>
      <c r="J2448" t="s">
        <v>8263</v>
      </c>
      <c r="K2448" t="s">
        <v>8263</v>
      </c>
      <c r="L2448" t="s">
        <v>8263</v>
      </c>
    </row>
    <row r="2449" spans="1:12" x14ac:dyDescent="0.3">
      <c r="A2449" t="s">
        <v>4817</v>
      </c>
      <c r="B2449" t="s">
        <v>4818</v>
      </c>
      <c r="C2449">
        <v>0.62</v>
      </c>
      <c r="D2449" t="s">
        <v>8263</v>
      </c>
      <c r="E2449" t="s">
        <v>29</v>
      </c>
      <c r="F2449" t="s">
        <v>38</v>
      </c>
      <c r="G2449">
        <v>42.25447295</v>
      </c>
      <c r="H2449">
        <v>2.3503219519999998</v>
      </c>
      <c r="I2449">
        <v>24.5</v>
      </c>
      <c r="J2449" t="s">
        <v>8263</v>
      </c>
      <c r="K2449" t="s">
        <v>8263</v>
      </c>
      <c r="L2449" t="s">
        <v>8263</v>
      </c>
    </row>
    <row r="2450" spans="1:12" x14ac:dyDescent="0.3">
      <c r="A2450" t="s">
        <v>4819</v>
      </c>
      <c r="B2450" t="s">
        <v>4820</v>
      </c>
      <c r="C2450">
        <v>140</v>
      </c>
      <c r="D2450" t="s">
        <v>8263</v>
      </c>
      <c r="E2450" t="s">
        <v>14</v>
      </c>
      <c r="F2450" t="s">
        <v>47</v>
      </c>
      <c r="G2450">
        <v>63.555408</v>
      </c>
      <c r="H2450">
        <v>16.840305000000001</v>
      </c>
      <c r="I2450">
        <v>25</v>
      </c>
      <c r="J2450">
        <v>4.0999999999999996</v>
      </c>
      <c r="K2450" t="s">
        <v>8263</v>
      </c>
      <c r="L2450">
        <v>700</v>
      </c>
    </row>
    <row r="2451" spans="1:12" x14ac:dyDescent="0.3">
      <c r="A2451" t="s">
        <v>4821</v>
      </c>
      <c r="B2451" t="s">
        <v>4822</v>
      </c>
      <c r="C2451">
        <v>0.157</v>
      </c>
      <c r="D2451" t="s">
        <v>8263</v>
      </c>
      <c r="E2451" t="s">
        <v>29</v>
      </c>
      <c r="F2451" t="s">
        <v>38</v>
      </c>
      <c r="G2451">
        <v>42.303952989999999</v>
      </c>
      <c r="H2451">
        <v>2.3583426470000002</v>
      </c>
      <c r="I2451" t="s">
        <v>8263</v>
      </c>
      <c r="J2451" t="s">
        <v>8263</v>
      </c>
      <c r="K2451" t="s">
        <v>8263</v>
      </c>
      <c r="L2451" t="s">
        <v>8263</v>
      </c>
    </row>
    <row r="2452" spans="1:12" x14ac:dyDescent="0.3">
      <c r="A2452" t="s">
        <v>4823</v>
      </c>
      <c r="B2452" t="s">
        <v>4824</v>
      </c>
      <c r="C2452">
        <v>0.34</v>
      </c>
      <c r="D2452" t="s">
        <v>8263</v>
      </c>
      <c r="E2452" t="s">
        <v>29</v>
      </c>
      <c r="F2452" t="s">
        <v>38</v>
      </c>
      <c r="G2452">
        <v>42.299207629999998</v>
      </c>
      <c r="H2452">
        <v>2.3585000140000001</v>
      </c>
      <c r="I2452">
        <v>15.8</v>
      </c>
      <c r="J2452" t="s">
        <v>8263</v>
      </c>
      <c r="K2452" t="s">
        <v>8263</v>
      </c>
      <c r="L2452" t="s">
        <v>8263</v>
      </c>
    </row>
    <row r="2453" spans="1:12" x14ac:dyDescent="0.3">
      <c r="A2453" t="s">
        <v>4825</v>
      </c>
      <c r="B2453" t="s">
        <v>4826</v>
      </c>
      <c r="C2453">
        <v>0.28599999999999998</v>
      </c>
      <c r="D2453" t="s">
        <v>8263</v>
      </c>
      <c r="E2453" t="s">
        <v>29</v>
      </c>
      <c r="F2453" t="s">
        <v>38</v>
      </c>
      <c r="G2453">
        <v>42.293366229999997</v>
      </c>
      <c r="H2453">
        <v>2.3607549240000001</v>
      </c>
      <c r="I2453">
        <v>12.244</v>
      </c>
      <c r="J2453" t="s">
        <v>8263</v>
      </c>
      <c r="K2453" t="s">
        <v>8263</v>
      </c>
      <c r="L2453" t="s">
        <v>8263</v>
      </c>
    </row>
    <row r="2454" spans="1:12" x14ac:dyDescent="0.3">
      <c r="A2454" t="s">
        <v>4827</v>
      </c>
      <c r="B2454" t="s">
        <v>4828</v>
      </c>
      <c r="C2454">
        <v>0.128</v>
      </c>
      <c r="D2454" t="s">
        <v>8263</v>
      </c>
      <c r="E2454" t="s">
        <v>29</v>
      </c>
      <c r="F2454" t="s">
        <v>38</v>
      </c>
      <c r="G2454">
        <v>42.310157019999998</v>
      </c>
      <c r="H2454">
        <v>2.3629753990000002</v>
      </c>
      <c r="I2454" t="s">
        <v>8263</v>
      </c>
      <c r="J2454" t="s">
        <v>8263</v>
      </c>
      <c r="K2454" t="s">
        <v>8263</v>
      </c>
      <c r="L2454" t="s">
        <v>8263</v>
      </c>
    </row>
    <row r="2455" spans="1:12" x14ac:dyDescent="0.3">
      <c r="A2455" t="s">
        <v>4829</v>
      </c>
      <c r="B2455" t="s">
        <v>4830</v>
      </c>
      <c r="C2455">
        <v>1.242</v>
      </c>
      <c r="D2455" t="s">
        <v>8263</v>
      </c>
      <c r="E2455" t="s">
        <v>29</v>
      </c>
      <c r="F2455" t="s">
        <v>38</v>
      </c>
      <c r="G2455">
        <v>42.262983030000001</v>
      </c>
      <c r="H2455">
        <v>2.3646508580000001</v>
      </c>
      <c r="I2455">
        <v>48.2</v>
      </c>
      <c r="J2455" t="s">
        <v>8263</v>
      </c>
      <c r="K2455" t="s">
        <v>8263</v>
      </c>
      <c r="L2455" t="s">
        <v>8263</v>
      </c>
    </row>
    <row r="2456" spans="1:12" x14ac:dyDescent="0.3">
      <c r="A2456" t="s">
        <v>4831</v>
      </c>
      <c r="B2456" t="s">
        <v>4832</v>
      </c>
      <c r="C2456">
        <v>0.20755000000000001</v>
      </c>
      <c r="D2456" t="s">
        <v>8263</v>
      </c>
      <c r="E2456" t="s">
        <v>29</v>
      </c>
      <c r="F2456" t="s">
        <v>38</v>
      </c>
      <c r="G2456">
        <v>42.319638470000001</v>
      </c>
      <c r="H2456">
        <v>2.3806947969999999</v>
      </c>
      <c r="I2456" t="s">
        <v>8263</v>
      </c>
      <c r="J2456" t="s">
        <v>8263</v>
      </c>
      <c r="K2456" t="s">
        <v>8263</v>
      </c>
      <c r="L2456" t="s">
        <v>8263</v>
      </c>
    </row>
    <row r="2457" spans="1:12" x14ac:dyDescent="0.3">
      <c r="A2457" t="s">
        <v>4833</v>
      </c>
      <c r="B2457" t="s">
        <v>4834</v>
      </c>
      <c r="C2457">
        <v>0.6</v>
      </c>
      <c r="D2457" t="s">
        <v>8263</v>
      </c>
      <c r="E2457" t="s">
        <v>29</v>
      </c>
      <c r="F2457" t="s">
        <v>38</v>
      </c>
      <c r="G2457">
        <v>41.7755881</v>
      </c>
      <c r="H2457">
        <v>2.3956428540000001</v>
      </c>
      <c r="I2457">
        <v>228.29</v>
      </c>
      <c r="J2457" t="s">
        <v>8263</v>
      </c>
      <c r="K2457" t="s">
        <v>8263</v>
      </c>
      <c r="L2457" t="s">
        <v>8263</v>
      </c>
    </row>
    <row r="2458" spans="1:12" x14ac:dyDescent="0.3">
      <c r="A2458" t="s">
        <v>4835</v>
      </c>
      <c r="B2458" t="s">
        <v>4836</v>
      </c>
      <c r="C2458">
        <v>1.4999999999999999E-2</v>
      </c>
      <c r="D2458" t="s">
        <v>8263</v>
      </c>
      <c r="E2458" t="s">
        <v>29</v>
      </c>
      <c r="F2458" t="s">
        <v>38</v>
      </c>
      <c r="G2458">
        <v>42.379904119999999</v>
      </c>
      <c r="H2458">
        <v>2.3936227109999999</v>
      </c>
      <c r="I2458" t="s">
        <v>8263</v>
      </c>
      <c r="J2458" t="s">
        <v>8263</v>
      </c>
      <c r="K2458" t="s">
        <v>8263</v>
      </c>
      <c r="L2458" t="s">
        <v>8263</v>
      </c>
    </row>
    <row r="2459" spans="1:12" x14ac:dyDescent="0.3">
      <c r="A2459" t="s">
        <v>4837</v>
      </c>
      <c r="B2459" t="s">
        <v>4838</v>
      </c>
      <c r="C2459">
        <v>55.56</v>
      </c>
      <c r="D2459" t="s">
        <v>8263</v>
      </c>
      <c r="E2459" t="s">
        <v>14</v>
      </c>
      <c r="F2459" t="s">
        <v>38</v>
      </c>
      <c r="G2459">
        <v>41.967619280000001</v>
      </c>
      <c r="H2459">
        <v>2.4141546410000001</v>
      </c>
      <c r="I2459">
        <v>97</v>
      </c>
      <c r="J2459">
        <v>165.26</v>
      </c>
      <c r="K2459" t="s">
        <v>8263</v>
      </c>
      <c r="L2459" t="s">
        <v>8263</v>
      </c>
    </row>
    <row r="2460" spans="1:12" x14ac:dyDescent="0.3">
      <c r="A2460" t="s">
        <v>4839</v>
      </c>
      <c r="B2460" t="s">
        <v>4840</v>
      </c>
      <c r="C2460">
        <v>0.51800000000000002</v>
      </c>
      <c r="D2460" t="s">
        <v>8263</v>
      </c>
      <c r="E2460" t="s">
        <v>29</v>
      </c>
      <c r="F2460" t="s">
        <v>38</v>
      </c>
      <c r="G2460">
        <v>41.755098429999997</v>
      </c>
      <c r="H2460">
        <v>2.4806130139999998</v>
      </c>
      <c r="I2460">
        <v>420</v>
      </c>
      <c r="J2460" t="s">
        <v>8263</v>
      </c>
      <c r="K2460" t="s">
        <v>8263</v>
      </c>
      <c r="L2460" t="s">
        <v>8263</v>
      </c>
    </row>
    <row r="2461" spans="1:12" x14ac:dyDescent="0.3">
      <c r="A2461" t="s">
        <v>4841</v>
      </c>
      <c r="B2461" t="s">
        <v>4842</v>
      </c>
      <c r="C2461">
        <v>140</v>
      </c>
      <c r="D2461" t="s">
        <v>8263</v>
      </c>
      <c r="E2461" t="s">
        <v>18</v>
      </c>
      <c r="F2461" t="s">
        <v>41</v>
      </c>
      <c r="G2461">
        <v>46.998574599999998</v>
      </c>
      <c r="H2461">
        <v>13.041873300000001</v>
      </c>
      <c r="I2461" t="s">
        <v>8263</v>
      </c>
      <c r="J2461">
        <v>1.65</v>
      </c>
      <c r="K2461" t="s">
        <v>8263</v>
      </c>
      <c r="L2461" t="s">
        <v>8263</v>
      </c>
    </row>
    <row r="2462" spans="1:12" x14ac:dyDescent="0.3">
      <c r="A2462" t="s">
        <v>4843</v>
      </c>
      <c r="B2462" t="s">
        <v>4844</v>
      </c>
      <c r="C2462">
        <v>9.5000000000000001E-2</v>
      </c>
      <c r="D2462" t="s">
        <v>8263</v>
      </c>
      <c r="E2462" t="s">
        <v>29</v>
      </c>
      <c r="F2462" t="s">
        <v>38</v>
      </c>
      <c r="G2462">
        <v>42.321304240000003</v>
      </c>
      <c r="H2462">
        <v>2.480362827</v>
      </c>
      <c r="I2462" t="s">
        <v>8263</v>
      </c>
      <c r="J2462" t="s">
        <v>8263</v>
      </c>
      <c r="K2462" t="s">
        <v>8263</v>
      </c>
      <c r="L2462" t="s">
        <v>8263</v>
      </c>
    </row>
    <row r="2463" spans="1:12" x14ac:dyDescent="0.3">
      <c r="A2463" t="s">
        <v>4845</v>
      </c>
      <c r="B2463" t="s">
        <v>4846</v>
      </c>
      <c r="C2463">
        <v>1.073</v>
      </c>
      <c r="D2463" t="s">
        <v>8263</v>
      </c>
      <c r="E2463" t="s">
        <v>29</v>
      </c>
      <c r="F2463" t="s">
        <v>38</v>
      </c>
      <c r="G2463">
        <v>41.747314250000002</v>
      </c>
      <c r="H2463">
        <v>2.4881687069999998</v>
      </c>
      <c r="I2463">
        <v>354</v>
      </c>
      <c r="J2463" t="s">
        <v>8263</v>
      </c>
      <c r="K2463" t="s">
        <v>8263</v>
      </c>
      <c r="L2463" t="s">
        <v>8263</v>
      </c>
    </row>
    <row r="2464" spans="1:12" x14ac:dyDescent="0.3">
      <c r="A2464" t="s">
        <v>4847</v>
      </c>
      <c r="B2464" t="s">
        <v>4848</v>
      </c>
      <c r="C2464">
        <v>3.6999999999999998E-2</v>
      </c>
      <c r="D2464" t="s">
        <v>8263</v>
      </c>
      <c r="E2464" t="s">
        <v>29</v>
      </c>
      <c r="F2464" t="s">
        <v>38</v>
      </c>
      <c r="G2464">
        <v>42.210955200000001</v>
      </c>
      <c r="H2464">
        <v>2.507835992</v>
      </c>
      <c r="I2464">
        <v>11.6</v>
      </c>
      <c r="J2464" t="s">
        <v>8263</v>
      </c>
      <c r="K2464" t="s">
        <v>8263</v>
      </c>
      <c r="L2464" t="s">
        <v>8263</v>
      </c>
    </row>
    <row r="2465" spans="1:12" x14ac:dyDescent="0.3">
      <c r="A2465" t="s">
        <v>4849</v>
      </c>
      <c r="B2465" t="s">
        <v>4850</v>
      </c>
      <c r="C2465">
        <v>6.9699999999999998E-2</v>
      </c>
      <c r="D2465" t="s">
        <v>8263</v>
      </c>
      <c r="E2465" t="s">
        <v>29</v>
      </c>
      <c r="F2465" t="s">
        <v>38</v>
      </c>
      <c r="G2465">
        <v>42.214074029999999</v>
      </c>
      <c r="H2465">
        <v>2.5105619680000002</v>
      </c>
      <c r="I2465">
        <v>12.7</v>
      </c>
      <c r="J2465" t="s">
        <v>8263</v>
      </c>
      <c r="K2465" t="s">
        <v>8263</v>
      </c>
      <c r="L2465" t="s">
        <v>8263</v>
      </c>
    </row>
    <row r="2466" spans="1:12" x14ac:dyDescent="0.3">
      <c r="A2466" t="s">
        <v>4851</v>
      </c>
      <c r="B2466" t="s">
        <v>4852</v>
      </c>
      <c r="C2466">
        <v>0.19</v>
      </c>
      <c r="D2466" t="s">
        <v>8263</v>
      </c>
      <c r="E2466" t="s">
        <v>29</v>
      </c>
      <c r="F2466" t="s">
        <v>38</v>
      </c>
      <c r="G2466">
        <v>42.216139509999998</v>
      </c>
      <c r="H2466">
        <v>2.5219590730000001</v>
      </c>
      <c r="I2466">
        <v>17.638999999999999</v>
      </c>
      <c r="J2466" t="s">
        <v>8263</v>
      </c>
      <c r="K2466" t="s">
        <v>8263</v>
      </c>
      <c r="L2466" t="s">
        <v>8263</v>
      </c>
    </row>
    <row r="2467" spans="1:12" x14ac:dyDescent="0.3">
      <c r="A2467" t="s">
        <v>4853</v>
      </c>
      <c r="B2467" t="s">
        <v>4854</v>
      </c>
      <c r="C2467">
        <v>4.4999999999999998E-2</v>
      </c>
      <c r="D2467" t="s">
        <v>8263</v>
      </c>
      <c r="E2467" t="s">
        <v>29</v>
      </c>
      <c r="F2467" t="s">
        <v>38</v>
      </c>
      <c r="G2467">
        <v>42.216550560000002</v>
      </c>
      <c r="H2467">
        <v>2.527698886</v>
      </c>
      <c r="I2467">
        <v>5.26</v>
      </c>
      <c r="J2467" t="s">
        <v>8263</v>
      </c>
      <c r="K2467" t="s">
        <v>8263</v>
      </c>
      <c r="L2467" t="s">
        <v>8263</v>
      </c>
    </row>
    <row r="2468" spans="1:12" x14ac:dyDescent="0.3">
      <c r="A2468" t="s">
        <v>4855</v>
      </c>
      <c r="B2468" t="s">
        <v>4856</v>
      </c>
      <c r="C2468">
        <v>0.04</v>
      </c>
      <c r="D2468" t="s">
        <v>8263</v>
      </c>
      <c r="E2468" t="s">
        <v>29</v>
      </c>
      <c r="F2468" t="s">
        <v>38</v>
      </c>
      <c r="G2468">
        <v>42.061594960000001</v>
      </c>
      <c r="H2468">
        <v>2.5320518660000002</v>
      </c>
      <c r="I2468" t="s">
        <v>8263</v>
      </c>
      <c r="J2468" t="s">
        <v>8263</v>
      </c>
      <c r="K2468" t="s">
        <v>8263</v>
      </c>
      <c r="L2468" t="s">
        <v>8263</v>
      </c>
    </row>
    <row r="2469" spans="1:12" x14ac:dyDescent="0.3">
      <c r="A2469" t="s">
        <v>4857</v>
      </c>
      <c r="B2469" t="s">
        <v>4858</v>
      </c>
      <c r="C2469">
        <v>0.28000000000000003</v>
      </c>
      <c r="D2469" t="s">
        <v>8263</v>
      </c>
      <c r="E2469" t="s">
        <v>29</v>
      </c>
      <c r="F2469" t="s">
        <v>38</v>
      </c>
      <c r="G2469">
        <v>42.218400899999999</v>
      </c>
      <c r="H2469">
        <v>2.5375355719999999</v>
      </c>
      <c r="I2469">
        <v>17.5</v>
      </c>
      <c r="J2469" t="s">
        <v>8263</v>
      </c>
      <c r="K2469" t="s">
        <v>8263</v>
      </c>
      <c r="L2469" t="s">
        <v>8263</v>
      </c>
    </row>
    <row r="2470" spans="1:12" x14ac:dyDescent="0.3">
      <c r="A2470" t="s">
        <v>4859</v>
      </c>
      <c r="B2470" t="s">
        <v>4860</v>
      </c>
      <c r="C2470">
        <v>2.1999999999999999E-2</v>
      </c>
      <c r="D2470" t="s">
        <v>8263</v>
      </c>
      <c r="E2470" t="s">
        <v>29</v>
      </c>
      <c r="F2470" t="s">
        <v>38</v>
      </c>
      <c r="G2470">
        <v>42.063279340000001</v>
      </c>
      <c r="H2470">
        <v>2.550109065</v>
      </c>
      <c r="I2470">
        <v>13</v>
      </c>
      <c r="J2470" t="s">
        <v>8263</v>
      </c>
      <c r="K2470" t="s">
        <v>8263</v>
      </c>
      <c r="L2470" t="s">
        <v>8263</v>
      </c>
    </row>
    <row r="2471" spans="1:12" x14ac:dyDescent="0.3">
      <c r="A2471" t="s">
        <v>4861</v>
      </c>
      <c r="B2471" t="s">
        <v>4862</v>
      </c>
      <c r="C2471">
        <v>0.17</v>
      </c>
      <c r="D2471" t="s">
        <v>8263</v>
      </c>
      <c r="E2471" t="s">
        <v>29</v>
      </c>
      <c r="F2471" t="s">
        <v>38</v>
      </c>
      <c r="G2471">
        <v>42.044869630000001</v>
      </c>
      <c r="H2471">
        <v>2.5546493309999998</v>
      </c>
      <c r="I2471">
        <v>32.487000000000002</v>
      </c>
      <c r="J2471" t="s">
        <v>8263</v>
      </c>
      <c r="K2471" t="s">
        <v>8263</v>
      </c>
      <c r="L2471" t="s">
        <v>8263</v>
      </c>
    </row>
    <row r="2472" spans="1:12" x14ac:dyDescent="0.3">
      <c r="A2472" t="s">
        <v>4863</v>
      </c>
      <c r="B2472" t="s">
        <v>4864</v>
      </c>
      <c r="C2472">
        <v>0.16</v>
      </c>
      <c r="D2472" t="s">
        <v>8263</v>
      </c>
      <c r="E2472" t="s">
        <v>29</v>
      </c>
      <c r="F2472" t="s">
        <v>38</v>
      </c>
      <c r="G2472">
        <v>42.219938509999999</v>
      </c>
      <c r="H2472">
        <v>2.5551296269999999</v>
      </c>
      <c r="I2472">
        <v>10.64</v>
      </c>
      <c r="J2472" t="s">
        <v>8263</v>
      </c>
      <c r="K2472" t="s">
        <v>8263</v>
      </c>
      <c r="L2472" t="s">
        <v>8263</v>
      </c>
    </row>
    <row r="2473" spans="1:12" x14ac:dyDescent="0.3">
      <c r="A2473" t="s">
        <v>4865</v>
      </c>
      <c r="B2473" t="s">
        <v>4866</v>
      </c>
      <c r="C2473">
        <v>5.8880000000000002E-2</v>
      </c>
      <c r="D2473" t="s">
        <v>8263</v>
      </c>
      <c r="E2473" t="s">
        <v>29</v>
      </c>
      <c r="F2473" t="s">
        <v>38</v>
      </c>
      <c r="G2473">
        <v>42.219456260000001</v>
      </c>
      <c r="H2473">
        <v>2.5608640739999999</v>
      </c>
      <c r="I2473">
        <v>11.27</v>
      </c>
      <c r="J2473" t="s">
        <v>8263</v>
      </c>
      <c r="K2473" t="s">
        <v>8263</v>
      </c>
      <c r="L2473" t="s">
        <v>8263</v>
      </c>
    </row>
    <row r="2474" spans="1:12" x14ac:dyDescent="0.3">
      <c r="A2474" t="s">
        <v>4867</v>
      </c>
      <c r="B2474" t="s">
        <v>4868</v>
      </c>
      <c r="C2474">
        <v>88.55</v>
      </c>
      <c r="D2474" t="s">
        <v>8263</v>
      </c>
      <c r="E2474" t="s">
        <v>14</v>
      </c>
      <c r="F2474" t="s">
        <v>38</v>
      </c>
      <c r="G2474">
        <v>41.985380290000002</v>
      </c>
      <c r="H2474">
        <v>2.5710353270000001</v>
      </c>
      <c r="I2474">
        <v>165.5</v>
      </c>
      <c r="J2474">
        <v>232.91</v>
      </c>
      <c r="K2474" t="s">
        <v>8263</v>
      </c>
      <c r="L2474" t="s">
        <v>8263</v>
      </c>
    </row>
    <row r="2475" spans="1:12" x14ac:dyDescent="0.3">
      <c r="A2475" t="s">
        <v>4869</v>
      </c>
      <c r="B2475" t="s">
        <v>4870</v>
      </c>
      <c r="C2475">
        <v>0.35899999999999999</v>
      </c>
      <c r="D2475" t="s">
        <v>8263</v>
      </c>
      <c r="E2475" t="s">
        <v>29</v>
      </c>
      <c r="F2475" t="s">
        <v>38</v>
      </c>
      <c r="G2475">
        <v>42.209593810000001</v>
      </c>
      <c r="H2475">
        <v>2.5874026360000002</v>
      </c>
      <c r="I2475">
        <v>24.4</v>
      </c>
      <c r="J2475" t="s">
        <v>8263</v>
      </c>
      <c r="K2475" t="s">
        <v>8263</v>
      </c>
      <c r="L2475" t="s">
        <v>8263</v>
      </c>
    </row>
    <row r="2476" spans="1:12" x14ac:dyDescent="0.3">
      <c r="A2476" t="s">
        <v>4871</v>
      </c>
      <c r="B2476" t="s">
        <v>4872</v>
      </c>
      <c r="C2476">
        <v>4.5999999999999999E-2</v>
      </c>
      <c r="D2476" t="s">
        <v>8263</v>
      </c>
      <c r="E2476" t="s">
        <v>29</v>
      </c>
      <c r="F2476" t="s">
        <v>38</v>
      </c>
      <c r="G2476">
        <v>42.025443510000002</v>
      </c>
      <c r="H2476">
        <v>2.588728336</v>
      </c>
      <c r="I2476" t="s">
        <v>8263</v>
      </c>
      <c r="J2476" t="s">
        <v>8263</v>
      </c>
      <c r="K2476" t="s">
        <v>8263</v>
      </c>
      <c r="L2476" t="s">
        <v>8263</v>
      </c>
    </row>
    <row r="2477" spans="1:12" x14ac:dyDescent="0.3">
      <c r="A2477" t="s">
        <v>4873</v>
      </c>
      <c r="B2477" t="s">
        <v>4874</v>
      </c>
      <c r="C2477">
        <v>6.5119999999999997E-2</v>
      </c>
      <c r="D2477" t="s">
        <v>8263</v>
      </c>
      <c r="E2477" t="s">
        <v>29</v>
      </c>
      <c r="F2477" t="s">
        <v>38</v>
      </c>
      <c r="G2477">
        <v>41.950111440000001</v>
      </c>
      <c r="H2477">
        <v>2.5911554350000001</v>
      </c>
      <c r="I2477">
        <v>27.6</v>
      </c>
      <c r="J2477" t="s">
        <v>8263</v>
      </c>
      <c r="K2477" t="s">
        <v>8263</v>
      </c>
      <c r="L2477" t="s">
        <v>8263</v>
      </c>
    </row>
    <row r="2478" spans="1:12" x14ac:dyDescent="0.3">
      <c r="A2478" t="s">
        <v>4875</v>
      </c>
      <c r="B2478" t="s">
        <v>4876</v>
      </c>
      <c r="C2478">
        <v>6.32</v>
      </c>
      <c r="D2478" t="s">
        <v>8263</v>
      </c>
      <c r="E2478" t="s">
        <v>14</v>
      </c>
      <c r="F2478" t="s">
        <v>38</v>
      </c>
      <c r="G2478">
        <v>41.984495989999999</v>
      </c>
      <c r="H2478">
        <v>2.600532576</v>
      </c>
      <c r="I2478">
        <v>25.9</v>
      </c>
      <c r="J2478">
        <v>1.3</v>
      </c>
      <c r="K2478" t="s">
        <v>8263</v>
      </c>
      <c r="L2478" t="s">
        <v>8263</v>
      </c>
    </row>
    <row r="2479" spans="1:12" x14ac:dyDescent="0.3">
      <c r="A2479" t="s">
        <v>4877</v>
      </c>
      <c r="B2479" t="s">
        <v>4878</v>
      </c>
      <c r="C2479">
        <v>0.21</v>
      </c>
      <c r="D2479" t="s">
        <v>8263</v>
      </c>
      <c r="E2479" t="s">
        <v>29</v>
      </c>
      <c r="F2479" t="s">
        <v>38</v>
      </c>
      <c r="G2479">
        <v>42.209358690000002</v>
      </c>
      <c r="H2479">
        <v>2.605042858</v>
      </c>
      <c r="I2479" t="s">
        <v>8263</v>
      </c>
      <c r="J2479" t="s">
        <v>8263</v>
      </c>
      <c r="K2479" t="s">
        <v>8263</v>
      </c>
      <c r="L2479" t="s">
        <v>8263</v>
      </c>
    </row>
    <row r="2480" spans="1:12" x14ac:dyDescent="0.3">
      <c r="A2480" t="s">
        <v>4879</v>
      </c>
      <c r="B2480" t="s">
        <v>4880</v>
      </c>
      <c r="C2480">
        <v>0.59</v>
      </c>
      <c r="D2480" t="s">
        <v>8263</v>
      </c>
      <c r="E2480" t="s">
        <v>29</v>
      </c>
      <c r="F2480" t="s">
        <v>38</v>
      </c>
      <c r="G2480">
        <v>41.950990089999998</v>
      </c>
      <c r="H2480">
        <v>2.6107320289999998</v>
      </c>
      <c r="I2480">
        <v>67.02</v>
      </c>
      <c r="J2480" t="s">
        <v>8263</v>
      </c>
      <c r="K2480" t="s">
        <v>8263</v>
      </c>
      <c r="L2480" t="s">
        <v>8263</v>
      </c>
    </row>
    <row r="2481" spans="1:12" x14ac:dyDescent="0.3">
      <c r="A2481" t="s">
        <v>4881</v>
      </c>
      <c r="B2481" t="s">
        <v>4882</v>
      </c>
      <c r="C2481">
        <v>1.6850000000000001</v>
      </c>
      <c r="D2481" t="s">
        <v>8263</v>
      </c>
      <c r="E2481" t="s">
        <v>29</v>
      </c>
      <c r="F2481" t="s">
        <v>38</v>
      </c>
      <c r="G2481">
        <v>41.976288279999999</v>
      </c>
      <c r="H2481">
        <v>2.6237466149999999</v>
      </c>
      <c r="I2481">
        <v>14</v>
      </c>
      <c r="J2481" t="s">
        <v>8263</v>
      </c>
      <c r="K2481" t="s">
        <v>8263</v>
      </c>
      <c r="L2481" t="s">
        <v>8263</v>
      </c>
    </row>
    <row r="2482" spans="1:12" x14ac:dyDescent="0.3">
      <c r="A2482" t="s">
        <v>4883</v>
      </c>
      <c r="B2482" t="s">
        <v>4884</v>
      </c>
      <c r="C2482">
        <v>140</v>
      </c>
      <c r="D2482" t="s">
        <v>8263</v>
      </c>
      <c r="E2482" t="s">
        <v>29</v>
      </c>
      <c r="F2482" t="s">
        <v>24</v>
      </c>
      <c r="G2482">
        <v>48.02</v>
      </c>
      <c r="H2482">
        <v>7.5739999999999998</v>
      </c>
      <c r="I2482" t="s">
        <v>8263</v>
      </c>
      <c r="J2482" t="s">
        <v>8263</v>
      </c>
      <c r="K2482" t="s">
        <v>8263</v>
      </c>
      <c r="L2482" t="s">
        <v>8263</v>
      </c>
    </row>
    <row r="2483" spans="1:12" x14ac:dyDescent="0.3">
      <c r="A2483" t="s">
        <v>4885</v>
      </c>
      <c r="B2483" t="s">
        <v>4886</v>
      </c>
      <c r="C2483">
        <v>0.65100000000000002</v>
      </c>
      <c r="D2483" t="s">
        <v>8263</v>
      </c>
      <c r="E2483" t="s">
        <v>29</v>
      </c>
      <c r="F2483" t="s">
        <v>38</v>
      </c>
      <c r="G2483">
        <v>41.960020540000002</v>
      </c>
      <c r="H2483">
        <v>2.634389015</v>
      </c>
      <c r="I2483">
        <v>10.27</v>
      </c>
      <c r="J2483" t="s">
        <v>8263</v>
      </c>
      <c r="K2483" t="s">
        <v>8263</v>
      </c>
      <c r="L2483" t="s">
        <v>8263</v>
      </c>
    </row>
    <row r="2484" spans="1:12" x14ac:dyDescent="0.3">
      <c r="A2484" t="s">
        <v>4887</v>
      </c>
      <c r="B2484" t="s">
        <v>4888</v>
      </c>
      <c r="C2484">
        <v>0.20499999999999999</v>
      </c>
      <c r="D2484" t="s">
        <v>8263</v>
      </c>
      <c r="E2484" t="s">
        <v>29</v>
      </c>
      <c r="F2484" t="s">
        <v>38</v>
      </c>
      <c r="G2484">
        <v>42.210902939999997</v>
      </c>
      <c r="H2484">
        <v>2.6391121279999998</v>
      </c>
      <c r="I2484">
        <v>7.5</v>
      </c>
      <c r="J2484" t="s">
        <v>8263</v>
      </c>
      <c r="K2484" t="s">
        <v>8263</v>
      </c>
      <c r="L2484" t="s">
        <v>8263</v>
      </c>
    </row>
    <row r="2485" spans="1:12" x14ac:dyDescent="0.3">
      <c r="A2485" t="s">
        <v>4889</v>
      </c>
      <c r="B2485" t="s">
        <v>4890</v>
      </c>
      <c r="C2485">
        <v>0.25</v>
      </c>
      <c r="D2485" t="s">
        <v>8263</v>
      </c>
      <c r="E2485" t="s">
        <v>29</v>
      </c>
      <c r="F2485" t="s">
        <v>38</v>
      </c>
      <c r="G2485">
        <v>42.20942161</v>
      </c>
      <c r="H2485">
        <v>2.6582978220000002</v>
      </c>
      <c r="I2485" t="s">
        <v>8263</v>
      </c>
      <c r="J2485" t="s">
        <v>8263</v>
      </c>
      <c r="K2485" t="s">
        <v>8263</v>
      </c>
      <c r="L2485" t="s">
        <v>8263</v>
      </c>
    </row>
    <row r="2486" spans="1:12" x14ac:dyDescent="0.3">
      <c r="A2486" t="s">
        <v>4891</v>
      </c>
      <c r="B2486" t="s">
        <v>4892</v>
      </c>
      <c r="C2486">
        <v>0.7</v>
      </c>
      <c r="D2486" t="s">
        <v>8263</v>
      </c>
      <c r="E2486" t="s">
        <v>29</v>
      </c>
      <c r="F2486" t="s">
        <v>38</v>
      </c>
      <c r="G2486">
        <v>41.967423500000002</v>
      </c>
      <c r="H2486">
        <v>2.6698764929999999</v>
      </c>
      <c r="I2486" t="s">
        <v>8263</v>
      </c>
      <c r="J2486" t="s">
        <v>8263</v>
      </c>
      <c r="K2486" t="s">
        <v>8263</v>
      </c>
      <c r="L2486" t="s">
        <v>8263</v>
      </c>
    </row>
    <row r="2487" spans="1:12" x14ac:dyDescent="0.3">
      <c r="A2487" t="s">
        <v>4893</v>
      </c>
      <c r="B2487" t="s">
        <v>4894</v>
      </c>
      <c r="C2487">
        <v>0.44</v>
      </c>
      <c r="D2487" t="s">
        <v>8263</v>
      </c>
      <c r="E2487" t="s">
        <v>29</v>
      </c>
      <c r="F2487" t="s">
        <v>38</v>
      </c>
      <c r="G2487">
        <v>41.972656780000001</v>
      </c>
      <c r="H2487">
        <v>2.6860709310000002</v>
      </c>
      <c r="I2487">
        <v>7.77</v>
      </c>
      <c r="J2487" t="s">
        <v>8263</v>
      </c>
      <c r="K2487" t="s">
        <v>8263</v>
      </c>
      <c r="L2487" t="s">
        <v>8263</v>
      </c>
    </row>
    <row r="2488" spans="1:12" x14ac:dyDescent="0.3">
      <c r="A2488" t="s">
        <v>4895</v>
      </c>
      <c r="B2488" t="s">
        <v>4896</v>
      </c>
      <c r="C2488">
        <v>1.1759999999999999</v>
      </c>
      <c r="D2488" t="s">
        <v>8263</v>
      </c>
      <c r="E2488" t="s">
        <v>29</v>
      </c>
      <c r="F2488" t="s">
        <v>38</v>
      </c>
      <c r="G2488">
        <v>41.968519819999997</v>
      </c>
      <c r="H2488">
        <v>2.7197630859999999</v>
      </c>
      <c r="I2488">
        <v>9.73</v>
      </c>
      <c r="J2488" t="s">
        <v>8263</v>
      </c>
      <c r="K2488" t="s">
        <v>8263</v>
      </c>
      <c r="L2488" t="s">
        <v>8263</v>
      </c>
    </row>
    <row r="2489" spans="1:12" x14ac:dyDescent="0.3">
      <c r="A2489" t="s">
        <v>4897</v>
      </c>
      <c r="B2489" t="s">
        <v>4898</v>
      </c>
      <c r="C2489">
        <v>0.80800000000000005</v>
      </c>
      <c r="D2489" t="s">
        <v>8263</v>
      </c>
      <c r="E2489" t="s">
        <v>29</v>
      </c>
      <c r="F2489" t="s">
        <v>38</v>
      </c>
      <c r="G2489">
        <v>41.969237589999999</v>
      </c>
      <c r="H2489">
        <v>2.7337357259999999</v>
      </c>
      <c r="I2489">
        <v>8.58</v>
      </c>
      <c r="J2489" t="s">
        <v>8263</v>
      </c>
      <c r="K2489" t="s">
        <v>8263</v>
      </c>
      <c r="L2489" t="s">
        <v>8263</v>
      </c>
    </row>
    <row r="2490" spans="1:12" x14ac:dyDescent="0.3">
      <c r="A2490" t="s">
        <v>4899</v>
      </c>
      <c r="B2490" t="s">
        <v>4900</v>
      </c>
      <c r="C2490">
        <v>0.42</v>
      </c>
      <c r="D2490" t="s">
        <v>8263</v>
      </c>
      <c r="E2490" t="s">
        <v>29</v>
      </c>
      <c r="F2490" t="s">
        <v>38</v>
      </c>
      <c r="G2490">
        <v>42.187049760000001</v>
      </c>
      <c r="H2490">
        <v>2.7659209320000002</v>
      </c>
      <c r="I2490">
        <v>8.9</v>
      </c>
      <c r="J2490" t="s">
        <v>8263</v>
      </c>
      <c r="K2490" t="s">
        <v>8263</v>
      </c>
      <c r="L2490" t="s">
        <v>8263</v>
      </c>
    </row>
    <row r="2491" spans="1:12" x14ac:dyDescent="0.3">
      <c r="A2491" t="s">
        <v>4901</v>
      </c>
      <c r="B2491" t="s">
        <v>4902</v>
      </c>
      <c r="C2491">
        <v>0.29599999999999999</v>
      </c>
      <c r="D2491" t="s">
        <v>8263</v>
      </c>
      <c r="E2491" t="s">
        <v>29</v>
      </c>
      <c r="F2491" t="s">
        <v>38</v>
      </c>
      <c r="G2491">
        <v>41.970032840000002</v>
      </c>
      <c r="H2491">
        <v>2.768177487</v>
      </c>
      <c r="I2491">
        <v>4.49</v>
      </c>
      <c r="J2491" t="s">
        <v>8263</v>
      </c>
      <c r="K2491" t="s">
        <v>8263</v>
      </c>
      <c r="L2491" t="s">
        <v>8263</v>
      </c>
    </row>
    <row r="2492" spans="1:12" x14ac:dyDescent="0.3">
      <c r="A2492" t="s">
        <v>4903</v>
      </c>
      <c r="B2492" t="s">
        <v>4904</v>
      </c>
      <c r="C2492">
        <v>0.32600000000000001</v>
      </c>
      <c r="D2492" t="s">
        <v>8263</v>
      </c>
      <c r="E2492" t="s">
        <v>29</v>
      </c>
      <c r="F2492" t="s">
        <v>38</v>
      </c>
      <c r="G2492">
        <v>42.183495360000002</v>
      </c>
      <c r="H2492">
        <v>2.7811920990000001</v>
      </c>
      <c r="I2492">
        <v>8.23</v>
      </c>
      <c r="J2492" t="s">
        <v>8263</v>
      </c>
      <c r="K2492" t="s">
        <v>8263</v>
      </c>
      <c r="L2492" t="s">
        <v>8263</v>
      </c>
    </row>
    <row r="2493" spans="1:12" x14ac:dyDescent="0.3">
      <c r="A2493" t="s">
        <v>4905</v>
      </c>
      <c r="B2493" t="s">
        <v>4906</v>
      </c>
      <c r="C2493">
        <v>0.12</v>
      </c>
      <c r="D2493" t="s">
        <v>8263</v>
      </c>
      <c r="E2493" t="s">
        <v>29</v>
      </c>
      <c r="F2493" t="s">
        <v>38</v>
      </c>
      <c r="G2493">
        <v>41.975653700000002</v>
      </c>
      <c r="H2493">
        <v>2.7823274200000001</v>
      </c>
      <c r="I2493">
        <v>5.05</v>
      </c>
      <c r="J2493" t="s">
        <v>8263</v>
      </c>
      <c r="K2493" t="s">
        <v>8263</v>
      </c>
      <c r="L2493" t="s">
        <v>8263</v>
      </c>
    </row>
    <row r="2494" spans="1:12" x14ac:dyDescent="0.3">
      <c r="A2494" t="s">
        <v>4907</v>
      </c>
      <c r="B2494" t="s">
        <v>4908</v>
      </c>
      <c r="C2494">
        <v>0.17</v>
      </c>
      <c r="D2494" t="s">
        <v>8263</v>
      </c>
      <c r="E2494" t="s">
        <v>29</v>
      </c>
      <c r="F2494" t="s">
        <v>38</v>
      </c>
      <c r="G2494">
        <v>41.976969519999997</v>
      </c>
      <c r="H2494">
        <v>2.792510327</v>
      </c>
      <c r="I2494">
        <v>4.53</v>
      </c>
      <c r="J2494" t="s">
        <v>8263</v>
      </c>
      <c r="K2494" t="s">
        <v>8263</v>
      </c>
      <c r="L2494" t="s">
        <v>8263</v>
      </c>
    </row>
    <row r="2495" spans="1:12" x14ac:dyDescent="0.3">
      <c r="A2495" t="s">
        <v>4909</v>
      </c>
      <c r="B2495" t="s">
        <v>4910</v>
      </c>
      <c r="C2495">
        <v>0.14000000000000001</v>
      </c>
      <c r="D2495" t="s">
        <v>8263</v>
      </c>
      <c r="E2495" t="s">
        <v>29</v>
      </c>
      <c r="F2495" t="s">
        <v>38</v>
      </c>
      <c r="G2495">
        <v>42.178194210000001</v>
      </c>
      <c r="H2495">
        <v>2.7978838590000001</v>
      </c>
      <c r="I2495">
        <v>4.9000000000000004</v>
      </c>
      <c r="J2495" t="s">
        <v>8263</v>
      </c>
      <c r="K2495" t="s">
        <v>8263</v>
      </c>
      <c r="L2495" t="s">
        <v>8263</v>
      </c>
    </row>
    <row r="2496" spans="1:12" x14ac:dyDescent="0.3">
      <c r="A2496" t="s">
        <v>4911</v>
      </c>
      <c r="B2496" t="s">
        <v>4912</v>
      </c>
      <c r="C2496">
        <v>0.188</v>
      </c>
      <c r="D2496" t="s">
        <v>8263</v>
      </c>
      <c r="E2496" t="s">
        <v>29</v>
      </c>
      <c r="F2496" t="s">
        <v>38</v>
      </c>
      <c r="G2496">
        <v>41.983433239999997</v>
      </c>
      <c r="H2496">
        <v>2.8229338849999999</v>
      </c>
      <c r="I2496">
        <v>3.55</v>
      </c>
      <c r="J2496" t="s">
        <v>8263</v>
      </c>
      <c r="K2496" t="s">
        <v>8263</v>
      </c>
      <c r="L2496" t="s">
        <v>8263</v>
      </c>
    </row>
    <row r="2497" spans="1:12" x14ac:dyDescent="0.3">
      <c r="A2497" t="s">
        <v>4913</v>
      </c>
      <c r="B2497" t="s">
        <v>4914</v>
      </c>
      <c r="C2497">
        <v>0.11</v>
      </c>
      <c r="D2497" t="s">
        <v>8263</v>
      </c>
      <c r="E2497" t="s">
        <v>29</v>
      </c>
      <c r="F2497" t="s">
        <v>38</v>
      </c>
      <c r="G2497">
        <v>42.013713760000002</v>
      </c>
      <c r="H2497">
        <v>2.8230069279999999</v>
      </c>
      <c r="I2497">
        <v>2.2999999999999998</v>
      </c>
      <c r="J2497" t="s">
        <v>8263</v>
      </c>
      <c r="K2497" t="s">
        <v>8263</v>
      </c>
      <c r="L2497" t="s">
        <v>8263</v>
      </c>
    </row>
    <row r="2498" spans="1:12" x14ac:dyDescent="0.3">
      <c r="A2498" t="s">
        <v>4915</v>
      </c>
      <c r="B2498" t="s">
        <v>4916</v>
      </c>
      <c r="C2498">
        <v>6.4000000000000001E-2</v>
      </c>
      <c r="D2498" t="s">
        <v>8263</v>
      </c>
      <c r="E2498" t="s">
        <v>29</v>
      </c>
      <c r="F2498" t="s">
        <v>38</v>
      </c>
      <c r="G2498">
        <v>42.09052174</v>
      </c>
      <c r="H2498">
        <v>2.8229144810000002</v>
      </c>
      <c r="I2498" t="s">
        <v>8263</v>
      </c>
      <c r="J2498" t="s">
        <v>8263</v>
      </c>
      <c r="K2498" t="s">
        <v>8263</v>
      </c>
      <c r="L2498" t="s">
        <v>8263</v>
      </c>
    </row>
    <row r="2499" spans="1:12" x14ac:dyDescent="0.3">
      <c r="A2499" t="s">
        <v>4917</v>
      </c>
      <c r="B2499" t="s">
        <v>4918</v>
      </c>
      <c r="C2499">
        <v>0.26500000000000001</v>
      </c>
      <c r="D2499" t="s">
        <v>8263</v>
      </c>
      <c r="E2499" t="s">
        <v>29</v>
      </c>
      <c r="F2499" t="s">
        <v>38</v>
      </c>
      <c r="G2499">
        <v>42.000861960000002</v>
      </c>
      <c r="H2499">
        <v>2.8234530929999999</v>
      </c>
      <c r="I2499">
        <v>5.45</v>
      </c>
      <c r="J2499" t="s">
        <v>8263</v>
      </c>
      <c r="K2499" t="s">
        <v>8263</v>
      </c>
      <c r="L2499" t="s">
        <v>8263</v>
      </c>
    </row>
    <row r="2500" spans="1:12" x14ac:dyDescent="0.3">
      <c r="A2500" t="s">
        <v>4919</v>
      </c>
      <c r="B2500" t="s">
        <v>4920</v>
      </c>
      <c r="C2500">
        <v>0.39300000000000002</v>
      </c>
      <c r="D2500" t="s">
        <v>8263</v>
      </c>
      <c r="E2500" t="s">
        <v>29</v>
      </c>
      <c r="F2500" t="s">
        <v>38</v>
      </c>
      <c r="G2500">
        <v>42.026846149999997</v>
      </c>
      <c r="H2500">
        <v>2.8294331979999998</v>
      </c>
      <c r="I2500">
        <v>6.3</v>
      </c>
      <c r="J2500" t="s">
        <v>8263</v>
      </c>
      <c r="K2500" t="s">
        <v>8263</v>
      </c>
      <c r="L2500" t="s">
        <v>8263</v>
      </c>
    </row>
    <row r="2501" spans="1:12" x14ac:dyDescent="0.3">
      <c r="A2501" t="s">
        <v>4921</v>
      </c>
      <c r="B2501" t="s">
        <v>4922</v>
      </c>
      <c r="C2501">
        <v>0.27200000000000002</v>
      </c>
      <c r="D2501" t="s">
        <v>8263</v>
      </c>
      <c r="E2501" t="s">
        <v>29</v>
      </c>
      <c r="F2501" t="s">
        <v>38</v>
      </c>
      <c r="G2501">
        <v>42.174876759999997</v>
      </c>
      <c r="H2501">
        <v>2.8292297359999998</v>
      </c>
      <c r="I2501">
        <v>6</v>
      </c>
      <c r="J2501" t="s">
        <v>8263</v>
      </c>
      <c r="K2501" t="s">
        <v>8263</v>
      </c>
      <c r="L2501" t="s">
        <v>8263</v>
      </c>
    </row>
    <row r="2502" spans="1:12" x14ac:dyDescent="0.3">
      <c r="A2502" t="s">
        <v>4923</v>
      </c>
      <c r="B2502" t="s">
        <v>4924</v>
      </c>
      <c r="C2502">
        <v>3.58</v>
      </c>
      <c r="D2502" t="s">
        <v>8263</v>
      </c>
      <c r="E2502" t="s">
        <v>14</v>
      </c>
      <c r="F2502" t="s">
        <v>38</v>
      </c>
      <c r="G2502">
        <v>42.340384290000003</v>
      </c>
      <c r="H2502">
        <v>2.8350587900000002</v>
      </c>
      <c r="I2502" t="s">
        <v>8263</v>
      </c>
      <c r="J2502">
        <v>60.18</v>
      </c>
      <c r="K2502" t="s">
        <v>8263</v>
      </c>
      <c r="L2502" t="s">
        <v>8263</v>
      </c>
    </row>
    <row r="2503" spans="1:12" x14ac:dyDescent="0.3">
      <c r="A2503" t="s">
        <v>4925</v>
      </c>
      <c r="B2503" t="s">
        <v>4926</v>
      </c>
      <c r="C2503">
        <v>0.32300000000000001</v>
      </c>
      <c r="D2503" t="s">
        <v>8263</v>
      </c>
      <c r="E2503" t="s">
        <v>29</v>
      </c>
      <c r="F2503" t="s">
        <v>38</v>
      </c>
      <c r="G2503">
        <v>42.176949219999997</v>
      </c>
      <c r="H2503">
        <v>2.879703766</v>
      </c>
      <c r="I2503" t="s">
        <v>8263</v>
      </c>
      <c r="J2503" t="s">
        <v>8263</v>
      </c>
      <c r="K2503" t="s">
        <v>8263</v>
      </c>
      <c r="L2503" t="s">
        <v>8263</v>
      </c>
    </row>
    <row r="2504" spans="1:12" x14ac:dyDescent="0.3">
      <c r="A2504" t="s">
        <v>4927</v>
      </c>
      <c r="B2504" t="s">
        <v>4928</v>
      </c>
      <c r="C2504">
        <v>0.27200000000000002</v>
      </c>
      <c r="D2504" t="s">
        <v>8263</v>
      </c>
      <c r="E2504" t="s">
        <v>29</v>
      </c>
      <c r="F2504" t="s">
        <v>38</v>
      </c>
      <c r="G2504">
        <v>42.160117409999998</v>
      </c>
      <c r="H2504">
        <v>2.9575110329999998</v>
      </c>
      <c r="I2504">
        <v>8</v>
      </c>
      <c r="J2504" t="s">
        <v>8263</v>
      </c>
      <c r="K2504" t="s">
        <v>8263</v>
      </c>
      <c r="L2504" t="s">
        <v>8263</v>
      </c>
    </row>
    <row r="2505" spans="1:12" x14ac:dyDescent="0.3">
      <c r="A2505" t="s">
        <v>4929</v>
      </c>
      <c r="B2505" t="s">
        <v>4930</v>
      </c>
      <c r="C2505">
        <v>0.36499999999999999</v>
      </c>
      <c r="D2505" t="s">
        <v>8263</v>
      </c>
      <c r="E2505" t="s">
        <v>29</v>
      </c>
      <c r="F2505" t="s">
        <v>38</v>
      </c>
      <c r="G2505">
        <v>42.055724120000001</v>
      </c>
      <c r="H2505">
        <v>2.9603603000000001</v>
      </c>
      <c r="I2505">
        <v>5.5369999999999999</v>
      </c>
      <c r="J2505" t="s">
        <v>8263</v>
      </c>
      <c r="K2505" t="s">
        <v>8263</v>
      </c>
      <c r="L2505" t="s">
        <v>8263</v>
      </c>
    </row>
    <row r="2506" spans="1:12" x14ac:dyDescent="0.3">
      <c r="A2506" t="s">
        <v>4931</v>
      </c>
      <c r="B2506" t="s">
        <v>4932</v>
      </c>
      <c r="C2506">
        <v>0.36299999999999999</v>
      </c>
      <c r="D2506" t="s">
        <v>8263</v>
      </c>
      <c r="E2506" t="s">
        <v>29</v>
      </c>
      <c r="F2506" t="s">
        <v>38</v>
      </c>
      <c r="G2506">
        <v>42.164537350000003</v>
      </c>
      <c r="H2506">
        <v>2.9843227799999998</v>
      </c>
      <c r="I2506">
        <v>9</v>
      </c>
      <c r="J2506" t="s">
        <v>8263</v>
      </c>
      <c r="K2506" t="s">
        <v>8263</v>
      </c>
      <c r="L2506" t="s">
        <v>8263</v>
      </c>
    </row>
    <row r="2507" spans="1:12" x14ac:dyDescent="0.3">
      <c r="A2507" t="s">
        <v>4933</v>
      </c>
      <c r="B2507" t="s">
        <v>4934</v>
      </c>
      <c r="C2507">
        <v>262.8</v>
      </c>
      <c r="D2507" t="s">
        <v>8263</v>
      </c>
      <c r="E2507" t="s">
        <v>14</v>
      </c>
      <c r="F2507" t="s">
        <v>38</v>
      </c>
      <c r="G2507">
        <v>41.251219200000001</v>
      </c>
      <c r="H2507">
        <v>0.48705969999999998</v>
      </c>
      <c r="I2507">
        <v>34</v>
      </c>
      <c r="J2507">
        <v>210</v>
      </c>
      <c r="K2507" t="s">
        <v>8263</v>
      </c>
      <c r="L2507" t="s">
        <v>8263</v>
      </c>
    </row>
    <row r="2508" spans="1:12" x14ac:dyDescent="0.3">
      <c r="A2508" t="s">
        <v>4935</v>
      </c>
      <c r="B2508" t="s">
        <v>4936</v>
      </c>
      <c r="C2508">
        <v>24</v>
      </c>
      <c r="D2508" t="s">
        <v>8263</v>
      </c>
      <c r="E2508" t="s">
        <v>29</v>
      </c>
      <c r="F2508" t="s">
        <v>62</v>
      </c>
      <c r="G2508">
        <v>56.713662999999997</v>
      </c>
      <c r="H2508">
        <v>-4.9617000000000004</v>
      </c>
      <c r="I2508">
        <v>26.2</v>
      </c>
      <c r="J2508" t="s">
        <v>8263</v>
      </c>
      <c r="K2508" t="s">
        <v>8263</v>
      </c>
      <c r="L2508" t="s">
        <v>8263</v>
      </c>
    </row>
    <row r="2509" spans="1:12" x14ac:dyDescent="0.3">
      <c r="A2509" t="s">
        <v>4937</v>
      </c>
      <c r="B2509" t="s">
        <v>4938</v>
      </c>
      <c r="C2509">
        <v>22</v>
      </c>
      <c r="D2509" t="s">
        <v>8263</v>
      </c>
      <c r="E2509" t="s">
        <v>29</v>
      </c>
      <c r="F2509" t="s">
        <v>19</v>
      </c>
      <c r="G2509">
        <v>45.868614000000001</v>
      </c>
      <c r="H2509">
        <v>7.6172519999999997</v>
      </c>
      <c r="I2509" t="s">
        <v>8263</v>
      </c>
      <c r="J2509" t="s">
        <v>8263</v>
      </c>
      <c r="K2509" t="s">
        <v>8263</v>
      </c>
      <c r="L2509" t="s">
        <v>8263</v>
      </c>
    </row>
    <row r="2510" spans="1:12" x14ac:dyDescent="0.3">
      <c r="A2510" t="s">
        <v>4939</v>
      </c>
      <c r="B2510" t="s">
        <v>4940</v>
      </c>
      <c r="C2510">
        <v>11</v>
      </c>
      <c r="D2510" t="s">
        <v>8263</v>
      </c>
      <c r="E2510" t="s">
        <v>29</v>
      </c>
      <c r="F2510" t="s">
        <v>19</v>
      </c>
      <c r="G2510">
        <v>46.827531999999998</v>
      </c>
      <c r="H2510">
        <v>11.169127</v>
      </c>
      <c r="I2510" t="s">
        <v>8263</v>
      </c>
      <c r="J2510" t="s">
        <v>8263</v>
      </c>
      <c r="K2510" t="s">
        <v>8263</v>
      </c>
      <c r="L2510">
        <v>48</v>
      </c>
    </row>
    <row r="2511" spans="1:12" x14ac:dyDescent="0.3">
      <c r="A2511" t="s">
        <v>4941</v>
      </c>
      <c r="B2511" t="s">
        <v>4942</v>
      </c>
      <c r="C2511">
        <v>138</v>
      </c>
      <c r="D2511" t="s">
        <v>8263</v>
      </c>
      <c r="E2511" t="s">
        <v>18</v>
      </c>
      <c r="F2511" t="s">
        <v>35</v>
      </c>
      <c r="G2511">
        <v>51.22475</v>
      </c>
      <c r="H2511">
        <v>7.9928100000000004</v>
      </c>
      <c r="I2511" t="s">
        <v>8263</v>
      </c>
      <c r="J2511" t="s">
        <v>8263</v>
      </c>
      <c r="K2511" t="s">
        <v>8263</v>
      </c>
      <c r="L2511" t="s">
        <v>8263</v>
      </c>
    </row>
    <row r="2512" spans="1:12" x14ac:dyDescent="0.3">
      <c r="A2512" t="s">
        <v>4943</v>
      </c>
      <c r="B2512" t="s">
        <v>4944</v>
      </c>
      <c r="C2512">
        <v>27</v>
      </c>
      <c r="D2512" t="s">
        <v>8263</v>
      </c>
      <c r="E2512" t="s">
        <v>29</v>
      </c>
      <c r="F2512" t="s">
        <v>384</v>
      </c>
      <c r="G2512">
        <v>51.89</v>
      </c>
      <c r="H2512">
        <v>-8.61</v>
      </c>
      <c r="I2512" t="s">
        <v>8263</v>
      </c>
      <c r="J2512" t="s">
        <v>8263</v>
      </c>
      <c r="K2512" t="s">
        <v>8263</v>
      </c>
      <c r="L2512" t="s">
        <v>8263</v>
      </c>
    </row>
    <row r="2513" spans="1:12" x14ac:dyDescent="0.3">
      <c r="A2513" t="s">
        <v>4945</v>
      </c>
      <c r="B2513" t="s">
        <v>4946</v>
      </c>
      <c r="C2513">
        <v>35</v>
      </c>
      <c r="D2513" t="s">
        <v>8263</v>
      </c>
      <c r="E2513" t="s">
        <v>14</v>
      </c>
      <c r="F2513" t="s">
        <v>4947</v>
      </c>
      <c r="G2513">
        <v>42.940311000000001</v>
      </c>
      <c r="H2513">
        <v>20.652052999999999</v>
      </c>
      <c r="I2513" t="s">
        <v>8263</v>
      </c>
      <c r="J2513">
        <v>350</v>
      </c>
      <c r="K2513" t="s">
        <v>8263</v>
      </c>
      <c r="L2513">
        <v>95</v>
      </c>
    </row>
    <row r="2514" spans="1:12" x14ac:dyDescent="0.3">
      <c r="A2514" t="s">
        <v>4948</v>
      </c>
      <c r="B2514" t="s">
        <v>4949</v>
      </c>
      <c r="C2514">
        <v>30.2</v>
      </c>
      <c r="D2514" t="s">
        <v>8263</v>
      </c>
      <c r="E2514" t="s">
        <v>29</v>
      </c>
      <c r="F2514" t="s">
        <v>4947</v>
      </c>
      <c r="G2514">
        <v>42.58880928</v>
      </c>
      <c r="H2514">
        <v>20.17900745</v>
      </c>
      <c r="I2514" t="s">
        <v>8263</v>
      </c>
      <c r="J2514" t="s">
        <v>8263</v>
      </c>
      <c r="K2514" t="s">
        <v>8263</v>
      </c>
      <c r="L2514" t="s">
        <v>8263</v>
      </c>
    </row>
    <row r="2515" spans="1:12" x14ac:dyDescent="0.3">
      <c r="A2515" t="s">
        <v>4950</v>
      </c>
      <c r="B2515" t="s">
        <v>4951</v>
      </c>
      <c r="C2515">
        <v>63</v>
      </c>
      <c r="D2515" t="s">
        <v>8263</v>
      </c>
      <c r="E2515" t="s">
        <v>29</v>
      </c>
      <c r="F2515" t="s">
        <v>24</v>
      </c>
      <c r="G2515">
        <v>44.109123099999998</v>
      </c>
      <c r="H2515">
        <v>0.85037320000000005</v>
      </c>
      <c r="I2515" t="s">
        <v>8263</v>
      </c>
      <c r="J2515" t="s">
        <v>8263</v>
      </c>
      <c r="K2515" t="s">
        <v>8263</v>
      </c>
      <c r="L2515" t="s">
        <v>8263</v>
      </c>
    </row>
    <row r="2516" spans="1:12" x14ac:dyDescent="0.3">
      <c r="A2516" t="s">
        <v>4952</v>
      </c>
      <c r="B2516" t="s">
        <v>4953</v>
      </c>
      <c r="C2516">
        <v>97</v>
      </c>
      <c r="D2516" t="s">
        <v>8263</v>
      </c>
      <c r="E2516" t="s">
        <v>29</v>
      </c>
      <c r="F2516" t="s">
        <v>24</v>
      </c>
      <c r="G2516">
        <v>45.117184600000002</v>
      </c>
      <c r="H2516">
        <v>5.9590867999999997</v>
      </c>
      <c r="I2516">
        <v>270</v>
      </c>
      <c r="J2516" t="s">
        <v>8263</v>
      </c>
      <c r="K2516" t="s">
        <v>8263</v>
      </c>
      <c r="L2516" t="s">
        <v>8263</v>
      </c>
    </row>
    <row r="2517" spans="1:12" x14ac:dyDescent="0.3">
      <c r="A2517" t="s">
        <v>4954</v>
      </c>
      <c r="B2517" t="s">
        <v>4955</v>
      </c>
      <c r="C2517">
        <v>140</v>
      </c>
      <c r="D2517" t="s">
        <v>8263</v>
      </c>
      <c r="E2517" t="s">
        <v>14</v>
      </c>
      <c r="F2517" t="s">
        <v>15</v>
      </c>
      <c r="G2517">
        <v>46.030404730000001</v>
      </c>
      <c r="H2517">
        <v>7.3079525500000004</v>
      </c>
      <c r="I2517" t="s">
        <v>8263</v>
      </c>
      <c r="J2517" t="s">
        <v>8263</v>
      </c>
      <c r="K2517" t="s">
        <v>8263</v>
      </c>
      <c r="L2517" t="s">
        <v>8263</v>
      </c>
    </row>
    <row r="2518" spans="1:12" x14ac:dyDescent="0.3">
      <c r="A2518" t="s">
        <v>4956</v>
      </c>
      <c r="B2518" t="s">
        <v>4957</v>
      </c>
      <c r="C2518">
        <v>140</v>
      </c>
      <c r="D2518" t="s">
        <v>8263</v>
      </c>
      <c r="E2518" t="s">
        <v>18</v>
      </c>
      <c r="F2518" t="s">
        <v>15</v>
      </c>
      <c r="G2518">
        <v>46.878750080000003</v>
      </c>
      <c r="H2518">
        <v>8.9851370419999999</v>
      </c>
      <c r="I2518" t="s">
        <v>8263</v>
      </c>
      <c r="J2518" t="s">
        <v>8263</v>
      </c>
      <c r="K2518" t="s">
        <v>8263</v>
      </c>
      <c r="L2518" t="s">
        <v>8263</v>
      </c>
    </row>
    <row r="2519" spans="1:12" x14ac:dyDescent="0.3">
      <c r="A2519" t="s">
        <v>4958</v>
      </c>
      <c r="B2519" t="s">
        <v>4959</v>
      </c>
      <c r="C2519">
        <v>139</v>
      </c>
      <c r="D2519" t="s">
        <v>8263</v>
      </c>
      <c r="E2519" t="s">
        <v>14</v>
      </c>
      <c r="F2519" t="s">
        <v>24</v>
      </c>
      <c r="G2519">
        <v>44.420780000000001</v>
      </c>
      <c r="H2519">
        <v>6.0201599999999997</v>
      </c>
      <c r="I2519">
        <v>23</v>
      </c>
      <c r="J2519">
        <v>1.2</v>
      </c>
      <c r="K2519" t="s">
        <v>8263</v>
      </c>
      <c r="L2519" t="s">
        <v>8263</v>
      </c>
    </row>
    <row r="2520" spans="1:12" x14ac:dyDescent="0.3">
      <c r="A2520" t="s">
        <v>4960</v>
      </c>
      <c r="B2520" t="s">
        <v>4961</v>
      </c>
      <c r="C2520">
        <v>139</v>
      </c>
      <c r="D2520">
        <v>141</v>
      </c>
      <c r="E2520" t="s">
        <v>18</v>
      </c>
      <c r="F2520" t="s">
        <v>19</v>
      </c>
      <c r="G2520">
        <v>42.511133000000001</v>
      </c>
      <c r="H2520">
        <v>13.410606</v>
      </c>
      <c r="I2520" t="s">
        <v>8263</v>
      </c>
      <c r="J2520">
        <v>217</v>
      </c>
      <c r="K2520">
        <v>147200</v>
      </c>
      <c r="L2520" t="s">
        <v>8263</v>
      </c>
    </row>
    <row r="2521" spans="1:12" x14ac:dyDescent="0.3">
      <c r="A2521" t="s">
        <v>4962</v>
      </c>
      <c r="B2521" t="s">
        <v>4963</v>
      </c>
      <c r="C2521">
        <v>138</v>
      </c>
      <c r="D2521" t="s">
        <v>8263</v>
      </c>
      <c r="E2521" t="s">
        <v>18</v>
      </c>
      <c r="F2521" t="s">
        <v>35</v>
      </c>
      <c r="G2521">
        <v>51.22475</v>
      </c>
      <c r="H2521">
        <v>7.9928100000000004</v>
      </c>
      <c r="I2521">
        <v>265</v>
      </c>
      <c r="J2521">
        <v>1</v>
      </c>
      <c r="K2521">
        <v>590</v>
      </c>
      <c r="L2521" t="s">
        <v>8263</v>
      </c>
    </row>
    <row r="2522" spans="1:12" x14ac:dyDescent="0.3">
      <c r="A2522" t="s">
        <v>4964</v>
      </c>
      <c r="B2522" t="s">
        <v>4965</v>
      </c>
      <c r="C2522">
        <v>137.69999999999999</v>
      </c>
      <c r="D2522" t="s">
        <v>8263</v>
      </c>
      <c r="E2522" t="s">
        <v>14</v>
      </c>
      <c r="F2522" t="s">
        <v>73</v>
      </c>
      <c r="G2522">
        <v>45.426000000000002</v>
      </c>
      <c r="H2522">
        <v>22.4757</v>
      </c>
      <c r="I2522">
        <v>125</v>
      </c>
      <c r="J2522">
        <v>96</v>
      </c>
      <c r="K2522" t="s">
        <v>8263</v>
      </c>
      <c r="L2522" t="s">
        <v>8263</v>
      </c>
    </row>
    <row r="2523" spans="1:12" x14ac:dyDescent="0.3">
      <c r="A2523" t="s">
        <v>4966</v>
      </c>
      <c r="B2523" t="s">
        <v>4967</v>
      </c>
      <c r="C2523">
        <v>137.2292994</v>
      </c>
      <c r="D2523" t="s">
        <v>8263</v>
      </c>
      <c r="E2523" t="s">
        <v>14</v>
      </c>
      <c r="F2523" t="s">
        <v>24</v>
      </c>
      <c r="G2523">
        <v>43.075000000000003</v>
      </c>
      <c r="H2523">
        <v>-0.42</v>
      </c>
      <c r="I2523" t="s">
        <v>8263</v>
      </c>
      <c r="J2523" t="s">
        <v>8263</v>
      </c>
      <c r="K2523" t="s">
        <v>8263</v>
      </c>
      <c r="L2523" t="s">
        <v>8263</v>
      </c>
    </row>
    <row r="2524" spans="1:12" x14ac:dyDescent="0.3">
      <c r="A2524" t="s">
        <v>4968</v>
      </c>
      <c r="B2524" t="s">
        <v>4969</v>
      </c>
      <c r="C2524">
        <v>140</v>
      </c>
      <c r="D2524">
        <v>137</v>
      </c>
      <c r="E2524" t="s">
        <v>18</v>
      </c>
      <c r="F2524" t="s">
        <v>19</v>
      </c>
      <c r="G2524">
        <v>45.703881000000003</v>
      </c>
      <c r="H2524">
        <v>10.686097</v>
      </c>
      <c r="I2524">
        <v>431</v>
      </c>
      <c r="J2524" t="s">
        <v>8263</v>
      </c>
      <c r="K2524" t="s">
        <v>8263</v>
      </c>
      <c r="L2524" t="s">
        <v>8263</v>
      </c>
    </row>
    <row r="2525" spans="1:12" x14ac:dyDescent="0.3">
      <c r="A2525" t="s">
        <v>4970</v>
      </c>
      <c r="B2525" t="s">
        <v>4971</v>
      </c>
      <c r="C2525">
        <v>98.6</v>
      </c>
      <c r="D2525" t="s">
        <v>8263</v>
      </c>
      <c r="E2525" t="s">
        <v>14</v>
      </c>
      <c r="F2525" t="s">
        <v>19</v>
      </c>
      <c r="G2525">
        <v>45.435347999999998</v>
      </c>
      <c r="H2525">
        <v>7.4184659999999996</v>
      </c>
      <c r="I2525">
        <v>813</v>
      </c>
      <c r="J2525">
        <v>34</v>
      </c>
      <c r="K2525" t="s">
        <v>8263</v>
      </c>
      <c r="L2525">
        <v>250</v>
      </c>
    </row>
    <row r="2526" spans="1:12" x14ac:dyDescent="0.3">
      <c r="A2526" t="s">
        <v>4972</v>
      </c>
      <c r="B2526" t="s">
        <v>4973</v>
      </c>
      <c r="C2526">
        <v>140</v>
      </c>
      <c r="D2526" t="s">
        <v>8263</v>
      </c>
      <c r="E2526" t="s">
        <v>29</v>
      </c>
      <c r="F2526" t="s">
        <v>47</v>
      </c>
      <c r="G2526">
        <v>64.744883000000002</v>
      </c>
      <c r="H2526">
        <v>20.863433000000001</v>
      </c>
      <c r="I2526">
        <v>23</v>
      </c>
      <c r="J2526">
        <v>4</v>
      </c>
      <c r="K2526" t="s">
        <v>8263</v>
      </c>
      <c r="L2526">
        <v>561</v>
      </c>
    </row>
    <row r="2527" spans="1:12" x14ac:dyDescent="0.3">
      <c r="A2527" t="s">
        <v>4974</v>
      </c>
      <c r="B2527" t="s">
        <v>4975</v>
      </c>
      <c r="C2527">
        <v>135</v>
      </c>
      <c r="D2527">
        <v>54</v>
      </c>
      <c r="E2527" t="s">
        <v>18</v>
      </c>
      <c r="F2527" t="s">
        <v>15</v>
      </c>
      <c r="G2527">
        <v>47.1941129</v>
      </c>
      <c r="H2527">
        <v>8.8129151710000002</v>
      </c>
      <c r="I2527" t="s">
        <v>8263</v>
      </c>
      <c r="J2527" t="s">
        <v>8263</v>
      </c>
      <c r="K2527">
        <v>104930</v>
      </c>
      <c r="L2527" t="s">
        <v>8263</v>
      </c>
    </row>
    <row r="2528" spans="1:12" x14ac:dyDescent="0.3">
      <c r="A2528" t="s">
        <v>4976</v>
      </c>
      <c r="B2528" t="s">
        <v>4977</v>
      </c>
      <c r="C2528">
        <v>660</v>
      </c>
      <c r="D2528" t="s">
        <v>8263</v>
      </c>
      <c r="E2528" t="s">
        <v>18</v>
      </c>
      <c r="F2528" t="s">
        <v>15</v>
      </c>
      <c r="G2528">
        <v>46.568072069999999</v>
      </c>
      <c r="H2528">
        <v>8.3193265170000004</v>
      </c>
      <c r="I2528">
        <v>560</v>
      </c>
      <c r="J2528" t="s">
        <v>8263</v>
      </c>
      <c r="K2528">
        <v>210000</v>
      </c>
      <c r="L2528">
        <v>2350</v>
      </c>
    </row>
    <row r="2529" spans="1:12" x14ac:dyDescent="0.3">
      <c r="A2529" t="s">
        <v>4978</v>
      </c>
      <c r="B2529" t="s">
        <v>4979</v>
      </c>
      <c r="C2529">
        <v>133</v>
      </c>
      <c r="D2529" t="s">
        <v>8263</v>
      </c>
      <c r="E2529" t="s">
        <v>14</v>
      </c>
      <c r="F2529" t="s">
        <v>19</v>
      </c>
      <c r="G2529">
        <v>46.376885999999999</v>
      </c>
      <c r="H2529">
        <v>8.425713</v>
      </c>
      <c r="I2529">
        <v>64</v>
      </c>
      <c r="J2529">
        <v>26</v>
      </c>
      <c r="K2529" t="s">
        <v>8263</v>
      </c>
      <c r="L2529" t="s">
        <v>8263</v>
      </c>
    </row>
    <row r="2530" spans="1:12" x14ac:dyDescent="0.3">
      <c r="A2530" t="s">
        <v>4980</v>
      </c>
      <c r="B2530" t="s">
        <v>4981</v>
      </c>
      <c r="C2530">
        <v>124</v>
      </c>
      <c r="D2530">
        <v>110</v>
      </c>
      <c r="E2530" t="s">
        <v>18</v>
      </c>
      <c r="F2530" t="s">
        <v>38</v>
      </c>
      <c r="G2530">
        <v>43.221001000000001</v>
      </c>
      <c r="H2530">
        <v>-5.4279999999999999</v>
      </c>
      <c r="I2530" t="s">
        <v>8263</v>
      </c>
      <c r="J2530" t="s">
        <v>8263</v>
      </c>
      <c r="K2530" t="s">
        <v>8263</v>
      </c>
      <c r="L2530" t="s">
        <v>8263</v>
      </c>
    </row>
    <row r="2531" spans="1:12" x14ac:dyDescent="0.3">
      <c r="A2531" t="s">
        <v>4982</v>
      </c>
      <c r="B2531" t="s">
        <v>4983</v>
      </c>
      <c r="C2531">
        <v>133</v>
      </c>
      <c r="D2531" t="s">
        <v>8263</v>
      </c>
      <c r="E2531" t="s">
        <v>14</v>
      </c>
      <c r="F2531" t="s">
        <v>67</v>
      </c>
      <c r="G2531">
        <v>65.930999999999997</v>
      </c>
      <c r="H2531">
        <v>24.714001</v>
      </c>
      <c r="I2531">
        <v>25</v>
      </c>
      <c r="J2531">
        <v>50</v>
      </c>
      <c r="K2531" t="s">
        <v>8263</v>
      </c>
      <c r="L2531">
        <v>515</v>
      </c>
    </row>
    <row r="2532" spans="1:12" x14ac:dyDescent="0.3">
      <c r="A2532" t="s">
        <v>4984</v>
      </c>
      <c r="B2532" t="s">
        <v>4985</v>
      </c>
      <c r="C2532">
        <v>132.5</v>
      </c>
      <c r="D2532" t="s">
        <v>8263</v>
      </c>
      <c r="E2532" t="s">
        <v>14</v>
      </c>
      <c r="F2532" t="s">
        <v>15</v>
      </c>
      <c r="G2532">
        <v>46.194216779999998</v>
      </c>
      <c r="H2532">
        <v>8.849101117</v>
      </c>
      <c r="I2532" t="s">
        <v>8263</v>
      </c>
      <c r="J2532" t="s">
        <v>8263</v>
      </c>
      <c r="K2532" t="s">
        <v>8263</v>
      </c>
      <c r="L2532" t="s">
        <v>8263</v>
      </c>
    </row>
    <row r="2533" spans="1:12" x14ac:dyDescent="0.3">
      <c r="A2533" t="s">
        <v>4986</v>
      </c>
      <c r="B2533" t="s">
        <v>4987</v>
      </c>
      <c r="C2533">
        <v>132.30000000000001</v>
      </c>
      <c r="D2533" t="s">
        <v>8263</v>
      </c>
      <c r="E2533" t="s">
        <v>14</v>
      </c>
      <c r="F2533" t="s">
        <v>24</v>
      </c>
      <c r="G2533">
        <v>43.736870000000003</v>
      </c>
      <c r="H2533">
        <v>6.1342299999999996</v>
      </c>
      <c r="I2533">
        <v>95</v>
      </c>
      <c r="J2533">
        <v>767</v>
      </c>
      <c r="K2533" t="s">
        <v>8263</v>
      </c>
      <c r="L2533">
        <v>146</v>
      </c>
    </row>
    <row r="2534" spans="1:12" x14ac:dyDescent="0.3">
      <c r="A2534" t="s">
        <v>4988</v>
      </c>
      <c r="B2534" t="s">
        <v>4989</v>
      </c>
      <c r="C2534">
        <v>135</v>
      </c>
      <c r="D2534" t="s">
        <v>8263</v>
      </c>
      <c r="E2534" t="s">
        <v>29</v>
      </c>
      <c r="F2534" t="s">
        <v>47</v>
      </c>
      <c r="G2534">
        <v>63.368270000000003</v>
      </c>
      <c r="H2534">
        <v>16.987649999999999</v>
      </c>
      <c r="I2534">
        <v>35</v>
      </c>
      <c r="J2534">
        <v>2.1</v>
      </c>
      <c r="K2534" t="s">
        <v>8263</v>
      </c>
      <c r="L2534">
        <v>641</v>
      </c>
    </row>
    <row r="2535" spans="1:12" x14ac:dyDescent="0.3">
      <c r="A2535" t="s">
        <v>4990</v>
      </c>
      <c r="B2535" t="s">
        <v>4991</v>
      </c>
      <c r="C2535">
        <v>80.7</v>
      </c>
      <c r="D2535" t="s">
        <v>8263</v>
      </c>
      <c r="E2535" t="s">
        <v>29</v>
      </c>
      <c r="F2535" t="s">
        <v>117</v>
      </c>
      <c r="G2535">
        <v>39.28</v>
      </c>
      <c r="H2535">
        <v>-7.59</v>
      </c>
      <c r="I2535" t="s">
        <v>8263</v>
      </c>
      <c r="J2535" t="s">
        <v>8263</v>
      </c>
      <c r="K2535" t="s">
        <v>8263</v>
      </c>
      <c r="L2535">
        <v>220</v>
      </c>
    </row>
    <row r="2536" spans="1:12" x14ac:dyDescent="0.3">
      <c r="A2536" t="s">
        <v>4992</v>
      </c>
      <c r="B2536" t="s">
        <v>4993</v>
      </c>
      <c r="C2536">
        <v>131.80000000000001</v>
      </c>
      <c r="D2536" t="s">
        <v>8263</v>
      </c>
      <c r="E2536" t="s">
        <v>14</v>
      </c>
      <c r="F2536" t="s">
        <v>24</v>
      </c>
      <c r="G2536">
        <v>44.690260000000002</v>
      </c>
      <c r="H2536">
        <v>4.2721499999999999</v>
      </c>
      <c r="I2536" t="s">
        <v>8263</v>
      </c>
      <c r="J2536" t="s">
        <v>8263</v>
      </c>
      <c r="K2536" t="s">
        <v>8263</v>
      </c>
      <c r="L2536" t="s">
        <v>8263</v>
      </c>
    </row>
    <row r="2537" spans="1:12" x14ac:dyDescent="0.3">
      <c r="A2537" t="s">
        <v>4994</v>
      </c>
      <c r="B2537" t="s">
        <v>4995</v>
      </c>
      <c r="C2537">
        <v>132</v>
      </c>
      <c r="D2537" t="s">
        <v>8263</v>
      </c>
      <c r="E2537" t="s">
        <v>14</v>
      </c>
      <c r="F2537" t="s">
        <v>47</v>
      </c>
      <c r="G2537">
        <v>62.990118000000002</v>
      </c>
      <c r="H2537">
        <v>16.654720000000001</v>
      </c>
      <c r="I2537">
        <v>22</v>
      </c>
      <c r="J2537">
        <v>3.9</v>
      </c>
      <c r="K2537" t="s">
        <v>8263</v>
      </c>
      <c r="L2537">
        <v>825</v>
      </c>
    </row>
    <row r="2538" spans="1:12" x14ac:dyDescent="0.3">
      <c r="A2538" t="s">
        <v>4996</v>
      </c>
      <c r="B2538" t="s">
        <v>4997</v>
      </c>
      <c r="C2538">
        <v>130</v>
      </c>
      <c r="D2538">
        <v>72</v>
      </c>
      <c r="E2538" t="s">
        <v>18</v>
      </c>
      <c r="F2538" t="s">
        <v>38</v>
      </c>
      <c r="G2538">
        <v>39.835870999999997</v>
      </c>
      <c r="H2538">
        <v>-5.9895230000000002</v>
      </c>
      <c r="I2538" t="s">
        <v>8263</v>
      </c>
      <c r="J2538" t="s">
        <v>8263</v>
      </c>
      <c r="K2538" t="s">
        <v>8263</v>
      </c>
      <c r="L2538" t="s">
        <v>8263</v>
      </c>
    </row>
    <row r="2539" spans="1:12" x14ac:dyDescent="0.3">
      <c r="A2539" t="s">
        <v>4998</v>
      </c>
      <c r="B2539" t="s">
        <v>4999</v>
      </c>
      <c r="C2539">
        <v>535.29999999999995</v>
      </c>
      <c r="D2539" t="s">
        <v>8263</v>
      </c>
      <c r="E2539" t="s">
        <v>14</v>
      </c>
      <c r="F2539" t="s">
        <v>19</v>
      </c>
      <c r="G2539">
        <v>46.489007000000001</v>
      </c>
      <c r="H2539">
        <v>10.294052000000001</v>
      </c>
      <c r="I2539">
        <v>591</v>
      </c>
      <c r="J2539">
        <v>1.2</v>
      </c>
      <c r="K2539" t="s">
        <v>8263</v>
      </c>
      <c r="L2539">
        <v>900</v>
      </c>
    </row>
    <row r="2540" spans="1:12" x14ac:dyDescent="0.3">
      <c r="A2540" t="s">
        <v>5000</v>
      </c>
      <c r="B2540" t="s">
        <v>5001</v>
      </c>
      <c r="C2540">
        <v>130.3184713</v>
      </c>
      <c r="D2540" t="s">
        <v>8263</v>
      </c>
      <c r="E2540" t="s">
        <v>14</v>
      </c>
      <c r="F2540" t="s">
        <v>24</v>
      </c>
      <c r="G2540">
        <v>44.953000000000003</v>
      </c>
      <c r="H2540">
        <v>1.95</v>
      </c>
      <c r="I2540" t="s">
        <v>8263</v>
      </c>
      <c r="J2540" t="s">
        <v>8263</v>
      </c>
      <c r="K2540" t="s">
        <v>8263</v>
      </c>
      <c r="L2540" t="s">
        <v>8263</v>
      </c>
    </row>
    <row r="2541" spans="1:12" x14ac:dyDescent="0.3">
      <c r="A2541" t="s">
        <v>5002</v>
      </c>
      <c r="B2541" t="s">
        <v>5003</v>
      </c>
      <c r="C2541">
        <v>50</v>
      </c>
      <c r="D2541" t="s">
        <v>8263</v>
      </c>
      <c r="E2541" t="s">
        <v>29</v>
      </c>
      <c r="F2541" t="s">
        <v>70</v>
      </c>
      <c r="G2541">
        <v>40.806800000000003</v>
      </c>
      <c r="H2541">
        <v>22.0215</v>
      </c>
      <c r="I2541" t="s">
        <v>8263</v>
      </c>
      <c r="J2541" t="s">
        <v>8263</v>
      </c>
      <c r="K2541" t="s">
        <v>8263</v>
      </c>
      <c r="L2541">
        <v>27</v>
      </c>
    </row>
    <row r="2542" spans="1:12" x14ac:dyDescent="0.3">
      <c r="A2542" t="s">
        <v>5004</v>
      </c>
      <c r="B2542" t="s">
        <v>5005</v>
      </c>
      <c r="C2542">
        <v>131</v>
      </c>
      <c r="D2542" t="s">
        <v>8263</v>
      </c>
      <c r="E2542" t="s">
        <v>14</v>
      </c>
      <c r="F2542" t="s">
        <v>47</v>
      </c>
      <c r="G2542">
        <v>65.022216499999999</v>
      </c>
      <c r="H2542">
        <v>19.682859000000001</v>
      </c>
      <c r="I2542">
        <v>45</v>
      </c>
      <c r="J2542">
        <v>14.1</v>
      </c>
      <c r="K2542" t="s">
        <v>8263</v>
      </c>
      <c r="L2542">
        <v>410</v>
      </c>
    </row>
    <row r="2543" spans="1:12" x14ac:dyDescent="0.3">
      <c r="A2543" t="s">
        <v>5006</v>
      </c>
      <c r="B2543" t="s">
        <v>5007</v>
      </c>
      <c r="C2543">
        <v>72</v>
      </c>
      <c r="D2543" t="s">
        <v>8263</v>
      </c>
      <c r="E2543" t="s">
        <v>29</v>
      </c>
      <c r="F2543" t="s">
        <v>19</v>
      </c>
      <c r="G2543">
        <v>46.243788000000002</v>
      </c>
      <c r="H2543">
        <v>10.457248999999999</v>
      </c>
      <c r="I2543" t="s">
        <v>8263</v>
      </c>
      <c r="J2543" t="s">
        <v>8263</v>
      </c>
      <c r="K2543" t="s">
        <v>8263</v>
      </c>
      <c r="L2543" t="s">
        <v>8263</v>
      </c>
    </row>
    <row r="2544" spans="1:12" x14ac:dyDescent="0.3">
      <c r="A2544" t="s">
        <v>5008</v>
      </c>
      <c r="B2544" t="s">
        <v>5009</v>
      </c>
      <c r="C2544">
        <v>130</v>
      </c>
      <c r="D2544" t="s">
        <v>8263</v>
      </c>
      <c r="E2544" t="s">
        <v>14</v>
      </c>
      <c r="F2544" t="s">
        <v>19</v>
      </c>
      <c r="G2544">
        <v>45.825195999999998</v>
      </c>
      <c r="H2544">
        <v>7.3331629999999999</v>
      </c>
      <c r="I2544">
        <v>962</v>
      </c>
      <c r="J2544">
        <v>105.48</v>
      </c>
      <c r="K2544" t="s">
        <v>8263</v>
      </c>
      <c r="L2544">
        <v>330</v>
      </c>
    </row>
    <row r="2545" spans="1:12" x14ac:dyDescent="0.3">
      <c r="A2545" t="s">
        <v>5010</v>
      </c>
      <c r="B2545" t="s">
        <v>5011</v>
      </c>
      <c r="C2545">
        <v>130</v>
      </c>
      <c r="D2545" t="s">
        <v>8263</v>
      </c>
      <c r="E2545" t="s">
        <v>29</v>
      </c>
      <c r="F2545" t="s">
        <v>47</v>
      </c>
      <c r="G2545">
        <v>64.467447000000007</v>
      </c>
      <c r="H2545">
        <v>15.532646</v>
      </c>
      <c r="I2545">
        <v>20</v>
      </c>
      <c r="J2545">
        <v>7.5</v>
      </c>
      <c r="K2545" t="s">
        <v>8263</v>
      </c>
      <c r="L2545">
        <v>428</v>
      </c>
    </row>
    <row r="2546" spans="1:12" x14ac:dyDescent="0.3">
      <c r="A2546" t="s">
        <v>5012</v>
      </c>
      <c r="B2546" t="s">
        <v>5013</v>
      </c>
      <c r="C2546">
        <v>130</v>
      </c>
      <c r="D2546" t="s">
        <v>8263</v>
      </c>
      <c r="E2546" t="s">
        <v>14</v>
      </c>
      <c r="F2546" t="s">
        <v>38</v>
      </c>
      <c r="G2546">
        <v>42.155997999999997</v>
      </c>
      <c r="H2546">
        <v>-8.1929999999999996</v>
      </c>
      <c r="I2546" t="s">
        <v>8263</v>
      </c>
      <c r="J2546" t="s">
        <v>8263</v>
      </c>
      <c r="K2546" t="s">
        <v>8263</v>
      </c>
      <c r="L2546" t="s">
        <v>8263</v>
      </c>
    </row>
    <row r="2547" spans="1:12" x14ac:dyDescent="0.3">
      <c r="A2547" t="s">
        <v>5014</v>
      </c>
      <c r="B2547" t="s">
        <v>5015</v>
      </c>
      <c r="C2547">
        <v>86</v>
      </c>
      <c r="D2547" t="s">
        <v>8263</v>
      </c>
      <c r="E2547" t="s">
        <v>29</v>
      </c>
      <c r="F2547" t="s">
        <v>41</v>
      </c>
      <c r="G2547">
        <v>48.553488700000003</v>
      </c>
      <c r="H2547">
        <v>13.434443549999999</v>
      </c>
      <c r="I2547" t="s">
        <v>8263</v>
      </c>
      <c r="J2547" t="s">
        <v>8263</v>
      </c>
      <c r="K2547" t="s">
        <v>8263</v>
      </c>
      <c r="L2547">
        <v>504</v>
      </c>
    </row>
    <row r="2548" spans="1:12" x14ac:dyDescent="0.3">
      <c r="A2548" t="s">
        <v>5016</v>
      </c>
      <c r="B2548" t="s">
        <v>5017</v>
      </c>
      <c r="C2548">
        <v>1516.76</v>
      </c>
      <c r="D2548">
        <v>1390</v>
      </c>
      <c r="E2548" t="s">
        <v>18</v>
      </c>
      <c r="F2548" t="s">
        <v>38</v>
      </c>
      <c r="G2548">
        <v>39.243580999999999</v>
      </c>
      <c r="H2548">
        <v>-0.93170900000000001</v>
      </c>
      <c r="I2548">
        <v>450</v>
      </c>
      <c r="J2548">
        <v>20</v>
      </c>
      <c r="K2548">
        <v>24500</v>
      </c>
      <c r="L2548" t="s">
        <v>8263</v>
      </c>
    </row>
    <row r="2549" spans="1:12" x14ac:dyDescent="0.3">
      <c r="A2549" t="s">
        <v>5018</v>
      </c>
      <c r="B2549" t="s">
        <v>5019</v>
      </c>
      <c r="C2549">
        <v>650</v>
      </c>
      <c r="D2549" t="s">
        <v>8263</v>
      </c>
      <c r="E2549" t="s">
        <v>18</v>
      </c>
      <c r="F2549" t="s">
        <v>174</v>
      </c>
      <c r="G2549">
        <v>50.082999999999998</v>
      </c>
      <c r="H2549">
        <v>17.181000000000001</v>
      </c>
      <c r="I2549">
        <v>56</v>
      </c>
      <c r="J2549">
        <v>2.72</v>
      </c>
      <c r="K2549" t="s">
        <v>8263</v>
      </c>
      <c r="L2549">
        <v>152</v>
      </c>
    </row>
    <row r="2550" spans="1:12" x14ac:dyDescent="0.3">
      <c r="A2550" t="s">
        <v>5020</v>
      </c>
      <c r="B2550" t="s">
        <v>5021</v>
      </c>
      <c r="C2550">
        <v>129</v>
      </c>
      <c r="D2550" t="s">
        <v>8263</v>
      </c>
      <c r="E2550" t="s">
        <v>14</v>
      </c>
      <c r="F2550" t="s">
        <v>67</v>
      </c>
      <c r="G2550">
        <v>64.849999999999994</v>
      </c>
      <c r="H2550">
        <v>26.1</v>
      </c>
      <c r="I2550" t="s">
        <v>8263</v>
      </c>
      <c r="J2550" t="s">
        <v>8263</v>
      </c>
      <c r="K2550" t="s">
        <v>8263</v>
      </c>
      <c r="L2550" t="s">
        <v>8263</v>
      </c>
    </row>
    <row r="2551" spans="1:12" x14ac:dyDescent="0.3">
      <c r="A2551" t="s">
        <v>5022</v>
      </c>
      <c r="B2551" t="s">
        <v>5023</v>
      </c>
      <c r="C2551">
        <v>128.6</v>
      </c>
      <c r="D2551" t="s">
        <v>8263</v>
      </c>
      <c r="E2551" t="s">
        <v>14</v>
      </c>
      <c r="F2551" t="s">
        <v>141</v>
      </c>
      <c r="G2551">
        <v>42.707709000000001</v>
      </c>
      <c r="H2551">
        <v>22.318567000000002</v>
      </c>
      <c r="I2551" t="s">
        <v>8263</v>
      </c>
      <c r="J2551" t="s">
        <v>8263</v>
      </c>
      <c r="K2551">
        <v>198000</v>
      </c>
      <c r="L2551" t="s">
        <v>8263</v>
      </c>
    </row>
    <row r="2552" spans="1:12" x14ac:dyDescent="0.3">
      <c r="A2552" t="s">
        <v>5024</v>
      </c>
      <c r="B2552" t="s">
        <v>5025</v>
      </c>
      <c r="C2552">
        <v>130</v>
      </c>
      <c r="D2552" t="s">
        <v>8263</v>
      </c>
      <c r="E2552" t="s">
        <v>14</v>
      </c>
      <c r="F2552" t="s">
        <v>47</v>
      </c>
      <c r="G2552">
        <v>64.945752999999996</v>
      </c>
      <c r="H2552">
        <v>15.827496</v>
      </c>
      <c r="I2552">
        <v>199</v>
      </c>
      <c r="J2552">
        <v>665</v>
      </c>
      <c r="K2552" t="s">
        <v>8263</v>
      </c>
      <c r="L2552">
        <v>548</v>
      </c>
    </row>
    <row r="2553" spans="1:12" x14ac:dyDescent="0.3">
      <c r="A2553" t="s">
        <v>5026</v>
      </c>
      <c r="B2553" t="s">
        <v>5027</v>
      </c>
      <c r="C2553">
        <v>214</v>
      </c>
      <c r="D2553">
        <v>78</v>
      </c>
      <c r="E2553" t="s">
        <v>18</v>
      </c>
      <c r="F2553" t="s">
        <v>38</v>
      </c>
      <c r="G2553">
        <v>42.246487000000002</v>
      </c>
      <c r="H2553">
        <v>-7.167071</v>
      </c>
      <c r="I2553">
        <v>460</v>
      </c>
      <c r="J2553" t="s">
        <v>8263</v>
      </c>
      <c r="K2553" t="s">
        <v>8263</v>
      </c>
      <c r="L2553" t="s">
        <v>8263</v>
      </c>
    </row>
    <row r="2554" spans="1:12" x14ac:dyDescent="0.3">
      <c r="A2554" t="s">
        <v>5028</v>
      </c>
      <c r="B2554" t="s">
        <v>5029</v>
      </c>
      <c r="C2554">
        <v>126.5</v>
      </c>
      <c r="D2554" t="s">
        <v>8263</v>
      </c>
      <c r="E2554" t="s">
        <v>14</v>
      </c>
      <c r="F2554" t="s">
        <v>19</v>
      </c>
      <c r="G2554">
        <v>45.700913</v>
      </c>
      <c r="H2554">
        <v>7.1930589999999999</v>
      </c>
      <c r="I2554">
        <v>972</v>
      </c>
      <c r="J2554">
        <v>2.3450000000000002</v>
      </c>
      <c r="K2554" t="s">
        <v>8263</v>
      </c>
      <c r="L2554" t="s">
        <v>8263</v>
      </c>
    </row>
    <row r="2555" spans="1:12" x14ac:dyDescent="0.3">
      <c r="A2555" t="s">
        <v>5030</v>
      </c>
      <c r="B2555" t="s">
        <v>5031</v>
      </c>
      <c r="C2555">
        <v>128</v>
      </c>
      <c r="D2555" t="s">
        <v>8263</v>
      </c>
      <c r="E2555" t="s">
        <v>14</v>
      </c>
      <c r="F2555" t="s">
        <v>95</v>
      </c>
      <c r="G2555">
        <v>42.013500000000001</v>
      </c>
      <c r="H2555">
        <v>24.257899999999999</v>
      </c>
      <c r="I2555">
        <v>586</v>
      </c>
      <c r="J2555">
        <v>302.3</v>
      </c>
      <c r="K2555" t="s">
        <v>8263</v>
      </c>
      <c r="L2555">
        <v>300</v>
      </c>
    </row>
    <row r="2556" spans="1:12" x14ac:dyDescent="0.3">
      <c r="A2556" t="s">
        <v>5032</v>
      </c>
      <c r="B2556" t="s">
        <v>5033</v>
      </c>
      <c r="C2556">
        <v>126</v>
      </c>
      <c r="D2556" t="s">
        <v>8263</v>
      </c>
      <c r="E2556" t="s">
        <v>29</v>
      </c>
      <c r="F2556" t="s">
        <v>24</v>
      </c>
      <c r="G2556">
        <v>43.976059999999997</v>
      </c>
      <c r="H2556">
        <v>4.8172100000000002</v>
      </c>
      <c r="I2556">
        <v>27</v>
      </c>
      <c r="J2556">
        <v>34</v>
      </c>
      <c r="K2556" t="s">
        <v>8263</v>
      </c>
      <c r="L2556" t="s">
        <v>8263</v>
      </c>
    </row>
    <row r="2557" spans="1:12" x14ac:dyDescent="0.3">
      <c r="A2557" t="s">
        <v>5034</v>
      </c>
      <c r="B2557" t="s">
        <v>5035</v>
      </c>
      <c r="C2557">
        <v>134</v>
      </c>
      <c r="D2557">
        <v>134</v>
      </c>
      <c r="E2557" t="s">
        <v>18</v>
      </c>
      <c r="F2557" t="s">
        <v>19</v>
      </c>
      <c r="G2557">
        <v>44.225729999999999</v>
      </c>
      <c r="H2557">
        <v>7.3901199999999996</v>
      </c>
      <c r="I2557">
        <v>598</v>
      </c>
      <c r="J2557" t="s">
        <v>8263</v>
      </c>
      <c r="K2557">
        <v>2000</v>
      </c>
      <c r="L2557" t="s">
        <v>8263</v>
      </c>
    </row>
    <row r="2558" spans="1:12" x14ac:dyDescent="0.3">
      <c r="A2558" t="s">
        <v>5036</v>
      </c>
      <c r="B2558" t="s">
        <v>5037</v>
      </c>
      <c r="C2558">
        <v>128</v>
      </c>
      <c r="D2558" t="s">
        <v>8263</v>
      </c>
      <c r="E2558" t="s">
        <v>14</v>
      </c>
      <c r="F2558" t="s">
        <v>47</v>
      </c>
      <c r="G2558">
        <v>60.9509665</v>
      </c>
      <c r="H2558">
        <v>12.545216</v>
      </c>
      <c r="I2558">
        <v>80</v>
      </c>
      <c r="J2558">
        <v>269.39999999999998</v>
      </c>
      <c r="K2558" t="s">
        <v>8263</v>
      </c>
      <c r="L2558">
        <v>520</v>
      </c>
    </row>
    <row r="2559" spans="1:12" x14ac:dyDescent="0.3">
      <c r="A2559" t="s">
        <v>5038</v>
      </c>
      <c r="B2559" t="s">
        <v>5039</v>
      </c>
      <c r="C2559">
        <v>68</v>
      </c>
      <c r="D2559">
        <v>63</v>
      </c>
      <c r="E2559" t="s">
        <v>18</v>
      </c>
      <c r="F2559" t="s">
        <v>117</v>
      </c>
      <c r="G2559">
        <v>41.737703000000003</v>
      </c>
      <c r="H2559">
        <v>-7.8536320000000002</v>
      </c>
      <c r="I2559" t="s">
        <v>8263</v>
      </c>
      <c r="J2559" t="s">
        <v>8263</v>
      </c>
      <c r="K2559">
        <v>8160</v>
      </c>
      <c r="L2559" t="s">
        <v>8263</v>
      </c>
    </row>
    <row r="2560" spans="1:12" x14ac:dyDescent="0.3">
      <c r="A2560" t="s">
        <v>5040</v>
      </c>
      <c r="B2560" t="s">
        <v>5041</v>
      </c>
      <c r="C2560">
        <v>124.4</v>
      </c>
      <c r="D2560" t="s">
        <v>8263</v>
      </c>
      <c r="E2560" t="s">
        <v>29</v>
      </c>
      <c r="F2560" t="s">
        <v>35</v>
      </c>
      <c r="G2560">
        <v>48.320228700000001</v>
      </c>
      <c r="H2560">
        <v>13.31740725</v>
      </c>
      <c r="I2560" t="s">
        <v>8263</v>
      </c>
      <c r="J2560" t="s">
        <v>8263</v>
      </c>
      <c r="K2560" t="s">
        <v>8263</v>
      </c>
      <c r="L2560" t="s">
        <v>8263</v>
      </c>
    </row>
    <row r="2561" spans="1:12" x14ac:dyDescent="0.3">
      <c r="A2561" t="s">
        <v>5042</v>
      </c>
      <c r="B2561" t="s">
        <v>5043</v>
      </c>
      <c r="C2561">
        <v>124.2</v>
      </c>
      <c r="D2561" t="s">
        <v>8263</v>
      </c>
      <c r="E2561" t="s">
        <v>29</v>
      </c>
      <c r="F2561" t="s">
        <v>24</v>
      </c>
      <c r="G2561">
        <v>45.52711</v>
      </c>
      <c r="H2561">
        <v>6.31996</v>
      </c>
      <c r="I2561" t="s">
        <v>8263</v>
      </c>
      <c r="J2561" t="s">
        <v>8263</v>
      </c>
      <c r="K2561" t="s">
        <v>8263</v>
      </c>
      <c r="L2561" t="s">
        <v>8263</v>
      </c>
    </row>
    <row r="2562" spans="1:12" x14ac:dyDescent="0.3">
      <c r="A2562" t="s">
        <v>5044</v>
      </c>
      <c r="B2562" t="s">
        <v>5045</v>
      </c>
      <c r="C2562">
        <v>124</v>
      </c>
      <c r="D2562" t="s">
        <v>8263</v>
      </c>
      <c r="E2562" t="s">
        <v>14</v>
      </c>
      <c r="F2562" t="s">
        <v>35</v>
      </c>
      <c r="G2562">
        <v>47.631354000000002</v>
      </c>
      <c r="H2562">
        <v>11.337054</v>
      </c>
      <c r="I2562">
        <v>200</v>
      </c>
      <c r="J2562">
        <v>1.3240000000000001</v>
      </c>
      <c r="K2562" t="s">
        <v>8263</v>
      </c>
      <c r="L2562">
        <v>300</v>
      </c>
    </row>
    <row r="2563" spans="1:12" x14ac:dyDescent="0.3">
      <c r="A2563" t="s">
        <v>5046</v>
      </c>
      <c r="B2563" t="s">
        <v>5047</v>
      </c>
      <c r="C2563">
        <v>120</v>
      </c>
      <c r="D2563" t="s">
        <v>8263</v>
      </c>
      <c r="E2563" t="s">
        <v>14</v>
      </c>
      <c r="F2563" t="s">
        <v>95</v>
      </c>
      <c r="G2563">
        <v>42.231929999999998</v>
      </c>
      <c r="H2563">
        <v>23.949380000000001</v>
      </c>
      <c r="I2563">
        <v>254</v>
      </c>
      <c r="J2563">
        <v>0.2</v>
      </c>
      <c r="K2563" t="s">
        <v>8263</v>
      </c>
      <c r="L2563">
        <v>105.3</v>
      </c>
    </row>
    <row r="2564" spans="1:12" x14ac:dyDescent="0.3">
      <c r="A2564" t="s">
        <v>5048</v>
      </c>
      <c r="B2564" t="s">
        <v>5049</v>
      </c>
      <c r="C2564">
        <v>124</v>
      </c>
      <c r="D2564" t="s">
        <v>8263</v>
      </c>
      <c r="E2564" t="s">
        <v>14</v>
      </c>
      <c r="F2564" t="s">
        <v>38</v>
      </c>
      <c r="G2564">
        <v>39.247002000000002</v>
      </c>
      <c r="H2564">
        <v>-1.0940000000000001</v>
      </c>
      <c r="I2564" t="s">
        <v>8263</v>
      </c>
      <c r="J2564" t="s">
        <v>8263</v>
      </c>
      <c r="K2564" t="s">
        <v>8263</v>
      </c>
      <c r="L2564" t="s">
        <v>8263</v>
      </c>
    </row>
    <row r="2565" spans="1:12" x14ac:dyDescent="0.3">
      <c r="A2565" t="s">
        <v>5050</v>
      </c>
      <c r="B2565" t="s">
        <v>5051</v>
      </c>
      <c r="C2565">
        <v>123</v>
      </c>
      <c r="D2565" t="s">
        <v>8263</v>
      </c>
      <c r="E2565" t="s">
        <v>14</v>
      </c>
      <c r="F2565" t="s">
        <v>24</v>
      </c>
      <c r="G2565">
        <v>45.213479999999997</v>
      </c>
      <c r="H2565">
        <v>6.7205300000000001</v>
      </c>
      <c r="I2565">
        <v>50</v>
      </c>
      <c r="J2565">
        <v>3.94</v>
      </c>
      <c r="K2565" t="s">
        <v>8263</v>
      </c>
      <c r="L2565">
        <v>290</v>
      </c>
    </row>
    <row r="2566" spans="1:12" x14ac:dyDescent="0.3">
      <c r="A2566" t="s">
        <v>5052</v>
      </c>
      <c r="B2566" t="s">
        <v>5053</v>
      </c>
      <c r="C2566">
        <v>62</v>
      </c>
      <c r="D2566" t="s">
        <v>8263</v>
      </c>
      <c r="E2566" t="s">
        <v>14</v>
      </c>
      <c r="F2566" t="s">
        <v>117</v>
      </c>
      <c r="G2566">
        <v>41.652999999999999</v>
      </c>
      <c r="H2566">
        <v>-8.2309999999999999</v>
      </c>
      <c r="I2566">
        <v>76</v>
      </c>
      <c r="J2566">
        <v>144.4</v>
      </c>
      <c r="K2566">
        <v>32000</v>
      </c>
      <c r="L2566">
        <v>337.4</v>
      </c>
    </row>
    <row r="2567" spans="1:12" x14ac:dyDescent="0.3">
      <c r="A2567" t="s">
        <v>5054</v>
      </c>
      <c r="B2567" t="s">
        <v>5055</v>
      </c>
      <c r="C2567">
        <v>122.45</v>
      </c>
      <c r="D2567" t="s">
        <v>8263</v>
      </c>
      <c r="E2567" t="s">
        <v>29</v>
      </c>
      <c r="F2567" t="s">
        <v>15</v>
      </c>
      <c r="G2567">
        <v>46.766759649999997</v>
      </c>
      <c r="H2567">
        <v>8.6729233640000007</v>
      </c>
      <c r="I2567" t="s">
        <v>8263</v>
      </c>
      <c r="J2567" t="s">
        <v>8263</v>
      </c>
      <c r="K2567" t="s">
        <v>8263</v>
      </c>
      <c r="L2567" t="s">
        <v>8263</v>
      </c>
    </row>
    <row r="2568" spans="1:12" x14ac:dyDescent="0.3">
      <c r="A2568" t="s">
        <v>5056</v>
      </c>
      <c r="B2568" t="s">
        <v>5057</v>
      </c>
      <c r="C2568">
        <v>122</v>
      </c>
      <c r="D2568" t="s">
        <v>8263</v>
      </c>
      <c r="E2568" t="s">
        <v>29</v>
      </c>
      <c r="F2568" t="s">
        <v>15</v>
      </c>
      <c r="G2568">
        <v>46.319728550000001</v>
      </c>
      <c r="H2568">
        <v>7.7442749040000001</v>
      </c>
      <c r="I2568" t="s">
        <v>8263</v>
      </c>
      <c r="J2568" t="s">
        <v>8263</v>
      </c>
      <c r="K2568" t="s">
        <v>8263</v>
      </c>
      <c r="L2568" t="s">
        <v>8263</v>
      </c>
    </row>
    <row r="2569" spans="1:12" x14ac:dyDescent="0.3">
      <c r="A2569" t="s">
        <v>5058</v>
      </c>
      <c r="B2569" t="s">
        <v>5059</v>
      </c>
      <c r="C2569">
        <v>122</v>
      </c>
      <c r="D2569" t="s">
        <v>8263</v>
      </c>
      <c r="E2569" t="s">
        <v>14</v>
      </c>
      <c r="F2569" t="s">
        <v>38</v>
      </c>
      <c r="G2569">
        <v>42.471001000000001</v>
      </c>
      <c r="H2569">
        <v>-6.8129999999999997</v>
      </c>
      <c r="I2569" t="s">
        <v>8263</v>
      </c>
      <c r="J2569" t="s">
        <v>8263</v>
      </c>
      <c r="K2569" t="s">
        <v>8263</v>
      </c>
      <c r="L2569" t="s">
        <v>8263</v>
      </c>
    </row>
    <row r="2570" spans="1:12" x14ac:dyDescent="0.3">
      <c r="A2570" t="s">
        <v>5060</v>
      </c>
      <c r="B2570" t="s">
        <v>5061</v>
      </c>
      <c r="C2570">
        <v>121</v>
      </c>
      <c r="D2570" t="s">
        <v>8263</v>
      </c>
      <c r="E2570" t="s">
        <v>29</v>
      </c>
      <c r="F2570" t="s">
        <v>19</v>
      </c>
      <c r="G2570">
        <v>46.494973000000002</v>
      </c>
      <c r="H2570">
        <v>11.395485000000001</v>
      </c>
      <c r="I2570" t="s">
        <v>8263</v>
      </c>
      <c r="J2570" t="s">
        <v>8263</v>
      </c>
      <c r="K2570" t="s">
        <v>8263</v>
      </c>
      <c r="L2570" t="s">
        <v>8263</v>
      </c>
    </row>
    <row r="2571" spans="1:12" x14ac:dyDescent="0.3">
      <c r="A2571" t="s">
        <v>5062</v>
      </c>
      <c r="B2571" t="s">
        <v>5063</v>
      </c>
      <c r="C2571">
        <v>120.35</v>
      </c>
      <c r="D2571" t="s">
        <v>8263</v>
      </c>
      <c r="E2571" t="s">
        <v>29</v>
      </c>
      <c r="F2571" t="s">
        <v>15</v>
      </c>
      <c r="G2571">
        <v>47.586861939999999</v>
      </c>
      <c r="H2571">
        <v>7.8337077700000002</v>
      </c>
      <c r="I2571" t="s">
        <v>8263</v>
      </c>
      <c r="J2571" t="s">
        <v>8263</v>
      </c>
      <c r="K2571" t="s">
        <v>8263</v>
      </c>
      <c r="L2571" t="s">
        <v>8263</v>
      </c>
    </row>
    <row r="2572" spans="1:12" x14ac:dyDescent="0.3">
      <c r="A2572" t="s">
        <v>5064</v>
      </c>
      <c r="B2572" t="s">
        <v>5065</v>
      </c>
      <c r="C2572">
        <v>120</v>
      </c>
      <c r="D2572" t="s">
        <v>8263</v>
      </c>
      <c r="E2572" t="s">
        <v>14</v>
      </c>
      <c r="F2572" t="s">
        <v>41</v>
      </c>
      <c r="G2572">
        <v>47.065944000000002</v>
      </c>
      <c r="H2572">
        <v>13.353102</v>
      </c>
      <c r="I2572">
        <v>200</v>
      </c>
      <c r="J2572">
        <v>200</v>
      </c>
      <c r="K2572">
        <v>588300</v>
      </c>
      <c r="L2572">
        <v>37.4</v>
      </c>
    </row>
    <row r="2573" spans="1:12" x14ac:dyDescent="0.3">
      <c r="A2573" t="s">
        <v>5066</v>
      </c>
      <c r="B2573" t="s">
        <v>5067</v>
      </c>
      <c r="C2573">
        <v>120</v>
      </c>
      <c r="D2573" t="s">
        <v>8263</v>
      </c>
      <c r="E2573" t="s">
        <v>14</v>
      </c>
      <c r="F2573" t="s">
        <v>41</v>
      </c>
      <c r="G2573">
        <v>47.315375000000003</v>
      </c>
      <c r="H2573">
        <v>13.138786</v>
      </c>
      <c r="I2573">
        <v>138.69999999999999</v>
      </c>
      <c r="J2573">
        <v>1.8</v>
      </c>
      <c r="K2573" t="s">
        <v>8263</v>
      </c>
      <c r="L2573">
        <v>482</v>
      </c>
    </row>
    <row r="2574" spans="1:12" x14ac:dyDescent="0.3">
      <c r="A2574" t="s">
        <v>5068</v>
      </c>
      <c r="B2574" t="s">
        <v>5069</v>
      </c>
      <c r="C2574">
        <v>120</v>
      </c>
      <c r="D2574" t="s">
        <v>8263</v>
      </c>
      <c r="E2574" t="s">
        <v>29</v>
      </c>
      <c r="F2574" t="s">
        <v>19</v>
      </c>
      <c r="G2574">
        <v>46.607377499999998</v>
      </c>
      <c r="H2574">
        <v>11.161327399999999</v>
      </c>
      <c r="I2574" t="s">
        <v>8263</v>
      </c>
      <c r="J2574" t="s">
        <v>8263</v>
      </c>
      <c r="K2574" t="s">
        <v>8263</v>
      </c>
      <c r="L2574" t="s">
        <v>8263</v>
      </c>
    </row>
    <row r="2575" spans="1:12" x14ac:dyDescent="0.3">
      <c r="A2575" t="s">
        <v>5070</v>
      </c>
      <c r="B2575" t="s">
        <v>5071</v>
      </c>
      <c r="C2575">
        <v>120</v>
      </c>
      <c r="D2575" t="s">
        <v>8263</v>
      </c>
      <c r="E2575" t="s">
        <v>29</v>
      </c>
      <c r="F2575" t="s">
        <v>19</v>
      </c>
      <c r="G2575">
        <v>45.089969000000004</v>
      </c>
      <c r="H2575">
        <v>9.9365699999999997</v>
      </c>
      <c r="I2575" t="s">
        <v>8263</v>
      </c>
      <c r="J2575" t="s">
        <v>8263</v>
      </c>
      <c r="K2575" t="s">
        <v>8263</v>
      </c>
      <c r="L2575" t="s">
        <v>8263</v>
      </c>
    </row>
    <row r="2576" spans="1:12" x14ac:dyDescent="0.3">
      <c r="A2576" t="s">
        <v>5072</v>
      </c>
      <c r="B2576" t="s">
        <v>5073</v>
      </c>
      <c r="C2576">
        <v>100</v>
      </c>
      <c r="D2576">
        <v>100</v>
      </c>
      <c r="E2576" t="s">
        <v>18</v>
      </c>
      <c r="F2576" t="s">
        <v>35</v>
      </c>
      <c r="G2576">
        <v>47.755001</v>
      </c>
      <c r="H2576">
        <v>8.1880000000000006</v>
      </c>
      <c r="I2576" t="s">
        <v>8263</v>
      </c>
      <c r="J2576">
        <v>108</v>
      </c>
      <c r="K2576" t="s">
        <v>8263</v>
      </c>
      <c r="L2576" t="s">
        <v>8263</v>
      </c>
    </row>
    <row r="2577" spans="1:12" x14ac:dyDescent="0.3">
      <c r="A2577" t="s">
        <v>5074</v>
      </c>
      <c r="B2577" t="s">
        <v>5075</v>
      </c>
      <c r="C2577">
        <v>120</v>
      </c>
      <c r="D2577" t="s">
        <v>8263</v>
      </c>
      <c r="E2577" t="s">
        <v>14</v>
      </c>
      <c r="F2577" t="s">
        <v>38</v>
      </c>
      <c r="G2577">
        <v>42.646000000000001</v>
      </c>
      <c r="H2577">
        <v>1.26</v>
      </c>
      <c r="I2577" t="s">
        <v>8263</v>
      </c>
      <c r="J2577" t="s">
        <v>8263</v>
      </c>
      <c r="K2577" t="s">
        <v>8263</v>
      </c>
      <c r="L2577" t="s">
        <v>8263</v>
      </c>
    </row>
    <row r="2578" spans="1:12" x14ac:dyDescent="0.3">
      <c r="A2578" t="s">
        <v>5076</v>
      </c>
      <c r="B2578" t="s">
        <v>5077</v>
      </c>
      <c r="C2578">
        <v>120</v>
      </c>
      <c r="D2578">
        <v>96</v>
      </c>
      <c r="E2578" t="s">
        <v>18</v>
      </c>
      <c r="F2578" t="s">
        <v>35</v>
      </c>
      <c r="G2578">
        <v>53.426049999999996</v>
      </c>
      <c r="H2578">
        <v>10.335900000000001</v>
      </c>
      <c r="I2578">
        <v>80</v>
      </c>
      <c r="J2578">
        <v>3.6</v>
      </c>
      <c r="K2578">
        <v>640</v>
      </c>
      <c r="L2578" t="s">
        <v>8263</v>
      </c>
    </row>
    <row r="2579" spans="1:12" x14ac:dyDescent="0.3">
      <c r="A2579" t="s">
        <v>5078</v>
      </c>
      <c r="B2579" t="s">
        <v>5079</v>
      </c>
      <c r="C2579">
        <v>119</v>
      </c>
      <c r="D2579" t="s">
        <v>8263</v>
      </c>
      <c r="E2579" t="s">
        <v>29</v>
      </c>
      <c r="F2579" t="s">
        <v>24</v>
      </c>
      <c r="G2579">
        <v>44.696089999999998</v>
      </c>
      <c r="H2579">
        <v>2.58555</v>
      </c>
      <c r="I2579">
        <v>70</v>
      </c>
      <c r="J2579">
        <v>56</v>
      </c>
      <c r="K2579" t="s">
        <v>8263</v>
      </c>
      <c r="L2579" t="s">
        <v>8263</v>
      </c>
    </row>
    <row r="2580" spans="1:12" x14ac:dyDescent="0.3">
      <c r="A2580" t="s">
        <v>5080</v>
      </c>
      <c r="B2580" t="s">
        <v>5081</v>
      </c>
      <c r="C2580">
        <v>120</v>
      </c>
      <c r="D2580" t="s">
        <v>8263</v>
      </c>
      <c r="E2580" t="s">
        <v>14</v>
      </c>
      <c r="F2580" t="s">
        <v>174</v>
      </c>
      <c r="G2580">
        <v>48.633299999999998</v>
      </c>
      <c r="H2580">
        <v>14.237500000000001</v>
      </c>
      <c r="I2580">
        <v>42</v>
      </c>
      <c r="J2580">
        <v>306</v>
      </c>
      <c r="K2580" t="s">
        <v>8263</v>
      </c>
      <c r="L2580">
        <v>148</v>
      </c>
    </row>
    <row r="2581" spans="1:12" x14ac:dyDescent="0.3">
      <c r="A2581" t="s">
        <v>5082</v>
      </c>
      <c r="B2581" t="s">
        <v>5083</v>
      </c>
      <c r="C2581">
        <v>42.8</v>
      </c>
      <c r="D2581" t="s">
        <v>8263</v>
      </c>
      <c r="E2581" t="s">
        <v>14</v>
      </c>
      <c r="F2581" t="s">
        <v>19</v>
      </c>
      <c r="G2581">
        <v>46.443064</v>
      </c>
      <c r="H2581">
        <v>9.3346129999999992</v>
      </c>
      <c r="I2581">
        <v>641.54999999999995</v>
      </c>
      <c r="J2581">
        <v>32</v>
      </c>
      <c r="K2581" t="s">
        <v>8263</v>
      </c>
      <c r="L2581">
        <v>50</v>
      </c>
    </row>
    <row r="2582" spans="1:12" x14ac:dyDescent="0.3">
      <c r="A2582" t="s">
        <v>5084</v>
      </c>
      <c r="B2582" t="s">
        <v>5085</v>
      </c>
      <c r="C2582">
        <v>117</v>
      </c>
      <c r="D2582" t="s">
        <v>8263</v>
      </c>
      <c r="E2582" t="s">
        <v>18</v>
      </c>
      <c r="F2582" t="s">
        <v>19</v>
      </c>
      <c r="G2582">
        <v>45.883102999999998</v>
      </c>
      <c r="H2582">
        <v>10.837735</v>
      </c>
      <c r="I2582" t="s">
        <v>8263</v>
      </c>
      <c r="J2582" t="s">
        <v>8263</v>
      </c>
      <c r="K2582" t="s">
        <v>8263</v>
      </c>
      <c r="L2582" t="s">
        <v>8263</v>
      </c>
    </row>
    <row r="2583" spans="1:12" x14ac:dyDescent="0.3">
      <c r="A2583" t="s">
        <v>5086</v>
      </c>
      <c r="B2583" t="s">
        <v>5087</v>
      </c>
      <c r="C2583">
        <v>58</v>
      </c>
      <c r="D2583" t="s">
        <v>8263</v>
      </c>
      <c r="E2583" t="s">
        <v>14</v>
      </c>
      <c r="F2583" t="s">
        <v>117</v>
      </c>
      <c r="G2583">
        <v>40.987099999999998</v>
      </c>
      <c r="H2583">
        <v>-7.5353000000000003</v>
      </c>
      <c r="I2583">
        <v>55</v>
      </c>
      <c r="J2583">
        <v>95.3</v>
      </c>
      <c r="K2583">
        <v>115600</v>
      </c>
      <c r="L2583">
        <v>137.6</v>
      </c>
    </row>
    <row r="2584" spans="1:12" x14ac:dyDescent="0.3">
      <c r="A2584" t="s">
        <v>5088</v>
      </c>
      <c r="B2584" t="s">
        <v>5089</v>
      </c>
      <c r="C2584">
        <v>116</v>
      </c>
      <c r="D2584" t="s">
        <v>8263</v>
      </c>
      <c r="E2584" t="s">
        <v>14</v>
      </c>
      <c r="F2584" t="s">
        <v>124</v>
      </c>
      <c r="G2584">
        <v>41.404998999999997</v>
      </c>
      <c r="H2584">
        <v>21.936001000000001</v>
      </c>
      <c r="I2584">
        <v>113.5</v>
      </c>
      <c r="J2584">
        <v>309.60000000000002</v>
      </c>
      <c r="K2584" t="s">
        <v>8263</v>
      </c>
      <c r="L2584">
        <v>150</v>
      </c>
    </row>
    <row r="2585" spans="1:12" x14ac:dyDescent="0.3">
      <c r="A2585" t="s">
        <v>5090</v>
      </c>
      <c r="B2585" t="s">
        <v>5091</v>
      </c>
      <c r="C2585">
        <v>614</v>
      </c>
      <c r="D2585">
        <v>614</v>
      </c>
      <c r="E2585" t="s">
        <v>18</v>
      </c>
      <c r="F2585" t="s">
        <v>141</v>
      </c>
      <c r="G2585">
        <v>43.865001999999997</v>
      </c>
      <c r="H2585">
        <v>19.405999999999999</v>
      </c>
      <c r="I2585">
        <v>554</v>
      </c>
      <c r="J2585">
        <v>150</v>
      </c>
      <c r="K2585" t="s">
        <v>8263</v>
      </c>
      <c r="L2585" t="s">
        <v>8263</v>
      </c>
    </row>
    <row r="2586" spans="1:12" x14ac:dyDescent="0.3">
      <c r="A2586" t="s">
        <v>5092</v>
      </c>
      <c r="B2586" t="s">
        <v>5093</v>
      </c>
      <c r="C2586">
        <v>116</v>
      </c>
      <c r="D2586" t="s">
        <v>8263</v>
      </c>
      <c r="E2586" t="s">
        <v>14</v>
      </c>
      <c r="F2586" t="s">
        <v>24</v>
      </c>
      <c r="G2586">
        <v>45.030479999999997</v>
      </c>
      <c r="H2586">
        <v>6.0791399999999998</v>
      </c>
      <c r="I2586">
        <v>136</v>
      </c>
      <c r="J2586">
        <v>51</v>
      </c>
      <c r="K2586" t="s">
        <v>8263</v>
      </c>
      <c r="L2586">
        <v>210</v>
      </c>
    </row>
    <row r="2587" spans="1:12" x14ac:dyDescent="0.3">
      <c r="A2587" t="s">
        <v>5094</v>
      </c>
      <c r="B2587" t="s">
        <v>5095</v>
      </c>
      <c r="C2587">
        <v>19</v>
      </c>
      <c r="D2587" t="s">
        <v>8263</v>
      </c>
      <c r="E2587" t="s">
        <v>29</v>
      </c>
      <c r="F2587" t="s">
        <v>70</v>
      </c>
      <c r="G2587">
        <v>40.804001</v>
      </c>
      <c r="H2587">
        <v>22.056684000000001</v>
      </c>
      <c r="I2587" t="s">
        <v>8263</v>
      </c>
      <c r="J2587" t="s">
        <v>8263</v>
      </c>
      <c r="K2587" t="s">
        <v>8263</v>
      </c>
      <c r="L2587">
        <v>21</v>
      </c>
    </row>
    <row r="2588" spans="1:12" x14ac:dyDescent="0.3">
      <c r="A2588" t="s">
        <v>5096</v>
      </c>
      <c r="B2588" t="s">
        <v>5097</v>
      </c>
      <c r="C2588">
        <v>116</v>
      </c>
      <c r="D2588" t="s">
        <v>8263</v>
      </c>
      <c r="E2588" t="s">
        <v>14</v>
      </c>
      <c r="F2588" t="s">
        <v>44</v>
      </c>
      <c r="G2588">
        <v>46.402509999999999</v>
      </c>
      <c r="H2588">
        <v>16.033740000000002</v>
      </c>
      <c r="I2588">
        <v>29</v>
      </c>
      <c r="J2588">
        <v>4.5</v>
      </c>
      <c r="K2588" t="s">
        <v>8263</v>
      </c>
      <c r="L2588">
        <v>548</v>
      </c>
    </row>
    <row r="2589" spans="1:12" x14ac:dyDescent="0.3">
      <c r="A2589" t="s">
        <v>5098</v>
      </c>
      <c r="B2589" t="s">
        <v>5099</v>
      </c>
      <c r="C2589">
        <v>115.6</v>
      </c>
      <c r="D2589" t="s">
        <v>8263</v>
      </c>
      <c r="E2589" t="s">
        <v>29</v>
      </c>
      <c r="F2589" t="s">
        <v>24</v>
      </c>
      <c r="G2589">
        <v>45.284239999999997</v>
      </c>
      <c r="H2589">
        <v>6.35799</v>
      </c>
      <c r="I2589" t="s">
        <v>8263</v>
      </c>
      <c r="J2589" t="s">
        <v>8263</v>
      </c>
      <c r="K2589" t="s">
        <v>8263</v>
      </c>
      <c r="L2589" t="s">
        <v>8263</v>
      </c>
    </row>
    <row r="2590" spans="1:12" x14ac:dyDescent="0.3">
      <c r="A2590" t="s">
        <v>5100</v>
      </c>
      <c r="B2590" t="s">
        <v>5101</v>
      </c>
      <c r="C2590">
        <v>114.8</v>
      </c>
      <c r="D2590" t="s">
        <v>8263</v>
      </c>
      <c r="E2590" t="s">
        <v>14</v>
      </c>
      <c r="F2590" t="s">
        <v>73</v>
      </c>
      <c r="G2590">
        <v>45.354900000000001</v>
      </c>
      <c r="H2590">
        <v>24.1053</v>
      </c>
      <c r="I2590" t="s">
        <v>8263</v>
      </c>
      <c r="J2590">
        <v>39</v>
      </c>
      <c r="K2590" t="s">
        <v>8263</v>
      </c>
      <c r="L2590" t="s">
        <v>8263</v>
      </c>
    </row>
    <row r="2591" spans="1:12" x14ac:dyDescent="0.3">
      <c r="A2591" t="s">
        <v>5102</v>
      </c>
      <c r="B2591" t="s">
        <v>5103</v>
      </c>
      <c r="C2591">
        <v>114</v>
      </c>
      <c r="D2591" t="s">
        <v>8263</v>
      </c>
      <c r="E2591" t="s">
        <v>29</v>
      </c>
      <c r="F2591" t="s">
        <v>44</v>
      </c>
      <c r="G2591">
        <v>46.447929999999999</v>
      </c>
      <c r="H2591">
        <v>15.78693</v>
      </c>
      <c r="I2591">
        <v>54</v>
      </c>
      <c r="J2591">
        <v>4.5999999999999996</v>
      </c>
      <c r="K2591" t="s">
        <v>8263</v>
      </c>
      <c r="L2591">
        <v>577</v>
      </c>
    </row>
    <row r="2592" spans="1:12" x14ac:dyDescent="0.3">
      <c r="A2592" t="s">
        <v>5104</v>
      </c>
      <c r="B2592" t="s">
        <v>5105</v>
      </c>
      <c r="C2592">
        <v>600</v>
      </c>
      <c r="D2592" t="s">
        <v>8263</v>
      </c>
      <c r="E2592" t="s">
        <v>14</v>
      </c>
      <c r="F2592" t="s">
        <v>88</v>
      </c>
      <c r="G2592">
        <v>42.103999999999999</v>
      </c>
      <c r="H2592">
        <v>19.826000000000001</v>
      </c>
      <c r="I2592">
        <v>96</v>
      </c>
      <c r="J2592">
        <v>188</v>
      </c>
      <c r="K2592" t="s">
        <v>8263</v>
      </c>
      <c r="L2592">
        <v>2000</v>
      </c>
    </row>
    <row r="2593" spans="1:12" x14ac:dyDescent="0.3">
      <c r="A2593" t="s">
        <v>5106</v>
      </c>
      <c r="B2593" t="s">
        <v>5107</v>
      </c>
      <c r="C2593">
        <v>125</v>
      </c>
      <c r="D2593" t="s">
        <v>8263</v>
      </c>
      <c r="E2593" t="s">
        <v>14</v>
      </c>
      <c r="F2593" t="s">
        <v>47</v>
      </c>
      <c r="G2593">
        <v>60.563680499999997</v>
      </c>
      <c r="H2593">
        <v>17.442049999999998</v>
      </c>
      <c r="I2593" t="s">
        <v>8263</v>
      </c>
      <c r="J2593" t="s">
        <v>8263</v>
      </c>
      <c r="K2593" t="s">
        <v>8263</v>
      </c>
      <c r="L2593">
        <v>510</v>
      </c>
    </row>
    <row r="2594" spans="1:12" x14ac:dyDescent="0.3">
      <c r="A2594" t="s">
        <v>5108</v>
      </c>
      <c r="B2594" t="s">
        <v>5109</v>
      </c>
      <c r="C2594">
        <v>114</v>
      </c>
      <c r="D2594" t="s">
        <v>8263</v>
      </c>
      <c r="E2594" t="s">
        <v>14</v>
      </c>
      <c r="F2594" t="s">
        <v>304</v>
      </c>
      <c r="G2594">
        <v>43.587001999999998</v>
      </c>
      <c r="H2594">
        <v>17.719000000000001</v>
      </c>
      <c r="I2594" t="s">
        <v>8263</v>
      </c>
      <c r="J2594" t="s">
        <v>8263</v>
      </c>
      <c r="K2594" t="s">
        <v>8263</v>
      </c>
      <c r="L2594" t="s">
        <v>8263</v>
      </c>
    </row>
    <row r="2595" spans="1:12" x14ac:dyDescent="0.3">
      <c r="A2595" t="s">
        <v>5110</v>
      </c>
      <c r="B2595" t="s">
        <v>5111</v>
      </c>
      <c r="C2595">
        <v>113.07</v>
      </c>
      <c r="D2595" t="s">
        <v>8263</v>
      </c>
      <c r="E2595" t="s">
        <v>29</v>
      </c>
      <c r="F2595" t="s">
        <v>15</v>
      </c>
      <c r="G2595">
        <v>48.085148420000003</v>
      </c>
      <c r="H2595">
        <v>8.6504346709999993</v>
      </c>
      <c r="I2595" t="s">
        <v>8263</v>
      </c>
      <c r="J2595" t="s">
        <v>8263</v>
      </c>
      <c r="K2595" t="s">
        <v>8263</v>
      </c>
      <c r="L2595" t="s">
        <v>8263</v>
      </c>
    </row>
    <row r="2596" spans="1:12" x14ac:dyDescent="0.3">
      <c r="A2596" t="s">
        <v>5112</v>
      </c>
      <c r="B2596" t="s">
        <v>5113</v>
      </c>
      <c r="C2596">
        <v>113</v>
      </c>
      <c r="D2596" t="s">
        <v>8263</v>
      </c>
      <c r="E2596" t="s">
        <v>14</v>
      </c>
      <c r="F2596" t="s">
        <v>15</v>
      </c>
      <c r="G2596">
        <v>46.637999999999998</v>
      </c>
      <c r="H2596">
        <v>8.3049999999999997</v>
      </c>
      <c r="I2596">
        <v>35</v>
      </c>
      <c r="J2596">
        <v>13</v>
      </c>
      <c r="K2596" t="s">
        <v>8263</v>
      </c>
      <c r="L2596" t="s">
        <v>8263</v>
      </c>
    </row>
    <row r="2597" spans="1:12" x14ac:dyDescent="0.3">
      <c r="A2597" t="s">
        <v>5114</v>
      </c>
      <c r="B2597" t="s">
        <v>5115</v>
      </c>
      <c r="C2597">
        <v>120</v>
      </c>
      <c r="D2597">
        <v>113</v>
      </c>
      <c r="E2597" t="s">
        <v>18</v>
      </c>
      <c r="F2597" t="s">
        <v>19</v>
      </c>
      <c r="G2597">
        <v>41.476824000000001</v>
      </c>
      <c r="H2597">
        <v>14.128278999999999</v>
      </c>
      <c r="I2597">
        <v>654</v>
      </c>
      <c r="J2597" t="s">
        <v>8263</v>
      </c>
      <c r="K2597" t="s">
        <v>8263</v>
      </c>
      <c r="L2597" t="s">
        <v>8263</v>
      </c>
    </row>
    <row r="2598" spans="1:12" x14ac:dyDescent="0.3">
      <c r="A2598" t="s">
        <v>5116</v>
      </c>
      <c r="B2598" t="s">
        <v>5117</v>
      </c>
      <c r="C2598">
        <v>116</v>
      </c>
      <c r="D2598" t="s">
        <v>8263</v>
      </c>
      <c r="E2598" t="s">
        <v>14</v>
      </c>
      <c r="F2598" t="s">
        <v>47</v>
      </c>
      <c r="G2598">
        <v>63.749850000000002</v>
      </c>
      <c r="H2598">
        <v>13.54035</v>
      </c>
      <c r="I2598">
        <v>261</v>
      </c>
      <c r="J2598">
        <v>178</v>
      </c>
      <c r="K2598" t="s">
        <v>8263</v>
      </c>
      <c r="L2598">
        <v>340</v>
      </c>
    </row>
    <row r="2599" spans="1:12" x14ac:dyDescent="0.3">
      <c r="A2599" t="s">
        <v>5118</v>
      </c>
      <c r="B2599" t="s">
        <v>5119</v>
      </c>
      <c r="C2599">
        <v>110.4</v>
      </c>
      <c r="D2599" t="s">
        <v>8263</v>
      </c>
      <c r="E2599" t="s">
        <v>18</v>
      </c>
      <c r="F2599" t="s">
        <v>38</v>
      </c>
      <c r="G2599">
        <v>40.221274000000001</v>
      </c>
      <c r="H2599">
        <v>-6.1331040000000003</v>
      </c>
      <c r="I2599">
        <v>168.8</v>
      </c>
      <c r="J2599">
        <v>911</v>
      </c>
      <c r="K2599" t="s">
        <v>8263</v>
      </c>
      <c r="L2599" t="s">
        <v>8263</v>
      </c>
    </row>
    <row r="2600" spans="1:12" x14ac:dyDescent="0.3">
      <c r="A2600" t="s">
        <v>5120</v>
      </c>
      <c r="B2600" t="s">
        <v>5121</v>
      </c>
      <c r="C2600">
        <v>110</v>
      </c>
      <c r="D2600" t="s">
        <v>8263</v>
      </c>
      <c r="E2600" t="s">
        <v>14</v>
      </c>
      <c r="F2600" t="s">
        <v>38</v>
      </c>
      <c r="G2600">
        <v>41.575400999999999</v>
      </c>
      <c r="H2600">
        <v>-6.1871999999999998</v>
      </c>
      <c r="I2600">
        <v>55</v>
      </c>
      <c r="J2600">
        <v>27</v>
      </c>
      <c r="K2600" t="s">
        <v>8263</v>
      </c>
      <c r="L2600" t="s">
        <v>8263</v>
      </c>
    </row>
    <row r="2601" spans="1:12" x14ac:dyDescent="0.3">
      <c r="A2601" t="s">
        <v>5122</v>
      </c>
      <c r="B2601" t="s">
        <v>5123</v>
      </c>
      <c r="C2601">
        <v>110</v>
      </c>
      <c r="D2601" t="s">
        <v>8263</v>
      </c>
      <c r="E2601" t="s">
        <v>14</v>
      </c>
      <c r="F2601" t="s">
        <v>304</v>
      </c>
      <c r="G2601">
        <v>44.507998999999998</v>
      </c>
      <c r="H2601">
        <v>17.162001</v>
      </c>
      <c r="I2601">
        <v>66</v>
      </c>
      <c r="J2601">
        <v>42.9</v>
      </c>
      <c r="K2601" t="s">
        <v>8263</v>
      </c>
      <c r="L2601" t="s">
        <v>8263</v>
      </c>
    </row>
    <row r="2602" spans="1:12" x14ac:dyDescent="0.3">
      <c r="A2602" t="s">
        <v>5124</v>
      </c>
      <c r="B2602" t="s">
        <v>5125</v>
      </c>
      <c r="C2602">
        <v>110</v>
      </c>
      <c r="D2602" t="s">
        <v>8263</v>
      </c>
      <c r="E2602" t="s">
        <v>29</v>
      </c>
      <c r="F2602" t="s">
        <v>19</v>
      </c>
      <c r="G2602">
        <v>42.6612893</v>
      </c>
      <c r="H2602">
        <v>13.698352399999999</v>
      </c>
      <c r="I2602" t="s">
        <v>8263</v>
      </c>
      <c r="J2602" t="s">
        <v>8263</v>
      </c>
      <c r="K2602" t="s">
        <v>8263</v>
      </c>
      <c r="L2602" t="s">
        <v>8263</v>
      </c>
    </row>
    <row r="2603" spans="1:12" x14ac:dyDescent="0.3">
      <c r="A2603" t="s">
        <v>5126</v>
      </c>
      <c r="B2603" t="s">
        <v>5127</v>
      </c>
      <c r="C2603">
        <v>110</v>
      </c>
      <c r="D2603" t="s">
        <v>8263</v>
      </c>
      <c r="E2603" t="s">
        <v>29</v>
      </c>
      <c r="F2603" t="s">
        <v>19</v>
      </c>
      <c r="G2603">
        <v>45.882607999999998</v>
      </c>
      <c r="H2603">
        <v>10.882742</v>
      </c>
      <c r="I2603" t="s">
        <v>8263</v>
      </c>
      <c r="J2603" t="s">
        <v>8263</v>
      </c>
      <c r="K2603" t="s">
        <v>8263</v>
      </c>
      <c r="L2603" t="s">
        <v>8263</v>
      </c>
    </row>
    <row r="2604" spans="1:12" x14ac:dyDescent="0.3">
      <c r="A2604" t="s">
        <v>5128</v>
      </c>
      <c r="B2604" t="s">
        <v>5129</v>
      </c>
      <c r="C2604">
        <v>114</v>
      </c>
      <c r="D2604" t="s">
        <v>8263</v>
      </c>
      <c r="E2604" t="s">
        <v>14</v>
      </c>
      <c r="F2604" t="s">
        <v>47</v>
      </c>
      <c r="G2604">
        <v>63.344498000000002</v>
      </c>
      <c r="H2604">
        <v>13.460305</v>
      </c>
      <c r="I2604">
        <v>16</v>
      </c>
      <c r="J2604">
        <v>505</v>
      </c>
      <c r="K2604" t="s">
        <v>8263</v>
      </c>
      <c r="L2604">
        <v>415</v>
      </c>
    </row>
    <row r="2605" spans="1:12" x14ac:dyDescent="0.3">
      <c r="A2605" t="s">
        <v>5130</v>
      </c>
      <c r="B2605" t="s">
        <v>5131</v>
      </c>
      <c r="C2605">
        <v>110</v>
      </c>
      <c r="D2605" t="s">
        <v>8263</v>
      </c>
      <c r="E2605" t="s">
        <v>29</v>
      </c>
      <c r="F2605" t="s">
        <v>67</v>
      </c>
      <c r="G2605">
        <v>61.337499999999999</v>
      </c>
      <c r="H2605">
        <v>22.113610999999999</v>
      </c>
      <c r="I2605" t="s">
        <v>8263</v>
      </c>
      <c r="J2605" t="s">
        <v>8263</v>
      </c>
      <c r="K2605" t="s">
        <v>8263</v>
      </c>
      <c r="L2605">
        <v>430</v>
      </c>
    </row>
    <row r="2606" spans="1:12" x14ac:dyDescent="0.3">
      <c r="A2606" t="s">
        <v>5132</v>
      </c>
      <c r="B2606" t="s">
        <v>5133</v>
      </c>
      <c r="C2606">
        <v>546</v>
      </c>
      <c r="D2606" t="s">
        <v>8263</v>
      </c>
      <c r="E2606" t="s">
        <v>14</v>
      </c>
      <c r="F2606" t="s">
        <v>24</v>
      </c>
      <c r="G2606">
        <v>45.685450000000003</v>
      </c>
      <c r="H2606">
        <v>6.62249</v>
      </c>
      <c r="I2606">
        <v>1210</v>
      </c>
      <c r="J2606">
        <v>185</v>
      </c>
      <c r="K2606">
        <v>567200</v>
      </c>
      <c r="L2606">
        <v>1090</v>
      </c>
    </row>
    <row r="2607" spans="1:12" x14ac:dyDescent="0.3">
      <c r="A2607" t="s">
        <v>5134</v>
      </c>
      <c r="B2607" t="s">
        <v>5135</v>
      </c>
      <c r="C2607">
        <v>110</v>
      </c>
      <c r="D2607" t="s">
        <v>8263</v>
      </c>
      <c r="E2607" t="s">
        <v>14</v>
      </c>
      <c r="F2607" t="s">
        <v>67</v>
      </c>
      <c r="G2607">
        <v>66.339995999999999</v>
      </c>
      <c r="H2607">
        <v>27.155000999999999</v>
      </c>
      <c r="I2607" t="s">
        <v>8263</v>
      </c>
      <c r="J2607" t="s">
        <v>8263</v>
      </c>
      <c r="K2607" t="s">
        <v>8263</v>
      </c>
      <c r="L2607">
        <v>579</v>
      </c>
    </row>
    <row r="2608" spans="1:12" x14ac:dyDescent="0.3">
      <c r="A2608" t="s">
        <v>5136</v>
      </c>
      <c r="B2608" t="s">
        <v>5137</v>
      </c>
      <c r="C2608">
        <v>109.4</v>
      </c>
      <c r="D2608" t="s">
        <v>8263</v>
      </c>
      <c r="E2608" t="s">
        <v>14</v>
      </c>
      <c r="F2608" t="s">
        <v>24</v>
      </c>
      <c r="G2608">
        <v>44.471980000000002</v>
      </c>
      <c r="H2608">
        <v>3.9886699999999999</v>
      </c>
      <c r="I2608">
        <v>57</v>
      </c>
      <c r="J2608">
        <v>6.7</v>
      </c>
      <c r="K2608" t="s">
        <v>8263</v>
      </c>
      <c r="L2608" t="s">
        <v>8263</v>
      </c>
    </row>
    <row r="2609" spans="1:12" x14ac:dyDescent="0.3">
      <c r="A2609" t="s">
        <v>5138</v>
      </c>
      <c r="B2609" t="s">
        <v>5139</v>
      </c>
      <c r="C2609">
        <v>73</v>
      </c>
      <c r="D2609" t="s">
        <v>8263</v>
      </c>
      <c r="E2609" t="s">
        <v>29</v>
      </c>
      <c r="F2609" t="s">
        <v>41</v>
      </c>
      <c r="G2609">
        <v>48.292070449999997</v>
      </c>
      <c r="H2609">
        <v>13.158938300000001</v>
      </c>
      <c r="I2609" t="s">
        <v>8263</v>
      </c>
      <c r="J2609" t="s">
        <v>8263</v>
      </c>
      <c r="K2609" t="s">
        <v>8263</v>
      </c>
      <c r="L2609">
        <v>434</v>
      </c>
    </row>
    <row r="2610" spans="1:12" x14ac:dyDescent="0.3">
      <c r="A2610" t="s">
        <v>5140</v>
      </c>
      <c r="B2610" t="s">
        <v>5141</v>
      </c>
      <c r="C2610">
        <v>108.1717843</v>
      </c>
      <c r="D2610" t="s">
        <v>8263</v>
      </c>
      <c r="E2610" t="s">
        <v>29</v>
      </c>
      <c r="F2610" t="s">
        <v>24</v>
      </c>
      <c r="G2610">
        <v>45.307000000000002</v>
      </c>
      <c r="H2610">
        <v>4.7969999999999997</v>
      </c>
      <c r="I2610" t="s">
        <v>8263</v>
      </c>
      <c r="J2610" t="s">
        <v>8263</v>
      </c>
      <c r="K2610" t="s">
        <v>8263</v>
      </c>
      <c r="L2610" t="s">
        <v>8263</v>
      </c>
    </row>
    <row r="2611" spans="1:12" x14ac:dyDescent="0.3">
      <c r="A2611" t="s">
        <v>5142</v>
      </c>
      <c r="B2611" t="s">
        <v>5143</v>
      </c>
      <c r="C2611">
        <v>54</v>
      </c>
      <c r="D2611" t="s">
        <v>8263</v>
      </c>
      <c r="E2611" t="s">
        <v>14</v>
      </c>
      <c r="F2611" t="s">
        <v>117</v>
      </c>
      <c r="G2611">
        <v>41.768599999999999</v>
      </c>
      <c r="H2611">
        <v>-7.9504000000000001</v>
      </c>
      <c r="I2611">
        <v>110</v>
      </c>
      <c r="J2611">
        <v>158.19999999999999</v>
      </c>
      <c r="K2611">
        <v>222500</v>
      </c>
      <c r="L2611">
        <v>256.7</v>
      </c>
    </row>
    <row r="2612" spans="1:12" x14ac:dyDescent="0.3">
      <c r="A2612" t="s">
        <v>5144</v>
      </c>
      <c r="B2612" t="s">
        <v>5145</v>
      </c>
      <c r="C2612">
        <v>11</v>
      </c>
      <c r="D2612" t="s">
        <v>8263</v>
      </c>
      <c r="E2612" t="s">
        <v>29</v>
      </c>
      <c r="F2612" t="s">
        <v>70</v>
      </c>
      <c r="G2612">
        <v>40.541462000000003</v>
      </c>
      <c r="H2612">
        <v>22.262664999999998</v>
      </c>
      <c r="I2612" t="s">
        <v>8263</v>
      </c>
      <c r="J2612" t="s">
        <v>8263</v>
      </c>
      <c r="K2612" t="s">
        <v>8263</v>
      </c>
      <c r="L2612">
        <v>31</v>
      </c>
    </row>
    <row r="2613" spans="1:12" x14ac:dyDescent="0.3">
      <c r="A2613" t="s">
        <v>5146</v>
      </c>
      <c r="B2613" t="s">
        <v>5147</v>
      </c>
      <c r="C2613">
        <v>108</v>
      </c>
      <c r="D2613" t="s">
        <v>8263</v>
      </c>
      <c r="E2613" t="s">
        <v>14</v>
      </c>
      <c r="F2613" t="s">
        <v>38</v>
      </c>
      <c r="G2613">
        <v>41.957999999999998</v>
      </c>
      <c r="H2613">
        <v>0.63400000000000001</v>
      </c>
      <c r="I2613">
        <v>49</v>
      </c>
      <c r="J2613">
        <v>679</v>
      </c>
      <c r="K2613">
        <v>289000</v>
      </c>
      <c r="L2613">
        <v>113</v>
      </c>
    </row>
    <row r="2614" spans="1:12" x14ac:dyDescent="0.3">
      <c r="A2614" t="s">
        <v>5148</v>
      </c>
      <c r="B2614" t="s">
        <v>5149</v>
      </c>
      <c r="C2614">
        <v>108</v>
      </c>
      <c r="D2614">
        <v>100</v>
      </c>
      <c r="E2614" t="s">
        <v>18</v>
      </c>
      <c r="F2614" t="s">
        <v>41</v>
      </c>
      <c r="G2614">
        <v>47.137481899999997</v>
      </c>
      <c r="H2614">
        <v>12.3273397</v>
      </c>
      <c r="I2614">
        <v>110</v>
      </c>
      <c r="J2614">
        <v>30</v>
      </c>
      <c r="K2614" t="s">
        <v>8263</v>
      </c>
      <c r="L2614" t="s">
        <v>8263</v>
      </c>
    </row>
    <row r="2615" spans="1:12" x14ac:dyDescent="0.3">
      <c r="A2615" t="s">
        <v>5150</v>
      </c>
      <c r="B2615" t="s">
        <v>5151</v>
      </c>
      <c r="C2615">
        <v>575</v>
      </c>
      <c r="D2615" t="s">
        <v>8263</v>
      </c>
      <c r="E2615" t="s">
        <v>14</v>
      </c>
      <c r="F2615" t="s">
        <v>47</v>
      </c>
      <c r="G2615">
        <v>63.851979999999998</v>
      </c>
      <c r="H2615">
        <v>20.051344</v>
      </c>
      <c r="I2615">
        <v>75</v>
      </c>
      <c r="J2615" t="s">
        <v>8263</v>
      </c>
      <c r="K2615" t="s">
        <v>8263</v>
      </c>
      <c r="L2615">
        <v>2300</v>
      </c>
    </row>
    <row r="2616" spans="1:12" x14ac:dyDescent="0.3">
      <c r="A2616" t="s">
        <v>5152</v>
      </c>
      <c r="B2616" t="s">
        <v>5153</v>
      </c>
      <c r="C2616">
        <v>113</v>
      </c>
      <c r="D2616" t="s">
        <v>8263</v>
      </c>
      <c r="E2616" t="s">
        <v>29</v>
      </c>
      <c r="F2616" t="s">
        <v>47</v>
      </c>
      <c r="G2616">
        <v>63.532200000000003</v>
      </c>
      <c r="H2616">
        <v>17.294599999999999</v>
      </c>
      <c r="I2616" t="s">
        <v>8263</v>
      </c>
      <c r="J2616" t="s">
        <v>8263</v>
      </c>
      <c r="K2616" t="s">
        <v>8263</v>
      </c>
      <c r="L2616">
        <v>522</v>
      </c>
    </row>
    <row r="2617" spans="1:12" x14ac:dyDescent="0.3">
      <c r="A2617" t="s">
        <v>5154</v>
      </c>
      <c r="B2617" t="s">
        <v>5155</v>
      </c>
      <c r="C2617">
        <v>106</v>
      </c>
      <c r="D2617" t="s">
        <v>8263</v>
      </c>
      <c r="E2617" t="s">
        <v>14</v>
      </c>
      <c r="F2617" t="s">
        <v>95</v>
      </c>
      <c r="G2617">
        <v>41.632530000000003</v>
      </c>
      <c r="H2617">
        <v>25.338010000000001</v>
      </c>
      <c r="I2617">
        <v>93</v>
      </c>
      <c r="J2617">
        <v>540</v>
      </c>
      <c r="K2617" t="s">
        <v>8263</v>
      </c>
      <c r="L2617">
        <v>160</v>
      </c>
    </row>
    <row r="2618" spans="1:12" x14ac:dyDescent="0.3">
      <c r="A2618" t="s">
        <v>5156</v>
      </c>
      <c r="B2618" t="s">
        <v>5157</v>
      </c>
      <c r="C2618">
        <v>106</v>
      </c>
      <c r="D2618" t="s">
        <v>8263</v>
      </c>
      <c r="E2618" t="s">
        <v>29</v>
      </c>
      <c r="F2618" t="s">
        <v>41</v>
      </c>
      <c r="G2618">
        <v>47.662998000000002</v>
      </c>
      <c r="H2618">
        <v>13.606999999999999</v>
      </c>
      <c r="I2618" t="s">
        <v>8263</v>
      </c>
      <c r="J2618" t="s">
        <v>8263</v>
      </c>
      <c r="K2618" t="s">
        <v>8263</v>
      </c>
      <c r="L2618" t="s">
        <v>8263</v>
      </c>
    </row>
    <row r="2619" spans="1:12" x14ac:dyDescent="0.3">
      <c r="A2619" t="s">
        <v>5158</v>
      </c>
      <c r="B2619" t="s">
        <v>5159</v>
      </c>
      <c r="C2619">
        <v>106</v>
      </c>
      <c r="D2619" t="s">
        <v>8263</v>
      </c>
      <c r="E2619" t="s">
        <v>14</v>
      </c>
      <c r="F2619" t="s">
        <v>67</v>
      </c>
      <c r="G2619">
        <v>65.797083000000001</v>
      </c>
      <c r="H2619">
        <v>24.549582999999998</v>
      </c>
      <c r="I2619">
        <v>24</v>
      </c>
      <c r="J2619">
        <v>80</v>
      </c>
      <c r="K2619" t="s">
        <v>8263</v>
      </c>
      <c r="L2619" t="s">
        <v>8263</v>
      </c>
    </row>
    <row r="2620" spans="1:12" x14ac:dyDescent="0.3">
      <c r="A2620" t="s">
        <v>5160</v>
      </c>
      <c r="B2620" t="s">
        <v>5161</v>
      </c>
      <c r="C2620">
        <v>113</v>
      </c>
      <c r="D2620" t="s">
        <v>8263</v>
      </c>
      <c r="E2620" t="s">
        <v>14</v>
      </c>
      <c r="F2620" t="s">
        <v>47</v>
      </c>
      <c r="G2620">
        <v>64.044889499999996</v>
      </c>
      <c r="H2620">
        <v>17.692220500000001</v>
      </c>
      <c r="I2620">
        <v>22</v>
      </c>
      <c r="J2620" t="s">
        <v>8263</v>
      </c>
      <c r="K2620" t="s">
        <v>8263</v>
      </c>
      <c r="L2620">
        <v>604</v>
      </c>
    </row>
    <row r="2621" spans="1:12" x14ac:dyDescent="0.3">
      <c r="A2621" t="s">
        <v>5162</v>
      </c>
      <c r="B2621" t="s">
        <v>5163</v>
      </c>
      <c r="C2621">
        <v>568</v>
      </c>
      <c r="D2621">
        <v>210</v>
      </c>
      <c r="E2621" t="s">
        <v>18</v>
      </c>
      <c r="F2621" t="s">
        <v>19</v>
      </c>
      <c r="G2621">
        <v>46.049855999999998</v>
      </c>
      <c r="H2621">
        <v>10.351457</v>
      </c>
      <c r="I2621">
        <v>1424</v>
      </c>
      <c r="J2621">
        <v>38.799999999999997</v>
      </c>
      <c r="K2621">
        <v>130400</v>
      </c>
      <c r="L2621" t="s">
        <v>8263</v>
      </c>
    </row>
    <row r="2622" spans="1:12" x14ac:dyDescent="0.3">
      <c r="A2622" t="s">
        <v>5164</v>
      </c>
      <c r="B2622" t="s">
        <v>5165</v>
      </c>
      <c r="C2622">
        <v>104.8</v>
      </c>
      <c r="D2622" t="s">
        <v>8263</v>
      </c>
      <c r="E2622" t="s">
        <v>14</v>
      </c>
      <c r="F2622" t="s">
        <v>73</v>
      </c>
      <c r="G2622">
        <v>45.044400000000003</v>
      </c>
      <c r="H2622">
        <v>22.947199999999999</v>
      </c>
      <c r="I2622">
        <v>48</v>
      </c>
      <c r="J2622">
        <v>4.8</v>
      </c>
      <c r="K2622" t="s">
        <v>8263</v>
      </c>
      <c r="L2622" t="s">
        <v>8263</v>
      </c>
    </row>
    <row r="2623" spans="1:12" x14ac:dyDescent="0.3">
      <c r="A2623" t="s">
        <v>5166</v>
      </c>
      <c r="B2623" t="s">
        <v>5167</v>
      </c>
      <c r="C2623">
        <v>104</v>
      </c>
      <c r="D2623" t="s">
        <v>8263</v>
      </c>
      <c r="E2623" t="s">
        <v>14</v>
      </c>
      <c r="F2623" t="s">
        <v>141</v>
      </c>
      <c r="G2623">
        <v>43.522300000000001</v>
      </c>
      <c r="H2623">
        <v>19.742000000000001</v>
      </c>
      <c r="I2623">
        <v>43</v>
      </c>
      <c r="J2623">
        <v>7.6</v>
      </c>
      <c r="K2623" t="s">
        <v>8263</v>
      </c>
      <c r="L2623" t="s">
        <v>8263</v>
      </c>
    </row>
    <row r="2624" spans="1:12" x14ac:dyDescent="0.3">
      <c r="A2624" t="s">
        <v>5168</v>
      </c>
      <c r="B2624" t="s">
        <v>5169</v>
      </c>
      <c r="C2624">
        <v>104</v>
      </c>
      <c r="D2624" t="s">
        <v>8263</v>
      </c>
      <c r="E2624" t="s">
        <v>29</v>
      </c>
      <c r="F2624" t="s">
        <v>24</v>
      </c>
      <c r="G2624">
        <v>42.776679999999999</v>
      </c>
      <c r="H2624">
        <v>1.6767099999999999</v>
      </c>
      <c r="I2624">
        <v>37</v>
      </c>
      <c r="J2624">
        <v>0.8</v>
      </c>
      <c r="K2624" t="s">
        <v>8263</v>
      </c>
      <c r="L2624">
        <v>200</v>
      </c>
    </row>
    <row r="2625" spans="1:12" x14ac:dyDescent="0.3">
      <c r="A2625" t="s">
        <v>5170</v>
      </c>
      <c r="B2625" t="s">
        <v>5171</v>
      </c>
      <c r="C2625">
        <v>120</v>
      </c>
      <c r="D2625" t="s">
        <v>8263</v>
      </c>
      <c r="E2625" t="s">
        <v>14</v>
      </c>
      <c r="F2625" t="s">
        <v>95</v>
      </c>
      <c r="G2625">
        <v>41.584000000000003</v>
      </c>
      <c r="H2625">
        <v>26.108000000000001</v>
      </c>
      <c r="I2625">
        <v>43</v>
      </c>
      <c r="J2625">
        <v>156.69999999999999</v>
      </c>
      <c r="K2625" t="s">
        <v>8263</v>
      </c>
      <c r="L2625">
        <v>217</v>
      </c>
    </row>
    <row r="2626" spans="1:12" x14ac:dyDescent="0.3">
      <c r="A2626" t="s">
        <v>5172</v>
      </c>
      <c r="B2626" t="s">
        <v>5173</v>
      </c>
      <c r="C2626">
        <v>110</v>
      </c>
      <c r="D2626" t="s">
        <v>8263</v>
      </c>
      <c r="E2626" t="s">
        <v>14</v>
      </c>
      <c r="F2626" t="s">
        <v>47</v>
      </c>
      <c r="G2626">
        <v>62.472822000000001</v>
      </c>
      <c r="H2626">
        <v>16.325251999999999</v>
      </c>
      <c r="I2626">
        <v>26</v>
      </c>
      <c r="J2626">
        <v>2.5</v>
      </c>
      <c r="K2626" t="s">
        <v>8263</v>
      </c>
      <c r="L2626">
        <v>332</v>
      </c>
    </row>
    <row r="2627" spans="1:12" x14ac:dyDescent="0.3">
      <c r="A2627" t="s">
        <v>5174</v>
      </c>
      <c r="B2627" t="s">
        <v>5175</v>
      </c>
      <c r="C2627">
        <v>104</v>
      </c>
      <c r="D2627" t="s">
        <v>8263</v>
      </c>
      <c r="E2627" t="s">
        <v>29</v>
      </c>
      <c r="F2627" t="s">
        <v>24</v>
      </c>
      <c r="G2627">
        <v>45.916420000000002</v>
      </c>
      <c r="H2627">
        <v>6.7259200000000003</v>
      </c>
      <c r="I2627" t="s">
        <v>8263</v>
      </c>
      <c r="J2627" t="s">
        <v>8263</v>
      </c>
      <c r="K2627" t="s">
        <v>8263</v>
      </c>
      <c r="L2627" t="s">
        <v>8263</v>
      </c>
    </row>
    <row r="2628" spans="1:12" x14ac:dyDescent="0.3">
      <c r="A2628" t="s">
        <v>5176</v>
      </c>
      <c r="B2628" t="s">
        <v>5177</v>
      </c>
      <c r="C2628">
        <v>1291</v>
      </c>
      <c r="D2628">
        <v>1040</v>
      </c>
      <c r="E2628" t="s">
        <v>18</v>
      </c>
      <c r="F2628" t="s">
        <v>35</v>
      </c>
      <c r="G2628">
        <v>49.951567130000001</v>
      </c>
      <c r="H2628">
        <v>6.1800312870000003</v>
      </c>
      <c r="I2628">
        <v>280</v>
      </c>
      <c r="J2628">
        <v>6.8639999999999999</v>
      </c>
      <c r="K2628">
        <v>4478</v>
      </c>
      <c r="L2628">
        <v>1650</v>
      </c>
    </row>
    <row r="2629" spans="1:12" x14ac:dyDescent="0.3">
      <c r="A2629" t="s">
        <v>5178</v>
      </c>
      <c r="B2629" t="s">
        <v>5179</v>
      </c>
      <c r="C2629">
        <v>540</v>
      </c>
      <c r="D2629" t="s">
        <v>8263</v>
      </c>
      <c r="E2629" t="s">
        <v>18</v>
      </c>
      <c r="F2629" t="s">
        <v>467</v>
      </c>
      <c r="G2629">
        <v>49.770496600000001</v>
      </c>
      <c r="H2629">
        <v>19.211663099999999</v>
      </c>
      <c r="I2629">
        <v>440</v>
      </c>
      <c r="J2629" t="s">
        <v>8263</v>
      </c>
      <c r="K2629">
        <v>2000</v>
      </c>
      <c r="L2629" t="s">
        <v>8263</v>
      </c>
    </row>
    <row r="2630" spans="1:12" x14ac:dyDescent="0.3">
      <c r="A2630" t="s">
        <v>5180</v>
      </c>
      <c r="B2630" t="s">
        <v>5181</v>
      </c>
      <c r="C2630">
        <v>104</v>
      </c>
      <c r="D2630" t="s">
        <v>8263</v>
      </c>
      <c r="E2630" t="s">
        <v>14</v>
      </c>
      <c r="F2630" t="s">
        <v>15</v>
      </c>
      <c r="G2630">
        <v>46.349997999999999</v>
      </c>
      <c r="H2630">
        <v>8.6</v>
      </c>
      <c r="I2630">
        <v>489</v>
      </c>
      <c r="J2630">
        <v>333</v>
      </c>
      <c r="K2630" t="s">
        <v>8263</v>
      </c>
      <c r="L2630">
        <v>384</v>
      </c>
    </row>
    <row r="2631" spans="1:12" x14ac:dyDescent="0.3">
      <c r="A2631" t="s">
        <v>5182</v>
      </c>
      <c r="B2631" t="s">
        <v>5183</v>
      </c>
      <c r="C2631">
        <v>103.3</v>
      </c>
      <c r="D2631" t="s">
        <v>8263</v>
      </c>
      <c r="E2631" t="s">
        <v>14</v>
      </c>
      <c r="F2631" t="s">
        <v>24</v>
      </c>
      <c r="G2631">
        <v>44.945160000000001</v>
      </c>
      <c r="H2631">
        <v>2.2190599999999998</v>
      </c>
      <c r="I2631">
        <v>69</v>
      </c>
      <c r="J2631">
        <v>133</v>
      </c>
      <c r="K2631" t="s">
        <v>8263</v>
      </c>
      <c r="L2631" t="s">
        <v>8263</v>
      </c>
    </row>
    <row r="2632" spans="1:12" x14ac:dyDescent="0.3">
      <c r="A2632" t="s">
        <v>5184</v>
      </c>
      <c r="B2632" t="s">
        <v>5185</v>
      </c>
      <c r="C2632">
        <v>105</v>
      </c>
      <c r="D2632" t="s">
        <v>8263</v>
      </c>
      <c r="E2632" t="s">
        <v>14</v>
      </c>
      <c r="F2632" t="s">
        <v>47</v>
      </c>
      <c r="G2632">
        <v>64.479422999999997</v>
      </c>
      <c r="H2632">
        <v>18.878073000000001</v>
      </c>
      <c r="I2632">
        <v>27</v>
      </c>
      <c r="J2632">
        <v>10.8</v>
      </c>
      <c r="K2632" t="s">
        <v>8263</v>
      </c>
      <c r="L2632">
        <v>440</v>
      </c>
    </row>
    <row r="2633" spans="1:12" x14ac:dyDescent="0.3">
      <c r="A2633" t="s">
        <v>5186</v>
      </c>
      <c r="B2633" t="s">
        <v>5187</v>
      </c>
      <c r="C2633">
        <v>102.8</v>
      </c>
      <c r="D2633" t="s">
        <v>8263</v>
      </c>
      <c r="E2633" t="s">
        <v>29</v>
      </c>
      <c r="F2633" t="s">
        <v>15</v>
      </c>
      <c r="G2633">
        <v>46.191394129999999</v>
      </c>
      <c r="H2633">
        <v>6.0273573410000001</v>
      </c>
      <c r="I2633" t="s">
        <v>8263</v>
      </c>
      <c r="J2633" t="s">
        <v>8263</v>
      </c>
      <c r="K2633" t="s">
        <v>8263</v>
      </c>
      <c r="L2633" t="s">
        <v>8263</v>
      </c>
    </row>
    <row r="2634" spans="1:12" x14ac:dyDescent="0.3">
      <c r="A2634" t="s">
        <v>5188</v>
      </c>
      <c r="B2634" t="s">
        <v>5189</v>
      </c>
      <c r="C2634">
        <v>102</v>
      </c>
      <c r="D2634" t="s">
        <v>8263</v>
      </c>
      <c r="E2634" t="s">
        <v>14</v>
      </c>
      <c r="F2634" t="s">
        <v>38</v>
      </c>
      <c r="G2634">
        <v>39.373001000000002</v>
      </c>
      <c r="H2634">
        <v>-5.016</v>
      </c>
      <c r="I2634">
        <v>46</v>
      </c>
      <c r="J2634">
        <v>1505</v>
      </c>
      <c r="K2634">
        <v>296000</v>
      </c>
      <c r="L2634" t="s">
        <v>8263</v>
      </c>
    </row>
    <row r="2635" spans="1:12" x14ac:dyDescent="0.3">
      <c r="A2635" t="s">
        <v>5190</v>
      </c>
      <c r="B2635" t="s">
        <v>5191</v>
      </c>
      <c r="C2635">
        <v>102</v>
      </c>
      <c r="D2635" t="s">
        <v>8263</v>
      </c>
      <c r="E2635" t="s">
        <v>14</v>
      </c>
      <c r="F2635" t="s">
        <v>15</v>
      </c>
      <c r="G2635">
        <v>46.539679509999999</v>
      </c>
      <c r="H2635">
        <v>8.9491114490000001</v>
      </c>
      <c r="I2635" t="s">
        <v>8263</v>
      </c>
      <c r="J2635" t="s">
        <v>8263</v>
      </c>
      <c r="K2635" t="s">
        <v>8263</v>
      </c>
      <c r="L2635" t="s">
        <v>8263</v>
      </c>
    </row>
    <row r="2636" spans="1:12" x14ac:dyDescent="0.3">
      <c r="A2636" t="s">
        <v>5192</v>
      </c>
      <c r="B2636" t="s">
        <v>5193</v>
      </c>
      <c r="C2636">
        <v>516.39</v>
      </c>
      <c r="D2636" t="s">
        <v>8263</v>
      </c>
      <c r="E2636" t="s">
        <v>14</v>
      </c>
      <c r="F2636" t="s">
        <v>38</v>
      </c>
      <c r="G2636">
        <v>41.041733999999998</v>
      </c>
      <c r="H2636">
        <v>-6.8054119999999996</v>
      </c>
      <c r="I2636">
        <v>83</v>
      </c>
      <c r="J2636">
        <v>181.5</v>
      </c>
      <c r="K2636">
        <v>35600</v>
      </c>
      <c r="L2636" t="s">
        <v>8263</v>
      </c>
    </row>
    <row r="2637" spans="1:12" x14ac:dyDescent="0.3">
      <c r="A2637" t="s">
        <v>5194</v>
      </c>
      <c r="B2637" t="s">
        <v>5195</v>
      </c>
      <c r="C2637">
        <v>101.8</v>
      </c>
      <c r="D2637" t="s">
        <v>8263</v>
      </c>
      <c r="E2637" t="s">
        <v>29</v>
      </c>
      <c r="F2637" t="s">
        <v>15</v>
      </c>
      <c r="G2637">
        <v>47.568853160000003</v>
      </c>
      <c r="H2637">
        <v>7.8129757270000004</v>
      </c>
      <c r="I2637" t="s">
        <v>8263</v>
      </c>
      <c r="J2637" t="s">
        <v>8263</v>
      </c>
      <c r="K2637" t="s">
        <v>8263</v>
      </c>
      <c r="L2637" t="s">
        <v>8263</v>
      </c>
    </row>
    <row r="2638" spans="1:12" x14ac:dyDescent="0.3">
      <c r="A2638" t="s">
        <v>5196</v>
      </c>
      <c r="B2638" t="s">
        <v>5197</v>
      </c>
      <c r="C2638">
        <v>101.6</v>
      </c>
      <c r="D2638" t="s">
        <v>8263</v>
      </c>
      <c r="E2638" t="s">
        <v>14</v>
      </c>
      <c r="F2638" t="s">
        <v>19</v>
      </c>
      <c r="G2638">
        <v>46.687918699999997</v>
      </c>
      <c r="H2638">
        <v>10.546549199999999</v>
      </c>
      <c r="I2638" t="s">
        <v>8263</v>
      </c>
      <c r="J2638" t="s">
        <v>8263</v>
      </c>
      <c r="K2638" t="s">
        <v>8263</v>
      </c>
      <c r="L2638" t="s">
        <v>8263</v>
      </c>
    </row>
    <row r="2639" spans="1:12" x14ac:dyDescent="0.3">
      <c r="A2639" t="s">
        <v>5198</v>
      </c>
      <c r="B2639" t="s">
        <v>5199</v>
      </c>
      <c r="C2639">
        <v>101.44</v>
      </c>
      <c r="D2639" t="s">
        <v>8263</v>
      </c>
      <c r="E2639" t="s">
        <v>14</v>
      </c>
      <c r="F2639" t="s">
        <v>19</v>
      </c>
      <c r="G2639">
        <v>39.476646000000002</v>
      </c>
      <c r="H2639">
        <v>16.290828000000001</v>
      </c>
      <c r="I2639" t="s">
        <v>8263</v>
      </c>
      <c r="J2639" t="s">
        <v>8263</v>
      </c>
      <c r="K2639" t="s">
        <v>8263</v>
      </c>
      <c r="L2639" t="s">
        <v>8263</v>
      </c>
    </row>
    <row r="2640" spans="1:12" x14ac:dyDescent="0.3">
      <c r="A2640" t="s">
        <v>5200</v>
      </c>
      <c r="B2640" t="s">
        <v>5201</v>
      </c>
      <c r="C2640">
        <v>101</v>
      </c>
      <c r="D2640" t="s">
        <v>8263</v>
      </c>
      <c r="E2640" t="s">
        <v>14</v>
      </c>
      <c r="F2640" t="s">
        <v>1988</v>
      </c>
      <c r="G2640">
        <v>54.874139999999997</v>
      </c>
      <c r="H2640">
        <v>24</v>
      </c>
      <c r="I2640">
        <v>37</v>
      </c>
      <c r="J2640">
        <v>462</v>
      </c>
      <c r="K2640" t="s">
        <v>8263</v>
      </c>
      <c r="L2640">
        <v>356</v>
      </c>
    </row>
    <row r="2641" spans="1:12" x14ac:dyDescent="0.3">
      <c r="A2641" t="s">
        <v>5202</v>
      </c>
      <c r="B2641" t="s">
        <v>5203</v>
      </c>
      <c r="C2641">
        <v>101</v>
      </c>
      <c r="D2641" t="s">
        <v>8263</v>
      </c>
      <c r="E2641" t="s">
        <v>14</v>
      </c>
      <c r="F2641" t="s">
        <v>67</v>
      </c>
      <c r="G2641">
        <v>66.424003999999996</v>
      </c>
      <c r="H2641">
        <v>25.540001</v>
      </c>
      <c r="I2641">
        <v>21</v>
      </c>
      <c r="J2641">
        <v>100</v>
      </c>
      <c r="K2641" t="s">
        <v>8263</v>
      </c>
      <c r="L2641">
        <v>338</v>
      </c>
    </row>
    <row r="2642" spans="1:12" x14ac:dyDescent="0.3">
      <c r="A2642" t="s">
        <v>5204</v>
      </c>
      <c r="B2642" t="s">
        <v>5205</v>
      </c>
      <c r="C2642">
        <v>104</v>
      </c>
      <c r="D2642" t="s">
        <v>8263</v>
      </c>
      <c r="E2642" t="s">
        <v>29</v>
      </c>
      <c r="F2642" t="s">
        <v>47</v>
      </c>
      <c r="G2642">
        <v>58.274999999999999</v>
      </c>
      <c r="H2642">
        <v>12.272600000000001</v>
      </c>
      <c r="I2642">
        <v>20</v>
      </c>
      <c r="J2642" t="s">
        <v>8263</v>
      </c>
      <c r="K2642" t="s">
        <v>8263</v>
      </c>
      <c r="L2642">
        <v>126</v>
      </c>
    </row>
    <row r="2643" spans="1:12" x14ac:dyDescent="0.3">
      <c r="A2643" t="s">
        <v>5206</v>
      </c>
      <c r="B2643" t="s">
        <v>5207</v>
      </c>
      <c r="C2643">
        <v>100</v>
      </c>
      <c r="D2643" t="s">
        <v>8263</v>
      </c>
      <c r="E2643" t="s">
        <v>29</v>
      </c>
      <c r="F2643" t="s">
        <v>41</v>
      </c>
      <c r="G2643">
        <v>48.244956999999999</v>
      </c>
      <c r="H2643">
        <v>13.0075</v>
      </c>
      <c r="I2643" t="s">
        <v>8263</v>
      </c>
      <c r="J2643" t="s">
        <v>8263</v>
      </c>
      <c r="K2643" t="s">
        <v>8263</v>
      </c>
      <c r="L2643">
        <v>549</v>
      </c>
    </row>
    <row r="2644" spans="1:12" x14ac:dyDescent="0.3">
      <c r="A2644" t="s">
        <v>5208</v>
      </c>
      <c r="B2644" t="s">
        <v>5209</v>
      </c>
      <c r="C2644">
        <v>100</v>
      </c>
      <c r="D2644" t="s">
        <v>8263</v>
      </c>
      <c r="E2644" t="s">
        <v>14</v>
      </c>
      <c r="F2644" t="s">
        <v>47</v>
      </c>
      <c r="G2644">
        <v>65.094999999999999</v>
      </c>
      <c r="H2644">
        <v>17.101666999999999</v>
      </c>
      <c r="I2644">
        <v>24</v>
      </c>
      <c r="J2644">
        <v>1101</v>
      </c>
      <c r="K2644" t="s">
        <v>8263</v>
      </c>
      <c r="L2644">
        <v>374</v>
      </c>
    </row>
    <row r="2645" spans="1:12" x14ac:dyDescent="0.3">
      <c r="A2645" t="s">
        <v>5210</v>
      </c>
      <c r="B2645" t="s">
        <v>5211</v>
      </c>
      <c r="C2645">
        <v>44.1</v>
      </c>
      <c r="D2645" t="s">
        <v>8263</v>
      </c>
      <c r="E2645" t="s">
        <v>29</v>
      </c>
      <c r="F2645" t="s">
        <v>117</v>
      </c>
      <c r="G2645">
        <v>41.51</v>
      </c>
      <c r="H2645">
        <v>-8.16</v>
      </c>
      <c r="I2645" t="s">
        <v>8263</v>
      </c>
      <c r="J2645" t="s">
        <v>8263</v>
      </c>
      <c r="K2645" t="s">
        <v>8263</v>
      </c>
      <c r="L2645">
        <v>7.5</v>
      </c>
    </row>
    <row r="2646" spans="1:12" x14ac:dyDescent="0.3">
      <c r="A2646" t="s">
        <v>5212</v>
      </c>
      <c r="B2646" t="s">
        <v>5213</v>
      </c>
      <c r="C2646">
        <v>100</v>
      </c>
      <c r="D2646" t="s">
        <v>8263</v>
      </c>
      <c r="E2646" t="s">
        <v>14</v>
      </c>
      <c r="F2646" t="s">
        <v>47</v>
      </c>
      <c r="G2646">
        <v>62.383333299999997</v>
      </c>
      <c r="H2646">
        <v>17.316666699999999</v>
      </c>
      <c r="I2646">
        <v>86.6</v>
      </c>
      <c r="J2646">
        <v>192</v>
      </c>
      <c r="K2646" t="s">
        <v>8263</v>
      </c>
      <c r="L2646">
        <v>420</v>
      </c>
    </row>
    <row r="2647" spans="1:12" x14ac:dyDescent="0.3">
      <c r="A2647" t="s">
        <v>5214</v>
      </c>
      <c r="B2647" t="s">
        <v>5215</v>
      </c>
      <c r="C2647">
        <v>100</v>
      </c>
      <c r="D2647" t="s">
        <v>8263</v>
      </c>
      <c r="E2647" t="s">
        <v>14</v>
      </c>
      <c r="F2647" t="s">
        <v>41</v>
      </c>
      <c r="G2647">
        <v>46.938055599999998</v>
      </c>
      <c r="H2647">
        <v>13.1097222</v>
      </c>
      <c r="I2647" t="s">
        <v>8263</v>
      </c>
      <c r="J2647" t="s">
        <v>8263</v>
      </c>
      <c r="K2647" t="s">
        <v>8263</v>
      </c>
      <c r="L2647" t="s">
        <v>8263</v>
      </c>
    </row>
    <row r="2648" spans="1:12" x14ac:dyDescent="0.3">
      <c r="A2648" t="s">
        <v>5216</v>
      </c>
      <c r="B2648" t="s">
        <v>5217</v>
      </c>
      <c r="C2648">
        <v>100</v>
      </c>
      <c r="D2648" t="s">
        <v>8263</v>
      </c>
      <c r="E2648" t="s">
        <v>29</v>
      </c>
      <c r="F2648" t="s">
        <v>15</v>
      </c>
      <c r="G2648">
        <v>47.55986094</v>
      </c>
      <c r="H2648">
        <v>7.6263646060000001</v>
      </c>
      <c r="I2648" t="s">
        <v>8263</v>
      </c>
      <c r="J2648" t="s">
        <v>8263</v>
      </c>
      <c r="K2648" t="s">
        <v>8263</v>
      </c>
      <c r="L2648" t="s">
        <v>8263</v>
      </c>
    </row>
    <row r="2649" spans="1:12" x14ac:dyDescent="0.3">
      <c r="A2649" t="s">
        <v>5218</v>
      </c>
      <c r="B2649" t="s">
        <v>5219</v>
      </c>
      <c r="C2649">
        <v>100</v>
      </c>
      <c r="D2649" t="s">
        <v>8263</v>
      </c>
      <c r="E2649" t="s">
        <v>14</v>
      </c>
      <c r="F2649" t="s">
        <v>62</v>
      </c>
      <c r="G2649">
        <v>57.132998999999998</v>
      </c>
      <c r="H2649">
        <v>-4.6829999999999998</v>
      </c>
      <c r="I2649">
        <v>632</v>
      </c>
      <c r="J2649">
        <v>8</v>
      </c>
      <c r="K2649" t="s">
        <v>8263</v>
      </c>
      <c r="L2649">
        <v>180</v>
      </c>
    </row>
    <row r="2650" spans="1:12" x14ac:dyDescent="0.3">
      <c r="A2650" t="s">
        <v>5220</v>
      </c>
      <c r="B2650" t="s">
        <v>5221</v>
      </c>
      <c r="C2650">
        <v>100</v>
      </c>
      <c r="D2650" t="s">
        <v>8263</v>
      </c>
      <c r="E2650" t="s">
        <v>14</v>
      </c>
      <c r="F2650" t="s">
        <v>15</v>
      </c>
      <c r="G2650">
        <v>46.336098110000002</v>
      </c>
      <c r="H2650">
        <v>9.5154370079999993</v>
      </c>
      <c r="I2650" t="s">
        <v>8263</v>
      </c>
      <c r="J2650" t="s">
        <v>8263</v>
      </c>
      <c r="K2650" t="s">
        <v>8263</v>
      </c>
      <c r="L2650" t="s">
        <v>8263</v>
      </c>
    </row>
    <row r="2651" spans="1:12" x14ac:dyDescent="0.3">
      <c r="A2651" t="s">
        <v>5222</v>
      </c>
      <c r="B2651" t="s">
        <v>5223</v>
      </c>
      <c r="C2651">
        <v>108</v>
      </c>
      <c r="D2651" t="s">
        <v>8263</v>
      </c>
      <c r="E2651" t="s">
        <v>14</v>
      </c>
      <c r="F2651" t="s">
        <v>15</v>
      </c>
      <c r="G2651">
        <v>46.175998999999997</v>
      </c>
      <c r="H2651">
        <v>8.6839999999999993</v>
      </c>
      <c r="I2651">
        <v>255</v>
      </c>
      <c r="J2651">
        <v>794</v>
      </c>
      <c r="K2651" t="s">
        <v>8263</v>
      </c>
      <c r="L2651">
        <v>507</v>
      </c>
    </row>
    <row r="2652" spans="1:12" x14ac:dyDescent="0.3">
      <c r="A2652" t="s">
        <v>5224</v>
      </c>
      <c r="B2652" t="s">
        <v>5225</v>
      </c>
      <c r="C2652">
        <v>510</v>
      </c>
      <c r="D2652" t="s">
        <v>8263</v>
      </c>
      <c r="E2652" t="s">
        <v>14</v>
      </c>
      <c r="F2652" t="s">
        <v>73</v>
      </c>
      <c r="G2652">
        <v>45.446998999999998</v>
      </c>
      <c r="H2652">
        <v>23.768000000000001</v>
      </c>
      <c r="I2652">
        <v>121</v>
      </c>
      <c r="J2652">
        <v>340</v>
      </c>
      <c r="K2652" t="s">
        <v>8263</v>
      </c>
      <c r="L2652">
        <v>1150</v>
      </c>
    </row>
    <row r="2653" spans="1:12" x14ac:dyDescent="0.3">
      <c r="A2653" t="s">
        <v>5226</v>
      </c>
      <c r="B2653" t="s">
        <v>5227</v>
      </c>
      <c r="C2653">
        <v>100</v>
      </c>
      <c r="D2653" t="s">
        <v>8263</v>
      </c>
      <c r="E2653" t="s">
        <v>14</v>
      </c>
      <c r="F2653" t="s">
        <v>47</v>
      </c>
      <c r="G2653">
        <v>64.968699999999998</v>
      </c>
      <c r="H2653">
        <v>17.54421</v>
      </c>
      <c r="I2653">
        <v>30</v>
      </c>
      <c r="J2653">
        <v>14.4</v>
      </c>
      <c r="K2653" t="s">
        <v>8263</v>
      </c>
      <c r="L2653">
        <v>462</v>
      </c>
    </row>
    <row r="2654" spans="1:12" x14ac:dyDescent="0.3">
      <c r="A2654" t="s">
        <v>5228</v>
      </c>
      <c r="B2654" t="s">
        <v>5229</v>
      </c>
      <c r="C2654">
        <v>100</v>
      </c>
      <c r="D2654" t="s">
        <v>8263</v>
      </c>
      <c r="E2654" t="s">
        <v>14</v>
      </c>
      <c r="F2654" t="s">
        <v>47</v>
      </c>
      <c r="G2654">
        <v>65.403605999999996</v>
      </c>
      <c r="H2654">
        <v>18.673154</v>
      </c>
      <c r="I2654">
        <v>30</v>
      </c>
      <c r="J2654">
        <v>29.7</v>
      </c>
      <c r="K2654" t="s">
        <v>8263</v>
      </c>
      <c r="L2654">
        <v>534</v>
      </c>
    </row>
    <row r="2655" spans="1:12" x14ac:dyDescent="0.3">
      <c r="A2655" t="s">
        <v>5230</v>
      </c>
      <c r="B2655" t="s">
        <v>368</v>
      </c>
      <c r="C2655">
        <v>99</v>
      </c>
      <c r="D2655" t="s">
        <v>8263</v>
      </c>
      <c r="E2655" t="s">
        <v>18</v>
      </c>
      <c r="F2655" t="s">
        <v>35</v>
      </c>
      <c r="G2655">
        <v>49.53002</v>
      </c>
      <c r="H2655">
        <v>12.28481</v>
      </c>
      <c r="I2655" t="s">
        <v>8263</v>
      </c>
      <c r="J2655" t="s">
        <v>8263</v>
      </c>
      <c r="K2655" t="s">
        <v>8263</v>
      </c>
      <c r="L2655" t="s">
        <v>8263</v>
      </c>
    </row>
    <row r="2656" spans="1:12" x14ac:dyDescent="0.3">
      <c r="A2656" t="s">
        <v>5231</v>
      </c>
      <c r="B2656" t="s">
        <v>5232</v>
      </c>
      <c r="C2656">
        <v>99.363057319999996</v>
      </c>
      <c r="D2656" t="s">
        <v>8263</v>
      </c>
      <c r="E2656" t="s">
        <v>14</v>
      </c>
      <c r="F2656" t="s">
        <v>47</v>
      </c>
      <c r="G2656">
        <v>63.636633500000002</v>
      </c>
      <c r="H2656">
        <v>16.786940000000001</v>
      </c>
      <c r="I2656">
        <v>32</v>
      </c>
      <c r="J2656">
        <v>4</v>
      </c>
      <c r="K2656" t="s">
        <v>8263</v>
      </c>
      <c r="L2656">
        <v>428</v>
      </c>
    </row>
    <row r="2657" spans="1:12" x14ac:dyDescent="0.3">
      <c r="A2657" t="s">
        <v>5233</v>
      </c>
      <c r="B2657" t="s">
        <v>5234</v>
      </c>
      <c r="C2657">
        <v>98</v>
      </c>
      <c r="D2657" t="s">
        <v>8263</v>
      </c>
      <c r="E2657" t="s">
        <v>29</v>
      </c>
      <c r="F2657" t="s">
        <v>19</v>
      </c>
      <c r="G2657">
        <v>46.362907</v>
      </c>
      <c r="H2657">
        <v>10.672964</v>
      </c>
      <c r="I2657" t="s">
        <v>8263</v>
      </c>
      <c r="J2657" t="s">
        <v>8263</v>
      </c>
      <c r="K2657" t="s">
        <v>8263</v>
      </c>
      <c r="L2657" t="s">
        <v>8263</v>
      </c>
    </row>
    <row r="2658" spans="1:12" x14ac:dyDescent="0.3">
      <c r="A2658" t="s">
        <v>5235</v>
      </c>
      <c r="B2658" t="s">
        <v>5236</v>
      </c>
      <c r="C2658">
        <v>97.738853500000005</v>
      </c>
      <c r="D2658" t="s">
        <v>8263</v>
      </c>
      <c r="E2658" t="s">
        <v>14</v>
      </c>
      <c r="F2658" t="s">
        <v>24</v>
      </c>
      <c r="G2658">
        <v>43.570999999999998</v>
      </c>
      <c r="H2658">
        <v>2.94</v>
      </c>
      <c r="I2658" t="s">
        <v>8263</v>
      </c>
      <c r="J2658" t="s">
        <v>8263</v>
      </c>
      <c r="K2658" t="s">
        <v>8263</v>
      </c>
      <c r="L2658" t="s">
        <v>8263</v>
      </c>
    </row>
    <row r="2659" spans="1:12" x14ac:dyDescent="0.3">
      <c r="A2659" t="s">
        <v>5237</v>
      </c>
      <c r="B2659" t="s">
        <v>5238</v>
      </c>
      <c r="C2659">
        <v>96</v>
      </c>
      <c r="D2659" t="s">
        <v>8263</v>
      </c>
      <c r="E2659" t="s">
        <v>29</v>
      </c>
      <c r="F2659" t="s">
        <v>141</v>
      </c>
      <c r="G2659">
        <v>44.367899999999999</v>
      </c>
      <c r="H2659">
        <v>19.1067</v>
      </c>
      <c r="I2659" t="s">
        <v>8263</v>
      </c>
      <c r="J2659" t="s">
        <v>8263</v>
      </c>
      <c r="K2659" t="s">
        <v>8263</v>
      </c>
      <c r="L2659" t="s">
        <v>8263</v>
      </c>
    </row>
    <row r="2660" spans="1:12" x14ac:dyDescent="0.3">
      <c r="A2660" t="s">
        <v>5239</v>
      </c>
      <c r="B2660" t="s">
        <v>5240</v>
      </c>
      <c r="C2660">
        <v>54</v>
      </c>
      <c r="D2660" t="s">
        <v>8263</v>
      </c>
      <c r="E2660" t="s">
        <v>14</v>
      </c>
      <c r="F2660" t="s">
        <v>24</v>
      </c>
      <c r="G2660">
        <v>42.771999999999998</v>
      </c>
      <c r="H2660">
        <v>2.2130000000000001</v>
      </c>
      <c r="I2660" t="s">
        <v>8263</v>
      </c>
      <c r="J2660" t="s">
        <v>8263</v>
      </c>
      <c r="K2660" t="s">
        <v>8263</v>
      </c>
      <c r="L2660">
        <v>137</v>
      </c>
    </row>
    <row r="2661" spans="1:12" x14ac:dyDescent="0.3">
      <c r="A2661" t="s">
        <v>5241</v>
      </c>
      <c r="B2661" t="s">
        <v>5242</v>
      </c>
      <c r="C2661">
        <v>500</v>
      </c>
      <c r="D2661" t="s">
        <v>8263</v>
      </c>
      <c r="E2661" t="s">
        <v>14</v>
      </c>
      <c r="F2661" t="s">
        <v>41</v>
      </c>
      <c r="G2661">
        <v>47.266666700000002</v>
      </c>
      <c r="H2661">
        <v>10.933333299999999</v>
      </c>
      <c r="I2661">
        <v>1465</v>
      </c>
      <c r="J2661">
        <v>3</v>
      </c>
      <c r="K2661">
        <v>8900</v>
      </c>
      <c r="L2661">
        <v>718</v>
      </c>
    </row>
    <row r="2662" spans="1:12" x14ac:dyDescent="0.3">
      <c r="A2662" t="s">
        <v>5243</v>
      </c>
      <c r="B2662" t="s">
        <v>5244</v>
      </c>
      <c r="C2662">
        <v>95</v>
      </c>
      <c r="D2662" t="s">
        <v>8263</v>
      </c>
      <c r="E2662" t="s">
        <v>14</v>
      </c>
      <c r="F2662" t="s">
        <v>19</v>
      </c>
      <c r="G2662">
        <v>46.005552199999997</v>
      </c>
      <c r="H2662">
        <v>10.5110139</v>
      </c>
      <c r="I2662" t="s">
        <v>8263</v>
      </c>
      <c r="J2662" t="s">
        <v>8263</v>
      </c>
      <c r="K2662" t="s">
        <v>8263</v>
      </c>
      <c r="L2662" t="s">
        <v>8263</v>
      </c>
    </row>
    <row r="2663" spans="1:12" x14ac:dyDescent="0.3">
      <c r="A2663" t="s">
        <v>5245</v>
      </c>
      <c r="B2663" t="s">
        <v>5246</v>
      </c>
      <c r="C2663">
        <v>94</v>
      </c>
      <c r="D2663" t="s">
        <v>8263</v>
      </c>
      <c r="E2663" t="s">
        <v>14</v>
      </c>
      <c r="F2663" t="s">
        <v>112</v>
      </c>
      <c r="G2663">
        <v>46.347900000000003</v>
      </c>
      <c r="H2663">
        <v>16.2684</v>
      </c>
      <c r="I2663">
        <v>21.9</v>
      </c>
      <c r="J2663">
        <v>8</v>
      </c>
      <c r="K2663" t="s">
        <v>8263</v>
      </c>
      <c r="L2663">
        <v>450</v>
      </c>
    </row>
    <row r="2664" spans="1:12" x14ac:dyDescent="0.3">
      <c r="A2664" t="s">
        <v>5247</v>
      </c>
      <c r="B2664" t="s">
        <v>5248</v>
      </c>
      <c r="C2664">
        <v>93.789808919999999</v>
      </c>
      <c r="D2664" t="s">
        <v>8263</v>
      </c>
      <c r="E2664" t="s">
        <v>14</v>
      </c>
      <c r="F2664" t="s">
        <v>24</v>
      </c>
      <c r="G2664">
        <v>42.732999999999997</v>
      </c>
      <c r="H2664">
        <v>0.55300000000000005</v>
      </c>
      <c r="I2664" t="s">
        <v>8263</v>
      </c>
      <c r="J2664" t="s">
        <v>8263</v>
      </c>
      <c r="K2664" t="s">
        <v>8263</v>
      </c>
      <c r="L2664" t="s">
        <v>8263</v>
      </c>
    </row>
    <row r="2665" spans="1:12" x14ac:dyDescent="0.3">
      <c r="A2665" t="s">
        <v>5249</v>
      </c>
      <c r="B2665" t="s">
        <v>5250</v>
      </c>
      <c r="C2665">
        <v>93.6</v>
      </c>
      <c r="D2665" t="s">
        <v>8263</v>
      </c>
      <c r="E2665" t="s">
        <v>29</v>
      </c>
      <c r="F2665" t="s">
        <v>30</v>
      </c>
      <c r="G2665">
        <v>49.192709999999998</v>
      </c>
      <c r="H2665">
        <v>18.508289999999999</v>
      </c>
      <c r="I2665" t="s">
        <v>8263</v>
      </c>
      <c r="J2665" t="s">
        <v>8263</v>
      </c>
      <c r="K2665" t="s">
        <v>8263</v>
      </c>
      <c r="L2665" t="s">
        <v>8263</v>
      </c>
    </row>
    <row r="2666" spans="1:12" x14ac:dyDescent="0.3">
      <c r="A2666" t="s">
        <v>5251</v>
      </c>
      <c r="B2666" t="s">
        <v>5252</v>
      </c>
      <c r="C2666">
        <v>93.6</v>
      </c>
      <c r="D2666" t="s">
        <v>8263</v>
      </c>
      <c r="E2666" t="s">
        <v>29</v>
      </c>
      <c r="F2666" t="s">
        <v>15</v>
      </c>
      <c r="G2666">
        <v>46.240005070000002</v>
      </c>
      <c r="H2666">
        <v>7.8745759279999996</v>
      </c>
      <c r="I2666" t="s">
        <v>8263</v>
      </c>
      <c r="J2666" t="s">
        <v>8263</v>
      </c>
      <c r="K2666" t="s">
        <v>8263</v>
      </c>
      <c r="L2666" t="s">
        <v>8263</v>
      </c>
    </row>
    <row r="2667" spans="1:12" x14ac:dyDescent="0.3">
      <c r="A2667" t="s">
        <v>5253</v>
      </c>
      <c r="B2667" t="s">
        <v>5254</v>
      </c>
      <c r="C2667">
        <v>93</v>
      </c>
      <c r="D2667" t="s">
        <v>8263</v>
      </c>
      <c r="E2667" t="s">
        <v>14</v>
      </c>
      <c r="F2667" t="s">
        <v>67</v>
      </c>
      <c r="G2667">
        <v>66.155997999999997</v>
      </c>
      <c r="H2667">
        <v>25.125</v>
      </c>
      <c r="I2667">
        <v>24</v>
      </c>
      <c r="J2667">
        <v>49.5</v>
      </c>
      <c r="K2667" t="s">
        <v>8263</v>
      </c>
      <c r="L2667">
        <v>457</v>
      </c>
    </row>
    <row r="2668" spans="1:12" x14ac:dyDescent="0.3">
      <c r="A2668" t="s">
        <v>5255</v>
      </c>
      <c r="B2668" t="s">
        <v>5256</v>
      </c>
      <c r="C2668">
        <v>500</v>
      </c>
      <c r="D2668">
        <v>500</v>
      </c>
      <c r="E2668" t="s">
        <v>18</v>
      </c>
      <c r="F2668" t="s">
        <v>19</v>
      </c>
      <c r="G2668">
        <v>37.115760999999999</v>
      </c>
      <c r="H2668">
        <v>15.137157</v>
      </c>
      <c r="I2668">
        <v>300</v>
      </c>
      <c r="J2668">
        <v>5.6</v>
      </c>
      <c r="K2668">
        <v>4000</v>
      </c>
      <c r="L2668" t="s">
        <v>8263</v>
      </c>
    </row>
    <row r="2669" spans="1:12" x14ac:dyDescent="0.3">
      <c r="A2669" t="s">
        <v>5257</v>
      </c>
      <c r="B2669" t="s">
        <v>5258</v>
      </c>
      <c r="C2669">
        <v>92</v>
      </c>
      <c r="D2669">
        <v>100</v>
      </c>
      <c r="E2669" t="s">
        <v>18</v>
      </c>
      <c r="F2669" t="s">
        <v>38</v>
      </c>
      <c r="G2669">
        <v>42.673533999999997</v>
      </c>
      <c r="H2669">
        <v>1.2351380000000001</v>
      </c>
      <c r="I2669">
        <v>630</v>
      </c>
      <c r="J2669" t="s">
        <v>8263</v>
      </c>
      <c r="K2669" t="s">
        <v>8263</v>
      </c>
      <c r="L2669" t="s">
        <v>8263</v>
      </c>
    </row>
    <row r="2670" spans="1:12" x14ac:dyDescent="0.3">
      <c r="A2670" t="s">
        <v>5259</v>
      </c>
      <c r="B2670" t="s">
        <v>5260</v>
      </c>
      <c r="C2670">
        <v>104</v>
      </c>
      <c r="D2670" t="s">
        <v>8263</v>
      </c>
      <c r="E2670" t="s">
        <v>14</v>
      </c>
      <c r="F2670" t="s">
        <v>24</v>
      </c>
      <c r="G2670">
        <v>42.588000000000001</v>
      </c>
      <c r="H2670">
        <v>1.7969999999999999</v>
      </c>
      <c r="I2670" t="s">
        <v>8263</v>
      </c>
      <c r="J2670" t="s">
        <v>8263</v>
      </c>
      <c r="K2670" t="s">
        <v>8263</v>
      </c>
      <c r="L2670">
        <v>255</v>
      </c>
    </row>
    <row r="2671" spans="1:12" x14ac:dyDescent="0.3">
      <c r="A2671" t="s">
        <v>5261</v>
      </c>
      <c r="B2671" t="s">
        <v>5262</v>
      </c>
      <c r="C2671">
        <v>92</v>
      </c>
      <c r="D2671" t="s">
        <v>8263</v>
      </c>
      <c r="E2671" t="s">
        <v>29</v>
      </c>
      <c r="F2671" t="s">
        <v>35</v>
      </c>
      <c r="G2671">
        <v>47.873938000000003</v>
      </c>
      <c r="H2671">
        <v>11.870990000000001</v>
      </c>
      <c r="I2671" t="s">
        <v>8263</v>
      </c>
      <c r="J2671" t="s">
        <v>8263</v>
      </c>
      <c r="K2671" t="s">
        <v>8263</v>
      </c>
      <c r="L2671" t="s">
        <v>8263</v>
      </c>
    </row>
    <row r="2672" spans="1:12" x14ac:dyDescent="0.3">
      <c r="A2672" t="s">
        <v>5263</v>
      </c>
      <c r="B2672" t="s">
        <v>5264</v>
      </c>
      <c r="C2672">
        <v>92</v>
      </c>
      <c r="D2672" t="s">
        <v>8263</v>
      </c>
      <c r="E2672" t="s">
        <v>14</v>
      </c>
      <c r="F2672" t="s">
        <v>15</v>
      </c>
      <c r="G2672">
        <v>46.13320779</v>
      </c>
      <c r="H2672">
        <v>7.0359833700000003</v>
      </c>
      <c r="I2672" t="s">
        <v>8263</v>
      </c>
      <c r="J2672" t="s">
        <v>8263</v>
      </c>
      <c r="K2672" t="s">
        <v>8263</v>
      </c>
      <c r="L2672" t="s">
        <v>8263</v>
      </c>
    </row>
    <row r="2673" spans="1:12" x14ac:dyDescent="0.3">
      <c r="A2673" t="s">
        <v>5265</v>
      </c>
      <c r="B2673" t="s">
        <v>5266</v>
      </c>
      <c r="C2673">
        <v>90</v>
      </c>
      <c r="D2673" t="s">
        <v>8263</v>
      </c>
      <c r="E2673" t="s">
        <v>14</v>
      </c>
      <c r="F2673" t="s">
        <v>24</v>
      </c>
      <c r="G2673">
        <v>45.725000000000001</v>
      </c>
      <c r="H2673">
        <v>5.6980000000000004</v>
      </c>
      <c r="I2673">
        <v>16</v>
      </c>
      <c r="J2673">
        <v>16</v>
      </c>
      <c r="K2673" t="s">
        <v>8263</v>
      </c>
      <c r="L2673" t="s">
        <v>8263</v>
      </c>
    </row>
    <row r="2674" spans="1:12" x14ac:dyDescent="0.3">
      <c r="A2674" t="s">
        <v>5267</v>
      </c>
      <c r="B2674" t="s">
        <v>5268</v>
      </c>
      <c r="C2674">
        <v>90</v>
      </c>
      <c r="D2674">
        <v>68</v>
      </c>
      <c r="E2674" t="s">
        <v>18</v>
      </c>
      <c r="F2674" t="s">
        <v>35</v>
      </c>
      <c r="G2674">
        <v>48.504989999999999</v>
      </c>
      <c r="H2674">
        <v>9.2869200000000003</v>
      </c>
      <c r="I2674">
        <v>283</v>
      </c>
      <c r="J2674">
        <v>0.9</v>
      </c>
      <c r="K2674">
        <v>566</v>
      </c>
      <c r="L2674" t="s">
        <v>8263</v>
      </c>
    </row>
    <row r="2675" spans="1:12" x14ac:dyDescent="0.3">
      <c r="A2675" t="s">
        <v>5269</v>
      </c>
      <c r="B2675" t="s">
        <v>5270</v>
      </c>
      <c r="C2675">
        <v>44</v>
      </c>
      <c r="D2675" t="s">
        <v>8263</v>
      </c>
      <c r="E2675" t="s">
        <v>14</v>
      </c>
      <c r="F2675" t="s">
        <v>117</v>
      </c>
      <c r="G2675">
        <v>39.853999999999999</v>
      </c>
      <c r="H2675">
        <v>-8.2196999999999996</v>
      </c>
      <c r="I2675">
        <v>63</v>
      </c>
      <c r="J2675">
        <v>7.9</v>
      </c>
      <c r="K2675" t="s">
        <v>8263</v>
      </c>
      <c r="L2675">
        <v>153.19999999999999</v>
      </c>
    </row>
    <row r="2676" spans="1:12" x14ac:dyDescent="0.3">
      <c r="A2676" t="s">
        <v>5271</v>
      </c>
      <c r="B2676" t="s">
        <v>5272</v>
      </c>
      <c r="C2676">
        <v>90</v>
      </c>
      <c r="D2676" t="s">
        <v>8263</v>
      </c>
      <c r="E2676" t="s">
        <v>29</v>
      </c>
      <c r="F2676" t="s">
        <v>41</v>
      </c>
      <c r="G2676">
        <v>46.561407000000003</v>
      </c>
      <c r="H2676">
        <v>14.479829000000001</v>
      </c>
      <c r="I2676" t="s">
        <v>8263</v>
      </c>
      <c r="J2676" t="s">
        <v>8263</v>
      </c>
      <c r="K2676" t="s">
        <v>8263</v>
      </c>
      <c r="L2676">
        <v>390</v>
      </c>
    </row>
    <row r="2677" spans="1:12" x14ac:dyDescent="0.3">
      <c r="A2677" t="s">
        <v>5273</v>
      </c>
      <c r="B2677" t="s">
        <v>5274</v>
      </c>
      <c r="C2677">
        <v>1214.4000000000001</v>
      </c>
      <c r="D2677">
        <v>1174</v>
      </c>
      <c r="E2677" t="s">
        <v>18</v>
      </c>
      <c r="F2677" t="s">
        <v>15</v>
      </c>
      <c r="G2677">
        <v>46.921828699999999</v>
      </c>
      <c r="H2677">
        <v>8.9996437999999994</v>
      </c>
      <c r="I2677" t="s">
        <v>8263</v>
      </c>
      <c r="J2677">
        <v>25</v>
      </c>
      <c r="K2677">
        <v>34000</v>
      </c>
      <c r="L2677" t="s">
        <v>8263</v>
      </c>
    </row>
    <row r="2678" spans="1:12" x14ac:dyDescent="0.3">
      <c r="A2678" t="s">
        <v>5275</v>
      </c>
      <c r="B2678" t="s">
        <v>5276</v>
      </c>
      <c r="C2678">
        <v>60</v>
      </c>
      <c r="D2678" t="s">
        <v>8263</v>
      </c>
      <c r="E2678" t="s">
        <v>29</v>
      </c>
      <c r="F2678" t="s">
        <v>41</v>
      </c>
      <c r="G2678">
        <v>47.641244</v>
      </c>
      <c r="H2678">
        <v>12.198715</v>
      </c>
      <c r="I2678" t="s">
        <v>8263</v>
      </c>
      <c r="J2678" t="s">
        <v>8263</v>
      </c>
      <c r="K2678" t="s">
        <v>8263</v>
      </c>
      <c r="L2678">
        <v>268</v>
      </c>
    </row>
    <row r="2679" spans="1:12" x14ac:dyDescent="0.3">
      <c r="A2679" t="s">
        <v>5277</v>
      </c>
      <c r="B2679" t="s">
        <v>5278</v>
      </c>
      <c r="C2679">
        <v>90</v>
      </c>
      <c r="D2679" t="s">
        <v>8263</v>
      </c>
      <c r="E2679" t="s">
        <v>29</v>
      </c>
      <c r="F2679" t="s">
        <v>15</v>
      </c>
      <c r="G2679">
        <v>46.214444219999997</v>
      </c>
      <c r="H2679">
        <v>7.0129627049999996</v>
      </c>
      <c r="I2679" t="s">
        <v>8263</v>
      </c>
      <c r="J2679" t="s">
        <v>8263</v>
      </c>
      <c r="K2679" t="s">
        <v>8263</v>
      </c>
      <c r="L2679" t="s">
        <v>8263</v>
      </c>
    </row>
    <row r="2680" spans="1:12" x14ac:dyDescent="0.3">
      <c r="A2680" t="s">
        <v>5279</v>
      </c>
      <c r="B2680" t="s">
        <v>5280</v>
      </c>
      <c r="C2680">
        <v>90</v>
      </c>
      <c r="D2680" t="s">
        <v>8263</v>
      </c>
      <c r="E2680" t="s">
        <v>14</v>
      </c>
      <c r="F2680" t="s">
        <v>15</v>
      </c>
      <c r="G2680">
        <v>46.677824289999997</v>
      </c>
      <c r="H2680">
        <v>9.3158738329999995</v>
      </c>
      <c r="I2680">
        <v>15</v>
      </c>
      <c r="J2680">
        <v>0.24</v>
      </c>
      <c r="K2680" t="s">
        <v>8263</v>
      </c>
      <c r="L2680" t="s">
        <v>8263</v>
      </c>
    </row>
    <row r="2681" spans="1:12" x14ac:dyDescent="0.3">
      <c r="A2681" t="s">
        <v>5281</v>
      </c>
      <c r="B2681" t="s">
        <v>5282</v>
      </c>
      <c r="C2681">
        <v>90</v>
      </c>
      <c r="D2681" t="s">
        <v>8263</v>
      </c>
      <c r="E2681" t="s">
        <v>14</v>
      </c>
      <c r="F2681" t="s">
        <v>112</v>
      </c>
      <c r="G2681">
        <v>45.2286</v>
      </c>
      <c r="H2681">
        <v>14.6736</v>
      </c>
      <c r="I2681">
        <v>648</v>
      </c>
      <c r="J2681">
        <v>36.9</v>
      </c>
      <c r="K2681" t="s">
        <v>8263</v>
      </c>
      <c r="L2681">
        <v>153.38166670000001</v>
      </c>
    </row>
    <row r="2682" spans="1:12" x14ac:dyDescent="0.3">
      <c r="A2682" t="s">
        <v>5283</v>
      </c>
      <c r="B2682" t="s">
        <v>5284</v>
      </c>
      <c r="C2682">
        <v>90</v>
      </c>
      <c r="D2682" t="s">
        <v>8263</v>
      </c>
      <c r="E2682" t="s">
        <v>14</v>
      </c>
      <c r="F2682" t="s">
        <v>15</v>
      </c>
      <c r="G2682">
        <v>46.977098030000001</v>
      </c>
      <c r="H2682">
        <v>9.5386588549999995</v>
      </c>
      <c r="I2682" t="s">
        <v>8263</v>
      </c>
      <c r="J2682" t="s">
        <v>8263</v>
      </c>
      <c r="K2682" t="s">
        <v>8263</v>
      </c>
      <c r="L2682" t="s">
        <v>8263</v>
      </c>
    </row>
    <row r="2683" spans="1:12" x14ac:dyDescent="0.3">
      <c r="A2683" t="s">
        <v>5285</v>
      </c>
      <c r="B2683" t="s">
        <v>5286</v>
      </c>
      <c r="C2683">
        <v>89.1</v>
      </c>
      <c r="D2683" t="s">
        <v>8263</v>
      </c>
      <c r="E2683" t="s">
        <v>14</v>
      </c>
      <c r="F2683" t="s">
        <v>15</v>
      </c>
      <c r="G2683">
        <v>47.056638479999997</v>
      </c>
      <c r="H2683">
        <v>9.0491146340000004</v>
      </c>
      <c r="I2683" t="s">
        <v>8263</v>
      </c>
      <c r="J2683" t="s">
        <v>8263</v>
      </c>
      <c r="K2683" t="s">
        <v>8263</v>
      </c>
      <c r="L2683" t="s">
        <v>8263</v>
      </c>
    </row>
    <row r="2684" spans="1:12" x14ac:dyDescent="0.3">
      <c r="A2684" t="s">
        <v>5287</v>
      </c>
      <c r="B2684" t="s">
        <v>5288</v>
      </c>
      <c r="C2684">
        <v>500</v>
      </c>
      <c r="D2684" t="s">
        <v>8263</v>
      </c>
      <c r="E2684" t="s">
        <v>14</v>
      </c>
      <c r="F2684" t="s">
        <v>88</v>
      </c>
      <c r="G2684">
        <v>42.243999000000002</v>
      </c>
      <c r="H2684">
        <v>20.014999</v>
      </c>
      <c r="I2684">
        <v>167</v>
      </c>
      <c r="J2684">
        <v>2300</v>
      </c>
      <c r="K2684" t="s">
        <v>8263</v>
      </c>
      <c r="L2684">
        <v>1330</v>
      </c>
    </row>
    <row r="2685" spans="1:12" x14ac:dyDescent="0.3">
      <c r="A2685" t="s">
        <v>5289</v>
      </c>
      <c r="B2685" t="s">
        <v>5290</v>
      </c>
      <c r="C2685">
        <v>89</v>
      </c>
      <c r="D2685" t="s">
        <v>8263</v>
      </c>
      <c r="E2685" t="s">
        <v>29</v>
      </c>
      <c r="F2685" t="s">
        <v>41</v>
      </c>
      <c r="G2685">
        <v>47.062953999999998</v>
      </c>
      <c r="H2685">
        <v>10.662868</v>
      </c>
      <c r="I2685" t="s">
        <v>8263</v>
      </c>
      <c r="J2685" t="s">
        <v>8263</v>
      </c>
      <c r="K2685" t="s">
        <v>8263</v>
      </c>
      <c r="L2685">
        <v>414</v>
      </c>
    </row>
    <row r="2686" spans="1:12" x14ac:dyDescent="0.3">
      <c r="A2686" t="s">
        <v>5291</v>
      </c>
      <c r="B2686" t="s">
        <v>5292</v>
      </c>
      <c r="C2686">
        <v>89</v>
      </c>
      <c r="D2686" t="s">
        <v>8263</v>
      </c>
      <c r="E2686" t="s">
        <v>29</v>
      </c>
      <c r="F2686" t="s">
        <v>41</v>
      </c>
      <c r="G2686">
        <v>47.212246</v>
      </c>
      <c r="H2686">
        <v>10.721519000000001</v>
      </c>
      <c r="I2686" t="s">
        <v>8263</v>
      </c>
      <c r="J2686" t="s">
        <v>8263</v>
      </c>
      <c r="K2686" t="s">
        <v>8263</v>
      </c>
      <c r="L2686">
        <v>550</v>
      </c>
    </row>
    <row r="2687" spans="1:12" x14ac:dyDescent="0.3">
      <c r="A2687" t="s">
        <v>5293</v>
      </c>
      <c r="B2687" t="s">
        <v>5294</v>
      </c>
      <c r="C2687">
        <v>89</v>
      </c>
      <c r="D2687" t="s">
        <v>8263</v>
      </c>
      <c r="E2687" t="s">
        <v>29</v>
      </c>
      <c r="F2687" t="s">
        <v>19</v>
      </c>
      <c r="G2687">
        <v>46.71503251</v>
      </c>
      <c r="H2687">
        <v>11.655979159999999</v>
      </c>
      <c r="I2687" t="s">
        <v>8263</v>
      </c>
      <c r="J2687" t="s">
        <v>8263</v>
      </c>
      <c r="K2687" t="s">
        <v>8263</v>
      </c>
      <c r="L2687" t="s">
        <v>8263</v>
      </c>
    </row>
    <row r="2688" spans="1:12" x14ac:dyDescent="0.3">
      <c r="A2688" t="s">
        <v>5295</v>
      </c>
      <c r="B2688" t="s">
        <v>5296</v>
      </c>
      <c r="C2688">
        <v>88</v>
      </c>
      <c r="D2688" t="s">
        <v>8263</v>
      </c>
      <c r="E2688" t="s">
        <v>14</v>
      </c>
      <c r="F2688" t="s">
        <v>24</v>
      </c>
      <c r="G2688">
        <v>42.887</v>
      </c>
      <c r="H2688">
        <v>-0.41099999999999998</v>
      </c>
      <c r="I2688">
        <v>56</v>
      </c>
      <c r="J2688">
        <v>6.7</v>
      </c>
      <c r="K2688" t="s">
        <v>8263</v>
      </c>
      <c r="L2688" t="s">
        <v>8263</v>
      </c>
    </row>
    <row r="2689" spans="1:12" x14ac:dyDescent="0.3">
      <c r="A2689" t="s">
        <v>5297</v>
      </c>
      <c r="B2689" t="s">
        <v>5298</v>
      </c>
      <c r="C2689">
        <v>88</v>
      </c>
      <c r="D2689" t="s">
        <v>8263</v>
      </c>
      <c r="E2689" t="s">
        <v>14</v>
      </c>
      <c r="F2689" t="s">
        <v>41</v>
      </c>
      <c r="G2689">
        <v>46.534807000000001</v>
      </c>
      <c r="H2689">
        <v>14.170814</v>
      </c>
      <c r="I2689" t="s">
        <v>8263</v>
      </c>
      <c r="J2689" t="s">
        <v>8263</v>
      </c>
      <c r="K2689" t="s">
        <v>8263</v>
      </c>
      <c r="L2689" t="s">
        <v>8263</v>
      </c>
    </row>
    <row r="2690" spans="1:12" x14ac:dyDescent="0.3">
      <c r="A2690" t="s">
        <v>5299</v>
      </c>
      <c r="B2690" t="s">
        <v>5300</v>
      </c>
      <c r="C2690">
        <v>99</v>
      </c>
      <c r="D2690" t="s">
        <v>8263</v>
      </c>
      <c r="E2690" t="s">
        <v>14</v>
      </c>
      <c r="F2690" t="s">
        <v>47</v>
      </c>
      <c r="G2690">
        <v>59.049013000000002</v>
      </c>
      <c r="H2690">
        <v>17.465807000000002</v>
      </c>
      <c r="I2690">
        <v>318</v>
      </c>
      <c r="J2690">
        <v>173</v>
      </c>
      <c r="K2690" t="s">
        <v>8263</v>
      </c>
      <c r="L2690">
        <v>204</v>
      </c>
    </row>
    <row r="2691" spans="1:12" x14ac:dyDescent="0.3">
      <c r="A2691" t="s">
        <v>5301</v>
      </c>
      <c r="B2691" t="s">
        <v>5302</v>
      </c>
      <c r="C2691">
        <v>96.5</v>
      </c>
      <c r="D2691" t="s">
        <v>8263</v>
      </c>
      <c r="E2691" t="s">
        <v>14</v>
      </c>
      <c r="F2691" t="s">
        <v>47</v>
      </c>
      <c r="G2691">
        <v>62.801830000000002</v>
      </c>
      <c r="H2691">
        <v>16.637706999999999</v>
      </c>
      <c r="I2691" t="s">
        <v>8263</v>
      </c>
      <c r="J2691" t="s">
        <v>8263</v>
      </c>
      <c r="K2691" t="s">
        <v>8263</v>
      </c>
      <c r="L2691">
        <v>451</v>
      </c>
    </row>
    <row r="2692" spans="1:12" x14ac:dyDescent="0.3">
      <c r="A2692" t="s">
        <v>5303</v>
      </c>
      <c r="B2692" t="s">
        <v>5304</v>
      </c>
      <c r="C2692">
        <v>88</v>
      </c>
      <c r="D2692" t="s">
        <v>8263</v>
      </c>
      <c r="E2692" t="s">
        <v>14</v>
      </c>
      <c r="F2692" t="s">
        <v>47</v>
      </c>
      <c r="G2692">
        <v>62.532083</v>
      </c>
      <c r="H2692">
        <v>13.092083000000001</v>
      </c>
      <c r="I2692">
        <v>44</v>
      </c>
      <c r="J2692">
        <v>240</v>
      </c>
      <c r="K2692" t="s">
        <v>8263</v>
      </c>
      <c r="L2692">
        <v>200</v>
      </c>
    </row>
    <row r="2693" spans="1:12" x14ac:dyDescent="0.3">
      <c r="A2693" t="s">
        <v>5305</v>
      </c>
      <c r="B2693" t="s">
        <v>5306</v>
      </c>
      <c r="C2693">
        <v>87.668789810000007</v>
      </c>
      <c r="D2693" t="s">
        <v>8263</v>
      </c>
      <c r="E2693" t="s">
        <v>14</v>
      </c>
      <c r="F2693" t="s">
        <v>24</v>
      </c>
      <c r="G2693">
        <v>42.689</v>
      </c>
      <c r="H2693">
        <v>1.9119999999999999</v>
      </c>
      <c r="I2693" t="s">
        <v>8263</v>
      </c>
      <c r="J2693" t="s">
        <v>8263</v>
      </c>
      <c r="K2693" t="s">
        <v>8263</v>
      </c>
      <c r="L2693" t="s">
        <v>8263</v>
      </c>
    </row>
    <row r="2694" spans="1:12" x14ac:dyDescent="0.3">
      <c r="A2694" t="s">
        <v>5307</v>
      </c>
      <c r="B2694" t="s">
        <v>5308</v>
      </c>
      <c r="C2694">
        <v>87</v>
      </c>
      <c r="D2694" t="s">
        <v>8263</v>
      </c>
      <c r="E2694" t="s">
        <v>29</v>
      </c>
      <c r="F2694" t="s">
        <v>41</v>
      </c>
      <c r="G2694">
        <v>46.628959000000002</v>
      </c>
      <c r="H2694">
        <v>14.701371</v>
      </c>
      <c r="I2694" t="s">
        <v>8263</v>
      </c>
      <c r="J2694" t="s">
        <v>8263</v>
      </c>
      <c r="K2694" t="s">
        <v>8263</v>
      </c>
      <c r="L2694">
        <v>401</v>
      </c>
    </row>
    <row r="2695" spans="1:12" x14ac:dyDescent="0.3">
      <c r="A2695" t="s">
        <v>5309</v>
      </c>
      <c r="B2695" t="s">
        <v>5310</v>
      </c>
      <c r="C2695">
        <v>87</v>
      </c>
      <c r="D2695" t="s">
        <v>8263</v>
      </c>
      <c r="E2695" t="s">
        <v>29</v>
      </c>
      <c r="F2695" t="s">
        <v>19</v>
      </c>
      <c r="G2695">
        <v>46.628315999999998</v>
      </c>
      <c r="H2695">
        <v>10.906663999999999</v>
      </c>
      <c r="I2695" t="s">
        <v>8263</v>
      </c>
      <c r="J2695" t="s">
        <v>8263</v>
      </c>
      <c r="K2695" t="s">
        <v>8263</v>
      </c>
      <c r="L2695" t="s">
        <v>8263</v>
      </c>
    </row>
    <row r="2696" spans="1:12" x14ac:dyDescent="0.3">
      <c r="A2696" t="s">
        <v>5311</v>
      </c>
      <c r="B2696" t="s">
        <v>5312</v>
      </c>
      <c r="C2696">
        <v>88</v>
      </c>
      <c r="D2696" t="s">
        <v>8263</v>
      </c>
      <c r="E2696" t="s">
        <v>29</v>
      </c>
      <c r="F2696" t="s">
        <v>47</v>
      </c>
      <c r="G2696">
        <v>62.455953999999998</v>
      </c>
      <c r="H2696">
        <v>13.197702</v>
      </c>
      <c r="I2696" t="s">
        <v>8263</v>
      </c>
      <c r="J2696" t="s">
        <v>8263</v>
      </c>
      <c r="K2696" t="s">
        <v>8263</v>
      </c>
      <c r="L2696" t="s">
        <v>8263</v>
      </c>
    </row>
    <row r="2697" spans="1:12" x14ac:dyDescent="0.3">
      <c r="A2697" t="s">
        <v>5313</v>
      </c>
      <c r="B2697" t="s">
        <v>5314</v>
      </c>
      <c r="C2697">
        <v>86</v>
      </c>
      <c r="D2697" t="s">
        <v>8263</v>
      </c>
      <c r="E2697" t="s">
        <v>29</v>
      </c>
      <c r="F2697" t="s">
        <v>384</v>
      </c>
      <c r="G2697">
        <v>52.705599999999997</v>
      </c>
      <c r="H2697">
        <v>-8.6128</v>
      </c>
      <c r="I2697" t="s">
        <v>8263</v>
      </c>
      <c r="J2697" t="s">
        <v>8263</v>
      </c>
      <c r="K2697" t="s">
        <v>8263</v>
      </c>
      <c r="L2697" t="s">
        <v>8263</v>
      </c>
    </row>
    <row r="2698" spans="1:12" x14ac:dyDescent="0.3">
      <c r="A2698" t="s">
        <v>5315</v>
      </c>
      <c r="B2698" t="s">
        <v>5316</v>
      </c>
      <c r="C2698">
        <v>86</v>
      </c>
      <c r="D2698" t="s">
        <v>8263</v>
      </c>
      <c r="E2698" t="s">
        <v>29</v>
      </c>
      <c r="F2698" t="s">
        <v>41</v>
      </c>
      <c r="G2698">
        <v>47.198858000000001</v>
      </c>
      <c r="H2698">
        <v>9.6696380000000008</v>
      </c>
      <c r="I2698" t="s">
        <v>8263</v>
      </c>
      <c r="J2698" t="s">
        <v>8263</v>
      </c>
      <c r="K2698" t="s">
        <v>8263</v>
      </c>
      <c r="L2698" t="s">
        <v>8263</v>
      </c>
    </row>
    <row r="2699" spans="1:12" x14ac:dyDescent="0.3">
      <c r="A2699" t="s">
        <v>5317</v>
      </c>
      <c r="B2699" t="s">
        <v>5318</v>
      </c>
      <c r="C2699">
        <v>86</v>
      </c>
      <c r="D2699" t="s">
        <v>8263</v>
      </c>
      <c r="E2699" t="s">
        <v>14</v>
      </c>
      <c r="F2699" t="s">
        <v>15</v>
      </c>
      <c r="G2699">
        <v>46.374952209999996</v>
      </c>
      <c r="H2699">
        <v>9.6589008829999994</v>
      </c>
      <c r="I2699">
        <v>115</v>
      </c>
      <c r="J2699">
        <v>70</v>
      </c>
      <c r="K2699" t="s">
        <v>8263</v>
      </c>
      <c r="L2699" t="s">
        <v>8263</v>
      </c>
    </row>
    <row r="2700" spans="1:12" x14ac:dyDescent="0.3">
      <c r="A2700" t="s">
        <v>5319</v>
      </c>
      <c r="B2700" t="s">
        <v>5320</v>
      </c>
      <c r="C2700">
        <v>85.3</v>
      </c>
      <c r="D2700" t="s">
        <v>8263</v>
      </c>
      <c r="E2700" t="s">
        <v>29</v>
      </c>
      <c r="F2700" t="s">
        <v>35</v>
      </c>
      <c r="G2700">
        <v>48.251817600000003</v>
      </c>
      <c r="H2700">
        <v>12.5873078</v>
      </c>
      <c r="I2700" t="s">
        <v>8263</v>
      </c>
      <c r="J2700" t="s">
        <v>8263</v>
      </c>
      <c r="K2700" t="s">
        <v>8263</v>
      </c>
      <c r="L2700" t="s">
        <v>8263</v>
      </c>
    </row>
    <row r="2701" spans="1:12" x14ac:dyDescent="0.3">
      <c r="A2701" t="s">
        <v>5321</v>
      </c>
      <c r="B2701" t="s">
        <v>5322</v>
      </c>
      <c r="C2701">
        <v>86</v>
      </c>
      <c r="D2701" t="s">
        <v>8263</v>
      </c>
      <c r="E2701" t="s">
        <v>14</v>
      </c>
      <c r="F2701" t="s">
        <v>47</v>
      </c>
      <c r="G2701">
        <v>66.706406000000001</v>
      </c>
      <c r="H2701">
        <v>19.516480999999999</v>
      </c>
      <c r="I2701">
        <v>20</v>
      </c>
      <c r="J2701">
        <v>98</v>
      </c>
      <c r="K2701" t="s">
        <v>8263</v>
      </c>
      <c r="L2701">
        <v>214</v>
      </c>
    </row>
    <row r="2702" spans="1:12" x14ac:dyDescent="0.3">
      <c r="A2702" t="s">
        <v>5323</v>
      </c>
      <c r="B2702" t="s">
        <v>5324</v>
      </c>
      <c r="C2702">
        <v>92</v>
      </c>
      <c r="D2702">
        <v>20</v>
      </c>
      <c r="E2702" t="s">
        <v>18</v>
      </c>
      <c r="F2702" t="s">
        <v>467</v>
      </c>
      <c r="G2702">
        <v>51.986332500000003</v>
      </c>
      <c r="H2702">
        <v>15.0608199</v>
      </c>
      <c r="I2702" t="s">
        <v>8263</v>
      </c>
      <c r="J2702" t="s">
        <v>8263</v>
      </c>
      <c r="K2702">
        <v>250</v>
      </c>
      <c r="L2702" t="s">
        <v>8263</v>
      </c>
    </row>
    <row r="2703" spans="1:12" x14ac:dyDescent="0.3">
      <c r="A2703" t="s">
        <v>5325</v>
      </c>
      <c r="B2703" t="s">
        <v>5326</v>
      </c>
      <c r="C2703">
        <v>85</v>
      </c>
      <c r="D2703" t="s">
        <v>8263</v>
      </c>
      <c r="E2703" t="s">
        <v>29</v>
      </c>
      <c r="F2703" t="s">
        <v>67</v>
      </c>
      <c r="G2703">
        <v>64.55</v>
      </c>
      <c r="H2703">
        <v>26.833333</v>
      </c>
      <c r="I2703">
        <v>22</v>
      </c>
      <c r="J2703" t="s">
        <v>8263</v>
      </c>
      <c r="K2703" t="s">
        <v>8263</v>
      </c>
      <c r="L2703" t="s">
        <v>8263</v>
      </c>
    </row>
    <row r="2704" spans="1:12" x14ac:dyDescent="0.3">
      <c r="A2704" t="s">
        <v>5327</v>
      </c>
      <c r="B2704" t="s">
        <v>5328</v>
      </c>
      <c r="C2704">
        <v>84</v>
      </c>
      <c r="D2704" t="s">
        <v>8263</v>
      </c>
      <c r="E2704" t="s">
        <v>14</v>
      </c>
      <c r="F2704" t="s">
        <v>124</v>
      </c>
      <c r="G2704">
        <v>41.493600000000001</v>
      </c>
      <c r="H2704">
        <v>20.505400000000002</v>
      </c>
      <c r="I2704">
        <v>100</v>
      </c>
      <c r="J2704">
        <v>223</v>
      </c>
      <c r="K2704" t="s">
        <v>8263</v>
      </c>
      <c r="L2704" t="s">
        <v>8263</v>
      </c>
    </row>
    <row r="2705" spans="1:12" x14ac:dyDescent="0.3">
      <c r="A2705" t="s">
        <v>5329</v>
      </c>
      <c r="B2705" t="s">
        <v>5330</v>
      </c>
      <c r="C2705">
        <v>85</v>
      </c>
      <c r="D2705" t="s">
        <v>8263</v>
      </c>
      <c r="E2705" t="s">
        <v>14</v>
      </c>
      <c r="F2705" t="s">
        <v>47</v>
      </c>
      <c r="G2705">
        <v>63.112909000000002</v>
      </c>
      <c r="H2705">
        <v>16.354572999999998</v>
      </c>
      <c r="I2705">
        <v>25</v>
      </c>
      <c r="J2705">
        <v>1.8</v>
      </c>
      <c r="K2705" t="s">
        <v>8263</v>
      </c>
      <c r="L2705">
        <v>571</v>
      </c>
    </row>
    <row r="2706" spans="1:12" x14ac:dyDescent="0.3">
      <c r="A2706" t="s">
        <v>5331</v>
      </c>
      <c r="B2706" t="s">
        <v>5332</v>
      </c>
      <c r="C2706">
        <v>89</v>
      </c>
      <c r="D2706">
        <v>99</v>
      </c>
      <c r="E2706" t="s">
        <v>18</v>
      </c>
      <c r="F2706" t="s">
        <v>38</v>
      </c>
      <c r="G2706">
        <v>42.707999999999998</v>
      </c>
      <c r="H2706">
        <v>-0.496</v>
      </c>
      <c r="I2706">
        <v>935</v>
      </c>
      <c r="J2706">
        <v>5.3</v>
      </c>
      <c r="K2706" t="s">
        <v>8263</v>
      </c>
      <c r="L2706" t="s">
        <v>8263</v>
      </c>
    </row>
    <row r="2707" spans="1:12" x14ac:dyDescent="0.3">
      <c r="A2707" t="s">
        <v>5333</v>
      </c>
      <c r="B2707" t="s">
        <v>5334</v>
      </c>
      <c r="C2707">
        <v>83</v>
      </c>
      <c r="D2707" t="s">
        <v>8263</v>
      </c>
      <c r="E2707" t="s">
        <v>14</v>
      </c>
      <c r="F2707" t="s">
        <v>19</v>
      </c>
      <c r="G2707">
        <v>40.026603999999999</v>
      </c>
      <c r="H2707">
        <v>15.774673999999999</v>
      </c>
      <c r="I2707" t="s">
        <v>8263</v>
      </c>
      <c r="J2707" t="s">
        <v>8263</v>
      </c>
      <c r="K2707" t="s">
        <v>8263</v>
      </c>
      <c r="L2707" t="s">
        <v>8263</v>
      </c>
    </row>
    <row r="2708" spans="1:12" x14ac:dyDescent="0.3">
      <c r="A2708" t="s">
        <v>5335</v>
      </c>
      <c r="B2708" t="s">
        <v>5336</v>
      </c>
      <c r="C2708">
        <v>83</v>
      </c>
      <c r="D2708" t="s">
        <v>8263</v>
      </c>
      <c r="E2708" t="s">
        <v>29</v>
      </c>
      <c r="F2708" t="s">
        <v>15</v>
      </c>
      <c r="G2708">
        <v>46.3424239</v>
      </c>
      <c r="H2708">
        <v>9.2121663510000005</v>
      </c>
      <c r="I2708" t="s">
        <v>8263</v>
      </c>
      <c r="J2708" t="s">
        <v>8263</v>
      </c>
      <c r="K2708" t="s">
        <v>8263</v>
      </c>
      <c r="L2708" t="s">
        <v>8263</v>
      </c>
    </row>
    <row r="2709" spans="1:12" x14ac:dyDescent="0.3">
      <c r="A2709" t="s">
        <v>5337</v>
      </c>
      <c r="B2709" t="s">
        <v>5338</v>
      </c>
      <c r="C2709">
        <v>493</v>
      </c>
      <c r="D2709">
        <v>327</v>
      </c>
      <c r="E2709" t="s">
        <v>18</v>
      </c>
      <c r="F2709" t="s">
        <v>41</v>
      </c>
      <c r="G2709">
        <v>47.084927999999998</v>
      </c>
      <c r="H2709">
        <v>9.8778574999999993</v>
      </c>
      <c r="I2709">
        <v>353</v>
      </c>
      <c r="J2709">
        <v>2.2400000000000002</v>
      </c>
      <c r="K2709">
        <v>1800</v>
      </c>
      <c r="L2709" t="s">
        <v>8263</v>
      </c>
    </row>
    <row r="2710" spans="1:12" x14ac:dyDescent="0.3">
      <c r="A2710" t="s">
        <v>5339</v>
      </c>
      <c r="B2710" t="s">
        <v>5340</v>
      </c>
      <c r="C2710">
        <v>83</v>
      </c>
      <c r="D2710" t="s">
        <v>8263</v>
      </c>
      <c r="E2710" t="s">
        <v>14</v>
      </c>
      <c r="F2710" t="s">
        <v>38</v>
      </c>
      <c r="G2710">
        <v>43.009998000000003</v>
      </c>
      <c r="H2710">
        <v>-2.6850000000000001</v>
      </c>
      <c r="I2710" t="s">
        <v>8263</v>
      </c>
      <c r="J2710" t="s">
        <v>8263</v>
      </c>
      <c r="K2710" t="s">
        <v>8263</v>
      </c>
      <c r="L2710" t="s">
        <v>8263</v>
      </c>
    </row>
    <row r="2711" spans="1:12" x14ac:dyDescent="0.3">
      <c r="A2711" t="s">
        <v>5341</v>
      </c>
      <c r="B2711" t="s">
        <v>5342</v>
      </c>
      <c r="C2711">
        <v>83</v>
      </c>
      <c r="D2711" t="s">
        <v>8263</v>
      </c>
      <c r="E2711" t="s">
        <v>14</v>
      </c>
      <c r="F2711" t="s">
        <v>38</v>
      </c>
      <c r="G2711">
        <v>42.917000000000002</v>
      </c>
      <c r="H2711">
        <v>-5.05</v>
      </c>
      <c r="I2711" t="s">
        <v>8263</v>
      </c>
      <c r="J2711" t="s">
        <v>8263</v>
      </c>
      <c r="K2711" t="s">
        <v>8263</v>
      </c>
      <c r="L2711" t="s">
        <v>8263</v>
      </c>
    </row>
    <row r="2712" spans="1:12" x14ac:dyDescent="0.3">
      <c r="A2712" t="s">
        <v>5343</v>
      </c>
      <c r="B2712" t="s">
        <v>5344</v>
      </c>
      <c r="C2712">
        <v>83</v>
      </c>
      <c r="D2712" t="s">
        <v>8263</v>
      </c>
      <c r="E2712" t="s">
        <v>14</v>
      </c>
      <c r="F2712" t="s">
        <v>67</v>
      </c>
      <c r="G2712">
        <v>66.368750000000006</v>
      </c>
      <c r="H2712">
        <v>26.689582999999999</v>
      </c>
      <c r="I2712">
        <v>36</v>
      </c>
      <c r="J2712">
        <v>45</v>
      </c>
      <c r="K2712" t="s">
        <v>8263</v>
      </c>
      <c r="L2712">
        <v>433</v>
      </c>
    </row>
    <row r="2713" spans="1:12" x14ac:dyDescent="0.3">
      <c r="A2713" t="s">
        <v>5345</v>
      </c>
      <c r="B2713" t="s">
        <v>5346</v>
      </c>
      <c r="C2713">
        <v>92</v>
      </c>
      <c r="D2713" t="s">
        <v>8263</v>
      </c>
      <c r="E2713" t="s">
        <v>14</v>
      </c>
      <c r="F2713" t="s">
        <v>467</v>
      </c>
      <c r="G2713">
        <v>49.409964500000001</v>
      </c>
      <c r="H2713">
        <v>20.326765900000002</v>
      </c>
      <c r="I2713" t="s">
        <v>8263</v>
      </c>
      <c r="J2713" t="s">
        <v>8263</v>
      </c>
      <c r="K2713">
        <v>600</v>
      </c>
      <c r="L2713" t="s">
        <v>8263</v>
      </c>
    </row>
    <row r="2714" spans="1:12" x14ac:dyDescent="0.3">
      <c r="A2714" t="s">
        <v>5347</v>
      </c>
      <c r="B2714" t="s">
        <v>5348</v>
      </c>
      <c r="C2714">
        <v>86.4</v>
      </c>
      <c r="D2714" t="s">
        <v>8263</v>
      </c>
      <c r="E2714" t="s">
        <v>14</v>
      </c>
      <c r="F2714" t="s">
        <v>95</v>
      </c>
      <c r="G2714">
        <v>41.832250000000002</v>
      </c>
      <c r="H2714">
        <v>24.42183</v>
      </c>
      <c r="I2714">
        <v>135.4</v>
      </c>
      <c r="J2714">
        <v>111</v>
      </c>
      <c r="K2714" t="s">
        <v>8263</v>
      </c>
      <c r="L2714">
        <v>187.3</v>
      </c>
    </row>
    <row r="2715" spans="1:12" x14ac:dyDescent="0.3">
      <c r="A2715" t="s">
        <v>5349</v>
      </c>
      <c r="B2715" t="s">
        <v>5350</v>
      </c>
      <c r="C2715">
        <v>81.599999999999994</v>
      </c>
      <c r="D2715" t="s">
        <v>8263</v>
      </c>
      <c r="E2715" t="s">
        <v>14</v>
      </c>
      <c r="F2715" t="s">
        <v>15</v>
      </c>
      <c r="G2715">
        <v>46.715113410000001</v>
      </c>
      <c r="H2715">
        <v>8.2775169819999999</v>
      </c>
      <c r="I2715" t="s">
        <v>8263</v>
      </c>
      <c r="J2715" t="s">
        <v>8263</v>
      </c>
      <c r="K2715" t="s">
        <v>8263</v>
      </c>
      <c r="L2715" t="s">
        <v>8263</v>
      </c>
    </row>
    <row r="2716" spans="1:12" x14ac:dyDescent="0.3">
      <c r="A2716" t="s">
        <v>5351</v>
      </c>
      <c r="B2716" t="s">
        <v>5352</v>
      </c>
      <c r="C2716">
        <v>81.540000000000006</v>
      </c>
      <c r="D2716" t="s">
        <v>8263</v>
      </c>
      <c r="E2716" t="s">
        <v>14</v>
      </c>
      <c r="F2716" t="s">
        <v>38</v>
      </c>
      <c r="G2716">
        <v>43.387117000000003</v>
      </c>
      <c r="H2716">
        <v>-6.8252329999999999</v>
      </c>
      <c r="I2716" t="s">
        <v>8263</v>
      </c>
      <c r="J2716" t="s">
        <v>8263</v>
      </c>
      <c r="K2716" t="s">
        <v>8263</v>
      </c>
      <c r="L2716" t="s">
        <v>8263</v>
      </c>
    </row>
    <row r="2717" spans="1:12" x14ac:dyDescent="0.3">
      <c r="A2717" t="s">
        <v>5353</v>
      </c>
      <c r="B2717" t="s">
        <v>5354</v>
      </c>
      <c r="C2717">
        <v>81.128838189999996</v>
      </c>
      <c r="D2717" t="s">
        <v>8263</v>
      </c>
      <c r="E2717" t="s">
        <v>29</v>
      </c>
      <c r="F2717" t="s">
        <v>24</v>
      </c>
      <c r="G2717">
        <v>45.136000000000003</v>
      </c>
      <c r="H2717">
        <v>4.806</v>
      </c>
      <c r="I2717" t="s">
        <v>8263</v>
      </c>
      <c r="J2717" t="s">
        <v>8263</v>
      </c>
      <c r="K2717" t="s">
        <v>8263</v>
      </c>
      <c r="L2717" t="s">
        <v>8263</v>
      </c>
    </row>
    <row r="2718" spans="1:12" x14ac:dyDescent="0.3">
      <c r="A2718" t="s">
        <v>5355</v>
      </c>
      <c r="B2718" t="s">
        <v>5356</v>
      </c>
      <c r="C2718">
        <v>81</v>
      </c>
      <c r="D2718" t="s">
        <v>8263</v>
      </c>
      <c r="E2718" t="s">
        <v>18</v>
      </c>
      <c r="F2718" t="s">
        <v>41</v>
      </c>
      <c r="G2718">
        <v>46.987999000000002</v>
      </c>
      <c r="H2718">
        <v>13.106</v>
      </c>
      <c r="I2718" t="s">
        <v>8263</v>
      </c>
      <c r="J2718" t="s">
        <v>8263</v>
      </c>
      <c r="K2718" t="s">
        <v>8263</v>
      </c>
      <c r="L2718" t="s">
        <v>8263</v>
      </c>
    </row>
    <row r="2719" spans="1:12" x14ac:dyDescent="0.3">
      <c r="A2719" t="s">
        <v>5357</v>
      </c>
      <c r="B2719" t="s">
        <v>5358</v>
      </c>
      <c r="C2719">
        <v>81</v>
      </c>
      <c r="D2719" t="s">
        <v>8263</v>
      </c>
      <c r="E2719" t="s">
        <v>14</v>
      </c>
      <c r="F2719" t="s">
        <v>38</v>
      </c>
      <c r="G2719">
        <v>42.915000999999997</v>
      </c>
      <c r="H2719">
        <v>-6.3310000000000004</v>
      </c>
      <c r="I2719" t="s">
        <v>8263</v>
      </c>
      <c r="J2719" t="s">
        <v>8263</v>
      </c>
      <c r="K2719" t="s">
        <v>8263</v>
      </c>
      <c r="L2719" t="s">
        <v>8263</v>
      </c>
    </row>
    <row r="2720" spans="1:12" x14ac:dyDescent="0.3">
      <c r="A2720" t="s">
        <v>5359</v>
      </c>
      <c r="B2720" t="s">
        <v>5360</v>
      </c>
      <c r="C2720">
        <v>559</v>
      </c>
      <c r="D2720">
        <v>248</v>
      </c>
      <c r="E2720" t="s">
        <v>18</v>
      </c>
      <c r="F2720" t="s">
        <v>19</v>
      </c>
      <c r="G2720">
        <v>42.553001000000002</v>
      </c>
      <c r="H2720">
        <v>13.555999999999999</v>
      </c>
      <c r="I2720">
        <v>656.6</v>
      </c>
      <c r="J2720">
        <v>1.69</v>
      </c>
      <c r="K2720">
        <v>2600</v>
      </c>
      <c r="L2720" t="s">
        <v>8263</v>
      </c>
    </row>
    <row r="2721" spans="1:12" x14ac:dyDescent="0.3">
      <c r="A2721" t="s">
        <v>5361</v>
      </c>
      <c r="B2721" t="s">
        <v>5362</v>
      </c>
      <c r="C2721">
        <v>85</v>
      </c>
      <c r="D2721" t="s">
        <v>8263</v>
      </c>
      <c r="E2721" t="s">
        <v>14</v>
      </c>
      <c r="F2721" t="s">
        <v>95</v>
      </c>
      <c r="G2721">
        <v>41.612270000000002</v>
      </c>
      <c r="H2721">
        <v>25.640519999999999</v>
      </c>
      <c r="I2721">
        <v>65.8</v>
      </c>
      <c r="J2721">
        <v>388</v>
      </c>
      <c r="K2721" t="s">
        <v>8263</v>
      </c>
      <c r="L2721">
        <v>165</v>
      </c>
    </row>
    <row r="2722" spans="1:12" x14ac:dyDescent="0.3">
      <c r="A2722" t="s">
        <v>5363</v>
      </c>
      <c r="B2722" t="s">
        <v>5364</v>
      </c>
      <c r="C2722">
        <v>42</v>
      </c>
      <c r="D2722" t="s">
        <v>8263</v>
      </c>
      <c r="E2722" t="s">
        <v>14</v>
      </c>
      <c r="F2722" t="s">
        <v>117</v>
      </c>
      <c r="G2722">
        <v>41.41</v>
      </c>
      <c r="H2722">
        <v>-8.5</v>
      </c>
      <c r="I2722">
        <v>75</v>
      </c>
      <c r="J2722">
        <v>55</v>
      </c>
      <c r="K2722">
        <v>26900</v>
      </c>
      <c r="L2722">
        <v>231.2</v>
      </c>
    </row>
    <row r="2723" spans="1:12" x14ac:dyDescent="0.3">
      <c r="A2723" t="s">
        <v>5365</v>
      </c>
      <c r="B2723" t="s">
        <v>5366</v>
      </c>
      <c r="C2723">
        <v>80.62</v>
      </c>
      <c r="D2723" t="s">
        <v>8263</v>
      </c>
      <c r="E2723" t="s">
        <v>29</v>
      </c>
      <c r="F2723" t="s">
        <v>35</v>
      </c>
      <c r="G2723">
        <v>47.586289999999998</v>
      </c>
      <c r="H2723">
        <v>8.1320700000000006</v>
      </c>
      <c r="I2723" t="s">
        <v>8263</v>
      </c>
      <c r="J2723" t="s">
        <v>8263</v>
      </c>
      <c r="K2723" t="s">
        <v>8263</v>
      </c>
      <c r="L2723">
        <v>180</v>
      </c>
    </row>
    <row r="2724" spans="1:12" x14ac:dyDescent="0.3">
      <c r="A2724" t="s">
        <v>5367</v>
      </c>
      <c r="B2724" t="s">
        <v>5368</v>
      </c>
      <c r="C2724">
        <v>80</v>
      </c>
      <c r="D2724" t="s">
        <v>8263</v>
      </c>
      <c r="E2724" t="s">
        <v>14</v>
      </c>
      <c r="F2724" t="s">
        <v>124</v>
      </c>
      <c r="G2724">
        <v>41.879199999999997</v>
      </c>
      <c r="H2724">
        <v>21.1921</v>
      </c>
      <c r="I2724">
        <v>126.1</v>
      </c>
      <c r="J2724">
        <v>260</v>
      </c>
      <c r="K2724" t="s">
        <v>8263</v>
      </c>
      <c r="L2724" t="s">
        <v>8263</v>
      </c>
    </row>
    <row r="2725" spans="1:12" x14ac:dyDescent="0.3">
      <c r="A2725" t="s">
        <v>5369</v>
      </c>
      <c r="B2725" t="s">
        <v>5370</v>
      </c>
      <c r="C2725">
        <v>80</v>
      </c>
      <c r="D2725" t="s">
        <v>8263</v>
      </c>
      <c r="E2725" t="s">
        <v>14</v>
      </c>
      <c r="F2725" t="s">
        <v>38</v>
      </c>
      <c r="G2725">
        <v>43.353000999999999</v>
      </c>
      <c r="H2725">
        <v>-6.8710000000000004</v>
      </c>
      <c r="I2725">
        <v>94.6</v>
      </c>
      <c r="J2725">
        <v>96.48</v>
      </c>
      <c r="K2725" t="s">
        <v>8263</v>
      </c>
      <c r="L2725" t="s">
        <v>8263</v>
      </c>
    </row>
    <row r="2726" spans="1:12" x14ac:dyDescent="0.3">
      <c r="A2726" t="s">
        <v>5371</v>
      </c>
      <c r="B2726" t="s">
        <v>5372</v>
      </c>
      <c r="C2726">
        <v>88</v>
      </c>
      <c r="D2726" t="s">
        <v>8263</v>
      </c>
      <c r="E2726" t="s">
        <v>14</v>
      </c>
      <c r="F2726" t="s">
        <v>95</v>
      </c>
      <c r="G2726">
        <v>41.72052</v>
      </c>
      <c r="H2726">
        <v>24.42502</v>
      </c>
      <c r="I2726">
        <v>156</v>
      </c>
      <c r="J2726">
        <v>1.37</v>
      </c>
      <c r="K2726" t="s">
        <v>8263</v>
      </c>
      <c r="L2726">
        <v>145</v>
      </c>
    </row>
    <row r="2727" spans="1:12" x14ac:dyDescent="0.3">
      <c r="A2727" t="s">
        <v>5373</v>
      </c>
      <c r="B2727" t="s">
        <v>5374</v>
      </c>
      <c r="C2727">
        <v>80</v>
      </c>
      <c r="D2727" t="s">
        <v>8263</v>
      </c>
      <c r="E2727" t="s">
        <v>29</v>
      </c>
      <c r="F2727" t="s">
        <v>41</v>
      </c>
      <c r="G2727">
        <v>46.569737000000003</v>
      </c>
      <c r="H2727">
        <v>14.026774</v>
      </c>
      <c r="I2727" t="s">
        <v>8263</v>
      </c>
      <c r="J2727" t="s">
        <v>8263</v>
      </c>
      <c r="K2727" t="s">
        <v>8263</v>
      </c>
      <c r="L2727" t="s">
        <v>8263</v>
      </c>
    </row>
    <row r="2728" spans="1:12" x14ac:dyDescent="0.3">
      <c r="A2728" t="s">
        <v>5375</v>
      </c>
      <c r="B2728" t="s">
        <v>5376</v>
      </c>
      <c r="C2728">
        <v>84</v>
      </c>
      <c r="D2728" t="s">
        <v>8263</v>
      </c>
      <c r="E2728" t="s">
        <v>14</v>
      </c>
      <c r="F2728" t="s">
        <v>47</v>
      </c>
      <c r="G2728">
        <v>63.879154</v>
      </c>
      <c r="H2728">
        <v>17.219919999999998</v>
      </c>
      <c r="I2728" t="s">
        <v>8263</v>
      </c>
      <c r="J2728" t="s">
        <v>8263</v>
      </c>
      <c r="K2728" t="s">
        <v>8263</v>
      </c>
      <c r="L2728" t="s">
        <v>8263</v>
      </c>
    </row>
    <row r="2729" spans="1:12" x14ac:dyDescent="0.3">
      <c r="A2729" t="s">
        <v>5377</v>
      </c>
      <c r="B2729" t="s">
        <v>5378</v>
      </c>
      <c r="C2729">
        <v>85</v>
      </c>
      <c r="D2729">
        <v>80</v>
      </c>
      <c r="E2729" t="s">
        <v>18</v>
      </c>
      <c r="F2729" t="s">
        <v>19</v>
      </c>
      <c r="G2729">
        <v>37.993748799999999</v>
      </c>
      <c r="H2729">
        <v>13.2882915</v>
      </c>
      <c r="I2729" t="s">
        <v>8263</v>
      </c>
      <c r="J2729" t="s">
        <v>8263</v>
      </c>
      <c r="K2729" t="s">
        <v>8263</v>
      </c>
      <c r="L2729" t="s">
        <v>8263</v>
      </c>
    </row>
    <row r="2730" spans="1:12" x14ac:dyDescent="0.3">
      <c r="A2730" t="s">
        <v>5379</v>
      </c>
      <c r="B2730" t="s">
        <v>5380</v>
      </c>
      <c r="C2730">
        <v>80</v>
      </c>
      <c r="D2730" t="s">
        <v>8263</v>
      </c>
      <c r="E2730" t="s">
        <v>14</v>
      </c>
      <c r="F2730" t="s">
        <v>19</v>
      </c>
      <c r="G2730">
        <v>42.672832</v>
      </c>
      <c r="H2730">
        <v>12.21796</v>
      </c>
      <c r="I2730" t="s">
        <v>8263</v>
      </c>
      <c r="J2730" t="s">
        <v>8263</v>
      </c>
      <c r="K2730" t="s">
        <v>8263</v>
      </c>
      <c r="L2730" t="s">
        <v>8263</v>
      </c>
    </row>
    <row r="2731" spans="1:12" x14ac:dyDescent="0.3">
      <c r="A2731" t="s">
        <v>5381</v>
      </c>
      <c r="B2731" t="s">
        <v>5382</v>
      </c>
      <c r="C2731">
        <v>486</v>
      </c>
      <c r="D2731" t="s">
        <v>8263</v>
      </c>
      <c r="E2731" t="s">
        <v>14</v>
      </c>
      <c r="F2731" t="s">
        <v>112</v>
      </c>
      <c r="G2731">
        <v>43.458100000000002</v>
      </c>
      <c r="H2731">
        <v>16.7027</v>
      </c>
      <c r="I2731">
        <v>250</v>
      </c>
      <c r="J2731">
        <v>3</v>
      </c>
      <c r="K2731" t="s">
        <v>8263</v>
      </c>
      <c r="L2731">
        <v>1701</v>
      </c>
    </row>
    <row r="2732" spans="1:12" x14ac:dyDescent="0.3">
      <c r="A2732" t="s">
        <v>5383</v>
      </c>
      <c r="B2732" t="s">
        <v>5384</v>
      </c>
      <c r="C2732">
        <v>80</v>
      </c>
      <c r="D2732" t="s">
        <v>8263</v>
      </c>
      <c r="E2732" t="s">
        <v>14</v>
      </c>
      <c r="F2732" t="s">
        <v>141</v>
      </c>
      <c r="G2732">
        <v>43.157899999999998</v>
      </c>
      <c r="H2732">
        <v>22.615400000000001</v>
      </c>
      <c r="I2732" t="s">
        <v>8263</v>
      </c>
      <c r="J2732">
        <v>180</v>
      </c>
      <c r="K2732">
        <v>75000</v>
      </c>
      <c r="L2732" t="s">
        <v>8263</v>
      </c>
    </row>
    <row r="2733" spans="1:12" x14ac:dyDescent="0.3">
      <c r="A2733" t="s">
        <v>5385</v>
      </c>
      <c r="B2733" t="s">
        <v>5386</v>
      </c>
      <c r="C2733">
        <v>80</v>
      </c>
      <c r="D2733" t="s">
        <v>8263</v>
      </c>
      <c r="E2733" t="s">
        <v>14</v>
      </c>
      <c r="F2733" t="s">
        <v>38</v>
      </c>
      <c r="G2733">
        <v>42.582999999999998</v>
      </c>
      <c r="H2733">
        <v>0.48299999999999998</v>
      </c>
      <c r="I2733" t="s">
        <v>8263</v>
      </c>
      <c r="J2733" t="s">
        <v>8263</v>
      </c>
      <c r="K2733" t="s">
        <v>8263</v>
      </c>
      <c r="L2733" t="s">
        <v>8263</v>
      </c>
    </row>
    <row r="2734" spans="1:12" x14ac:dyDescent="0.3">
      <c r="A2734" t="s">
        <v>5387</v>
      </c>
      <c r="B2734" t="s">
        <v>5388</v>
      </c>
      <c r="C2734">
        <v>79.8</v>
      </c>
      <c r="D2734">
        <v>80</v>
      </c>
      <c r="E2734" t="s">
        <v>18</v>
      </c>
      <c r="F2734" t="s">
        <v>35</v>
      </c>
      <c r="G2734">
        <v>50.524384820000002</v>
      </c>
      <c r="H2734">
        <v>11.714386940000001</v>
      </c>
      <c r="I2734">
        <v>46</v>
      </c>
      <c r="J2734">
        <v>5.6</v>
      </c>
      <c r="K2734">
        <v>572</v>
      </c>
      <c r="L2734" t="s">
        <v>8263</v>
      </c>
    </row>
    <row r="2735" spans="1:12" x14ac:dyDescent="0.3">
      <c r="A2735" t="s">
        <v>5389</v>
      </c>
      <c r="B2735" t="s">
        <v>5390</v>
      </c>
      <c r="C2735">
        <v>79.7</v>
      </c>
      <c r="D2735" t="s">
        <v>8263</v>
      </c>
      <c r="E2735" t="s">
        <v>18</v>
      </c>
      <c r="F2735" t="s">
        <v>35</v>
      </c>
      <c r="G2735">
        <v>51.742229999999999</v>
      </c>
      <c r="H2735">
        <v>10.91879</v>
      </c>
      <c r="I2735">
        <v>126</v>
      </c>
      <c r="J2735">
        <v>1.97</v>
      </c>
      <c r="K2735">
        <v>551</v>
      </c>
      <c r="L2735" t="s">
        <v>8263</v>
      </c>
    </row>
    <row r="2736" spans="1:12" x14ac:dyDescent="0.3">
      <c r="A2736" t="s">
        <v>5391</v>
      </c>
      <c r="B2736" t="s">
        <v>5392</v>
      </c>
      <c r="C2736">
        <v>79</v>
      </c>
      <c r="D2736" t="s">
        <v>8263</v>
      </c>
      <c r="E2736" t="s">
        <v>29</v>
      </c>
      <c r="F2736" t="s">
        <v>41</v>
      </c>
      <c r="G2736">
        <v>46.658192999999997</v>
      </c>
      <c r="H2736">
        <v>14.873028</v>
      </c>
      <c r="I2736" t="s">
        <v>8263</v>
      </c>
      <c r="J2736" t="s">
        <v>8263</v>
      </c>
      <c r="K2736" t="s">
        <v>8263</v>
      </c>
      <c r="L2736" t="s">
        <v>8263</v>
      </c>
    </row>
    <row r="2737" spans="1:12" x14ac:dyDescent="0.3">
      <c r="A2737" t="s">
        <v>5393</v>
      </c>
      <c r="B2737" t="s">
        <v>5394</v>
      </c>
      <c r="C2737">
        <v>79</v>
      </c>
      <c r="D2737" t="s">
        <v>8263</v>
      </c>
      <c r="E2737" t="s">
        <v>29</v>
      </c>
      <c r="F2737" t="s">
        <v>41</v>
      </c>
      <c r="G2737">
        <v>47.393248999999997</v>
      </c>
      <c r="H2737">
        <v>11.788646999999999</v>
      </c>
      <c r="I2737" t="s">
        <v>8263</v>
      </c>
      <c r="J2737" t="s">
        <v>8263</v>
      </c>
      <c r="K2737" t="s">
        <v>8263</v>
      </c>
      <c r="L2737" t="s">
        <v>8263</v>
      </c>
    </row>
    <row r="2738" spans="1:12" x14ac:dyDescent="0.3">
      <c r="A2738" t="s">
        <v>5395</v>
      </c>
      <c r="B2738" t="s">
        <v>5396</v>
      </c>
      <c r="C2738">
        <v>79</v>
      </c>
      <c r="D2738" t="s">
        <v>8263</v>
      </c>
      <c r="E2738" t="s">
        <v>14</v>
      </c>
      <c r="F2738" t="s">
        <v>41</v>
      </c>
      <c r="G2738">
        <v>46.658000999999999</v>
      </c>
      <c r="H2738">
        <v>14.872999999999999</v>
      </c>
      <c r="I2738" t="s">
        <v>8263</v>
      </c>
      <c r="J2738" t="s">
        <v>8263</v>
      </c>
      <c r="K2738" t="s">
        <v>8263</v>
      </c>
      <c r="L2738" t="s">
        <v>8263</v>
      </c>
    </row>
    <row r="2739" spans="1:12" x14ac:dyDescent="0.3">
      <c r="A2739" t="s">
        <v>5397</v>
      </c>
      <c r="B2739" t="s">
        <v>5398</v>
      </c>
      <c r="C2739">
        <v>101</v>
      </c>
      <c r="D2739" t="s">
        <v>8263</v>
      </c>
      <c r="E2739" t="s">
        <v>14</v>
      </c>
      <c r="F2739" t="s">
        <v>95</v>
      </c>
      <c r="G2739">
        <v>42.027189999999997</v>
      </c>
      <c r="H2739">
        <v>24.470849999999999</v>
      </c>
      <c r="I2739">
        <v>172</v>
      </c>
      <c r="J2739">
        <v>20.260000000000002</v>
      </c>
      <c r="K2739" t="s">
        <v>8263</v>
      </c>
      <c r="L2739">
        <v>285</v>
      </c>
    </row>
    <row r="2740" spans="1:12" x14ac:dyDescent="0.3">
      <c r="A2740" t="s">
        <v>5399</v>
      </c>
      <c r="B2740" t="s">
        <v>5400</v>
      </c>
      <c r="C2740">
        <v>80</v>
      </c>
      <c r="D2740" t="s">
        <v>8263</v>
      </c>
      <c r="E2740" t="s">
        <v>14</v>
      </c>
      <c r="F2740" t="s">
        <v>47</v>
      </c>
      <c r="G2740">
        <v>63.028896000000003</v>
      </c>
      <c r="H2740">
        <v>16.569358000000001</v>
      </c>
      <c r="I2740" t="s">
        <v>8263</v>
      </c>
      <c r="J2740" t="s">
        <v>8263</v>
      </c>
      <c r="K2740" t="s">
        <v>8263</v>
      </c>
      <c r="L2740">
        <v>340</v>
      </c>
    </row>
    <row r="2741" spans="1:12" x14ac:dyDescent="0.3">
      <c r="A2741" t="s">
        <v>5401</v>
      </c>
      <c r="B2741" t="s">
        <v>5402</v>
      </c>
      <c r="C2741">
        <v>78</v>
      </c>
      <c r="D2741" t="s">
        <v>8263</v>
      </c>
      <c r="E2741" t="s">
        <v>14</v>
      </c>
      <c r="F2741" t="s">
        <v>47</v>
      </c>
      <c r="G2741">
        <v>60.065049260000002</v>
      </c>
      <c r="H2741">
        <v>15.923663380000001</v>
      </c>
      <c r="I2741" t="s">
        <v>8263</v>
      </c>
      <c r="J2741" t="s">
        <v>8263</v>
      </c>
      <c r="K2741" t="s">
        <v>8263</v>
      </c>
      <c r="L2741">
        <v>348</v>
      </c>
    </row>
    <row r="2742" spans="1:12" x14ac:dyDescent="0.3">
      <c r="A2742" t="s">
        <v>5403</v>
      </c>
      <c r="B2742" t="s">
        <v>5404</v>
      </c>
      <c r="C2742">
        <v>500</v>
      </c>
      <c r="D2742">
        <v>500</v>
      </c>
      <c r="E2742" t="s">
        <v>18</v>
      </c>
      <c r="F2742" t="s">
        <v>24</v>
      </c>
      <c r="G2742">
        <v>45.384599999999999</v>
      </c>
      <c r="H2742">
        <v>6.0020699999999998</v>
      </c>
      <c r="I2742">
        <v>245</v>
      </c>
      <c r="J2742">
        <v>4.8</v>
      </c>
      <c r="K2742">
        <v>2900</v>
      </c>
      <c r="L2742" t="s">
        <v>8263</v>
      </c>
    </row>
    <row r="2743" spans="1:12" x14ac:dyDescent="0.3">
      <c r="A2743" t="s">
        <v>5405</v>
      </c>
      <c r="B2743" t="s">
        <v>5406</v>
      </c>
      <c r="C2743">
        <v>77</v>
      </c>
      <c r="D2743" t="s">
        <v>8263</v>
      </c>
      <c r="E2743" t="s">
        <v>14</v>
      </c>
      <c r="F2743" t="s">
        <v>38</v>
      </c>
      <c r="G2743">
        <v>37.276001000000001</v>
      </c>
      <c r="H2743">
        <v>-4.3869999999999996</v>
      </c>
      <c r="I2743">
        <v>104.4</v>
      </c>
      <c r="J2743">
        <v>981</v>
      </c>
      <c r="K2743">
        <v>279000</v>
      </c>
      <c r="L2743" t="s">
        <v>8263</v>
      </c>
    </row>
    <row r="2744" spans="1:12" x14ac:dyDescent="0.3">
      <c r="A2744" t="s">
        <v>5407</v>
      </c>
      <c r="B2744" t="s">
        <v>5408</v>
      </c>
      <c r="C2744">
        <v>77</v>
      </c>
      <c r="D2744" t="s">
        <v>8263</v>
      </c>
      <c r="E2744" t="s">
        <v>14</v>
      </c>
      <c r="F2744" t="s">
        <v>38</v>
      </c>
      <c r="G2744">
        <v>39.852001000000001</v>
      </c>
      <c r="H2744">
        <v>-4.4740000000000002</v>
      </c>
      <c r="I2744" t="s">
        <v>8263</v>
      </c>
      <c r="J2744" t="s">
        <v>8263</v>
      </c>
      <c r="K2744" t="s">
        <v>8263</v>
      </c>
      <c r="L2744" t="s">
        <v>8263</v>
      </c>
    </row>
    <row r="2745" spans="1:12" x14ac:dyDescent="0.3">
      <c r="A2745" t="s">
        <v>5409</v>
      </c>
      <c r="B2745" t="s">
        <v>5410</v>
      </c>
      <c r="C2745">
        <v>76</v>
      </c>
      <c r="D2745" t="s">
        <v>8263</v>
      </c>
      <c r="E2745" t="s">
        <v>14</v>
      </c>
      <c r="F2745" t="s">
        <v>38</v>
      </c>
      <c r="G2745">
        <v>42.854999999999997</v>
      </c>
      <c r="H2745">
        <v>-8.1890000000000001</v>
      </c>
      <c r="I2745">
        <v>48.2</v>
      </c>
      <c r="J2745">
        <v>297</v>
      </c>
      <c r="K2745">
        <v>39000</v>
      </c>
      <c r="L2745" t="s">
        <v>8263</v>
      </c>
    </row>
    <row r="2746" spans="1:12" x14ac:dyDescent="0.3">
      <c r="A2746" t="s">
        <v>5411</v>
      </c>
      <c r="B2746" t="s">
        <v>5412</v>
      </c>
      <c r="C2746">
        <v>77.44</v>
      </c>
      <c r="D2746" t="s">
        <v>8263</v>
      </c>
      <c r="E2746" t="s">
        <v>14</v>
      </c>
      <c r="F2746" t="s">
        <v>112</v>
      </c>
      <c r="G2746">
        <v>46.311300000000003</v>
      </c>
      <c r="H2746">
        <v>16.494499999999999</v>
      </c>
      <c r="I2746">
        <v>17.5</v>
      </c>
      <c r="J2746">
        <v>51.6</v>
      </c>
      <c r="K2746" t="s">
        <v>8263</v>
      </c>
      <c r="L2746">
        <v>390.5</v>
      </c>
    </row>
    <row r="2747" spans="1:12" x14ac:dyDescent="0.3">
      <c r="A2747" t="s">
        <v>5413</v>
      </c>
      <c r="B2747" t="s">
        <v>5414</v>
      </c>
      <c r="C2747">
        <v>79.78</v>
      </c>
      <c r="D2747" t="s">
        <v>8263</v>
      </c>
      <c r="E2747" t="s">
        <v>14</v>
      </c>
      <c r="F2747" t="s">
        <v>112</v>
      </c>
      <c r="G2747">
        <v>46.320500000000003</v>
      </c>
      <c r="H2747">
        <v>16.748899999999999</v>
      </c>
      <c r="I2747">
        <v>17.5</v>
      </c>
      <c r="J2747">
        <v>93.5</v>
      </c>
      <c r="K2747" t="s">
        <v>8263</v>
      </c>
      <c r="L2747">
        <v>350</v>
      </c>
    </row>
    <row r="2748" spans="1:12" x14ac:dyDescent="0.3">
      <c r="A2748" t="s">
        <v>5415</v>
      </c>
      <c r="B2748" t="s">
        <v>5416</v>
      </c>
      <c r="C2748">
        <v>75.031847130000003</v>
      </c>
      <c r="D2748" t="s">
        <v>8263</v>
      </c>
      <c r="E2748" t="s">
        <v>14</v>
      </c>
      <c r="F2748" t="s">
        <v>24</v>
      </c>
      <c r="G2748">
        <v>44.817</v>
      </c>
      <c r="H2748">
        <v>5.9080000000000004</v>
      </c>
      <c r="I2748" t="s">
        <v>8263</v>
      </c>
      <c r="J2748" t="s">
        <v>8263</v>
      </c>
      <c r="K2748" t="s">
        <v>8263</v>
      </c>
      <c r="L2748" t="s">
        <v>8263</v>
      </c>
    </row>
    <row r="2749" spans="1:12" x14ac:dyDescent="0.3">
      <c r="A2749" t="s">
        <v>5417</v>
      </c>
      <c r="B2749" t="s">
        <v>5418</v>
      </c>
      <c r="C2749">
        <v>75</v>
      </c>
      <c r="D2749" t="s">
        <v>8263</v>
      </c>
      <c r="E2749" t="s">
        <v>14</v>
      </c>
      <c r="F2749" t="s">
        <v>304</v>
      </c>
      <c r="G2749">
        <v>43.377600000000001</v>
      </c>
      <c r="H2749">
        <v>17.844899999999999</v>
      </c>
      <c r="I2749">
        <v>44</v>
      </c>
      <c r="J2749">
        <v>6.4</v>
      </c>
      <c r="K2749" t="s">
        <v>8263</v>
      </c>
      <c r="L2749" t="s">
        <v>8263</v>
      </c>
    </row>
    <row r="2750" spans="1:12" x14ac:dyDescent="0.3">
      <c r="A2750" t="s">
        <v>5419</v>
      </c>
      <c r="B2750" t="s">
        <v>5420</v>
      </c>
      <c r="C2750">
        <v>75</v>
      </c>
      <c r="D2750" t="s">
        <v>8263</v>
      </c>
      <c r="E2750" t="s">
        <v>14</v>
      </c>
      <c r="F2750" t="s">
        <v>38</v>
      </c>
      <c r="G2750">
        <v>39.545417</v>
      </c>
      <c r="H2750">
        <v>-1.5029170000000001</v>
      </c>
      <c r="I2750">
        <v>129</v>
      </c>
      <c r="J2750">
        <v>445</v>
      </c>
      <c r="K2750">
        <v>549</v>
      </c>
      <c r="L2750">
        <v>78</v>
      </c>
    </row>
    <row r="2751" spans="1:12" x14ac:dyDescent="0.3">
      <c r="A2751" t="s">
        <v>5421</v>
      </c>
      <c r="B2751" t="s">
        <v>5422</v>
      </c>
      <c r="C2751">
        <v>480</v>
      </c>
      <c r="D2751">
        <v>480</v>
      </c>
      <c r="E2751" t="s">
        <v>18</v>
      </c>
      <c r="F2751" t="s">
        <v>174</v>
      </c>
      <c r="G2751">
        <v>49.124001</v>
      </c>
      <c r="H2751">
        <v>16.124001</v>
      </c>
      <c r="I2751">
        <v>100</v>
      </c>
      <c r="J2751">
        <v>127.3</v>
      </c>
      <c r="K2751">
        <v>2300</v>
      </c>
      <c r="L2751" t="s">
        <v>8263</v>
      </c>
    </row>
    <row r="2752" spans="1:12" x14ac:dyDescent="0.3">
      <c r="A2752" t="s">
        <v>5423</v>
      </c>
      <c r="B2752" t="s">
        <v>5424</v>
      </c>
      <c r="C2752">
        <v>75</v>
      </c>
      <c r="D2752" t="s">
        <v>8263</v>
      </c>
      <c r="E2752" t="s">
        <v>29</v>
      </c>
      <c r="F2752" t="s">
        <v>41</v>
      </c>
      <c r="G2752">
        <v>46.546624999999999</v>
      </c>
      <c r="H2752">
        <v>14.298527999999999</v>
      </c>
      <c r="I2752" t="s">
        <v>8263</v>
      </c>
      <c r="J2752" t="s">
        <v>8263</v>
      </c>
      <c r="K2752" t="s">
        <v>8263</v>
      </c>
      <c r="L2752">
        <v>315</v>
      </c>
    </row>
    <row r="2753" spans="1:12" x14ac:dyDescent="0.3">
      <c r="A2753" t="s">
        <v>5425</v>
      </c>
      <c r="B2753" t="s">
        <v>5426</v>
      </c>
      <c r="C2753">
        <v>78</v>
      </c>
      <c r="D2753" t="s">
        <v>8263</v>
      </c>
      <c r="E2753" t="s">
        <v>14</v>
      </c>
      <c r="F2753" t="s">
        <v>47</v>
      </c>
      <c r="G2753">
        <v>63.141944000000002</v>
      </c>
      <c r="H2753">
        <v>16.161110999999998</v>
      </c>
      <c r="I2753" t="s">
        <v>8263</v>
      </c>
      <c r="J2753" t="s">
        <v>8263</v>
      </c>
      <c r="K2753" t="s">
        <v>8263</v>
      </c>
      <c r="L2753" t="s">
        <v>8263</v>
      </c>
    </row>
    <row r="2754" spans="1:12" x14ac:dyDescent="0.3">
      <c r="A2754" t="s">
        <v>5427</v>
      </c>
      <c r="B2754" t="s">
        <v>5428</v>
      </c>
      <c r="C2754">
        <v>73</v>
      </c>
      <c r="D2754" t="s">
        <v>8263</v>
      </c>
      <c r="E2754" t="s">
        <v>14</v>
      </c>
      <c r="F2754" t="s">
        <v>19</v>
      </c>
      <c r="G2754">
        <v>39.013390000000001</v>
      </c>
      <c r="H2754">
        <v>16.6279</v>
      </c>
      <c r="I2754" t="s">
        <v>8263</v>
      </c>
      <c r="J2754" t="s">
        <v>8263</v>
      </c>
      <c r="K2754" t="s">
        <v>8263</v>
      </c>
      <c r="L2754" t="s">
        <v>8263</v>
      </c>
    </row>
    <row r="2755" spans="1:12" x14ac:dyDescent="0.3">
      <c r="A2755" t="s">
        <v>5429</v>
      </c>
      <c r="B2755" t="s">
        <v>5430</v>
      </c>
      <c r="C2755">
        <v>75</v>
      </c>
      <c r="D2755" t="s">
        <v>8263</v>
      </c>
      <c r="E2755" t="s">
        <v>14</v>
      </c>
      <c r="F2755" t="s">
        <v>62</v>
      </c>
      <c r="G2755">
        <v>56.707000999999998</v>
      </c>
      <c r="H2755">
        <v>-4.0199999999999996</v>
      </c>
      <c r="I2755">
        <v>42</v>
      </c>
      <c r="J2755">
        <v>32.479999999999997</v>
      </c>
      <c r="K2755" t="s">
        <v>8263</v>
      </c>
      <c r="L2755">
        <v>103</v>
      </c>
    </row>
    <row r="2756" spans="1:12" x14ac:dyDescent="0.3">
      <c r="A2756" t="s">
        <v>5431</v>
      </c>
      <c r="B2756" t="s">
        <v>5432</v>
      </c>
      <c r="C2756">
        <v>74</v>
      </c>
      <c r="D2756" t="s">
        <v>8263</v>
      </c>
      <c r="E2756" t="s">
        <v>29</v>
      </c>
      <c r="F2756" t="s">
        <v>62</v>
      </c>
      <c r="G2756">
        <v>57.381999999999998</v>
      </c>
      <c r="H2756">
        <v>-4.8810000000000002</v>
      </c>
      <c r="I2756" t="s">
        <v>8263</v>
      </c>
      <c r="J2756" t="s">
        <v>8263</v>
      </c>
      <c r="K2756" t="s">
        <v>8263</v>
      </c>
      <c r="L2756">
        <v>254</v>
      </c>
    </row>
    <row r="2757" spans="1:12" x14ac:dyDescent="0.3">
      <c r="A2757" t="s">
        <v>5433</v>
      </c>
      <c r="B2757" t="s">
        <v>5434</v>
      </c>
      <c r="C2757">
        <v>74</v>
      </c>
      <c r="D2757" t="s">
        <v>8263</v>
      </c>
      <c r="E2757" t="s">
        <v>18</v>
      </c>
      <c r="F2757" t="s">
        <v>15</v>
      </c>
      <c r="G2757">
        <v>46.082369059999998</v>
      </c>
      <c r="H2757">
        <v>7.9565054320000002</v>
      </c>
      <c r="I2757" t="s">
        <v>8263</v>
      </c>
      <c r="J2757" t="s">
        <v>8263</v>
      </c>
      <c r="K2757" t="s">
        <v>8263</v>
      </c>
      <c r="L2757" t="s">
        <v>8263</v>
      </c>
    </row>
    <row r="2758" spans="1:12" x14ac:dyDescent="0.3">
      <c r="A2758" t="s">
        <v>5435</v>
      </c>
      <c r="B2758" t="s">
        <v>5436</v>
      </c>
      <c r="C2758">
        <v>73.599999999999994</v>
      </c>
      <c r="D2758" t="s">
        <v>8263</v>
      </c>
      <c r="E2758" t="s">
        <v>29</v>
      </c>
      <c r="F2758" t="s">
        <v>15</v>
      </c>
      <c r="G2758">
        <v>47.557867420000001</v>
      </c>
      <c r="H2758">
        <v>7.9567913600000004</v>
      </c>
      <c r="I2758" t="s">
        <v>8263</v>
      </c>
      <c r="J2758" t="s">
        <v>8263</v>
      </c>
      <c r="K2758" t="s">
        <v>8263</v>
      </c>
      <c r="L2758" t="s">
        <v>8263</v>
      </c>
    </row>
    <row r="2759" spans="1:12" x14ac:dyDescent="0.3">
      <c r="A2759" t="s">
        <v>5437</v>
      </c>
      <c r="B2759" t="s">
        <v>5438</v>
      </c>
      <c r="C2759">
        <v>73.2</v>
      </c>
      <c r="D2759" t="s">
        <v>8263</v>
      </c>
      <c r="E2759" t="s">
        <v>14</v>
      </c>
      <c r="F2759" t="s">
        <v>44</v>
      </c>
      <c r="G2759">
        <v>46.577289999999998</v>
      </c>
      <c r="H2759">
        <v>15.405989999999999</v>
      </c>
      <c r="I2759">
        <v>17.420000000000002</v>
      </c>
      <c r="J2759">
        <v>1.4</v>
      </c>
      <c r="K2759" t="s">
        <v>8263</v>
      </c>
      <c r="L2759">
        <v>305</v>
      </c>
    </row>
    <row r="2760" spans="1:12" x14ac:dyDescent="0.3">
      <c r="A2760" t="s">
        <v>5439</v>
      </c>
      <c r="B2760" t="s">
        <v>5440</v>
      </c>
      <c r="C2760">
        <v>73.057324840000007</v>
      </c>
      <c r="D2760" t="s">
        <v>8263</v>
      </c>
      <c r="E2760" t="s">
        <v>14</v>
      </c>
      <c r="F2760" t="s">
        <v>24</v>
      </c>
      <c r="G2760">
        <v>44.921900000000001</v>
      </c>
      <c r="H2760">
        <v>3.0745</v>
      </c>
      <c r="I2760" t="s">
        <v>8263</v>
      </c>
      <c r="J2760" t="s">
        <v>8263</v>
      </c>
      <c r="K2760" t="s">
        <v>8263</v>
      </c>
      <c r="L2760" t="s">
        <v>8263</v>
      </c>
    </row>
    <row r="2761" spans="1:12" x14ac:dyDescent="0.3">
      <c r="A2761" t="s">
        <v>5441</v>
      </c>
      <c r="B2761" t="s">
        <v>5442</v>
      </c>
      <c r="C2761">
        <v>592.79999999999995</v>
      </c>
      <c r="D2761">
        <v>610</v>
      </c>
      <c r="E2761" t="s">
        <v>18</v>
      </c>
      <c r="F2761" t="s">
        <v>41</v>
      </c>
      <c r="G2761">
        <v>47.275002000000001</v>
      </c>
      <c r="H2761">
        <v>12.756</v>
      </c>
      <c r="I2761">
        <v>365</v>
      </c>
      <c r="J2761">
        <v>88.06</v>
      </c>
      <c r="K2761">
        <v>245100</v>
      </c>
      <c r="L2761">
        <v>150.4</v>
      </c>
    </row>
    <row r="2762" spans="1:12" x14ac:dyDescent="0.3">
      <c r="A2762" t="s">
        <v>5443</v>
      </c>
      <c r="B2762" t="s">
        <v>5444</v>
      </c>
      <c r="C2762">
        <v>108</v>
      </c>
      <c r="D2762" t="s">
        <v>8263</v>
      </c>
      <c r="E2762" t="s">
        <v>29</v>
      </c>
      <c r="F2762" t="s">
        <v>24</v>
      </c>
      <c r="G2762">
        <v>48.682000000000002</v>
      </c>
      <c r="H2762">
        <v>7.9189999999999996</v>
      </c>
      <c r="I2762" t="s">
        <v>8263</v>
      </c>
      <c r="J2762" t="s">
        <v>8263</v>
      </c>
      <c r="K2762" t="s">
        <v>8263</v>
      </c>
      <c r="L2762">
        <v>685</v>
      </c>
    </row>
    <row r="2763" spans="1:12" x14ac:dyDescent="0.3">
      <c r="A2763" t="s">
        <v>5445</v>
      </c>
      <c r="B2763" t="s">
        <v>5446</v>
      </c>
      <c r="C2763">
        <v>75</v>
      </c>
      <c r="D2763" t="s">
        <v>8263</v>
      </c>
      <c r="E2763" t="s">
        <v>14</v>
      </c>
      <c r="F2763" t="s">
        <v>47</v>
      </c>
      <c r="G2763">
        <v>65.509167000000005</v>
      </c>
      <c r="H2763">
        <v>15.625556</v>
      </c>
      <c r="I2763">
        <v>46</v>
      </c>
      <c r="J2763">
        <v>209</v>
      </c>
      <c r="K2763" t="s">
        <v>8263</v>
      </c>
      <c r="L2763">
        <v>328</v>
      </c>
    </row>
    <row r="2764" spans="1:12" x14ac:dyDescent="0.3">
      <c r="A2764" t="s">
        <v>5447</v>
      </c>
      <c r="B2764" t="s">
        <v>5448</v>
      </c>
      <c r="C2764">
        <v>72.900000000000006</v>
      </c>
      <c r="D2764" t="s">
        <v>8263</v>
      </c>
      <c r="E2764" t="s">
        <v>29</v>
      </c>
      <c r="F2764" t="s">
        <v>15</v>
      </c>
      <c r="G2764">
        <v>46.438330960000002</v>
      </c>
      <c r="H2764">
        <v>8.8399633600000005</v>
      </c>
      <c r="I2764" t="s">
        <v>8263</v>
      </c>
      <c r="J2764" t="s">
        <v>8263</v>
      </c>
      <c r="K2764" t="s">
        <v>8263</v>
      </c>
      <c r="L2764" t="s">
        <v>8263</v>
      </c>
    </row>
    <row r="2765" spans="1:12" x14ac:dyDescent="0.3">
      <c r="A2765" t="s">
        <v>5449</v>
      </c>
      <c r="B2765" t="s">
        <v>5450</v>
      </c>
      <c r="C2765">
        <v>73</v>
      </c>
      <c r="D2765" t="s">
        <v>8263</v>
      </c>
      <c r="E2765" t="s">
        <v>14</v>
      </c>
      <c r="F2765" t="s">
        <v>47</v>
      </c>
      <c r="G2765">
        <v>59.633333299999997</v>
      </c>
      <c r="H2765">
        <v>16.2</v>
      </c>
      <c r="I2765" t="s">
        <v>8263</v>
      </c>
      <c r="J2765" t="s">
        <v>8263</v>
      </c>
      <c r="K2765" t="s">
        <v>8263</v>
      </c>
      <c r="L2765" t="s">
        <v>8263</v>
      </c>
    </row>
    <row r="2766" spans="1:12" x14ac:dyDescent="0.3">
      <c r="A2766" t="s">
        <v>5451</v>
      </c>
      <c r="B2766" t="s">
        <v>5452</v>
      </c>
      <c r="C2766">
        <v>72.3</v>
      </c>
      <c r="D2766" t="s">
        <v>8263</v>
      </c>
      <c r="E2766" t="s">
        <v>14</v>
      </c>
      <c r="F2766" t="s">
        <v>44</v>
      </c>
      <c r="G2766">
        <v>46.586590000000001</v>
      </c>
      <c r="H2766">
        <v>15.27548</v>
      </c>
      <c r="I2766">
        <v>33</v>
      </c>
      <c r="J2766">
        <v>2.2000000000000002</v>
      </c>
      <c r="K2766" t="s">
        <v>8263</v>
      </c>
      <c r="L2766">
        <v>297</v>
      </c>
    </row>
    <row r="2767" spans="1:12" x14ac:dyDescent="0.3">
      <c r="A2767" t="s">
        <v>5453</v>
      </c>
      <c r="B2767" t="s">
        <v>5454</v>
      </c>
      <c r="C2767">
        <v>72</v>
      </c>
      <c r="D2767" t="s">
        <v>8263</v>
      </c>
      <c r="E2767" t="s">
        <v>29</v>
      </c>
      <c r="F2767" t="s">
        <v>41</v>
      </c>
      <c r="G2767">
        <v>47.892954000000003</v>
      </c>
      <c r="H2767">
        <v>14.512340999999999</v>
      </c>
      <c r="I2767" t="s">
        <v>8263</v>
      </c>
      <c r="J2767" t="s">
        <v>8263</v>
      </c>
      <c r="K2767" t="s">
        <v>8263</v>
      </c>
      <c r="L2767">
        <v>270</v>
      </c>
    </row>
    <row r="2768" spans="1:12" x14ac:dyDescent="0.3">
      <c r="A2768" t="s">
        <v>5455</v>
      </c>
      <c r="B2768" t="s">
        <v>5456</v>
      </c>
      <c r="C2768">
        <v>72</v>
      </c>
      <c r="D2768" t="s">
        <v>8263</v>
      </c>
      <c r="E2768" t="s">
        <v>14</v>
      </c>
      <c r="F2768" t="s">
        <v>30</v>
      </c>
      <c r="G2768">
        <v>49.215530000000001</v>
      </c>
      <c r="H2768">
        <v>18.77683</v>
      </c>
      <c r="I2768">
        <v>14.7</v>
      </c>
      <c r="J2768">
        <v>3.9</v>
      </c>
      <c r="K2768" t="s">
        <v>8263</v>
      </c>
      <c r="L2768">
        <v>156</v>
      </c>
    </row>
    <row r="2769" spans="1:12" x14ac:dyDescent="0.3">
      <c r="A2769" t="s">
        <v>5457</v>
      </c>
      <c r="B2769" t="s">
        <v>5458</v>
      </c>
      <c r="C2769">
        <v>72</v>
      </c>
      <c r="D2769" t="s">
        <v>8263</v>
      </c>
      <c r="E2769" t="s">
        <v>14</v>
      </c>
      <c r="F2769" t="s">
        <v>88</v>
      </c>
      <c r="G2769">
        <v>40.96</v>
      </c>
      <c r="H2769">
        <v>20.068000000000001</v>
      </c>
      <c r="I2769">
        <v>80</v>
      </c>
      <c r="J2769">
        <v>152</v>
      </c>
      <c r="K2769">
        <v>62267</v>
      </c>
      <c r="L2769">
        <v>255</v>
      </c>
    </row>
    <row r="2770" spans="1:12" x14ac:dyDescent="0.3">
      <c r="A2770" t="s">
        <v>5459</v>
      </c>
      <c r="B2770" t="s">
        <v>5460</v>
      </c>
      <c r="C2770">
        <v>473</v>
      </c>
      <c r="D2770" t="s">
        <v>8263</v>
      </c>
      <c r="E2770" t="s">
        <v>14</v>
      </c>
      <c r="F2770" t="s">
        <v>38</v>
      </c>
      <c r="G2770">
        <v>39.663898000000003</v>
      </c>
      <c r="H2770">
        <v>-7.54</v>
      </c>
      <c r="I2770">
        <v>50</v>
      </c>
      <c r="J2770">
        <v>260</v>
      </c>
      <c r="K2770">
        <v>26400</v>
      </c>
      <c r="L2770" t="s">
        <v>8263</v>
      </c>
    </row>
    <row r="2771" spans="1:12" x14ac:dyDescent="0.3">
      <c r="A2771" t="s">
        <v>5461</v>
      </c>
      <c r="B2771" t="s">
        <v>5462</v>
      </c>
      <c r="C2771">
        <v>71.082802549999997</v>
      </c>
      <c r="D2771" t="s">
        <v>8263</v>
      </c>
      <c r="E2771" t="s">
        <v>14</v>
      </c>
      <c r="F2771" t="s">
        <v>24</v>
      </c>
      <c r="G2771">
        <v>46.454999999999998</v>
      </c>
      <c r="H2771">
        <v>1.613</v>
      </c>
      <c r="I2771" t="s">
        <v>8263</v>
      </c>
      <c r="J2771" t="s">
        <v>8263</v>
      </c>
      <c r="K2771" t="s">
        <v>8263</v>
      </c>
      <c r="L2771" t="s">
        <v>8263</v>
      </c>
    </row>
    <row r="2772" spans="1:12" x14ac:dyDescent="0.3">
      <c r="A2772" t="s">
        <v>5463</v>
      </c>
      <c r="B2772" t="s">
        <v>5464</v>
      </c>
      <c r="C2772">
        <v>71</v>
      </c>
      <c r="D2772">
        <v>32</v>
      </c>
      <c r="E2772" t="s">
        <v>18</v>
      </c>
      <c r="F2772" t="s">
        <v>15</v>
      </c>
      <c r="G2772">
        <v>46.153036239999999</v>
      </c>
      <c r="H2772">
        <v>7.6199884280000001</v>
      </c>
      <c r="I2772" t="s">
        <v>8263</v>
      </c>
      <c r="J2772">
        <v>77</v>
      </c>
      <c r="K2772">
        <v>220</v>
      </c>
      <c r="L2772" t="s">
        <v>8263</v>
      </c>
    </row>
    <row r="2773" spans="1:12" x14ac:dyDescent="0.3">
      <c r="A2773" t="s">
        <v>5465</v>
      </c>
      <c r="B2773" t="s">
        <v>5466</v>
      </c>
      <c r="C2773">
        <v>71</v>
      </c>
      <c r="D2773" t="s">
        <v>8263</v>
      </c>
      <c r="E2773" t="s">
        <v>14</v>
      </c>
      <c r="F2773" t="s">
        <v>15</v>
      </c>
      <c r="G2773">
        <v>46.882725200000003</v>
      </c>
      <c r="H2773">
        <v>7.1942190359999998</v>
      </c>
      <c r="I2773">
        <v>47</v>
      </c>
      <c r="J2773">
        <v>59</v>
      </c>
      <c r="K2773" t="s">
        <v>8263</v>
      </c>
      <c r="L2773" t="s">
        <v>8263</v>
      </c>
    </row>
    <row r="2774" spans="1:12" x14ac:dyDescent="0.3">
      <c r="A2774" t="s">
        <v>5467</v>
      </c>
      <c r="B2774" t="s">
        <v>5468</v>
      </c>
      <c r="C2774">
        <v>10.3</v>
      </c>
      <c r="D2774" t="s">
        <v>8263</v>
      </c>
      <c r="E2774" t="s">
        <v>29</v>
      </c>
      <c r="F2774" t="s">
        <v>70</v>
      </c>
      <c r="G2774">
        <v>39.251598000000001</v>
      </c>
      <c r="H2774">
        <v>20.864799999999999</v>
      </c>
      <c r="I2774" t="s">
        <v>8263</v>
      </c>
      <c r="J2774" t="s">
        <v>8263</v>
      </c>
      <c r="K2774" t="s">
        <v>8263</v>
      </c>
      <c r="L2774">
        <v>44</v>
      </c>
    </row>
    <row r="2775" spans="1:12" x14ac:dyDescent="0.3">
      <c r="A2775" t="s">
        <v>5469</v>
      </c>
      <c r="B2775" t="s">
        <v>5470</v>
      </c>
      <c r="C2775">
        <v>70</v>
      </c>
      <c r="D2775" t="s">
        <v>8263</v>
      </c>
      <c r="E2775" t="s">
        <v>29</v>
      </c>
      <c r="F2775" t="s">
        <v>44</v>
      </c>
      <c r="G2775">
        <v>46.113819999999997</v>
      </c>
      <c r="H2775">
        <v>13.68811</v>
      </c>
      <c r="I2775" t="s">
        <v>8263</v>
      </c>
      <c r="J2775" t="s">
        <v>8263</v>
      </c>
      <c r="K2775" t="s">
        <v>8263</v>
      </c>
      <c r="L2775" t="s">
        <v>8263</v>
      </c>
    </row>
    <row r="2776" spans="1:12" x14ac:dyDescent="0.3">
      <c r="A2776" t="s">
        <v>5471</v>
      </c>
      <c r="B2776" t="s">
        <v>5472</v>
      </c>
      <c r="C2776">
        <v>70</v>
      </c>
      <c r="D2776" t="s">
        <v>8263</v>
      </c>
      <c r="E2776" t="s">
        <v>14</v>
      </c>
      <c r="F2776" t="s">
        <v>15</v>
      </c>
      <c r="G2776">
        <v>46.146405850000001</v>
      </c>
      <c r="H2776">
        <v>7.0288967629999997</v>
      </c>
      <c r="I2776">
        <v>52</v>
      </c>
      <c r="J2776">
        <v>40</v>
      </c>
      <c r="K2776" t="s">
        <v>8263</v>
      </c>
      <c r="L2776" t="s">
        <v>8263</v>
      </c>
    </row>
    <row r="2777" spans="1:12" x14ac:dyDescent="0.3">
      <c r="A2777" t="s">
        <v>5473</v>
      </c>
      <c r="B2777" t="s">
        <v>5474</v>
      </c>
      <c r="C2777">
        <v>461</v>
      </c>
      <c r="D2777" t="s">
        <v>8263</v>
      </c>
      <c r="E2777" t="s">
        <v>29</v>
      </c>
      <c r="F2777" t="s">
        <v>19</v>
      </c>
      <c r="G2777">
        <v>42.5641417</v>
      </c>
      <c r="H2777">
        <v>12.6405466</v>
      </c>
      <c r="I2777">
        <v>50</v>
      </c>
      <c r="J2777" t="s">
        <v>8263</v>
      </c>
      <c r="K2777" t="s">
        <v>8263</v>
      </c>
      <c r="L2777" t="s">
        <v>8263</v>
      </c>
    </row>
    <row r="2778" spans="1:12" x14ac:dyDescent="0.3">
      <c r="A2778" t="s">
        <v>5475</v>
      </c>
      <c r="B2778" t="s">
        <v>5476</v>
      </c>
      <c r="C2778">
        <v>69.5</v>
      </c>
      <c r="D2778" t="s">
        <v>8263</v>
      </c>
      <c r="E2778" t="s">
        <v>14</v>
      </c>
      <c r="F2778" t="s">
        <v>15</v>
      </c>
      <c r="G2778">
        <v>46.58250649</v>
      </c>
      <c r="H2778">
        <v>9.6106483580000006</v>
      </c>
      <c r="I2778" t="s">
        <v>8263</v>
      </c>
      <c r="J2778" t="s">
        <v>8263</v>
      </c>
      <c r="K2778" t="s">
        <v>8263</v>
      </c>
      <c r="L2778" t="s">
        <v>8263</v>
      </c>
    </row>
    <row r="2779" spans="1:12" x14ac:dyDescent="0.3">
      <c r="A2779" t="s">
        <v>5477</v>
      </c>
      <c r="B2779" t="s">
        <v>5478</v>
      </c>
      <c r="C2779">
        <v>68.283438810000007</v>
      </c>
      <c r="D2779" t="s">
        <v>8263</v>
      </c>
      <c r="E2779" t="s">
        <v>29</v>
      </c>
      <c r="F2779" t="s">
        <v>24</v>
      </c>
      <c r="G2779">
        <v>43.715000000000003</v>
      </c>
      <c r="H2779">
        <v>5.2050000000000001</v>
      </c>
      <c r="I2779" t="s">
        <v>8263</v>
      </c>
      <c r="J2779" t="s">
        <v>8263</v>
      </c>
      <c r="K2779" t="s">
        <v>8263</v>
      </c>
      <c r="L2779" t="s">
        <v>8263</v>
      </c>
    </row>
    <row r="2780" spans="1:12" x14ac:dyDescent="0.3">
      <c r="A2780" t="s">
        <v>5479</v>
      </c>
      <c r="B2780" t="s">
        <v>5480</v>
      </c>
      <c r="C2780">
        <v>68.283438810000007</v>
      </c>
      <c r="D2780" t="s">
        <v>8263</v>
      </c>
      <c r="E2780" t="s">
        <v>29</v>
      </c>
      <c r="F2780" t="s">
        <v>24</v>
      </c>
      <c r="G2780">
        <v>43.633000000000003</v>
      </c>
      <c r="H2780">
        <v>5.1139999999999999</v>
      </c>
      <c r="I2780" t="s">
        <v>8263</v>
      </c>
      <c r="J2780" t="s">
        <v>8263</v>
      </c>
      <c r="K2780" t="s">
        <v>8263</v>
      </c>
      <c r="L2780" t="s">
        <v>8263</v>
      </c>
    </row>
    <row r="2781" spans="1:12" x14ac:dyDescent="0.3">
      <c r="A2781" t="s">
        <v>5481</v>
      </c>
      <c r="B2781" t="s">
        <v>5482</v>
      </c>
      <c r="C2781">
        <v>65</v>
      </c>
      <c r="D2781">
        <v>80</v>
      </c>
      <c r="E2781" t="s">
        <v>18</v>
      </c>
      <c r="F2781" t="s">
        <v>38</v>
      </c>
      <c r="G2781">
        <v>41.993000000000002</v>
      </c>
      <c r="H2781">
        <v>-6.2709999999999999</v>
      </c>
      <c r="I2781">
        <v>358.3</v>
      </c>
      <c r="J2781">
        <v>169</v>
      </c>
      <c r="K2781" t="s">
        <v>8263</v>
      </c>
      <c r="L2781" t="s">
        <v>8263</v>
      </c>
    </row>
    <row r="2782" spans="1:12" x14ac:dyDescent="0.3">
      <c r="A2782" t="s">
        <v>5483</v>
      </c>
      <c r="B2782" t="s">
        <v>5484</v>
      </c>
      <c r="C2782">
        <v>41</v>
      </c>
      <c r="D2782" t="s">
        <v>8263</v>
      </c>
      <c r="E2782" t="s">
        <v>14</v>
      </c>
      <c r="F2782" t="s">
        <v>117</v>
      </c>
      <c r="G2782">
        <v>39.564900000000002</v>
      </c>
      <c r="H2782">
        <v>-7.8122999999999996</v>
      </c>
      <c r="I2782">
        <v>60</v>
      </c>
      <c r="J2782">
        <v>95.6</v>
      </c>
      <c r="K2782">
        <v>9800</v>
      </c>
      <c r="L2782">
        <v>63.8</v>
      </c>
    </row>
    <row r="2783" spans="1:12" x14ac:dyDescent="0.3">
      <c r="A2783" t="s">
        <v>5485</v>
      </c>
      <c r="B2783" t="s">
        <v>5486</v>
      </c>
      <c r="C2783">
        <v>112</v>
      </c>
      <c r="D2783" t="s">
        <v>8263</v>
      </c>
      <c r="E2783" t="s">
        <v>29</v>
      </c>
      <c r="F2783" t="s">
        <v>47</v>
      </c>
      <c r="G2783">
        <v>63.597923000000002</v>
      </c>
      <c r="H2783">
        <v>16.120589500000001</v>
      </c>
      <c r="I2783">
        <v>49.5</v>
      </c>
      <c r="J2783" t="s">
        <v>8263</v>
      </c>
      <c r="K2783" t="s">
        <v>8263</v>
      </c>
      <c r="L2783">
        <v>536</v>
      </c>
    </row>
    <row r="2784" spans="1:12" x14ac:dyDescent="0.3">
      <c r="A2784" t="s">
        <v>5487</v>
      </c>
      <c r="B2784" t="s">
        <v>5488</v>
      </c>
      <c r="C2784">
        <v>68</v>
      </c>
      <c r="D2784" t="s">
        <v>8263</v>
      </c>
      <c r="E2784" t="s">
        <v>29</v>
      </c>
      <c r="F2784" t="s">
        <v>19</v>
      </c>
      <c r="G2784">
        <v>46.262982999999998</v>
      </c>
      <c r="H2784">
        <v>8.3278130000000008</v>
      </c>
      <c r="I2784" t="s">
        <v>8263</v>
      </c>
      <c r="J2784" t="s">
        <v>8263</v>
      </c>
      <c r="K2784" t="s">
        <v>8263</v>
      </c>
      <c r="L2784" t="s">
        <v>8263</v>
      </c>
    </row>
    <row r="2785" spans="1:12" x14ac:dyDescent="0.3">
      <c r="A2785" t="s">
        <v>5489</v>
      </c>
      <c r="B2785" t="s">
        <v>5490</v>
      </c>
      <c r="C2785">
        <v>45</v>
      </c>
      <c r="D2785" t="s">
        <v>8263</v>
      </c>
      <c r="E2785" t="s">
        <v>14</v>
      </c>
      <c r="F2785" t="s">
        <v>41</v>
      </c>
      <c r="G2785">
        <v>47.082999999999998</v>
      </c>
      <c r="H2785">
        <v>13.411</v>
      </c>
      <c r="I2785" t="s">
        <v>8263</v>
      </c>
      <c r="J2785" t="s">
        <v>8263</v>
      </c>
      <c r="K2785" t="s">
        <v>8263</v>
      </c>
      <c r="L2785">
        <v>163</v>
      </c>
    </row>
    <row r="2786" spans="1:12" x14ac:dyDescent="0.3">
      <c r="A2786" t="s">
        <v>5491</v>
      </c>
      <c r="B2786" t="s">
        <v>5492</v>
      </c>
      <c r="C2786">
        <v>68</v>
      </c>
      <c r="D2786" t="s">
        <v>8263</v>
      </c>
      <c r="E2786" t="s">
        <v>14</v>
      </c>
      <c r="F2786" t="s">
        <v>41</v>
      </c>
      <c r="G2786">
        <v>47.077998999999998</v>
      </c>
      <c r="H2786">
        <v>13.417</v>
      </c>
      <c r="I2786" t="s">
        <v>8263</v>
      </c>
      <c r="J2786">
        <v>17.149999999999999</v>
      </c>
      <c r="K2786">
        <v>68600</v>
      </c>
      <c r="L2786">
        <v>54.8</v>
      </c>
    </row>
    <row r="2787" spans="1:12" x14ac:dyDescent="0.3">
      <c r="A2787" t="s">
        <v>5493</v>
      </c>
      <c r="B2787" t="s">
        <v>5494</v>
      </c>
      <c r="C2787">
        <v>455</v>
      </c>
      <c r="D2787" t="s">
        <v>8263</v>
      </c>
      <c r="E2787" t="s">
        <v>14</v>
      </c>
      <c r="F2787" t="s">
        <v>47</v>
      </c>
      <c r="G2787">
        <v>66.954280999999995</v>
      </c>
      <c r="H2787">
        <v>19.796075999999999</v>
      </c>
      <c r="I2787">
        <v>60</v>
      </c>
      <c r="J2787">
        <v>600</v>
      </c>
      <c r="K2787" t="s">
        <v>8263</v>
      </c>
      <c r="L2787">
        <v>1190</v>
      </c>
    </row>
    <row r="2788" spans="1:12" x14ac:dyDescent="0.3">
      <c r="A2788" t="s">
        <v>5495</v>
      </c>
      <c r="B2788" t="s">
        <v>5496</v>
      </c>
      <c r="C2788">
        <v>68</v>
      </c>
      <c r="D2788" t="s">
        <v>8263</v>
      </c>
      <c r="E2788" t="s">
        <v>14</v>
      </c>
      <c r="F2788" t="s">
        <v>67</v>
      </c>
      <c r="G2788">
        <v>61.462083</v>
      </c>
      <c r="H2788">
        <v>23.437916999999999</v>
      </c>
      <c r="I2788">
        <v>33</v>
      </c>
      <c r="J2788">
        <v>699</v>
      </c>
      <c r="K2788" t="s">
        <v>8263</v>
      </c>
      <c r="L2788">
        <v>200</v>
      </c>
    </row>
    <row r="2789" spans="1:12" x14ac:dyDescent="0.3">
      <c r="A2789" t="s">
        <v>5497</v>
      </c>
      <c r="B2789" t="s">
        <v>5498</v>
      </c>
      <c r="C2789">
        <v>67.5</v>
      </c>
      <c r="D2789" t="s">
        <v>8263</v>
      </c>
      <c r="E2789" t="s">
        <v>29</v>
      </c>
      <c r="F2789" t="s">
        <v>30</v>
      </c>
      <c r="G2789">
        <v>49.127450000000003</v>
      </c>
      <c r="H2789">
        <v>18.364239999999999</v>
      </c>
      <c r="I2789" t="s">
        <v>8263</v>
      </c>
      <c r="J2789" t="s">
        <v>8263</v>
      </c>
      <c r="K2789" t="s">
        <v>8263</v>
      </c>
      <c r="L2789" t="s">
        <v>8263</v>
      </c>
    </row>
    <row r="2790" spans="1:12" x14ac:dyDescent="0.3">
      <c r="A2790" t="s">
        <v>5499</v>
      </c>
      <c r="B2790" t="s">
        <v>5500</v>
      </c>
      <c r="C2790">
        <v>68</v>
      </c>
      <c r="D2790" t="s">
        <v>8263</v>
      </c>
      <c r="E2790" t="s">
        <v>14</v>
      </c>
      <c r="F2790" t="s">
        <v>24</v>
      </c>
      <c r="G2790">
        <v>43.878</v>
      </c>
      <c r="H2790">
        <v>6.5380000000000003</v>
      </c>
      <c r="I2790">
        <v>100</v>
      </c>
      <c r="J2790">
        <v>149</v>
      </c>
      <c r="K2790" t="s">
        <v>8263</v>
      </c>
      <c r="L2790" t="s">
        <v>8263</v>
      </c>
    </row>
    <row r="2791" spans="1:12" x14ac:dyDescent="0.3">
      <c r="A2791" t="s">
        <v>5501</v>
      </c>
      <c r="B2791" t="s">
        <v>5502</v>
      </c>
      <c r="C2791">
        <v>67.099999999999994</v>
      </c>
      <c r="D2791" t="s">
        <v>8263</v>
      </c>
      <c r="E2791" t="s">
        <v>29</v>
      </c>
      <c r="F2791" t="s">
        <v>15</v>
      </c>
      <c r="G2791">
        <v>46.411273889999997</v>
      </c>
      <c r="H2791">
        <v>8.137625667</v>
      </c>
      <c r="I2791" t="s">
        <v>8263</v>
      </c>
      <c r="J2791" t="s">
        <v>8263</v>
      </c>
      <c r="K2791" t="s">
        <v>8263</v>
      </c>
      <c r="L2791" t="s">
        <v>8263</v>
      </c>
    </row>
    <row r="2792" spans="1:12" x14ac:dyDescent="0.3">
      <c r="A2792" t="s">
        <v>5503</v>
      </c>
      <c r="B2792" t="s">
        <v>5504</v>
      </c>
      <c r="C2792">
        <v>67</v>
      </c>
      <c r="D2792" t="s">
        <v>8263</v>
      </c>
      <c r="E2792" t="s">
        <v>14</v>
      </c>
      <c r="F2792" t="s">
        <v>19</v>
      </c>
      <c r="G2792">
        <v>44.121250000000003</v>
      </c>
      <c r="H2792">
        <v>10.404598</v>
      </c>
      <c r="I2792" t="s">
        <v>8263</v>
      </c>
      <c r="J2792" t="s">
        <v>8263</v>
      </c>
      <c r="K2792" t="s">
        <v>8263</v>
      </c>
      <c r="L2792" t="s">
        <v>8263</v>
      </c>
    </row>
    <row r="2793" spans="1:12" x14ac:dyDescent="0.3">
      <c r="A2793" t="s">
        <v>5505</v>
      </c>
      <c r="B2793" t="s">
        <v>5506</v>
      </c>
      <c r="C2793">
        <v>66.5</v>
      </c>
      <c r="D2793" t="s">
        <v>8263</v>
      </c>
      <c r="E2793" t="s">
        <v>14</v>
      </c>
      <c r="F2793" t="s">
        <v>24</v>
      </c>
      <c r="G2793">
        <v>44.07</v>
      </c>
      <c r="H2793">
        <v>2.8050000000000002</v>
      </c>
      <c r="I2793">
        <v>45</v>
      </c>
      <c r="J2793">
        <v>10.4</v>
      </c>
      <c r="K2793" t="s">
        <v>8263</v>
      </c>
      <c r="L2793" t="s">
        <v>8263</v>
      </c>
    </row>
    <row r="2794" spans="1:12" x14ac:dyDescent="0.3">
      <c r="A2794" t="s">
        <v>5507</v>
      </c>
      <c r="B2794" t="s">
        <v>5508</v>
      </c>
      <c r="C2794">
        <v>66</v>
      </c>
      <c r="D2794">
        <v>16</v>
      </c>
      <c r="E2794" t="s">
        <v>18</v>
      </c>
      <c r="F2794" t="s">
        <v>15</v>
      </c>
      <c r="G2794">
        <v>47.138373180000002</v>
      </c>
      <c r="H2794">
        <v>8.8975773609999997</v>
      </c>
      <c r="I2794" t="s">
        <v>8263</v>
      </c>
      <c r="J2794">
        <v>0.5</v>
      </c>
      <c r="K2794">
        <v>140</v>
      </c>
      <c r="L2794" t="s">
        <v>8263</v>
      </c>
    </row>
    <row r="2795" spans="1:12" x14ac:dyDescent="0.3">
      <c r="A2795" t="s">
        <v>5509</v>
      </c>
      <c r="B2795" t="s">
        <v>5510</v>
      </c>
      <c r="C2795">
        <v>66</v>
      </c>
      <c r="D2795" t="s">
        <v>8263</v>
      </c>
      <c r="E2795" t="s">
        <v>14</v>
      </c>
      <c r="F2795" t="s">
        <v>38</v>
      </c>
      <c r="G2795">
        <v>42.311000999999997</v>
      </c>
      <c r="H2795">
        <v>-7.0410000000000004</v>
      </c>
      <c r="I2795">
        <v>664.8</v>
      </c>
      <c r="J2795">
        <v>122</v>
      </c>
      <c r="K2795" t="s">
        <v>8263</v>
      </c>
      <c r="L2795" t="s">
        <v>8263</v>
      </c>
    </row>
    <row r="2796" spans="1:12" x14ac:dyDescent="0.3">
      <c r="A2796" t="s">
        <v>5511</v>
      </c>
      <c r="B2796" t="s">
        <v>5512</v>
      </c>
      <c r="C2796">
        <v>66</v>
      </c>
      <c r="D2796" t="s">
        <v>8263</v>
      </c>
      <c r="E2796" t="s">
        <v>14</v>
      </c>
      <c r="F2796" t="s">
        <v>38</v>
      </c>
      <c r="G2796">
        <v>42.317000999999998</v>
      </c>
      <c r="H2796">
        <v>0.2</v>
      </c>
      <c r="I2796">
        <v>92</v>
      </c>
      <c r="J2796">
        <v>436</v>
      </c>
      <c r="K2796">
        <v>267000</v>
      </c>
      <c r="L2796">
        <v>151</v>
      </c>
    </row>
    <row r="2797" spans="1:12" x14ac:dyDescent="0.3">
      <c r="A2797" t="s">
        <v>5513</v>
      </c>
      <c r="B2797" t="s">
        <v>5514</v>
      </c>
      <c r="C2797">
        <v>66</v>
      </c>
      <c r="D2797" t="s">
        <v>8263</v>
      </c>
      <c r="E2797" t="s">
        <v>14</v>
      </c>
      <c r="F2797" t="s">
        <v>95</v>
      </c>
      <c r="G2797">
        <v>42.119399999999999</v>
      </c>
      <c r="H2797">
        <v>24.289000000000001</v>
      </c>
      <c r="I2797">
        <v>272</v>
      </c>
      <c r="J2797">
        <v>0.17</v>
      </c>
      <c r="K2797" t="s">
        <v>8263</v>
      </c>
      <c r="L2797">
        <v>147</v>
      </c>
    </row>
    <row r="2798" spans="1:12" x14ac:dyDescent="0.3">
      <c r="A2798" t="s">
        <v>5515</v>
      </c>
      <c r="B2798" t="s">
        <v>5516</v>
      </c>
      <c r="C2798">
        <v>446</v>
      </c>
      <c r="D2798">
        <v>400</v>
      </c>
      <c r="E2798" t="s">
        <v>18</v>
      </c>
      <c r="F2798" t="s">
        <v>38</v>
      </c>
      <c r="G2798">
        <v>42.500622999999997</v>
      </c>
      <c r="H2798">
        <v>0.98921199999999998</v>
      </c>
      <c r="I2798">
        <v>400</v>
      </c>
      <c r="J2798">
        <v>3</v>
      </c>
      <c r="K2798">
        <v>3270</v>
      </c>
      <c r="L2798" t="s">
        <v>8263</v>
      </c>
    </row>
    <row r="2799" spans="1:12" x14ac:dyDescent="0.3">
      <c r="A2799" t="s">
        <v>5517</v>
      </c>
      <c r="B2799" t="s">
        <v>5518</v>
      </c>
      <c r="C2799">
        <v>66</v>
      </c>
      <c r="D2799" t="s">
        <v>8263</v>
      </c>
      <c r="E2799" t="s">
        <v>14</v>
      </c>
      <c r="F2799" t="s">
        <v>41</v>
      </c>
      <c r="G2799">
        <v>46.987999000000002</v>
      </c>
      <c r="H2799">
        <v>13.106</v>
      </c>
      <c r="I2799">
        <v>502</v>
      </c>
      <c r="J2799">
        <v>2.58</v>
      </c>
      <c r="K2799" t="s">
        <v>8263</v>
      </c>
      <c r="L2799" t="s">
        <v>8263</v>
      </c>
    </row>
    <row r="2800" spans="1:12" x14ac:dyDescent="0.3">
      <c r="A2800" t="s">
        <v>5519</v>
      </c>
      <c r="B2800" t="s">
        <v>5520</v>
      </c>
      <c r="C2800">
        <v>25.2</v>
      </c>
      <c r="D2800" t="s">
        <v>8263</v>
      </c>
      <c r="E2800" t="s">
        <v>14</v>
      </c>
      <c r="F2800" t="s">
        <v>88</v>
      </c>
      <c r="G2800">
        <v>41.682917000000003</v>
      </c>
      <c r="H2800">
        <v>19.896249999999998</v>
      </c>
      <c r="I2800">
        <v>54.8</v>
      </c>
      <c r="J2800">
        <v>124</v>
      </c>
      <c r="K2800" t="s">
        <v>8263</v>
      </c>
      <c r="L2800">
        <v>120</v>
      </c>
    </row>
    <row r="2801" spans="1:12" x14ac:dyDescent="0.3">
      <c r="A2801" t="s">
        <v>5521</v>
      </c>
      <c r="B2801" t="s">
        <v>5522</v>
      </c>
      <c r="C2801">
        <v>66</v>
      </c>
      <c r="D2801" t="s">
        <v>8263</v>
      </c>
      <c r="E2801" t="s">
        <v>14</v>
      </c>
      <c r="F2801" t="s">
        <v>15</v>
      </c>
      <c r="G2801">
        <v>46.308174489999999</v>
      </c>
      <c r="H2801">
        <v>7.4341008989999997</v>
      </c>
      <c r="I2801">
        <v>15</v>
      </c>
      <c r="J2801">
        <v>0.09</v>
      </c>
      <c r="K2801" t="s">
        <v>8263</v>
      </c>
      <c r="L2801" t="s">
        <v>8263</v>
      </c>
    </row>
    <row r="2802" spans="1:12" x14ac:dyDescent="0.3">
      <c r="A2802" t="s">
        <v>5523</v>
      </c>
      <c r="B2802" t="s">
        <v>5524</v>
      </c>
      <c r="C2802">
        <v>65.8</v>
      </c>
      <c r="D2802" t="s">
        <v>8263</v>
      </c>
      <c r="E2802" t="s">
        <v>14</v>
      </c>
      <c r="F2802" t="s">
        <v>15</v>
      </c>
      <c r="G2802">
        <v>46.575338080000002</v>
      </c>
      <c r="H2802">
        <v>8.3335340739999992</v>
      </c>
      <c r="I2802" t="s">
        <v>8263</v>
      </c>
      <c r="J2802" t="s">
        <v>8263</v>
      </c>
      <c r="K2802" t="s">
        <v>8263</v>
      </c>
      <c r="L2802" t="s">
        <v>8263</v>
      </c>
    </row>
    <row r="2803" spans="1:12" x14ac:dyDescent="0.3">
      <c r="A2803" t="s">
        <v>5525</v>
      </c>
      <c r="B2803" t="s">
        <v>5526</v>
      </c>
      <c r="C2803">
        <v>65.579144209999995</v>
      </c>
      <c r="D2803" t="s">
        <v>8263</v>
      </c>
      <c r="E2803" t="s">
        <v>29</v>
      </c>
      <c r="F2803" t="s">
        <v>24</v>
      </c>
      <c r="G2803">
        <v>43.786999999999999</v>
      </c>
      <c r="H2803">
        <v>5.774</v>
      </c>
      <c r="I2803" t="s">
        <v>8263</v>
      </c>
      <c r="J2803" t="s">
        <v>8263</v>
      </c>
      <c r="K2803" t="s">
        <v>8263</v>
      </c>
      <c r="L2803" t="s">
        <v>8263</v>
      </c>
    </row>
    <row r="2804" spans="1:12" x14ac:dyDescent="0.3">
      <c r="A2804" t="s">
        <v>5527</v>
      </c>
      <c r="B2804" t="s">
        <v>5528</v>
      </c>
      <c r="C2804">
        <v>68</v>
      </c>
      <c r="D2804" t="s">
        <v>8263</v>
      </c>
      <c r="E2804" t="s">
        <v>14</v>
      </c>
      <c r="F2804" t="s">
        <v>47</v>
      </c>
      <c r="G2804">
        <v>63.821221999999999</v>
      </c>
      <c r="H2804">
        <v>17.145008000000001</v>
      </c>
      <c r="I2804">
        <v>30</v>
      </c>
      <c r="J2804">
        <v>1815</v>
      </c>
      <c r="K2804" t="s">
        <v>8263</v>
      </c>
      <c r="L2804">
        <v>306</v>
      </c>
    </row>
    <row r="2805" spans="1:12" x14ac:dyDescent="0.3">
      <c r="A2805" t="s">
        <v>5529</v>
      </c>
      <c r="B2805" t="s">
        <v>5530</v>
      </c>
      <c r="C2805">
        <v>65</v>
      </c>
      <c r="D2805" t="s">
        <v>8263</v>
      </c>
      <c r="E2805" t="s">
        <v>29</v>
      </c>
      <c r="F2805" t="s">
        <v>19</v>
      </c>
      <c r="G2805">
        <v>45.976666700000003</v>
      </c>
      <c r="H2805">
        <v>12.3033333</v>
      </c>
      <c r="I2805" t="s">
        <v>8263</v>
      </c>
      <c r="J2805" t="s">
        <v>8263</v>
      </c>
      <c r="K2805" t="s">
        <v>8263</v>
      </c>
      <c r="L2805" t="s">
        <v>8263</v>
      </c>
    </row>
    <row r="2806" spans="1:12" x14ac:dyDescent="0.3">
      <c r="A2806" t="s">
        <v>5531</v>
      </c>
      <c r="B2806" t="s">
        <v>5532</v>
      </c>
      <c r="C2806">
        <v>65</v>
      </c>
      <c r="D2806" t="s">
        <v>8263</v>
      </c>
      <c r="E2806" t="s">
        <v>29</v>
      </c>
      <c r="F2806" t="s">
        <v>35</v>
      </c>
      <c r="G2806">
        <v>48.671285949999998</v>
      </c>
      <c r="H2806">
        <v>8.3543767290000002</v>
      </c>
      <c r="I2806" t="s">
        <v>8263</v>
      </c>
      <c r="J2806" t="s">
        <v>8263</v>
      </c>
      <c r="K2806" t="s">
        <v>8263</v>
      </c>
      <c r="L2806" t="s">
        <v>8263</v>
      </c>
    </row>
    <row r="2807" spans="1:12" x14ac:dyDescent="0.3">
      <c r="A2807" t="s">
        <v>5533</v>
      </c>
      <c r="B2807" t="s">
        <v>5534</v>
      </c>
      <c r="C2807">
        <v>1226.43</v>
      </c>
      <c r="D2807" t="s">
        <v>8263</v>
      </c>
      <c r="E2807" t="s">
        <v>18</v>
      </c>
      <c r="F2807" t="s">
        <v>38</v>
      </c>
      <c r="G2807">
        <v>41.209335000000003</v>
      </c>
      <c r="H2807">
        <v>-6.686566</v>
      </c>
      <c r="I2807">
        <v>139.5</v>
      </c>
      <c r="J2807">
        <v>56.6</v>
      </c>
      <c r="K2807">
        <v>35000</v>
      </c>
      <c r="L2807" t="s">
        <v>8263</v>
      </c>
    </row>
    <row r="2808" spans="1:12" x14ac:dyDescent="0.3">
      <c r="A2808" t="s">
        <v>5535</v>
      </c>
      <c r="B2808" t="s">
        <v>5536</v>
      </c>
      <c r="C2808">
        <v>65</v>
      </c>
      <c r="D2808" t="s">
        <v>8263</v>
      </c>
      <c r="E2808" t="s">
        <v>14</v>
      </c>
      <c r="F2808" t="s">
        <v>38</v>
      </c>
      <c r="G2808">
        <v>43.290999999999997</v>
      </c>
      <c r="H2808">
        <v>-6.12</v>
      </c>
      <c r="I2808" t="s">
        <v>8263</v>
      </c>
      <c r="J2808" t="s">
        <v>8263</v>
      </c>
      <c r="K2808" t="s">
        <v>8263</v>
      </c>
      <c r="L2808" t="s">
        <v>8263</v>
      </c>
    </row>
    <row r="2809" spans="1:12" x14ac:dyDescent="0.3">
      <c r="A2809" t="s">
        <v>5537</v>
      </c>
      <c r="B2809" t="s">
        <v>5538</v>
      </c>
      <c r="C2809">
        <v>65</v>
      </c>
      <c r="D2809" t="s">
        <v>8263</v>
      </c>
      <c r="E2809" t="s">
        <v>14</v>
      </c>
      <c r="F2809" t="s">
        <v>38</v>
      </c>
      <c r="G2809">
        <v>42.228000999999999</v>
      </c>
      <c r="H2809">
        <v>-7.0049999999999999</v>
      </c>
      <c r="I2809" t="s">
        <v>8263</v>
      </c>
      <c r="J2809" t="s">
        <v>8263</v>
      </c>
      <c r="K2809" t="s">
        <v>8263</v>
      </c>
      <c r="L2809" t="s">
        <v>8263</v>
      </c>
    </row>
    <row r="2810" spans="1:12" x14ac:dyDescent="0.3">
      <c r="A2810" t="s">
        <v>5539</v>
      </c>
      <c r="B2810" t="s">
        <v>5540</v>
      </c>
      <c r="C2810">
        <v>65</v>
      </c>
      <c r="D2810" t="s">
        <v>8263</v>
      </c>
      <c r="E2810" t="s">
        <v>29</v>
      </c>
      <c r="F2810" t="s">
        <v>15</v>
      </c>
      <c r="G2810">
        <v>46.669891970000002</v>
      </c>
      <c r="H2810">
        <v>9.6892026359999992</v>
      </c>
      <c r="I2810" t="s">
        <v>8263</v>
      </c>
      <c r="J2810" t="s">
        <v>8263</v>
      </c>
      <c r="K2810" t="s">
        <v>8263</v>
      </c>
      <c r="L2810" t="s">
        <v>8263</v>
      </c>
    </row>
    <row r="2811" spans="1:12" x14ac:dyDescent="0.3">
      <c r="A2811" t="s">
        <v>5541</v>
      </c>
      <c r="B2811" t="s">
        <v>5542</v>
      </c>
      <c r="C2811">
        <v>64</v>
      </c>
      <c r="D2811" t="s">
        <v>8263</v>
      </c>
      <c r="E2811" t="s">
        <v>14</v>
      </c>
      <c r="F2811" t="s">
        <v>41</v>
      </c>
      <c r="G2811">
        <v>47.6057785</v>
      </c>
      <c r="H2811">
        <v>14.742995499999999</v>
      </c>
      <c r="I2811">
        <v>83.5</v>
      </c>
      <c r="J2811">
        <v>1.66</v>
      </c>
      <c r="K2811" t="s">
        <v>8263</v>
      </c>
      <c r="L2811">
        <v>388</v>
      </c>
    </row>
    <row r="2812" spans="1:12" x14ac:dyDescent="0.3">
      <c r="A2812" t="s">
        <v>5543</v>
      </c>
      <c r="B2812" t="s">
        <v>5544</v>
      </c>
      <c r="C2812">
        <v>65.366872409999999</v>
      </c>
      <c r="D2812" t="s">
        <v>8263</v>
      </c>
      <c r="E2812" t="s">
        <v>14</v>
      </c>
      <c r="F2812" t="s">
        <v>47</v>
      </c>
      <c r="G2812">
        <v>65.8173745</v>
      </c>
      <c r="H2812">
        <v>21.682987000000001</v>
      </c>
      <c r="I2812" t="s">
        <v>8263</v>
      </c>
      <c r="J2812" t="s">
        <v>8263</v>
      </c>
      <c r="K2812" t="s">
        <v>8263</v>
      </c>
      <c r="L2812" t="s">
        <v>8263</v>
      </c>
    </row>
    <row r="2813" spans="1:12" x14ac:dyDescent="0.3">
      <c r="A2813" t="s">
        <v>5545</v>
      </c>
      <c r="B2813" t="s">
        <v>5546</v>
      </c>
      <c r="C2813">
        <v>64</v>
      </c>
      <c r="D2813" t="s">
        <v>8263</v>
      </c>
      <c r="E2813" t="s">
        <v>14</v>
      </c>
      <c r="F2813" t="s">
        <v>47</v>
      </c>
      <c r="G2813">
        <v>63.223554999999998</v>
      </c>
      <c r="H2813">
        <v>15.320855999999999</v>
      </c>
      <c r="I2813" t="s">
        <v>8263</v>
      </c>
      <c r="J2813" t="s">
        <v>8263</v>
      </c>
      <c r="K2813" t="s">
        <v>8263</v>
      </c>
      <c r="L2813" t="s">
        <v>8263</v>
      </c>
    </row>
    <row r="2814" spans="1:12" x14ac:dyDescent="0.3">
      <c r="A2814" t="s">
        <v>5547</v>
      </c>
      <c r="B2814" t="s">
        <v>5548</v>
      </c>
      <c r="C2814">
        <v>64</v>
      </c>
      <c r="D2814" t="s">
        <v>8263</v>
      </c>
      <c r="E2814" t="s">
        <v>14</v>
      </c>
      <c r="F2814" t="s">
        <v>19</v>
      </c>
      <c r="G2814">
        <v>46.616613999999998</v>
      </c>
      <c r="H2814">
        <v>10.700158999999999</v>
      </c>
      <c r="I2814" t="s">
        <v>8263</v>
      </c>
      <c r="J2814" t="s">
        <v>8263</v>
      </c>
      <c r="K2814" t="s">
        <v>8263</v>
      </c>
      <c r="L2814" t="s">
        <v>8263</v>
      </c>
    </row>
    <row r="2815" spans="1:12" x14ac:dyDescent="0.3">
      <c r="A2815" t="s">
        <v>5549</v>
      </c>
      <c r="B2815" t="s">
        <v>5550</v>
      </c>
      <c r="C2815">
        <v>450</v>
      </c>
      <c r="D2815" t="s">
        <v>8263</v>
      </c>
      <c r="E2815" t="s">
        <v>14</v>
      </c>
      <c r="F2815" t="s">
        <v>47</v>
      </c>
      <c r="G2815">
        <v>66.691226</v>
      </c>
      <c r="H2815">
        <v>20.345341000000001</v>
      </c>
      <c r="I2815">
        <v>101</v>
      </c>
      <c r="J2815">
        <v>54</v>
      </c>
      <c r="K2815" t="s">
        <v>8263</v>
      </c>
      <c r="L2815">
        <v>1840</v>
      </c>
    </row>
    <row r="2816" spans="1:12" x14ac:dyDescent="0.3">
      <c r="A2816" t="s">
        <v>5551</v>
      </c>
      <c r="B2816" t="s">
        <v>5552</v>
      </c>
      <c r="C2816">
        <v>64</v>
      </c>
      <c r="D2816" t="s">
        <v>8263</v>
      </c>
      <c r="E2816" t="s">
        <v>29</v>
      </c>
      <c r="F2816" t="s">
        <v>67</v>
      </c>
      <c r="G2816">
        <v>65.323055999999994</v>
      </c>
      <c r="H2816">
        <v>25.358332999999998</v>
      </c>
      <c r="I2816" t="s">
        <v>8263</v>
      </c>
      <c r="J2816" t="s">
        <v>8263</v>
      </c>
      <c r="K2816" t="s">
        <v>8263</v>
      </c>
      <c r="L2816" t="s">
        <v>8263</v>
      </c>
    </row>
    <row r="2817" spans="1:12" x14ac:dyDescent="0.3">
      <c r="A2817" t="s">
        <v>5553</v>
      </c>
      <c r="B2817" t="s">
        <v>5554</v>
      </c>
      <c r="C2817">
        <v>63</v>
      </c>
      <c r="D2817" t="s">
        <v>8263</v>
      </c>
      <c r="E2817" t="s">
        <v>14</v>
      </c>
      <c r="F2817" t="s">
        <v>38</v>
      </c>
      <c r="G2817">
        <v>43.237000000000002</v>
      </c>
      <c r="H2817">
        <v>-6.8470000000000004</v>
      </c>
      <c r="I2817">
        <v>128</v>
      </c>
      <c r="J2817">
        <v>133</v>
      </c>
      <c r="K2817">
        <v>52000</v>
      </c>
      <c r="L2817" t="s">
        <v>8263</v>
      </c>
    </row>
    <row r="2818" spans="1:12" x14ac:dyDescent="0.3">
      <c r="A2818" t="s">
        <v>5555</v>
      </c>
      <c r="B2818" t="s">
        <v>5556</v>
      </c>
      <c r="C2818">
        <v>63</v>
      </c>
      <c r="D2818" t="s">
        <v>8263</v>
      </c>
      <c r="E2818" t="s">
        <v>14</v>
      </c>
      <c r="F2818" t="s">
        <v>38</v>
      </c>
      <c r="G2818">
        <v>43.237000000000002</v>
      </c>
      <c r="H2818">
        <v>-6.8470000000000004</v>
      </c>
      <c r="I2818">
        <v>128</v>
      </c>
      <c r="J2818">
        <v>133</v>
      </c>
      <c r="K2818">
        <v>52000</v>
      </c>
      <c r="L2818" t="s">
        <v>8263</v>
      </c>
    </row>
    <row r="2819" spans="1:12" x14ac:dyDescent="0.3">
      <c r="A2819" t="s">
        <v>5557</v>
      </c>
      <c r="B2819" t="s">
        <v>5558</v>
      </c>
      <c r="C2819">
        <v>40</v>
      </c>
      <c r="D2819" t="s">
        <v>8263</v>
      </c>
      <c r="E2819" t="s">
        <v>14</v>
      </c>
      <c r="F2819" t="s">
        <v>117</v>
      </c>
      <c r="G2819">
        <v>40.531599999999997</v>
      </c>
      <c r="H2819">
        <v>-7.3296999999999999</v>
      </c>
      <c r="I2819">
        <v>39</v>
      </c>
      <c r="J2819">
        <v>3.5</v>
      </c>
      <c r="K2819">
        <v>1500</v>
      </c>
      <c r="L2819">
        <v>48.7</v>
      </c>
    </row>
    <row r="2820" spans="1:12" x14ac:dyDescent="0.3">
      <c r="A2820" t="s">
        <v>5559</v>
      </c>
      <c r="B2820" t="s">
        <v>5560</v>
      </c>
      <c r="C2820">
        <v>64</v>
      </c>
      <c r="D2820" t="s">
        <v>8263</v>
      </c>
      <c r="E2820" t="s">
        <v>14</v>
      </c>
      <c r="F2820" t="s">
        <v>47</v>
      </c>
      <c r="G2820">
        <v>66.499046000000007</v>
      </c>
      <c r="H2820">
        <v>17.107240999999998</v>
      </c>
      <c r="I2820">
        <v>19</v>
      </c>
      <c r="J2820">
        <v>740</v>
      </c>
      <c r="K2820" t="s">
        <v>8263</v>
      </c>
      <c r="L2820">
        <v>140</v>
      </c>
    </row>
    <row r="2821" spans="1:12" x14ac:dyDescent="0.3">
      <c r="A2821" t="s">
        <v>5561</v>
      </c>
      <c r="B2821" t="s">
        <v>5562</v>
      </c>
      <c r="C2821">
        <v>62</v>
      </c>
      <c r="D2821" t="s">
        <v>8263</v>
      </c>
      <c r="E2821" t="s">
        <v>14</v>
      </c>
      <c r="F2821" t="s">
        <v>47</v>
      </c>
      <c r="G2821">
        <v>63.167910999999997</v>
      </c>
      <c r="H2821">
        <v>17.277051</v>
      </c>
      <c r="I2821" t="s">
        <v>8263</v>
      </c>
      <c r="J2821" t="s">
        <v>8263</v>
      </c>
      <c r="K2821" t="s">
        <v>8263</v>
      </c>
      <c r="L2821" t="s">
        <v>8263</v>
      </c>
    </row>
    <row r="2822" spans="1:12" x14ac:dyDescent="0.3">
      <c r="A2822" t="s">
        <v>5563</v>
      </c>
      <c r="B2822" t="s">
        <v>5564</v>
      </c>
      <c r="C2822">
        <v>62</v>
      </c>
      <c r="D2822" t="s">
        <v>8263</v>
      </c>
      <c r="E2822" t="s">
        <v>29</v>
      </c>
      <c r="F2822" t="s">
        <v>19</v>
      </c>
      <c r="G2822">
        <v>46.597121000000001</v>
      </c>
      <c r="H2822">
        <v>11.530879000000001</v>
      </c>
      <c r="I2822" t="s">
        <v>8263</v>
      </c>
      <c r="J2822" t="s">
        <v>8263</v>
      </c>
      <c r="K2822" t="s">
        <v>8263</v>
      </c>
      <c r="L2822" t="s">
        <v>8263</v>
      </c>
    </row>
    <row r="2823" spans="1:12" x14ac:dyDescent="0.3">
      <c r="A2823" t="s">
        <v>5565</v>
      </c>
      <c r="B2823" t="s">
        <v>5566</v>
      </c>
      <c r="C2823">
        <v>62</v>
      </c>
      <c r="D2823" t="s">
        <v>8263</v>
      </c>
      <c r="E2823" t="s">
        <v>14</v>
      </c>
      <c r="F2823" t="s">
        <v>38</v>
      </c>
      <c r="G2823">
        <v>42.624001</v>
      </c>
      <c r="H2823">
        <v>-0.24</v>
      </c>
      <c r="I2823" t="s">
        <v>8263</v>
      </c>
      <c r="J2823" t="s">
        <v>8263</v>
      </c>
      <c r="K2823" t="s">
        <v>8263</v>
      </c>
      <c r="L2823" t="s">
        <v>8263</v>
      </c>
    </row>
    <row r="2824" spans="1:12" x14ac:dyDescent="0.3">
      <c r="A2824" t="s">
        <v>5567</v>
      </c>
      <c r="B2824" t="s">
        <v>5568</v>
      </c>
      <c r="C2824">
        <v>448.3</v>
      </c>
      <c r="D2824" t="s">
        <v>8263</v>
      </c>
      <c r="E2824" t="s">
        <v>14</v>
      </c>
      <c r="F2824" t="s">
        <v>15</v>
      </c>
      <c r="G2824">
        <v>46.708553479999999</v>
      </c>
      <c r="H2824">
        <v>8.2260194890000005</v>
      </c>
      <c r="I2824">
        <v>94</v>
      </c>
      <c r="J2824">
        <v>27</v>
      </c>
      <c r="K2824" t="s">
        <v>8263</v>
      </c>
      <c r="L2824">
        <v>852</v>
      </c>
    </row>
    <row r="2825" spans="1:12" x14ac:dyDescent="0.3">
      <c r="A2825" t="s">
        <v>5569</v>
      </c>
      <c r="B2825" t="s">
        <v>5570</v>
      </c>
      <c r="C2825">
        <v>62</v>
      </c>
      <c r="D2825" t="s">
        <v>8263</v>
      </c>
      <c r="E2825" t="s">
        <v>14</v>
      </c>
      <c r="F2825" t="s">
        <v>67</v>
      </c>
      <c r="G2825">
        <v>61.210576000000003</v>
      </c>
      <c r="H2825">
        <v>28.782634999999999</v>
      </c>
      <c r="I2825">
        <v>17</v>
      </c>
      <c r="J2825">
        <v>5600</v>
      </c>
      <c r="K2825" t="s">
        <v>8263</v>
      </c>
      <c r="L2825">
        <v>327</v>
      </c>
    </row>
    <row r="2826" spans="1:12" x14ac:dyDescent="0.3">
      <c r="A2826" t="s">
        <v>5571</v>
      </c>
      <c r="B2826" t="s">
        <v>5572</v>
      </c>
      <c r="C2826">
        <v>61.94</v>
      </c>
      <c r="D2826" t="s">
        <v>8263</v>
      </c>
      <c r="E2826" t="s">
        <v>14</v>
      </c>
      <c r="F2826" t="s">
        <v>38</v>
      </c>
      <c r="G2826">
        <v>43.386159999999997</v>
      </c>
      <c r="H2826">
        <v>-6.8253779999999997</v>
      </c>
      <c r="I2826" t="s">
        <v>8263</v>
      </c>
      <c r="J2826" t="s">
        <v>8263</v>
      </c>
      <c r="K2826" t="s">
        <v>8263</v>
      </c>
      <c r="L2826" t="s">
        <v>8263</v>
      </c>
    </row>
    <row r="2827" spans="1:12" x14ac:dyDescent="0.3">
      <c r="A2827" t="s">
        <v>5573</v>
      </c>
      <c r="B2827" t="s">
        <v>5574</v>
      </c>
      <c r="C2827">
        <v>61.8</v>
      </c>
      <c r="D2827" t="s">
        <v>8263</v>
      </c>
      <c r="E2827" t="s">
        <v>18</v>
      </c>
      <c r="F2827" t="s">
        <v>30</v>
      </c>
      <c r="G2827">
        <v>48.860480000000003</v>
      </c>
      <c r="H2827">
        <v>21.094360000000002</v>
      </c>
      <c r="I2827" t="s">
        <v>8263</v>
      </c>
      <c r="J2827" t="s">
        <v>8263</v>
      </c>
      <c r="K2827" t="s">
        <v>8263</v>
      </c>
      <c r="L2827" t="s">
        <v>8263</v>
      </c>
    </row>
    <row r="2828" spans="1:12" x14ac:dyDescent="0.3">
      <c r="A2828" t="s">
        <v>5575</v>
      </c>
      <c r="B2828" t="s">
        <v>5576</v>
      </c>
      <c r="C2828">
        <v>62</v>
      </c>
      <c r="D2828" t="s">
        <v>8263</v>
      </c>
      <c r="E2828" t="s">
        <v>29</v>
      </c>
      <c r="F2828" t="s">
        <v>47</v>
      </c>
      <c r="G2828">
        <v>65.795328999999995</v>
      </c>
      <c r="H2828">
        <v>22.570443000000001</v>
      </c>
      <c r="I2828" t="s">
        <v>8263</v>
      </c>
      <c r="J2828" t="s">
        <v>8263</v>
      </c>
      <c r="K2828" t="s">
        <v>8263</v>
      </c>
      <c r="L2828" t="s">
        <v>8263</v>
      </c>
    </row>
    <row r="2829" spans="1:12" x14ac:dyDescent="0.3">
      <c r="A2829" t="s">
        <v>5577</v>
      </c>
      <c r="B2829" t="s">
        <v>5578</v>
      </c>
      <c r="C2829">
        <v>61</v>
      </c>
      <c r="D2829" t="s">
        <v>8263</v>
      </c>
      <c r="E2829" t="s">
        <v>14</v>
      </c>
      <c r="F2829" t="s">
        <v>62</v>
      </c>
      <c r="G2829">
        <v>56.771999000000001</v>
      </c>
      <c r="H2829">
        <v>-3.3530000000000002</v>
      </c>
      <c r="I2829">
        <v>21</v>
      </c>
      <c r="J2829">
        <v>36.359000000000002</v>
      </c>
      <c r="K2829" t="s">
        <v>8263</v>
      </c>
      <c r="L2829">
        <v>186</v>
      </c>
    </row>
    <row r="2830" spans="1:12" x14ac:dyDescent="0.3">
      <c r="A2830" t="s">
        <v>5579</v>
      </c>
      <c r="B2830" t="s">
        <v>5580</v>
      </c>
      <c r="C2830">
        <v>60.84662865</v>
      </c>
      <c r="D2830" t="s">
        <v>8263</v>
      </c>
      <c r="E2830" t="s">
        <v>29</v>
      </c>
      <c r="F2830" t="s">
        <v>24</v>
      </c>
      <c r="G2830">
        <v>45.878999999999998</v>
      </c>
      <c r="H2830">
        <v>5.8109999999999999</v>
      </c>
      <c r="I2830" t="s">
        <v>8263</v>
      </c>
      <c r="J2830" t="s">
        <v>8263</v>
      </c>
      <c r="K2830" t="s">
        <v>8263</v>
      </c>
      <c r="L2830" t="s">
        <v>8263</v>
      </c>
    </row>
    <row r="2831" spans="1:12" x14ac:dyDescent="0.3">
      <c r="A2831" t="s">
        <v>5581</v>
      </c>
      <c r="B2831" t="s">
        <v>5582</v>
      </c>
      <c r="C2831">
        <v>445</v>
      </c>
      <c r="D2831">
        <v>33</v>
      </c>
      <c r="E2831" t="s">
        <v>14</v>
      </c>
      <c r="F2831" t="s">
        <v>24</v>
      </c>
      <c r="G2831">
        <v>44.059699999999999</v>
      </c>
      <c r="H2831">
        <v>2.77</v>
      </c>
      <c r="I2831">
        <v>461.2</v>
      </c>
      <c r="J2831">
        <v>10.9</v>
      </c>
      <c r="K2831">
        <v>700</v>
      </c>
      <c r="L2831" t="s">
        <v>8263</v>
      </c>
    </row>
    <row r="2832" spans="1:12" x14ac:dyDescent="0.3">
      <c r="A2832" t="s">
        <v>5583</v>
      </c>
      <c r="B2832" t="s">
        <v>5584</v>
      </c>
      <c r="C2832">
        <v>61</v>
      </c>
      <c r="D2832" t="s">
        <v>8263</v>
      </c>
      <c r="E2832" t="s">
        <v>14</v>
      </c>
      <c r="F2832" t="s">
        <v>47</v>
      </c>
      <c r="G2832">
        <v>64.221215000000001</v>
      </c>
      <c r="H2832">
        <v>20.271177000000002</v>
      </c>
      <c r="I2832" t="s">
        <v>8263</v>
      </c>
      <c r="J2832" t="s">
        <v>8263</v>
      </c>
      <c r="K2832" t="s">
        <v>8263</v>
      </c>
      <c r="L2832" t="s">
        <v>8263</v>
      </c>
    </row>
    <row r="2833" spans="1:12" x14ac:dyDescent="0.3">
      <c r="A2833" t="s">
        <v>5585</v>
      </c>
      <c r="B2833" t="s">
        <v>5586</v>
      </c>
      <c r="C2833">
        <v>60</v>
      </c>
      <c r="D2833" t="s">
        <v>8263</v>
      </c>
      <c r="E2833" t="s">
        <v>14</v>
      </c>
      <c r="F2833" t="s">
        <v>44</v>
      </c>
      <c r="G2833">
        <v>46.568040000000003</v>
      </c>
      <c r="H2833">
        <v>15.604150000000001</v>
      </c>
      <c r="I2833">
        <v>33</v>
      </c>
      <c r="J2833">
        <v>2.1</v>
      </c>
      <c r="K2833" t="s">
        <v>8263</v>
      </c>
      <c r="L2833">
        <v>270</v>
      </c>
    </row>
    <row r="2834" spans="1:12" x14ac:dyDescent="0.3">
      <c r="A2834" t="s">
        <v>5587</v>
      </c>
      <c r="B2834" t="s">
        <v>5588</v>
      </c>
      <c r="C2834">
        <v>60</v>
      </c>
      <c r="D2834" t="s">
        <v>8263</v>
      </c>
      <c r="E2834" t="s">
        <v>29</v>
      </c>
      <c r="F2834" t="s">
        <v>41</v>
      </c>
      <c r="G2834">
        <v>46.814204799999999</v>
      </c>
      <c r="H2834">
        <v>12.761756999999999</v>
      </c>
      <c r="I2834" t="s">
        <v>8263</v>
      </c>
      <c r="J2834" t="s">
        <v>8263</v>
      </c>
      <c r="K2834" t="s">
        <v>8263</v>
      </c>
      <c r="L2834" t="s">
        <v>8263</v>
      </c>
    </row>
    <row r="2835" spans="1:12" x14ac:dyDescent="0.3">
      <c r="A2835" t="s">
        <v>5589</v>
      </c>
      <c r="B2835" t="s">
        <v>5590</v>
      </c>
      <c r="C2835">
        <v>60</v>
      </c>
      <c r="D2835" t="s">
        <v>8263</v>
      </c>
      <c r="E2835" t="s">
        <v>14</v>
      </c>
      <c r="F2835" t="s">
        <v>47</v>
      </c>
      <c r="G2835">
        <v>65.476968999999997</v>
      </c>
      <c r="H2835">
        <v>15.856519</v>
      </c>
      <c r="I2835">
        <v>32</v>
      </c>
      <c r="J2835">
        <v>871</v>
      </c>
      <c r="K2835" t="s">
        <v>8263</v>
      </c>
      <c r="L2835">
        <v>323</v>
      </c>
    </row>
    <row r="2836" spans="1:12" x14ac:dyDescent="0.3">
      <c r="A2836" t="s">
        <v>5591</v>
      </c>
      <c r="B2836" t="s">
        <v>5592</v>
      </c>
      <c r="C2836">
        <v>60</v>
      </c>
      <c r="D2836" t="s">
        <v>8263</v>
      </c>
      <c r="E2836" t="s">
        <v>14</v>
      </c>
      <c r="F2836" t="s">
        <v>47</v>
      </c>
      <c r="G2836">
        <v>63.356465</v>
      </c>
      <c r="H2836">
        <v>16.597823000000002</v>
      </c>
      <c r="I2836" t="s">
        <v>8263</v>
      </c>
      <c r="J2836" t="s">
        <v>8263</v>
      </c>
      <c r="K2836" t="s">
        <v>8263</v>
      </c>
      <c r="L2836" t="s">
        <v>8263</v>
      </c>
    </row>
    <row r="2837" spans="1:12" x14ac:dyDescent="0.3">
      <c r="A2837" t="s">
        <v>5593</v>
      </c>
      <c r="B2837" t="s">
        <v>5594</v>
      </c>
      <c r="C2837">
        <v>60</v>
      </c>
      <c r="D2837" t="s">
        <v>8263</v>
      </c>
      <c r="E2837" t="s">
        <v>29</v>
      </c>
      <c r="F2837" t="s">
        <v>19</v>
      </c>
      <c r="G2837">
        <v>40.139505</v>
      </c>
      <c r="H2837">
        <v>15.554868000000001</v>
      </c>
      <c r="I2837" t="s">
        <v>8263</v>
      </c>
      <c r="J2837" t="s">
        <v>8263</v>
      </c>
      <c r="K2837" t="s">
        <v>8263</v>
      </c>
      <c r="L2837" t="s">
        <v>8263</v>
      </c>
    </row>
    <row r="2838" spans="1:12" x14ac:dyDescent="0.3">
      <c r="A2838" t="s">
        <v>5595</v>
      </c>
      <c r="B2838" t="s">
        <v>5596</v>
      </c>
      <c r="C2838">
        <v>66.900000000000006</v>
      </c>
      <c r="D2838" t="s">
        <v>8263</v>
      </c>
      <c r="E2838" t="s">
        <v>29</v>
      </c>
      <c r="F2838" t="s">
        <v>19</v>
      </c>
      <c r="G2838">
        <v>46.307194000000003</v>
      </c>
      <c r="H2838">
        <v>9.3952360000000006</v>
      </c>
      <c r="I2838" t="s">
        <v>8263</v>
      </c>
      <c r="J2838" t="s">
        <v>8263</v>
      </c>
      <c r="K2838" t="s">
        <v>8263</v>
      </c>
      <c r="L2838" t="s">
        <v>8263</v>
      </c>
    </row>
    <row r="2839" spans="1:12" x14ac:dyDescent="0.3">
      <c r="A2839" t="s">
        <v>5597</v>
      </c>
      <c r="B2839" t="s">
        <v>5598</v>
      </c>
      <c r="C2839">
        <v>480</v>
      </c>
      <c r="D2839" t="s">
        <v>8263</v>
      </c>
      <c r="E2839" t="s">
        <v>18</v>
      </c>
      <c r="F2839" t="s">
        <v>35</v>
      </c>
      <c r="G2839">
        <v>51.167138999999999</v>
      </c>
      <c r="H2839">
        <v>9.0468320000000002</v>
      </c>
      <c r="I2839">
        <v>324</v>
      </c>
      <c r="J2839">
        <v>4.4000000000000004</v>
      </c>
      <c r="K2839">
        <v>3400</v>
      </c>
      <c r="L2839" t="s">
        <v>8263</v>
      </c>
    </row>
    <row r="2840" spans="1:12" x14ac:dyDescent="0.3">
      <c r="A2840" t="s">
        <v>5599</v>
      </c>
      <c r="B2840" t="s">
        <v>5600</v>
      </c>
      <c r="C2840">
        <v>60</v>
      </c>
      <c r="D2840" t="s">
        <v>8263</v>
      </c>
      <c r="E2840" t="s">
        <v>29</v>
      </c>
      <c r="F2840" t="s">
        <v>19</v>
      </c>
      <c r="G2840">
        <v>44.309024999999998</v>
      </c>
      <c r="H2840">
        <v>7.1760250000000001</v>
      </c>
      <c r="I2840" t="s">
        <v>8263</v>
      </c>
      <c r="J2840" t="s">
        <v>8263</v>
      </c>
      <c r="K2840" t="s">
        <v>8263</v>
      </c>
      <c r="L2840" t="s">
        <v>8263</v>
      </c>
    </row>
    <row r="2841" spans="1:12" x14ac:dyDescent="0.3">
      <c r="A2841" t="s">
        <v>5601</v>
      </c>
      <c r="B2841" t="s">
        <v>5602</v>
      </c>
      <c r="C2841">
        <v>60</v>
      </c>
      <c r="D2841" t="s">
        <v>8263</v>
      </c>
      <c r="E2841" t="s">
        <v>14</v>
      </c>
      <c r="F2841" t="s">
        <v>15</v>
      </c>
      <c r="G2841">
        <v>46.768950670000002</v>
      </c>
      <c r="H2841">
        <v>7.1275763540000003</v>
      </c>
      <c r="I2841" t="s">
        <v>8263</v>
      </c>
      <c r="J2841" t="s">
        <v>8263</v>
      </c>
      <c r="K2841" t="s">
        <v>8263</v>
      </c>
      <c r="L2841" t="s">
        <v>8263</v>
      </c>
    </row>
    <row r="2842" spans="1:12" x14ac:dyDescent="0.3">
      <c r="A2842" t="s">
        <v>5603</v>
      </c>
      <c r="B2842" t="s">
        <v>5604</v>
      </c>
      <c r="C2842">
        <v>60</v>
      </c>
      <c r="D2842" t="s">
        <v>8263</v>
      </c>
      <c r="E2842" t="s">
        <v>14</v>
      </c>
      <c r="F2842" t="s">
        <v>304</v>
      </c>
      <c r="G2842">
        <v>43.298900000000003</v>
      </c>
      <c r="H2842">
        <v>17.794</v>
      </c>
      <c r="I2842" t="s">
        <v>8263</v>
      </c>
      <c r="J2842">
        <v>0.96</v>
      </c>
      <c r="K2842" t="s">
        <v>8263</v>
      </c>
      <c r="L2842" t="s">
        <v>8263</v>
      </c>
    </row>
    <row r="2843" spans="1:12" x14ac:dyDescent="0.3">
      <c r="A2843" t="s">
        <v>5605</v>
      </c>
      <c r="B2843" t="s">
        <v>5606</v>
      </c>
      <c r="C2843">
        <v>60</v>
      </c>
      <c r="D2843" t="s">
        <v>8263</v>
      </c>
      <c r="E2843" t="s">
        <v>14</v>
      </c>
      <c r="F2843" t="s">
        <v>95</v>
      </c>
      <c r="G2843">
        <v>41.642800000000001</v>
      </c>
      <c r="H2843">
        <v>24.152999999999999</v>
      </c>
      <c r="I2843">
        <v>341</v>
      </c>
      <c r="J2843">
        <v>447.13</v>
      </c>
      <c r="K2843" t="s">
        <v>8263</v>
      </c>
      <c r="L2843">
        <v>100</v>
      </c>
    </row>
    <row r="2844" spans="1:12" x14ac:dyDescent="0.3">
      <c r="A2844" t="s">
        <v>5607</v>
      </c>
      <c r="B2844" t="s">
        <v>5608</v>
      </c>
      <c r="C2844">
        <v>60</v>
      </c>
      <c r="D2844" t="s">
        <v>8263</v>
      </c>
      <c r="E2844" t="s">
        <v>14</v>
      </c>
      <c r="F2844" t="s">
        <v>112</v>
      </c>
      <c r="G2844">
        <v>43.795099999999998</v>
      </c>
      <c r="H2844">
        <v>16.596800000000002</v>
      </c>
      <c r="I2844">
        <v>47</v>
      </c>
      <c r="J2844">
        <v>541</v>
      </c>
      <c r="K2844" t="s">
        <v>8263</v>
      </c>
      <c r="L2844" t="s">
        <v>8263</v>
      </c>
    </row>
    <row r="2845" spans="1:12" x14ac:dyDescent="0.3">
      <c r="A2845" t="s">
        <v>5609</v>
      </c>
      <c r="B2845" t="s">
        <v>5610</v>
      </c>
      <c r="C2845">
        <v>60</v>
      </c>
      <c r="D2845" t="s">
        <v>8263</v>
      </c>
      <c r="E2845" t="s">
        <v>14</v>
      </c>
      <c r="F2845" t="s">
        <v>15</v>
      </c>
      <c r="G2845">
        <v>46.526351589999997</v>
      </c>
      <c r="H2845">
        <v>8.5977090090000008</v>
      </c>
      <c r="I2845">
        <v>73</v>
      </c>
      <c r="J2845">
        <v>25</v>
      </c>
      <c r="K2845" t="s">
        <v>8263</v>
      </c>
      <c r="L2845" t="s">
        <v>8263</v>
      </c>
    </row>
    <row r="2846" spans="1:12" x14ac:dyDescent="0.3">
      <c r="A2846" t="s">
        <v>5611</v>
      </c>
      <c r="B2846" t="s">
        <v>5612</v>
      </c>
      <c r="C2846">
        <v>440</v>
      </c>
      <c r="D2846">
        <v>440</v>
      </c>
      <c r="E2846" t="s">
        <v>18</v>
      </c>
      <c r="F2846" t="s">
        <v>62</v>
      </c>
      <c r="G2846">
        <v>56.394103999999999</v>
      </c>
      <c r="H2846">
        <v>-5.1143190000000001</v>
      </c>
      <c r="I2846">
        <v>46</v>
      </c>
      <c r="J2846">
        <v>11.3</v>
      </c>
      <c r="K2846">
        <v>7000</v>
      </c>
      <c r="L2846" t="s">
        <v>8263</v>
      </c>
    </row>
    <row r="2847" spans="1:12" x14ac:dyDescent="0.3">
      <c r="A2847" t="s">
        <v>5613</v>
      </c>
      <c r="B2847" t="s">
        <v>5614</v>
      </c>
      <c r="C2847">
        <v>59.8</v>
      </c>
      <c r="D2847" t="s">
        <v>8263</v>
      </c>
      <c r="E2847" t="s">
        <v>18</v>
      </c>
      <c r="F2847" t="s">
        <v>35</v>
      </c>
      <c r="G2847">
        <v>50.614334229999997</v>
      </c>
      <c r="H2847">
        <v>11.49212837</v>
      </c>
      <c r="I2847">
        <v>56</v>
      </c>
      <c r="J2847">
        <v>3.28</v>
      </c>
      <c r="K2847">
        <v>408</v>
      </c>
      <c r="L2847" t="s">
        <v>8263</v>
      </c>
    </row>
    <row r="2848" spans="1:12" x14ac:dyDescent="0.3">
      <c r="A2848" t="s">
        <v>5615</v>
      </c>
      <c r="B2848" t="s">
        <v>5616</v>
      </c>
      <c r="C2848">
        <v>59.49448134</v>
      </c>
      <c r="D2848" t="s">
        <v>8263</v>
      </c>
      <c r="E2848" t="s">
        <v>29</v>
      </c>
      <c r="F2848" t="s">
        <v>24</v>
      </c>
      <c r="G2848">
        <v>44.137999999999998</v>
      </c>
      <c r="H2848">
        <v>5.9790000000000001</v>
      </c>
      <c r="I2848" t="s">
        <v>8263</v>
      </c>
      <c r="J2848" t="s">
        <v>8263</v>
      </c>
      <c r="K2848" t="s">
        <v>8263</v>
      </c>
      <c r="L2848" t="s">
        <v>8263</v>
      </c>
    </row>
    <row r="2849" spans="1:12" x14ac:dyDescent="0.3">
      <c r="A2849" t="s">
        <v>5617</v>
      </c>
      <c r="B2849" t="s">
        <v>5618</v>
      </c>
      <c r="C2849">
        <v>59.235668789999998</v>
      </c>
      <c r="D2849" t="s">
        <v>8263</v>
      </c>
      <c r="E2849" t="s">
        <v>14</v>
      </c>
      <c r="F2849" t="s">
        <v>24</v>
      </c>
      <c r="G2849">
        <v>45.006</v>
      </c>
      <c r="H2849">
        <v>5.6870000000000003</v>
      </c>
      <c r="I2849" t="s">
        <v>8263</v>
      </c>
      <c r="J2849" t="s">
        <v>8263</v>
      </c>
      <c r="K2849" t="s">
        <v>8263</v>
      </c>
      <c r="L2849" t="s">
        <v>8263</v>
      </c>
    </row>
    <row r="2850" spans="1:12" x14ac:dyDescent="0.3">
      <c r="A2850" t="s">
        <v>5619</v>
      </c>
      <c r="B2850" t="s">
        <v>5620</v>
      </c>
      <c r="C2850">
        <v>59</v>
      </c>
      <c r="D2850" t="s">
        <v>8263</v>
      </c>
      <c r="E2850" t="s">
        <v>14</v>
      </c>
      <c r="F2850" t="s">
        <v>41</v>
      </c>
      <c r="G2850">
        <v>47.433998000000003</v>
      </c>
      <c r="H2850">
        <v>13.949</v>
      </c>
      <c r="I2850" t="s">
        <v>8263</v>
      </c>
      <c r="J2850" t="s">
        <v>8263</v>
      </c>
      <c r="K2850" t="s">
        <v>8263</v>
      </c>
      <c r="L2850">
        <v>206</v>
      </c>
    </row>
    <row r="2851" spans="1:12" x14ac:dyDescent="0.3">
      <c r="A2851" t="s">
        <v>5621</v>
      </c>
      <c r="B2851" t="s">
        <v>2525</v>
      </c>
      <c r="C2851">
        <v>58.5</v>
      </c>
      <c r="D2851" t="s">
        <v>8263</v>
      </c>
      <c r="E2851" t="s">
        <v>29</v>
      </c>
      <c r="F2851" t="s">
        <v>15</v>
      </c>
      <c r="G2851">
        <v>47.571183580000003</v>
      </c>
      <c r="H2851">
        <v>8.3381703100000006</v>
      </c>
      <c r="I2851" t="s">
        <v>8263</v>
      </c>
      <c r="J2851" t="s">
        <v>8263</v>
      </c>
      <c r="K2851" t="s">
        <v>8263</v>
      </c>
      <c r="L2851" t="s">
        <v>8263</v>
      </c>
    </row>
    <row r="2852" spans="1:12" x14ac:dyDescent="0.3">
      <c r="A2852" t="s">
        <v>5622</v>
      </c>
      <c r="B2852" t="s">
        <v>5623</v>
      </c>
      <c r="C2852">
        <v>58</v>
      </c>
      <c r="D2852" t="s">
        <v>8263</v>
      </c>
      <c r="E2852" t="s">
        <v>14</v>
      </c>
      <c r="F2852" t="s">
        <v>24</v>
      </c>
      <c r="G2852">
        <v>45.986899999999999</v>
      </c>
      <c r="H2852">
        <v>4.0493800000000002</v>
      </c>
      <c r="I2852">
        <v>70</v>
      </c>
      <c r="J2852">
        <v>128</v>
      </c>
      <c r="K2852" t="s">
        <v>8263</v>
      </c>
      <c r="L2852" t="s">
        <v>8263</v>
      </c>
    </row>
    <row r="2853" spans="1:12" x14ac:dyDescent="0.3">
      <c r="A2853" t="s">
        <v>5624</v>
      </c>
      <c r="B2853" t="s">
        <v>5625</v>
      </c>
      <c r="C2853">
        <v>25.9</v>
      </c>
      <c r="D2853" t="s">
        <v>8263</v>
      </c>
      <c r="E2853" t="s">
        <v>14</v>
      </c>
      <c r="F2853" t="s">
        <v>117</v>
      </c>
      <c r="G2853">
        <v>40.5</v>
      </c>
      <c r="H2853">
        <v>-7.51</v>
      </c>
      <c r="I2853">
        <v>76</v>
      </c>
      <c r="J2853">
        <v>50.5</v>
      </c>
      <c r="K2853">
        <v>34200</v>
      </c>
      <c r="L2853">
        <v>54</v>
      </c>
    </row>
    <row r="2854" spans="1:12" x14ac:dyDescent="0.3">
      <c r="A2854" t="s">
        <v>5626</v>
      </c>
      <c r="B2854" t="s">
        <v>5627</v>
      </c>
      <c r="C2854">
        <v>60</v>
      </c>
      <c r="D2854" t="s">
        <v>8263</v>
      </c>
      <c r="E2854" t="s">
        <v>29</v>
      </c>
      <c r="F2854" t="s">
        <v>47</v>
      </c>
      <c r="G2854">
        <v>63.690491000000002</v>
      </c>
      <c r="H2854">
        <v>16.872475000000001</v>
      </c>
      <c r="I2854" t="s">
        <v>8263</v>
      </c>
      <c r="J2854" t="s">
        <v>8263</v>
      </c>
      <c r="K2854" t="s">
        <v>8263</v>
      </c>
      <c r="L2854" t="s">
        <v>8263</v>
      </c>
    </row>
    <row r="2855" spans="1:12" x14ac:dyDescent="0.3">
      <c r="A2855" t="s">
        <v>5628</v>
      </c>
      <c r="B2855" t="s">
        <v>5629</v>
      </c>
      <c r="C2855">
        <v>64.900000000000006</v>
      </c>
      <c r="D2855" t="s">
        <v>8263</v>
      </c>
      <c r="E2855" t="s">
        <v>29</v>
      </c>
      <c r="F2855" t="s">
        <v>19</v>
      </c>
      <c r="G2855">
        <v>38.666882999999999</v>
      </c>
      <c r="H2855">
        <v>16.481204999999999</v>
      </c>
      <c r="I2855" t="s">
        <v>8263</v>
      </c>
      <c r="J2855" t="s">
        <v>8263</v>
      </c>
      <c r="K2855" t="s">
        <v>8263</v>
      </c>
      <c r="L2855" t="s">
        <v>8263</v>
      </c>
    </row>
    <row r="2856" spans="1:12" x14ac:dyDescent="0.3">
      <c r="A2856" t="s">
        <v>5630</v>
      </c>
      <c r="B2856" t="s">
        <v>5631</v>
      </c>
      <c r="C2856">
        <v>58</v>
      </c>
      <c r="D2856" t="s">
        <v>8263</v>
      </c>
      <c r="E2856" t="s">
        <v>14</v>
      </c>
      <c r="F2856" t="s">
        <v>41</v>
      </c>
      <c r="G2856">
        <v>47.602001000000001</v>
      </c>
      <c r="H2856">
        <v>14.763999999999999</v>
      </c>
      <c r="I2856" t="s">
        <v>8263</v>
      </c>
      <c r="J2856" t="s">
        <v>8263</v>
      </c>
      <c r="K2856" t="s">
        <v>8263</v>
      </c>
      <c r="L2856" t="s">
        <v>8263</v>
      </c>
    </row>
    <row r="2857" spans="1:12" x14ac:dyDescent="0.3">
      <c r="A2857" t="s">
        <v>5632</v>
      </c>
      <c r="B2857" t="s">
        <v>5633</v>
      </c>
      <c r="C2857">
        <v>25</v>
      </c>
      <c r="D2857" t="s">
        <v>8263</v>
      </c>
      <c r="E2857" t="s">
        <v>14</v>
      </c>
      <c r="F2857" t="s">
        <v>117</v>
      </c>
      <c r="G2857">
        <v>41.07</v>
      </c>
      <c r="H2857">
        <v>-7.46</v>
      </c>
      <c r="I2857" t="s">
        <v>8263</v>
      </c>
      <c r="J2857">
        <v>12.9</v>
      </c>
      <c r="K2857" t="s">
        <v>8263</v>
      </c>
      <c r="L2857">
        <v>60</v>
      </c>
    </row>
    <row r="2858" spans="1:12" x14ac:dyDescent="0.3">
      <c r="A2858" t="s">
        <v>5634</v>
      </c>
      <c r="B2858" t="s">
        <v>5635</v>
      </c>
      <c r="C2858">
        <v>58</v>
      </c>
      <c r="D2858" t="s">
        <v>8263</v>
      </c>
      <c r="E2858" t="s">
        <v>29</v>
      </c>
      <c r="F2858" t="s">
        <v>15</v>
      </c>
      <c r="G2858">
        <v>46.715691399999997</v>
      </c>
      <c r="H2858">
        <v>8.6101469720000008</v>
      </c>
      <c r="I2858" t="s">
        <v>8263</v>
      </c>
      <c r="J2858" t="s">
        <v>8263</v>
      </c>
      <c r="K2858" t="s">
        <v>8263</v>
      </c>
      <c r="L2858" t="s">
        <v>8263</v>
      </c>
    </row>
    <row r="2859" spans="1:12" x14ac:dyDescent="0.3">
      <c r="A2859" t="s">
        <v>5636</v>
      </c>
      <c r="B2859" t="s">
        <v>5637</v>
      </c>
      <c r="C2859">
        <v>58</v>
      </c>
      <c r="D2859" t="s">
        <v>8263</v>
      </c>
      <c r="E2859" t="s">
        <v>29</v>
      </c>
      <c r="F2859" t="s">
        <v>67</v>
      </c>
      <c r="G2859">
        <v>64.75</v>
      </c>
      <c r="H2859">
        <v>26.416667</v>
      </c>
      <c r="I2859">
        <v>15.7</v>
      </c>
      <c r="J2859" t="s">
        <v>8263</v>
      </c>
      <c r="K2859" t="s">
        <v>8263</v>
      </c>
      <c r="L2859">
        <v>248.16</v>
      </c>
    </row>
    <row r="2860" spans="1:12" x14ac:dyDescent="0.3">
      <c r="A2860" t="s">
        <v>5638</v>
      </c>
      <c r="B2860" t="s">
        <v>5639</v>
      </c>
      <c r="C2860">
        <v>57.9</v>
      </c>
      <c r="D2860" t="s">
        <v>8263</v>
      </c>
      <c r="E2860" t="s">
        <v>14</v>
      </c>
      <c r="F2860" t="s">
        <v>44</v>
      </c>
      <c r="G2860">
        <v>46.55874</v>
      </c>
      <c r="H2860">
        <v>15.44511</v>
      </c>
      <c r="I2860">
        <v>14.6</v>
      </c>
      <c r="J2860">
        <v>0.9</v>
      </c>
      <c r="K2860" t="s">
        <v>8263</v>
      </c>
      <c r="L2860">
        <v>260</v>
      </c>
    </row>
    <row r="2861" spans="1:12" x14ac:dyDescent="0.3">
      <c r="A2861" t="s">
        <v>5640</v>
      </c>
      <c r="B2861" t="s">
        <v>5641</v>
      </c>
      <c r="C2861">
        <v>57.466260390000002</v>
      </c>
      <c r="D2861" t="s">
        <v>8263</v>
      </c>
      <c r="E2861" t="s">
        <v>29</v>
      </c>
      <c r="F2861" t="s">
        <v>24</v>
      </c>
      <c r="G2861">
        <v>45.79</v>
      </c>
      <c r="H2861">
        <v>5.0250000000000004</v>
      </c>
      <c r="I2861" t="s">
        <v>8263</v>
      </c>
      <c r="J2861" t="s">
        <v>8263</v>
      </c>
      <c r="K2861" t="s">
        <v>8263</v>
      </c>
      <c r="L2861" t="s">
        <v>8263</v>
      </c>
    </row>
    <row r="2862" spans="1:12" x14ac:dyDescent="0.3">
      <c r="A2862" t="s">
        <v>5642</v>
      </c>
      <c r="B2862" t="s">
        <v>5643</v>
      </c>
      <c r="C2862">
        <v>58</v>
      </c>
      <c r="D2862" t="s">
        <v>8263</v>
      </c>
      <c r="E2862" t="s">
        <v>14</v>
      </c>
      <c r="F2862" t="s">
        <v>47</v>
      </c>
      <c r="G2862">
        <v>64.294319999999999</v>
      </c>
      <c r="H2862">
        <v>17.246873000000001</v>
      </c>
      <c r="I2862" t="s">
        <v>8263</v>
      </c>
      <c r="J2862" t="s">
        <v>8263</v>
      </c>
      <c r="K2862" t="s">
        <v>8263</v>
      </c>
      <c r="L2862" t="s">
        <v>8263</v>
      </c>
    </row>
    <row r="2863" spans="1:12" x14ac:dyDescent="0.3">
      <c r="A2863" t="s">
        <v>5644</v>
      </c>
      <c r="B2863" t="s">
        <v>5645</v>
      </c>
      <c r="C2863">
        <v>56.790186740000003</v>
      </c>
      <c r="D2863" t="s">
        <v>8263</v>
      </c>
      <c r="E2863" t="s">
        <v>29</v>
      </c>
      <c r="F2863" t="s">
        <v>24</v>
      </c>
      <c r="G2863">
        <v>45.701999999999998</v>
      </c>
      <c r="H2863">
        <v>4.8419999999999996</v>
      </c>
      <c r="I2863" t="s">
        <v>8263</v>
      </c>
      <c r="J2863" t="s">
        <v>8263</v>
      </c>
      <c r="K2863" t="s">
        <v>8263</v>
      </c>
      <c r="L2863" t="s">
        <v>8263</v>
      </c>
    </row>
    <row r="2864" spans="1:12" x14ac:dyDescent="0.3">
      <c r="A2864" t="s">
        <v>5646</v>
      </c>
      <c r="B2864" t="s">
        <v>5647</v>
      </c>
      <c r="C2864">
        <v>56.27388535</v>
      </c>
      <c r="D2864" t="s">
        <v>8263</v>
      </c>
      <c r="E2864" t="s">
        <v>14</v>
      </c>
      <c r="F2864" t="s">
        <v>24</v>
      </c>
      <c r="G2864">
        <v>42.953000000000003</v>
      </c>
      <c r="H2864">
        <v>-6.9000000000000006E-2</v>
      </c>
      <c r="I2864" t="s">
        <v>8263</v>
      </c>
      <c r="J2864" t="s">
        <v>8263</v>
      </c>
      <c r="K2864" t="s">
        <v>8263</v>
      </c>
      <c r="L2864" t="s">
        <v>8263</v>
      </c>
    </row>
    <row r="2865" spans="1:12" x14ac:dyDescent="0.3">
      <c r="A2865" t="s">
        <v>5648</v>
      </c>
      <c r="B2865" t="s">
        <v>5649</v>
      </c>
      <c r="C2865">
        <v>56.04</v>
      </c>
      <c r="D2865" t="s">
        <v>8263</v>
      </c>
      <c r="E2865" t="s">
        <v>14</v>
      </c>
      <c r="F2865" t="s">
        <v>38</v>
      </c>
      <c r="G2865">
        <v>43.477229000000001</v>
      </c>
      <c r="H2865">
        <v>-6.7301989999999998</v>
      </c>
      <c r="I2865" t="s">
        <v>8263</v>
      </c>
      <c r="J2865">
        <v>38</v>
      </c>
      <c r="K2865" t="s">
        <v>8263</v>
      </c>
      <c r="L2865" t="s">
        <v>8263</v>
      </c>
    </row>
    <row r="2866" spans="1:12" x14ac:dyDescent="0.3">
      <c r="A2866" t="s">
        <v>5650</v>
      </c>
      <c r="B2866" t="s">
        <v>5651</v>
      </c>
      <c r="C2866">
        <v>8.5</v>
      </c>
      <c r="D2866" t="s">
        <v>8263</v>
      </c>
      <c r="E2866" t="s">
        <v>29</v>
      </c>
      <c r="F2866" t="s">
        <v>70</v>
      </c>
      <c r="G2866">
        <v>38.546509</v>
      </c>
      <c r="H2866">
        <v>22.354761</v>
      </c>
      <c r="I2866">
        <v>37</v>
      </c>
      <c r="J2866" t="s">
        <v>8263</v>
      </c>
      <c r="K2866" t="s">
        <v>8263</v>
      </c>
      <c r="L2866">
        <v>33</v>
      </c>
    </row>
    <row r="2867" spans="1:12" x14ac:dyDescent="0.3">
      <c r="A2867" t="s">
        <v>5652</v>
      </c>
      <c r="B2867" t="s">
        <v>5653</v>
      </c>
      <c r="C2867">
        <v>56</v>
      </c>
      <c r="D2867" t="s">
        <v>8263</v>
      </c>
      <c r="E2867" t="s">
        <v>14</v>
      </c>
      <c r="F2867" t="s">
        <v>24</v>
      </c>
      <c r="G2867">
        <v>45.801000000000002</v>
      </c>
      <c r="H2867">
        <v>1.8029999999999999</v>
      </c>
      <c r="I2867">
        <v>38</v>
      </c>
      <c r="J2867">
        <v>106</v>
      </c>
      <c r="K2867" t="s">
        <v>8263</v>
      </c>
      <c r="L2867" t="s">
        <v>8263</v>
      </c>
    </row>
    <row r="2868" spans="1:12" x14ac:dyDescent="0.3">
      <c r="A2868" t="s">
        <v>5654</v>
      </c>
      <c r="B2868" t="s">
        <v>5655</v>
      </c>
      <c r="C2868">
        <v>56</v>
      </c>
      <c r="D2868" t="s">
        <v>8263</v>
      </c>
      <c r="E2868" t="s">
        <v>14</v>
      </c>
      <c r="F2868" t="s">
        <v>38</v>
      </c>
      <c r="G2868">
        <v>39.145417000000002</v>
      </c>
      <c r="H2868">
        <v>-5.1862500000000002</v>
      </c>
      <c r="I2868">
        <v>25.171397339999999</v>
      </c>
      <c r="J2868">
        <v>554</v>
      </c>
      <c r="K2868">
        <v>38</v>
      </c>
      <c r="L2868" t="s">
        <v>8263</v>
      </c>
    </row>
    <row r="2869" spans="1:12" x14ac:dyDescent="0.3">
      <c r="A2869" t="s">
        <v>5656</v>
      </c>
      <c r="B2869" t="s">
        <v>5657</v>
      </c>
      <c r="C2869">
        <v>57</v>
      </c>
      <c r="D2869" t="s">
        <v>8263</v>
      </c>
      <c r="E2869" t="s">
        <v>29</v>
      </c>
      <c r="F2869" t="s">
        <v>47</v>
      </c>
      <c r="G2869">
        <v>59.593786999999999</v>
      </c>
      <c r="H2869">
        <v>14.354892</v>
      </c>
      <c r="I2869" t="s">
        <v>8263</v>
      </c>
      <c r="J2869" t="s">
        <v>8263</v>
      </c>
      <c r="K2869" t="s">
        <v>8263</v>
      </c>
      <c r="L2869" t="s">
        <v>8263</v>
      </c>
    </row>
    <row r="2870" spans="1:12" x14ac:dyDescent="0.3">
      <c r="A2870" t="s">
        <v>5658</v>
      </c>
      <c r="B2870" t="s">
        <v>5659</v>
      </c>
      <c r="C2870">
        <v>56</v>
      </c>
      <c r="D2870" t="s">
        <v>8263</v>
      </c>
      <c r="E2870" t="s">
        <v>18</v>
      </c>
      <c r="F2870" t="s">
        <v>47</v>
      </c>
      <c r="G2870">
        <v>59.974327000000002</v>
      </c>
      <c r="H2870">
        <v>12.757320999999999</v>
      </c>
      <c r="I2870" t="s">
        <v>8263</v>
      </c>
      <c r="J2870" t="s">
        <v>8263</v>
      </c>
      <c r="K2870" t="s">
        <v>8263</v>
      </c>
      <c r="L2870" t="s">
        <v>8263</v>
      </c>
    </row>
    <row r="2871" spans="1:12" x14ac:dyDescent="0.3">
      <c r="A2871" t="s">
        <v>5660</v>
      </c>
      <c r="B2871" t="s">
        <v>5661</v>
      </c>
      <c r="C2871">
        <v>56</v>
      </c>
      <c r="D2871" t="s">
        <v>8263</v>
      </c>
      <c r="E2871" t="s">
        <v>29</v>
      </c>
      <c r="F2871" t="s">
        <v>19</v>
      </c>
      <c r="G2871">
        <v>46.164292000000003</v>
      </c>
      <c r="H2871">
        <v>9.6449440000000006</v>
      </c>
      <c r="I2871" t="s">
        <v>8263</v>
      </c>
      <c r="J2871" t="s">
        <v>8263</v>
      </c>
      <c r="K2871" t="s">
        <v>8263</v>
      </c>
      <c r="L2871" t="s">
        <v>8263</v>
      </c>
    </row>
    <row r="2872" spans="1:12" x14ac:dyDescent="0.3">
      <c r="A2872" t="s">
        <v>5662</v>
      </c>
      <c r="B2872" t="s">
        <v>5663</v>
      </c>
      <c r="C2872">
        <v>56</v>
      </c>
      <c r="D2872" t="s">
        <v>8263</v>
      </c>
      <c r="E2872" t="s">
        <v>29</v>
      </c>
      <c r="F2872" t="s">
        <v>19</v>
      </c>
      <c r="G2872">
        <v>46.171790999999999</v>
      </c>
      <c r="H2872">
        <v>9.4301390000000005</v>
      </c>
      <c r="I2872" t="s">
        <v>8263</v>
      </c>
      <c r="J2872" t="s">
        <v>8263</v>
      </c>
      <c r="K2872" t="s">
        <v>8263</v>
      </c>
      <c r="L2872" t="s">
        <v>8263</v>
      </c>
    </row>
    <row r="2873" spans="1:12" x14ac:dyDescent="0.3">
      <c r="A2873" t="s">
        <v>5664</v>
      </c>
      <c r="B2873" t="s">
        <v>5665</v>
      </c>
      <c r="C2873">
        <v>435</v>
      </c>
      <c r="D2873" t="s">
        <v>8263</v>
      </c>
      <c r="E2873" t="s">
        <v>14</v>
      </c>
      <c r="F2873" t="s">
        <v>47</v>
      </c>
      <c r="G2873">
        <v>66.503202999999999</v>
      </c>
      <c r="H2873">
        <v>20.380167</v>
      </c>
      <c r="I2873">
        <v>85</v>
      </c>
      <c r="J2873">
        <v>68</v>
      </c>
      <c r="K2873" t="s">
        <v>8263</v>
      </c>
      <c r="L2873">
        <v>1720</v>
      </c>
    </row>
    <row r="2874" spans="1:12" x14ac:dyDescent="0.3">
      <c r="A2874" t="s">
        <v>5666</v>
      </c>
      <c r="B2874" t="s">
        <v>5667</v>
      </c>
      <c r="C2874">
        <v>56</v>
      </c>
      <c r="D2874" t="s">
        <v>8263</v>
      </c>
      <c r="E2874" t="s">
        <v>14</v>
      </c>
      <c r="F2874" t="s">
        <v>38</v>
      </c>
      <c r="G2874">
        <v>39.144001000000003</v>
      </c>
      <c r="H2874">
        <v>-5.1849999999999996</v>
      </c>
      <c r="I2874" t="s">
        <v>8263</v>
      </c>
      <c r="J2874" t="s">
        <v>8263</v>
      </c>
      <c r="K2874" t="s">
        <v>8263</v>
      </c>
      <c r="L2874" t="s">
        <v>8263</v>
      </c>
    </row>
    <row r="2875" spans="1:12" x14ac:dyDescent="0.3">
      <c r="A2875" t="s">
        <v>5668</v>
      </c>
      <c r="B2875" t="s">
        <v>5669</v>
      </c>
      <c r="C2875">
        <v>56</v>
      </c>
      <c r="D2875" t="s">
        <v>8263</v>
      </c>
      <c r="E2875" t="s">
        <v>14</v>
      </c>
      <c r="F2875" t="s">
        <v>67</v>
      </c>
      <c r="G2875">
        <v>62.807917000000003</v>
      </c>
      <c r="H2875">
        <v>30.529582999999999</v>
      </c>
      <c r="I2875">
        <v>19</v>
      </c>
      <c r="J2875" t="s">
        <v>8263</v>
      </c>
      <c r="K2875" t="s">
        <v>8263</v>
      </c>
      <c r="L2875" t="s">
        <v>8263</v>
      </c>
    </row>
    <row r="2876" spans="1:12" x14ac:dyDescent="0.3">
      <c r="A2876" t="s">
        <v>5670</v>
      </c>
      <c r="B2876" t="s">
        <v>5671</v>
      </c>
      <c r="C2876">
        <v>55.59</v>
      </c>
      <c r="D2876" t="s">
        <v>8263</v>
      </c>
      <c r="E2876" t="s">
        <v>14</v>
      </c>
      <c r="F2876" t="s">
        <v>44</v>
      </c>
      <c r="G2876">
        <v>46.592570000000002</v>
      </c>
      <c r="H2876">
        <v>15.15301</v>
      </c>
      <c r="I2876">
        <v>34</v>
      </c>
      <c r="J2876">
        <v>14.2</v>
      </c>
      <c r="K2876" t="s">
        <v>8263</v>
      </c>
      <c r="L2876">
        <v>247</v>
      </c>
    </row>
    <row r="2877" spans="1:12" x14ac:dyDescent="0.3">
      <c r="A2877" t="s">
        <v>5672</v>
      </c>
      <c r="B2877" t="s">
        <v>5673</v>
      </c>
      <c r="C2877">
        <v>55.5</v>
      </c>
      <c r="D2877" t="s">
        <v>8263</v>
      </c>
      <c r="E2877" t="s">
        <v>29</v>
      </c>
      <c r="F2877" t="s">
        <v>112</v>
      </c>
      <c r="G2877">
        <v>45.298900000000003</v>
      </c>
      <c r="H2877">
        <v>15.263299999999999</v>
      </c>
      <c r="I2877" t="s">
        <v>8263</v>
      </c>
      <c r="J2877" t="s">
        <v>8263</v>
      </c>
      <c r="K2877" t="s">
        <v>8263</v>
      </c>
      <c r="L2877">
        <v>230.4</v>
      </c>
    </row>
    <row r="2878" spans="1:12" x14ac:dyDescent="0.3">
      <c r="A2878" t="s">
        <v>5674</v>
      </c>
      <c r="B2878" t="s">
        <v>5675</v>
      </c>
      <c r="C2878">
        <v>55.2</v>
      </c>
      <c r="D2878" t="s">
        <v>8263</v>
      </c>
      <c r="E2878" t="s">
        <v>29</v>
      </c>
      <c r="F2878" t="s">
        <v>30</v>
      </c>
      <c r="G2878">
        <v>49.133119999999998</v>
      </c>
      <c r="H2878">
        <v>18.453659999999999</v>
      </c>
      <c r="I2878" t="s">
        <v>8263</v>
      </c>
      <c r="J2878" t="s">
        <v>8263</v>
      </c>
      <c r="K2878" t="s">
        <v>8263</v>
      </c>
      <c r="L2878" t="s">
        <v>8263</v>
      </c>
    </row>
    <row r="2879" spans="1:12" x14ac:dyDescent="0.3">
      <c r="A2879" t="s">
        <v>5676</v>
      </c>
      <c r="B2879" t="s">
        <v>5677</v>
      </c>
      <c r="C2879">
        <v>55.1</v>
      </c>
      <c r="D2879">
        <v>48</v>
      </c>
      <c r="E2879" t="s">
        <v>18</v>
      </c>
      <c r="F2879" t="s">
        <v>15</v>
      </c>
      <c r="G2879">
        <v>46.615695729999999</v>
      </c>
      <c r="H2879">
        <v>8.3031300560000005</v>
      </c>
      <c r="I2879" t="s">
        <v>8263</v>
      </c>
      <c r="J2879" t="s">
        <v>8263</v>
      </c>
      <c r="K2879">
        <v>510</v>
      </c>
      <c r="L2879" t="s">
        <v>8263</v>
      </c>
    </row>
    <row r="2880" spans="1:12" x14ac:dyDescent="0.3">
      <c r="A2880" t="s">
        <v>5678</v>
      </c>
      <c r="B2880" t="s">
        <v>5679</v>
      </c>
      <c r="C2880">
        <v>55</v>
      </c>
      <c r="D2880" t="s">
        <v>8263</v>
      </c>
      <c r="E2880" t="s">
        <v>14</v>
      </c>
      <c r="F2880" t="s">
        <v>38</v>
      </c>
      <c r="G2880">
        <v>40.398997999999999</v>
      </c>
      <c r="H2880">
        <v>-2.7839999999999998</v>
      </c>
      <c r="I2880">
        <v>339.2</v>
      </c>
      <c r="J2880">
        <v>1639</v>
      </c>
      <c r="K2880">
        <v>1515</v>
      </c>
      <c r="L2880" t="s">
        <v>8263</v>
      </c>
    </row>
    <row r="2881" spans="1:12" x14ac:dyDescent="0.3">
      <c r="A2881" t="s">
        <v>5680</v>
      </c>
      <c r="B2881" t="s">
        <v>5681</v>
      </c>
      <c r="C2881">
        <v>55</v>
      </c>
      <c r="D2881" t="s">
        <v>8263</v>
      </c>
      <c r="E2881" t="s">
        <v>29</v>
      </c>
      <c r="F2881" t="s">
        <v>19</v>
      </c>
      <c r="G2881">
        <v>44.314627999999999</v>
      </c>
      <c r="H2881">
        <v>7.4824320000000002</v>
      </c>
      <c r="I2881" t="s">
        <v>8263</v>
      </c>
      <c r="J2881" t="s">
        <v>8263</v>
      </c>
      <c r="K2881" t="s">
        <v>8263</v>
      </c>
      <c r="L2881" t="s">
        <v>8263</v>
      </c>
    </row>
    <row r="2882" spans="1:12" x14ac:dyDescent="0.3">
      <c r="A2882" t="s">
        <v>5682</v>
      </c>
      <c r="B2882" t="s">
        <v>5683</v>
      </c>
      <c r="C2882">
        <v>24</v>
      </c>
      <c r="D2882" t="s">
        <v>8263</v>
      </c>
      <c r="E2882" t="s">
        <v>14</v>
      </c>
      <c r="F2882" t="s">
        <v>117</v>
      </c>
      <c r="G2882">
        <v>40.3095</v>
      </c>
      <c r="H2882">
        <v>-8.2487999999999992</v>
      </c>
      <c r="I2882">
        <v>34</v>
      </c>
      <c r="J2882">
        <v>12</v>
      </c>
      <c r="K2882" t="s">
        <v>8263</v>
      </c>
      <c r="L2882">
        <v>44.9</v>
      </c>
    </row>
    <row r="2883" spans="1:12" x14ac:dyDescent="0.3">
      <c r="A2883" t="s">
        <v>5684</v>
      </c>
      <c r="B2883" t="s">
        <v>5685</v>
      </c>
      <c r="C2883">
        <v>55</v>
      </c>
      <c r="D2883" t="s">
        <v>8263</v>
      </c>
      <c r="E2883" t="s">
        <v>14</v>
      </c>
      <c r="F2883" t="s">
        <v>19</v>
      </c>
      <c r="G2883">
        <v>46.149310999999997</v>
      </c>
      <c r="H2883">
        <v>11.789192999999999</v>
      </c>
      <c r="I2883" t="s">
        <v>8263</v>
      </c>
      <c r="J2883" t="s">
        <v>8263</v>
      </c>
      <c r="K2883" t="s">
        <v>8263</v>
      </c>
      <c r="L2883" t="s">
        <v>8263</v>
      </c>
    </row>
    <row r="2884" spans="1:12" x14ac:dyDescent="0.3">
      <c r="A2884" t="s">
        <v>5686</v>
      </c>
      <c r="B2884" t="s">
        <v>5687</v>
      </c>
      <c r="C2884">
        <v>55</v>
      </c>
      <c r="D2884" t="s">
        <v>8263</v>
      </c>
      <c r="E2884" t="s">
        <v>14</v>
      </c>
      <c r="F2884" t="s">
        <v>15</v>
      </c>
      <c r="G2884">
        <v>46.307999000000002</v>
      </c>
      <c r="H2884">
        <v>7.7569999999999997</v>
      </c>
      <c r="I2884" t="s">
        <v>8263</v>
      </c>
      <c r="J2884" t="s">
        <v>8263</v>
      </c>
      <c r="K2884" t="s">
        <v>8263</v>
      </c>
      <c r="L2884" t="s">
        <v>8263</v>
      </c>
    </row>
    <row r="2885" spans="1:12" x14ac:dyDescent="0.3">
      <c r="A2885" t="s">
        <v>5688</v>
      </c>
      <c r="B2885" t="s">
        <v>5689</v>
      </c>
      <c r="C2885">
        <v>55</v>
      </c>
      <c r="D2885" t="s">
        <v>8263</v>
      </c>
      <c r="E2885" t="s">
        <v>14</v>
      </c>
      <c r="F2885" t="s">
        <v>67</v>
      </c>
      <c r="G2885">
        <v>64.578749999999999</v>
      </c>
      <c r="H2885">
        <v>26.766249999999999</v>
      </c>
      <c r="I2885">
        <v>15</v>
      </c>
      <c r="J2885">
        <v>2343</v>
      </c>
      <c r="K2885" t="s">
        <v>8263</v>
      </c>
      <c r="L2885">
        <v>210</v>
      </c>
    </row>
    <row r="2886" spans="1:12" x14ac:dyDescent="0.3">
      <c r="A2886" t="s">
        <v>5690</v>
      </c>
      <c r="B2886" t="s">
        <v>5691</v>
      </c>
      <c r="C2886">
        <v>54.9</v>
      </c>
      <c r="D2886" t="s">
        <v>8263</v>
      </c>
      <c r="E2886" t="s">
        <v>29</v>
      </c>
      <c r="F2886" t="s">
        <v>15</v>
      </c>
      <c r="G2886">
        <v>46.352180650000001</v>
      </c>
      <c r="H2886">
        <v>8.0418308869999997</v>
      </c>
      <c r="I2886" t="s">
        <v>8263</v>
      </c>
      <c r="J2886" t="s">
        <v>8263</v>
      </c>
      <c r="K2886" t="s">
        <v>8263</v>
      </c>
      <c r="L2886" t="s">
        <v>8263</v>
      </c>
    </row>
    <row r="2887" spans="1:12" x14ac:dyDescent="0.3">
      <c r="A2887" t="s">
        <v>5692</v>
      </c>
      <c r="B2887" t="s">
        <v>5693</v>
      </c>
      <c r="C2887">
        <v>54.5</v>
      </c>
      <c r="D2887" t="s">
        <v>8263</v>
      </c>
      <c r="E2887" t="s">
        <v>14</v>
      </c>
      <c r="F2887" t="s">
        <v>24</v>
      </c>
      <c r="G2887">
        <v>42.38</v>
      </c>
      <c r="H2887">
        <v>9.1340000000000003</v>
      </c>
      <c r="I2887">
        <v>74</v>
      </c>
      <c r="J2887">
        <v>25.5</v>
      </c>
      <c r="K2887" t="s">
        <v>8263</v>
      </c>
      <c r="L2887" t="s">
        <v>8263</v>
      </c>
    </row>
    <row r="2888" spans="1:12" x14ac:dyDescent="0.3">
      <c r="A2888" t="s">
        <v>5694</v>
      </c>
      <c r="B2888" t="s">
        <v>5695</v>
      </c>
      <c r="C2888">
        <v>49</v>
      </c>
      <c r="D2888" t="s">
        <v>8263</v>
      </c>
      <c r="E2888" t="s">
        <v>29</v>
      </c>
      <c r="F2888" t="s">
        <v>15</v>
      </c>
      <c r="G2888">
        <v>46.159871189999997</v>
      </c>
      <c r="H2888">
        <v>5.9753486000000002</v>
      </c>
      <c r="I2888" t="s">
        <v>8263</v>
      </c>
      <c r="J2888" t="s">
        <v>8263</v>
      </c>
      <c r="K2888" t="s">
        <v>8263</v>
      </c>
      <c r="L2888">
        <v>230</v>
      </c>
    </row>
    <row r="2889" spans="1:12" x14ac:dyDescent="0.3">
      <c r="A2889" t="s">
        <v>5696</v>
      </c>
      <c r="B2889" t="s">
        <v>5697</v>
      </c>
      <c r="C2889">
        <v>54</v>
      </c>
      <c r="D2889" t="s">
        <v>8263</v>
      </c>
      <c r="E2889" t="s">
        <v>14</v>
      </c>
      <c r="F2889" t="s">
        <v>38</v>
      </c>
      <c r="G2889">
        <v>43.403998999999999</v>
      </c>
      <c r="H2889">
        <v>-8.0429999999999993</v>
      </c>
      <c r="I2889">
        <v>161.1</v>
      </c>
      <c r="J2889">
        <v>123</v>
      </c>
      <c r="K2889" t="s">
        <v>8263</v>
      </c>
      <c r="L2889" t="s">
        <v>8263</v>
      </c>
    </row>
    <row r="2890" spans="1:12" x14ac:dyDescent="0.3">
      <c r="A2890" t="s">
        <v>5698</v>
      </c>
      <c r="B2890" t="s">
        <v>5699</v>
      </c>
      <c r="C2890">
        <v>1165.8</v>
      </c>
      <c r="D2890" t="s">
        <v>8263</v>
      </c>
      <c r="E2890" t="s">
        <v>14</v>
      </c>
      <c r="F2890" t="s">
        <v>73</v>
      </c>
      <c r="G2890">
        <v>44.673000000000002</v>
      </c>
      <c r="H2890">
        <v>22.532</v>
      </c>
      <c r="I2890">
        <v>60</v>
      </c>
      <c r="J2890">
        <v>2100</v>
      </c>
      <c r="K2890" t="s">
        <v>8263</v>
      </c>
      <c r="L2890">
        <v>5254</v>
      </c>
    </row>
    <row r="2891" spans="1:12" x14ac:dyDescent="0.3">
      <c r="A2891" t="s">
        <v>5700</v>
      </c>
      <c r="B2891" t="s">
        <v>5701</v>
      </c>
      <c r="C2891">
        <v>430</v>
      </c>
      <c r="D2891" t="s">
        <v>8263</v>
      </c>
      <c r="E2891" t="s">
        <v>18</v>
      </c>
      <c r="F2891" t="s">
        <v>41</v>
      </c>
      <c r="G2891">
        <v>47.079166700000002</v>
      </c>
      <c r="H2891">
        <v>13.3391667</v>
      </c>
      <c r="I2891">
        <v>46.5</v>
      </c>
      <c r="J2891">
        <v>7.8</v>
      </c>
      <c r="K2891">
        <v>31200</v>
      </c>
      <c r="L2891" t="s">
        <v>8263</v>
      </c>
    </row>
    <row r="2892" spans="1:12" x14ac:dyDescent="0.3">
      <c r="A2892" t="s">
        <v>5702</v>
      </c>
      <c r="B2892" t="s">
        <v>5703</v>
      </c>
      <c r="C2892">
        <v>23.4</v>
      </c>
      <c r="D2892" t="s">
        <v>8263</v>
      </c>
      <c r="E2892" t="s">
        <v>29</v>
      </c>
      <c r="F2892" t="s">
        <v>117</v>
      </c>
      <c r="G2892">
        <v>40.22</v>
      </c>
      <c r="H2892">
        <v>-7.43</v>
      </c>
      <c r="I2892" t="s">
        <v>8263</v>
      </c>
      <c r="J2892" t="s">
        <v>8263</v>
      </c>
      <c r="K2892" t="s">
        <v>8263</v>
      </c>
      <c r="L2892">
        <v>64</v>
      </c>
    </row>
    <row r="2893" spans="1:12" x14ac:dyDescent="0.3">
      <c r="A2893" t="s">
        <v>5704</v>
      </c>
      <c r="B2893" t="s">
        <v>5705</v>
      </c>
      <c r="C2893">
        <v>54</v>
      </c>
      <c r="D2893">
        <v>24</v>
      </c>
      <c r="E2893" t="s">
        <v>18</v>
      </c>
      <c r="F2893" t="s">
        <v>15</v>
      </c>
      <c r="G2893">
        <v>46.415641870000002</v>
      </c>
      <c r="H2893">
        <v>8.6114740699999999</v>
      </c>
      <c r="I2893">
        <v>130</v>
      </c>
      <c r="J2893">
        <v>64</v>
      </c>
      <c r="K2893">
        <v>110</v>
      </c>
      <c r="L2893" t="s">
        <v>8263</v>
      </c>
    </row>
    <row r="2894" spans="1:12" x14ac:dyDescent="0.3">
      <c r="A2894" t="s">
        <v>5706</v>
      </c>
      <c r="B2894" t="s">
        <v>5707</v>
      </c>
      <c r="C2894">
        <v>54</v>
      </c>
      <c r="D2894" t="s">
        <v>8263</v>
      </c>
      <c r="E2894" t="s">
        <v>14</v>
      </c>
      <c r="F2894" t="s">
        <v>15</v>
      </c>
      <c r="G2894">
        <v>46.821435190000003</v>
      </c>
      <c r="H2894">
        <v>8.1744623490000006</v>
      </c>
      <c r="I2894" t="s">
        <v>8263</v>
      </c>
      <c r="J2894" t="s">
        <v>8263</v>
      </c>
      <c r="K2894" t="s">
        <v>8263</v>
      </c>
      <c r="L2894" t="s">
        <v>8263</v>
      </c>
    </row>
    <row r="2895" spans="1:12" x14ac:dyDescent="0.3">
      <c r="A2895" t="s">
        <v>5708</v>
      </c>
      <c r="B2895" t="s">
        <v>5709</v>
      </c>
      <c r="C2895">
        <v>54</v>
      </c>
      <c r="D2895" t="s">
        <v>8263</v>
      </c>
      <c r="E2895" t="s">
        <v>14</v>
      </c>
      <c r="F2895" t="s">
        <v>73</v>
      </c>
      <c r="G2895">
        <v>44.622793000000001</v>
      </c>
      <c r="H2895">
        <v>22.641356999999999</v>
      </c>
      <c r="I2895">
        <v>30</v>
      </c>
      <c r="J2895">
        <v>800</v>
      </c>
      <c r="K2895" t="s">
        <v>8263</v>
      </c>
      <c r="L2895">
        <v>69</v>
      </c>
    </row>
    <row r="2896" spans="1:12" x14ac:dyDescent="0.3">
      <c r="A2896" t="s">
        <v>5710</v>
      </c>
      <c r="B2896" t="s">
        <v>5711</v>
      </c>
      <c r="C2896">
        <v>56</v>
      </c>
      <c r="D2896" t="s">
        <v>8263</v>
      </c>
      <c r="E2896" t="s">
        <v>14</v>
      </c>
      <c r="F2896" t="s">
        <v>47</v>
      </c>
      <c r="G2896">
        <v>63.326439000000001</v>
      </c>
      <c r="H2896">
        <v>14.579855999999999</v>
      </c>
      <c r="I2896" t="s">
        <v>8263</v>
      </c>
      <c r="J2896" t="s">
        <v>8263</v>
      </c>
      <c r="K2896" t="s">
        <v>8263</v>
      </c>
      <c r="L2896" t="s">
        <v>8263</v>
      </c>
    </row>
    <row r="2897" spans="1:12" x14ac:dyDescent="0.3">
      <c r="A2897" t="s">
        <v>5712</v>
      </c>
      <c r="B2897" t="s">
        <v>5713</v>
      </c>
      <c r="C2897">
        <v>53.7</v>
      </c>
      <c r="D2897" t="s">
        <v>8263</v>
      </c>
      <c r="E2897" t="s">
        <v>29</v>
      </c>
      <c r="F2897" t="s">
        <v>35</v>
      </c>
      <c r="G2897">
        <v>48.579711199999998</v>
      </c>
      <c r="H2897">
        <v>13.4082738</v>
      </c>
      <c r="I2897" t="s">
        <v>8263</v>
      </c>
      <c r="J2897" t="s">
        <v>8263</v>
      </c>
      <c r="K2897" t="s">
        <v>8263</v>
      </c>
      <c r="L2897" t="s">
        <v>8263</v>
      </c>
    </row>
    <row r="2898" spans="1:12" x14ac:dyDescent="0.3">
      <c r="A2898" t="s">
        <v>5714</v>
      </c>
      <c r="B2898" t="s">
        <v>5715</v>
      </c>
      <c r="C2898">
        <v>53</v>
      </c>
      <c r="D2898" t="s">
        <v>8263</v>
      </c>
      <c r="E2898" t="s">
        <v>14</v>
      </c>
      <c r="F2898" t="s">
        <v>38</v>
      </c>
      <c r="G2898">
        <v>41.923999999999999</v>
      </c>
      <c r="H2898">
        <v>-7.9429999999999996</v>
      </c>
      <c r="I2898">
        <v>333.2</v>
      </c>
      <c r="J2898">
        <v>87</v>
      </c>
      <c r="K2898" t="s">
        <v>8263</v>
      </c>
      <c r="L2898" t="s">
        <v>8263</v>
      </c>
    </row>
    <row r="2899" spans="1:12" x14ac:dyDescent="0.3">
      <c r="A2899" t="s">
        <v>5716</v>
      </c>
      <c r="B2899" t="s">
        <v>5717</v>
      </c>
      <c r="C2899">
        <v>53</v>
      </c>
      <c r="D2899" t="s">
        <v>8263</v>
      </c>
      <c r="E2899" t="s">
        <v>14</v>
      </c>
      <c r="F2899" t="s">
        <v>38</v>
      </c>
      <c r="G2899">
        <v>43.352001000000001</v>
      </c>
      <c r="H2899">
        <v>-6.2009999999999996</v>
      </c>
      <c r="I2899" t="s">
        <v>8263</v>
      </c>
      <c r="J2899" t="s">
        <v>8263</v>
      </c>
      <c r="K2899" t="s">
        <v>8263</v>
      </c>
      <c r="L2899" t="s">
        <v>8263</v>
      </c>
    </row>
    <row r="2900" spans="1:12" x14ac:dyDescent="0.3">
      <c r="A2900" t="s">
        <v>5718</v>
      </c>
      <c r="B2900" t="s">
        <v>5719</v>
      </c>
      <c r="C2900">
        <v>53</v>
      </c>
      <c r="D2900" t="s">
        <v>8263</v>
      </c>
      <c r="E2900" t="s">
        <v>14</v>
      </c>
      <c r="F2900" t="s">
        <v>38</v>
      </c>
      <c r="G2900">
        <v>40.18</v>
      </c>
      <c r="H2900">
        <v>-6.1420000000000003</v>
      </c>
      <c r="I2900" t="s">
        <v>8263</v>
      </c>
      <c r="J2900" t="s">
        <v>8263</v>
      </c>
      <c r="K2900" t="s">
        <v>8263</v>
      </c>
      <c r="L2900" t="s">
        <v>8263</v>
      </c>
    </row>
    <row r="2901" spans="1:12" x14ac:dyDescent="0.3">
      <c r="A2901" t="s">
        <v>5720</v>
      </c>
      <c r="B2901" t="s">
        <v>5721</v>
      </c>
      <c r="C2901">
        <v>430</v>
      </c>
      <c r="D2901">
        <v>420</v>
      </c>
      <c r="E2901" t="s">
        <v>18</v>
      </c>
      <c r="F2901" t="s">
        <v>304</v>
      </c>
      <c r="G2901">
        <v>43.014000000000003</v>
      </c>
      <c r="H2901">
        <v>17.802999</v>
      </c>
      <c r="I2901">
        <v>221</v>
      </c>
      <c r="J2901">
        <v>6.5</v>
      </c>
      <c r="K2901">
        <v>3.4</v>
      </c>
      <c r="L2901">
        <v>620</v>
      </c>
    </row>
    <row r="2902" spans="1:12" x14ac:dyDescent="0.3">
      <c r="A2902" t="s">
        <v>5722</v>
      </c>
      <c r="B2902" t="s">
        <v>5723</v>
      </c>
      <c r="C2902">
        <v>53</v>
      </c>
      <c r="D2902" t="s">
        <v>8263</v>
      </c>
      <c r="E2902" t="s">
        <v>14</v>
      </c>
      <c r="F2902" t="s">
        <v>73</v>
      </c>
      <c r="G2902">
        <v>44.177917000000001</v>
      </c>
      <c r="H2902">
        <v>24.483750000000001</v>
      </c>
      <c r="I2902">
        <v>34</v>
      </c>
      <c r="J2902">
        <v>76</v>
      </c>
      <c r="K2902" t="s">
        <v>8263</v>
      </c>
      <c r="L2902">
        <v>106</v>
      </c>
    </row>
    <row r="2903" spans="1:12" x14ac:dyDescent="0.3">
      <c r="A2903" t="s">
        <v>5724</v>
      </c>
      <c r="B2903" t="s">
        <v>5725</v>
      </c>
      <c r="C2903">
        <v>53</v>
      </c>
      <c r="D2903" t="s">
        <v>8263</v>
      </c>
      <c r="E2903" t="s">
        <v>14</v>
      </c>
      <c r="F2903" t="s">
        <v>73</v>
      </c>
      <c r="G2903">
        <v>44.045417</v>
      </c>
      <c r="H2903">
        <v>24.571249999999999</v>
      </c>
      <c r="I2903">
        <v>30</v>
      </c>
      <c r="J2903">
        <v>96</v>
      </c>
      <c r="K2903" t="s">
        <v>8263</v>
      </c>
      <c r="L2903">
        <v>104</v>
      </c>
    </row>
    <row r="2904" spans="1:12" x14ac:dyDescent="0.3">
      <c r="A2904" t="s">
        <v>5726</v>
      </c>
      <c r="B2904" t="s">
        <v>5727</v>
      </c>
      <c r="C2904">
        <v>53</v>
      </c>
      <c r="D2904" t="s">
        <v>8263</v>
      </c>
      <c r="E2904" t="s">
        <v>14</v>
      </c>
      <c r="F2904" t="s">
        <v>73</v>
      </c>
      <c r="G2904">
        <v>44.266249999999999</v>
      </c>
      <c r="H2904">
        <v>24.400417000000001</v>
      </c>
      <c r="I2904">
        <v>31</v>
      </c>
      <c r="J2904">
        <v>110</v>
      </c>
      <c r="K2904" t="s">
        <v>8263</v>
      </c>
      <c r="L2904">
        <v>98</v>
      </c>
    </row>
    <row r="2905" spans="1:12" x14ac:dyDescent="0.3">
      <c r="A2905" t="s">
        <v>5728</v>
      </c>
      <c r="B2905" t="s">
        <v>5729</v>
      </c>
      <c r="C2905">
        <v>53</v>
      </c>
      <c r="D2905" t="s">
        <v>8263</v>
      </c>
      <c r="E2905" t="s">
        <v>14</v>
      </c>
      <c r="F2905" t="s">
        <v>73</v>
      </c>
      <c r="G2905">
        <v>43.816249999999997</v>
      </c>
      <c r="H2905">
        <v>24.696249999999999</v>
      </c>
      <c r="I2905">
        <v>29</v>
      </c>
      <c r="J2905">
        <v>74</v>
      </c>
      <c r="K2905" t="s">
        <v>8263</v>
      </c>
      <c r="L2905">
        <v>101</v>
      </c>
    </row>
    <row r="2906" spans="1:12" x14ac:dyDescent="0.3">
      <c r="A2906" t="s">
        <v>5730</v>
      </c>
      <c r="B2906" t="s">
        <v>5731</v>
      </c>
      <c r="C2906">
        <v>53</v>
      </c>
      <c r="D2906" t="s">
        <v>8263</v>
      </c>
      <c r="E2906" t="s">
        <v>14</v>
      </c>
      <c r="F2906" t="s">
        <v>73</v>
      </c>
      <c r="G2906">
        <v>43.920417</v>
      </c>
      <c r="H2906">
        <v>24.625416999999999</v>
      </c>
      <c r="I2906">
        <v>29</v>
      </c>
      <c r="J2906">
        <v>78</v>
      </c>
      <c r="K2906" t="s">
        <v>8263</v>
      </c>
      <c r="L2906">
        <v>103</v>
      </c>
    </row>
    <row r="2907" spans="1:12" x14ac:dyDescent="0.3">
      <c r="A2907" t="s">
        <v>5732</v>
      </c>
      <c r="B2907" t="s">
        <v>5733</v>
      </c>
      <c r="C2907">
        <v>52.733744829999999</v>
      </c>
      <c r="D2907" t="s">
        <v>8263</v>
      </c>
      <c r="E2907" t="s">
        <v>29</v>
      </c>
      <c r="F2907" t="s">
        <v>24</v>
      </c>
      <c r="G2907">
        <v>43.680999999999997</v>
      </c>
      <c r="H2907">
        <v>5.6559999999999997</v>
      </c>
      <c r="I2907" t="s">
        <v>8263</v>
      </c>
      <c r="J2907" t="s">
        <v>8263</v>
      </c>
      <c r="K2907" t="s">
        <v>8263</v>
      </c>
      <c r="L2907" t="s">
        <v>8263</v>
      </c>
    </row>
    <row r="2908" spans="1:12" x14ac:dyDescent="0.3">
      <c r="A2908" t="s">
        <v>5734</v>
      </c>
      <c r="B2908" t="s">
        <v>5735</v>
      </c>
      <c r="C2908">
        <v>52.21</v>
      </c>
      <c r="D2908" t="s">
        <v>8263</v>
      </c>
      <c r="E2908" t="s">
        <v>18</v>
      </c>
      <c r="F2908" t="s">
        <v>38</v>
      </c>
      <c r="G2908">
        <v>40.180132999999998</v>
      </c>
      <c r="H2908">
        <v>-6.1425190000000001</v>
      </c>
      <c r="I2908" t="s">
        <v>8263</v>
      </c>
      <c r="J2908" t="s">
        <v>8263</v>
      </c>
      <c r="K2908" t="s">
        <v>8263</v>
      </c>
      <c r="L2908" t="s">
        <v>8263</v>
      </c>
    </row>
    <row r="2909" spans="1:12" x14ac:dyDescent="0.3">
      <c r="A2909" t="s">
        <v>5736</v>
      </c>
      <c r="B2909" t="s">
        <v>5737</v>
      </c>
      <c r="C2909">
        <v>52.09</v>
      </c>
      <c r="D2909" t="s">
        <v>8263</v>
      </c>
      <c r="E2909" t="s">
        <v>14</v>
      </c>
      <c r="F2909" t="s">
        <v>15</v>
      </c>
      <c r="G2909">
        <v>46.281317289999997</v>
      </c>
      <c r="H2909">
        <v>7.5463310330000004</v>
      </c>
      <c r="I2909" t="s">
        <v>8263</v>
      </c>
      <c r="J2909" t="s">
        <v>8263</v>
      </c>
      <c r="K2909" t="s">
        <v>8263</v>
      </c>
      <c r="L2909" t="s">
        <v>8263</v>
      </c>
    </row>
    <row r="2910" spans="1:12" x14ac:dyDescent="0.3">
      <c r="A2910" t="s">
        <v>5738</v>
      </c>
      <c r="B2910" t="s">
        <v>5739</v>
      </c>
      <c r="C2910">
        <v>421</v>
      </c>
      <c r="D2910" t="s">
        <v>8263</v>
      </c>
      <c r="E2910" t="s">
        <v>14</v>
      </c>
      <c r="F2910" t="s">
        <v>15</v>
      </c>
      <c r="G2910">
        <v>46.157260000000001</v>
      </c>
      <c r="H2910">
        <v>7.2092200000000002</v>
      </c>
      <c r="I2910">
        <v>250</v>
      </c>
      <c r="J2910">
        <v>211.5</v>
      </c>
      <c r="K2910" t="s">
        <v>8263</v>
      </c>
      <c r="L2910" t="s">
        <v>8263</v>
      </c>
    </row>
    <row r="2911" spans="1:12" x14ac:dyDescent="0.3">
      <c r="A2911" t="s">
        <v>5740</v>
      </c>
      <c r="B2911" t="s">
        <v>5741</v>
      </c>
      <c r="C2911">
        <v>52</v>
      </c>
      <c r="D2911" t="s">
        <v>8263</v>
      </c>
      <c r="E2911" t="s">
        <v>29</v>
      </c>
      <c r="F2911" t="s">
        <v>41</v>
      </c>
      <c r="G2911">
        <v>48.224936</v>
      </c>
      <c r="H2911">
        <v>14.53116</v>
      </c>
      <c r="I2911" t="s">
        <v>8263</v>
      </c>
      <c r="J2911" t="s">
        <v>8263</v>
      </c>
      <c r="K2911" t="s">
        <v>8263</v>
      </c>
      <c r="L2911">
        <v>239</v>
      </c>
    </row>
    <row r="2912" spans="1:12" x14ac:dyDescent="0.3">
      <c r="A2912" t="s">
        <v>5742</v>
      </c>
      <c r="B2912" t="s">
        <v>5743</v>
      </c>
      <c r="C2912">
        <v>52</v>
      </c>
      <c r="D2912" t="s">
        <v>8263</v>
      </c>
      <c r="E2912" t="s">
        <v>29</v>
      </c>
      <c r="F2912" t="s">
        <v>15</v>
      </c>
      <c r="G2912">
        <v>46.216720940000002</v>
      </c>
      <c r="H2912">
        <v>7.2565734759999998</v>
      </c>
      <c r="I2912" t="s">
        <v>8263</v>
      </c>
      <c r="J2912" t="s">
        <v>8263</v>
      </c>
      <c r="K2912" t="s">
        <v>8263</v>
      </c>
      <c r="L2912" t="s">
        <v>8263</v>
      </c>
    </row>
    <row r="2913" spans="1:12" x14ac:dyDescent="0.3">
      <c r="A2913" t="s">
        <v>5744</v>
      </c>
      <c r="B2913" t="s">
        <v>5745</v>
      </c>
      <c r="C2913">
        <v>52</v>
      </c>
      <c r="D2913" t="s">
        <v>8263</v>
      </c>
      <c r="E2913" t="s">
        <v>14</v>
      </c>
      <c r="F2913" t="s">
        <v>15</v>
      </c>
      <c r="G2913">
        <v>46.664401660000003</v>
      </c>
      <c r="H2913">
        <v>9.5627034739999992</v>
      </c>
      <c r="I2913" t="s">
        <v>8263</v>
      </c>
      <c r="J2913" t="s">
        <v>8263</v>
      </c>
      <c r="K2913" t="s">
        <v>8263</v>
      </c>
      <c r="L2913" t="s">
        <v>8263</v>
      </c>
    </row>
    <row r="2914" spans="1:12" x14ac:dyDescent="0.3">
      <c r="A2914" t="s">
        <v>5746</v>
      </c>
      <c r="B2914" t="s">
        <v>5747</v>
      </c>
      <c r="C2914">
        <v>52</v>
      </c>
      <c r="D2914" t="s">
        <v>8263</v>
      </c>
      <c r="E2914" t="s">
        <v>14</v>
      </c>
      <c r="F2914" t="s">
        <v>38</v>
      </c>
      <c r="G2914">
        <v>42.709000000000003</v>
      </c>
      <c r="H2914">
        <v>-0.30399999999999999</v>
      </c>
      <c r="I2914" t="s">
        <v>8263</v>
      </c>
      <c r="J2914" t="s">
        <v>8263</v>
      </c>
      <c r="K2914" t="s">
        <v>8263</v>
      </c>
      <c r="L2914" t="s">
        <v>8263</v>
      </c>
    </row>
    <row r="2915" spans="1:12" x14ac:dyDescent="0.3">
      <c r="A2915" t="s">
        <v>5748</v>
      </c>
      <c r="B2915" t="s">
        <v>5749</v>
      </c>
      <c r="C2915">
        <v>51.9</v>
      </c>
      <c r="D2915" t="s">
        <v>8263</v>
      </c>
      <c r="E2915" t="s">
        <v>29</v>
      </c>
      <c r="F2915" t="s">
        <v>15</v>
      </c>
      <c r="G2915">
        <v>47.468846020000001</v>
      </c>
      <c r="H2915">
        <v>8.1698811310000004</v>
      </c>
      <c r="I2915" t="s">
        <v>8263</v>
      </c>
      <c r="J2915" t="s">
        <v>8263</v>
      </c>
      <c r="K2915" t="s">
        <v>8263</v>
      </c>
      <c r="L2915" t="s">
        <v>8263</v>
      </c>
    </row>
    <row r="2916" spans="1:12" x14ac:dyDescent="0.3">
      <c r="A2916" t="s">
        <v>5750</v>
      </c>
      <c r="B2916" t="s">
        <v>5751</v>
      </c>
      <c r="C2916">
        <v>51.62</v>
      </c>
      <c r="D2916" t="s">
        <v>8263</v>
      </c>
      <c r="E2916" t="s">
        <v>14</v>
      </c>
      <c r="F2916" t="s">
        <v>15</v>
      </c>
      <c r="G2916">
        <v>46.231495000000002</v>
      </c>
      <c r="H2916">
        <v>10.144438389999999</v>
      </c>
      <c r="I2916" t="s">
        <v>8263</v>
      </c>
      <c r="J2916" t="s">
        <v>8263</v>
      </c>
      <c r="K2916" t="s">
        <v>8263</v>
      </c>
      <c r="L2916" t="s">
        <v>8263</v>
      </c>
    </row>
    <row r="2917" spans="1:12" x14ac:dyDescent="0.3">
      <c r="A2917" t="s">
        <v>5752</v>
      </c>
      <c r="B2917" t="s">
        <v>5753</v>
      </c>
      <c r="C2917">
        <v>51.52</v>
      </c>
      <c r="D2917" t="s">
        <v>8263</v>
      </c>
      <c r="E2917" t="s">
        <v>14</v>
      </c>
      <c r="F2917" t="s">
        <v>15</v>
      </c>
      <c r="G2917">
        <v>47.171628050000002</v>
      </c>
      <c r="H2917">
        <v>8.9000673989999992</v>
      </c>
      <c r="I2917" t="s">
        <v>8263</v>
      </c>
      <c r="J2917" t="s">
        <v>8263</v>
      </c>
      <c r="K2917" t="s">
        <v>8263</v>
      </c>
      <c r="L2917" t="s">
        <v>8263</v>
      </c>
    </row>
    <row r="2918" spans="1:12" x14ac:dyDescent="0.3">
      <c r="A2918" t="s">
        <v>5754</v>
      </c>
      <c r="B2918" t="s">
        <v>5755</v>
      </c>
      <c r="C2918">
        <v>51.35</v>
      </c>
      <c r="D2918" t="s">
        <v>8263</v>
      </c>
      <c r="E2918" t="s">
        <v>29</v>
      </c>
      <c r="F2918" t="s">
        <v>15</v>
      </c>
      <c r="G2918">
        <v>64.843919</v>
      </c>
      <c r="H2918">
        <v>26.195556</v>
      </c>
      <c r="I2918" t="s">
        <v>8263</v>
      </c>
      <c r="J2918" t="s">
        <v>8263</v>
      </c>
      <c r="K2918" t="s">
        <v>8263</v>
      </c>
      <c r="L2918" t="s">
        <v>8263</v>
      </c>
    </row>
    <row r="2919" spans="1:12" x14ac:dyDescent="0.3">
      <c r="A2919" t="s">
        <v>5756</v>
      </c>
      <c r="B2919" t="s">
        <v>5757</v>
      </c>
      <c r="C2919">
        <v>405</v>
      </c>
      <c r="D2919" t="s">
        <v>8263</v>
      </c>
      <c r="E2919" t="s">
        <v>14</v>
      </c>
      <c r="F2919" t="s">
        <v>24</v>
      </c>
      <c r="G2919">
        <v>46.052709999999998</v>
      </c>
      <c r="H2919">
        <v>5.8128500000000001</v>
      </c>
      <c r="I2919">
        <v>71.150000000000006</v>
      </c>
      <c r="J2919">
        <v>56</v>
      </c>
      <c r="K2919" t="s">
        <v>8263</v>
      </c>
      <c r="L2919">
        <v>1700</v>
      </c>
    </row>
    <row r="2920" spans="1:12" x14ac:dyDescent="0.3">
      <c r="A2920" t="s">
        <v>5758</v>
      </c>
      <c r="B2920" t="s">
        <v>5759</v>
      </c>
      <c r="C2920">
        <v>51.3</v>
      </c>
      <c r="D2920" t="s">
        <v>8263</v>
      </c>
      <c r="E2920" t="s">
        <v>29</v>
      </c>
      <c r="F2920" t="s">
        <v>15</v>
      </c>
      <c r="G2920">
        <v>47.369425139999997</v>
      </c>
      <c r="H2920">
        <v>7.9794546549999996</v>
      </c>
      <c r="I2920" t="s">
        <v>8263</v>
      </c>
      <c r="J2920" t="s">
        <v>8263</v>
      </c>
      <c r="K2920" t="s">
        <v>8263</v>
      </c>
      <c r="L2920" t="s">
        <v>8263</v>
      </c>
    </row>
    <row r="2921" spans="1:12" x14ac:dyDescent="0.3">
      <c r="A2921" t="s">
        <v>5760</v>
      </c>
      <c r="B2921" t="s">
        <v>5761</v>
      </c>
      <c r="C2921">
        <v>53.898491040000003</v>
      </c>
      <c r="D2921" t="s">
        <v>8263</v>
      </c>
      <c r="E2921" t="s">
        <v>14</v>
      </c>
      <c r="F2921" t="s">
        <v>47</v>
      </c>
      <c r="G2921">
        <v>64.75</v>
      </c>
      <c r="H2921">
        <v>20.466666700000001</v>
      </c>
      <c r="I2921" t="s">
        <v>8263</v>
      </c>
      <c r="J2921" t="s">
        <v>8263</v>
      </c>
      <c r="K2921" t="s">
        <v>8263</v>
      </c>
      <c r="L2921" t="s">
        <v>8263</v>
      </c>
    </row>
    <row r="2922" spans="1:12" x14ac:dyDescent="0.3">
      <c r="A2922" t="s">
        <v>5762</v>
      </c>
      <c r="B2922" t="s">
        <v>5763</v>
      </c>
      <c r="C2922">
        <v>51</v>
      </c>
      <c r="D2922" t="s">
        <v>8263</v>
      </c>
      <c r="E2922" t="s">
        <v>14</v>
      </c>
      <c r="F2922" t="s">
        <v>141</v>
      </c>
      <c r="G2922">
        <v>43.522799999999997</v>
      </c>
      <c r="H2922">
        <v>19.576799999999999</v>
      </c>
      <c r="I2922" t="s">
        <v>8263</v>
      </c>
      <c r="J2922">
        <v>27.5</v>
      </c>
      <c r="K2922" t="s">
        <v>8263</v>
      </c>
      <c r="L2922" t="s">
        <v>8263</v>
      </c>
    </row>
    <row r="2923" spans="1:12" x14ac:dyDescent="0.3">
      <c r="A2923" t="s">
        <v>5764</v>
      </c>
      <c r="B2923" t="s">
        <v>5765</v>
      </c>
      <c r="C2923">
        <v>51</v>
      </c>
      <c r="D2923" t="s">
        <v>8263</v>
      </c>
      <c r="E2923" t="s">
        <v>14</v>
      </c>
      <c r="F2923" t="s">
        <v>38</v>
      </c>
      <c r="G2923">
        <v>42.335999000000001</v>
      </c>
      <c r="H2923">
        <v>-7.1120000000000001</v>
      </c>
      <c r="I2923" t="s">
        <v>8263</v>
      </c>
      <c r="J2923" t="s">
        <v>8263</v>
      </c>
      <c r="K2923" t="s">
        <v>8263</v>
      </c>
      <c r="L2923" t="s">
        <v>8263</v>
      </c>
    </row>
    <row r="2924" spans="1:12" x14ac:dyDescent="0.3">
      <c r="A2924" t="s">
        <v>5766</v>
      </c>
      <c r="B2924" t="s">
        <v>5767</v>
      </c>
      <c r="C2924">
        <v>51</v>
      </c>
      <c r="D2924" t="s">
        <v>8263</v>
      </c>
      <c r="E2924" t="s">
        <v>29</v>
      </c>
      <c r="F2924" t="s">
        <v>67</v>
      </c>
      <c r="G2924">
        <v>64.8</v>
      </c>
      <c r="H2924">
        <v>26</v>
      </c>
      <c r="I2924">
        <v>14</v>
      </c>
      <c r="J2924" t="s">
        <v>8263</v>
      </c>
      <c r="K2924" t="s">
        <v>8263</v>
      </c>
      <c r="L2924" t="s">
        <v>8263</v>
      </c>
    </row>
    <row r="2925" spans="1:12" x14ac:dyDescent="0.3">
      <c r="A2925" t="s">
        <v>5768</v>
      </c>
      <c r="B2925" t="s">
        <v>5769</v>
      </c>
      <c r="C2925">
        <v>50.68</v>
      </c>
      <c r="D2925" t="s">
        <v>8263</v>
      </c>
      <c r="E2925" t="s">
        <v>14</v>
      </c>
      <c r="F2925" t="s">
        <v>15</v>
      </c>
      <c r="G2925">
        <v>46.209937650000001</v>
      </c>
      <c r="H2925">
        <v>7.5859698340000001</v>
      </c>
      <c r="I2925" t="s">
        <v>8263</v>
      </c>
      <c r="J2925" t="s">
        <v>8263</v>
      </c>
      <c r="K2925" t="s">
        <v>8263</v>
      </c>
      <c r="L2925" t="s">
        <v>8263</v>
      </c>
    </row>
    <row r="2926" spans="1:12" x14ac:dyDescent="0.3">
      <c r="A2926" t="s">
        <v>5770</v>
      </c>
      <c r="B2926" t="s">
        <v>5771</v>
      </c>
      <c r="C2926">
        <v>51</v>
      </c>
      <c r="D2926" t="s">
        <v>8263</v>
      </c>
      <c r="E2926" t="s">
        <v>14</v>
      </c>
      <c r="F2926" t="s">
        <v>47</v>
      </c>
      <c r="G2926">
        <v>63.921436999999997</v>
      </c>
      <c r="H2926">
        <v>19.667553000000002</v>
      </c>
      <c r="I2926" t="s">
        <v>8263</v>
      </c>
      <c r="J2926" t="s">
        <v>8263</v>
      </c>
      <c r="K2926" t="s">
        <v>8263</v>
      </c>
      <c r="L2926" t="s">
        <v>8263</v>
      </c>
    </row>
    <row r="2927" spans="1:12" x14ac:dyDescent="0.3">
      <c r="A2927" t="s">
        <v>5772</v>
      </c>
      <c r="B2927" t="s">
        <v>5773</v>
      </c>
      <c r="C2927">
        <v>420</v>
      </c>
      <c r="D2927">
        <v>437.4</v>
      </c>
      <c r="E2927" t="s">
        <v>18</v>
      </c>
      <c r="F2927" t="s">
        <v>15</v>
      </c>
      <c r="G2927">
        <v>46.419899899999997</v>
      </c>
      <c r="H2927">
        <v>6.9287695999999999</v>
      </c>
      <c r="I2927">
        <v>878</v>
      </c>
      <c r="J2927">
        <v>53.2</v>
      </c>
      <c r="K2927">
        <v>107740</v>
      </c>
      <c r="L2927">
        <v>1000</v>
      </c>
    </row>
    <row r="2928" spans="1:12" x14ac:dyDescent="0.3">
      <c r="A2928" t="s">
        <v>5774</v>
      </c>
      <c r="B2928" t="s">
        <v>5207</v>
      </c>
      <c r="C2928">
        <v>50</v>
      </c>
      <c r="D2928" t="s">
        <v>8263</v>
      </c>
      <c r="E2928" t="s">
        <v>29</v>
      </c>
      <c r="F2928" t="s">
        <v>35</v>
      </c>
      <c r="G2928">
        <v>48.063827000000003</v>
      </c>
      <c r="H2928">
        <v>10.128443000000001</v>
      </c>
      <c r="I2928" t="s">
        <v>8263</v>
      </c>
      <c r="J2928" t="s">
        <v>8263</v>
      </c>
      <c r="K2928" t="s">
        <v>8263</v>
      </c>
      <c r="L2928" t="s">
        <v>8263</v>
      </c>
    </row>
    <row r="2929" spans="1:12" x14ac:dyDescent="0.3">
      <c r="A2929" t="s">
        <v>5775</v>
      </c>
      <c r="B2929" t="s">
        <v>5776</v>
      </c>
      <c r="C2929">
        <v>50</v>
      </c>
      <c r="D2929">
        <v>38</v>
      </c>
      <c r="E2929" t="s">
        <v>18</v>
      </c>
      <c r="F2929" t="s">
        <v>41</v>
      </c>
      <c r="G2929">
        <v>46.640776600000002</v>
      </c>
      <c r="H2929">
        <v>14.9488018</v>
      </c>
      <c r="I2929" t="s">
        <v>8263</v>
      </c>
      <c r="J2929">
        <v>16.2</v>
      </c>
      <c r="K2929" t="s">
        <v>8263</v>
      </c>
      <c r="L2929" t="s">
        <v>8263</v>
      </c>
    </row>
    <row r="2930" spans="1:12" x14ac:dyDescent="0.3">
      <c r="A2930" t="s">
        <v>5777</v>
      </c>
      <c r="B2930" t="s">
        <v>5778</v>
      </c>
      <c r="C2930">
        <v>6.2</v>
      </c>
      <c r="D2930" t="s">
        <v>8263</v>
      </c>
      <c r="E2930" t="s">
        <v>29</v>
      </c>
      <c r="F2930" t="s">
        <v>70</v>
      </c>
      <c r="G2930">
        <v>38.675803999999999</v>
      </c>
      <c r="H2930">
        <v>21.325890000000001</v>
      </c>
      <c r="I2930">
        <v>15</v>
      </c>
      <c r="J2930" t="s">
        <v>8263</v>
      </c>
      <c r="K2930" t="s">
        <v>8263</v>
      </c>
      <c r="L2930">
        <v>13</v>
      </c>
    </row>
    <row r="2931" spans="1:12" x14ac:dyDescent="0.3">
      <c r="A2931" t="s">
        <v>5779</v>
      </c>
      <c r="B2931" t="s">
        <v>5780</v>
      </c>
      <c r="C2931">
        <v>50</v>
      </c>
      <c r="D2931" t="s">
        <v>8263</v>
      </c>
      <c r="E2931" t="s">
        <v>29</v>
      </c>
      <c r="F2931" t="s">
        <v>19</v>
      </c>
      <c r="G2931">
        <v>45.707962999999999</v>
      </c>
      <c r="H2931">
        <v>7.6741099999999998</v>
      </c>
      <c r="I2931" t="s">
        <v>8263</v>
      </c>
      <c r="J2931" t="s">
        <v>8263</v>
      </c>
      <c r="K2931" t="s">
        <v>8263</v>
      </c>
      <c r="L2931" t="s">
        <v>8263</v>
      </c>
    </row>
    <row r="2932" spans="1:12" x14ac:dyDescent="0.3">
      <c r="A2932" t="s">
        <v>5781</v>
      </c>
      <c r="B2932" t="s">
        <v>5782</v>
      </c>
      <c r="C2932">
        <v>50</v>
      </c>
      <c r="D2932" t="s">
        <v>8263</v>
      </c>
      <c r="E2932" t="s">
        <v>29</v>
      </c>
      <c r="F2932" t="s">
        <v>19</v>
      </c>
      <c r="G2932">
        <v>46.012976000000002</v>
      </c>
      <c r="H2932">
        <v>8.2608160000000002</v>
      </c>
      <c r="I2932" t="s">
        <v>8263</v>
      </c>
      <c r="J2932" t="s">
        <v>8263</v>
      </c>
      <c r="K2932" t="s">
        <v>8263</v>
      </c>
      <c r="L2932" t="s">
        <v>8263</v>
      </c>
    </row>
    <row r="2933" spans="1:12" x14ac:dyDescent="0.3">
      <c r="A2933" t="s">
        <v>5783</v>
      </c>
      <c r="B2933" t="s">
        <v>5784</v>
      </c>
      <c r="C2933">
        <v>50</v>
      </c>
      <c r="D2933" t="s">
        <v>8263</v>
      </c>
      <c r="E2933" t="s">
        <v>29</v>
      </c>
      <c r="F2933" t="s">
        <v>19</v>
      </c>
      <c r="G2933">
        <v>46.210780999999997</v>
      </c>
      <c r="H2933">
        <v>8.3206140000000008</v>
      </c>
      <c r="I2933" t="s">
        <v>8263</v>
      </c>
      <c r="J2933" t="s">
        <v>8263</v>
      </c>
      <c r="K2933" t="s">
        <v>8263</v>
      </c>
      <c r="L2933" t="s">
        <v>8263</v>
      </c>
    </row>
    <row r="2934" spans="1:12" x14ac:dyDescent="0.3">
      <c r="A2934" t="s">
        <v>5785</v>
      </c>
      <c r="B2934" t="s">
        <v>5786</v>
      </c>
      <c r="C2934">
        <v>50</v>
      </c>
      <c r="D2934" t="s">
        <v>8263</v>
      </c>
      <c r="E2934" t="s">
        <v>29</v>
      </c>
      <c r="F2934" t="s">
        <v>67</v>
      </c>
      <c r="G2934">
        <v>64.8</v>
      </c>
      <c r="H2934">
        <v>26</v>
      </c>
      <c r="I2934" t="s">
        <v>8263</v>
      </c>
      <c r="J2934" t="s">
        <v>8263</v>
      </c>
      <c r="K2934" t="s">
        <v>8263</v>
      </c>
      <c r="L2934" t="s">
        <v>8263</v>
      </c>
    </row>
    <row r="2935" spans="1:12" x14ac:dyDescent="0.3">
      <c r="A2935" t="s">
        <v>5787</v>
      </c>
      <c r="B2935" t="s">
        <v>5788</v>
      </c>
      <c r="C2935">
        <v>50</v>
      </c>
      <c r="D2935" t="s">
        <v>8263</v>
      </c>
      <c r="E2935" t="s">
        <v>14</v>
      </c>
      <c r="F2935" t="s">
        <v>73</v>
      </c>
      <c r="G2935">
        <v>45.162083000000003</v>
      </c>
      <c r="H2935">
        <v>22.732917</v>
      </c>
      <c r="I2935">
        <v>110</v>
      </c>
      <c r="J2935">
        <v>124</v>
      </c>
      <c r="K2935" t="s">
        <v>8263</v>
      </c>
      <c r="L2935">
        <v>130</v>
      </c>
    </row>
    <row r="2936" spans="1:12" x14ac:dyDescent="0.3">
      <c r="A2936" t="s">
        <v>5789</v>
      </c>
      <c r="B2936" t="s">
        <v>5790</v>
      </c>
      <c r="C2936">
        <v>50</v>
      </c>
      <c r="D2936" t="s">
        <v>8263</v>
      </c>
      <c r="E2936" t="s">
        <v>14</v>
      </c>
      <c r="F2936" t="s">
        <v>73</v>
      </c>
      <c r="G2936">
        <v>44.537083000000003</v>
      </c>
      <c r="H2936">
        <v>24.325417000000002</v>
      </c>
      <c r="I2936">
        <v>33</v>
      </c>
      <c r="J2936">
        <v>225</v>
      </c>
      <c r="K2936" t="s">
        <v>8263</v>
      </c>
      <c r="L2936">
        <v>173</v>
      </c>
    </row>
    <row r="2937" spans="1:12" x14ac:dyDescent="0.3">
      <c r="A2937" t="s">
        <v>5791</v>
      </c>
      <c r="B2937" t="s">
        <v>5792</v>
      </c>
      <c r="C2937">
        <v>49.5</v>
      </c>
      <c r="D2937" t="s">
        <v>8263</v>
      </c>
      <c r="E2937" t="s">
        <v>14</v>
      </c>
      <c r="F2937" t="s">
        <v>15</v>
      </c>
      <c r="G2937">
        <v>46.774763759999999</v>
      </c>
      <c r="H2937">
        <v>9.1952255790000006</v>
      </c>
      <c r="I2937">
        <v>53</v>
      </c>
      <c r="J2937">
        <v>7.3</v>
      </c>
      <c r="K2937" t="s">
        <v>8263</v>
      </c>
      <c r="L2937" t="s">
        <v>8263</v>
      </c>
    </row>
    <row r="2938" spans="1:12" x14ac:dyDescent="0.3">
      <c r="A2938" t="s">
        <v>5793</v>
      </c>
      <c r="B2938" t="s">
        <v>5794</v>
      </c>
      <c r="C2938">
        <v>49.363057320000003</v>
      </c>
      <c r="D2938" t="s">
        <v>8263</v>
      </c>
      <c r="E2938" t="s">
        <v>14</v>
      </c>
      <c r="F2938" t="s">
        <v>24</v>
      </c>
      <c r="G2938">
        <v>44.003</v>
      </c>
      <c r="H2938">
        <v>7.1369999999999996</v>
      </c>
      <c r="I2938" t="s">
        <v>8263</v>
      </c>
      <c r="J2938" t="s">
        <v>8263</v>
      </c>
      <c r="K2938" t="s">
        <v>8263</v>
      </c>
      <c r="L2938" t="s">
        <v>8263</v>
      </c>
    </row>
    <row r="2939" spans="1:12" x14ac:dyDescent="0.3">
      <c r="A2939" t="s">
        <v>5795</v>
      </c>
      <c r="B2939" t="s">
        <v>5796</v>
      </c>
      <c r="C2939">
        <v>49.363057320000003</v>
      </c>
      <c r="D2939" t="s">
        <v>8263</v>
      </c>
      <c r="E2939" t="s">
        <v>14</v>
      </c>
      <c r="F2939" t="s">
        <v>24</v>
      </c>
      <c r="G2939">
        <v>44.046999999999997</v>
      </c>
      <c r="H2939">
        <v>7.5860000000000003</v>
      </c>
      <c r="I2939" t="s">
        <v>8263</v>
      </c>
      <c r="J2939" t="s">
        <v>8263</v>
      </c>
      <c r="K2939" t="s">
        <v>8263</v>
      </c>
      <c r="L2939" t="s">
        <v>8263</v>
      </c>
    </row>
    <row r="2940" spans="1:12" x14ac:dyDescent="0.3">
      <c r="A2940" t="s">
        <v>5797</v>
      </c>
      <c r="B2940" t="s">
        <v>5798</v>
      </c>
      <c r="C2940">
        <v>50</v>
      </c>
      <c r="D2940" t="s">
        <v>8263</v>
      </c>
      <c r="E2940" t="s">
        <v>14</v>
      </c>
      <c r="F2940" t="s">
        <v>467</v>
      </c>
      <c r="G2940">
        <v>49.761400000000002</v>
      </c>
      <c r="H2940">
        <v>20.6631</v>
      </c>
      <c r="I2940" t="s">
        <v>8263</v>
      </c>
      <c r="J2940" t="s">
        <v>8263</v>
      </c>
      <c r="K2940" t="s">
        <v>8263</v>
      </c>
      <c r="L2940" t="s">
        <v>8263</v>
      </c>
    </row>
    <row r="2941" spans="1:12" x14ac:dyDescent="0.3">
      <c r="A2941" t="s">
        <v>5799</v>
      </c>
      <c r="B2941" t="s">
        <v>5800</v>
      </c>
      <c r="C2941">
        <v>49.3</v>
      </c>
      <c r="D2941" t="s">
        <v>8263</v>
      </c>
      <c r="E2941" t="s">
        <v>14</v>
      </c>
      <c r="F2941" t="s">
        <v>24</v>
      </c>
      <c r="G2941">
        <v>42.79</v>
      </c>
      <c r="H2941">
        <v>0.41</v>
      </c>
      <c r="I2941">
        <v>24</v>
      </c>
      <c r="J2941">
        <v>25.4</v>
      </c>
      <c r="K2941" t="s">
        <v>8263</v>
      </c>
      <c r="L2941" t="s">
        <v>8263</v>
      </c>
    </row>
    <row r="2942" spans="1:12" x14ac:dyDescent="0.3">
      <c r="A2942" t="s">
        <v>5801</v>
      </c>
      <c r="B2942" t="s">
        <v>5802</v>
      </c>
      <c r="C2942">
        <v>49</v>
      </c>
      <c r="D2942" t="s">
        <v>8263</v>
      </c>
      <c r="E2942" t="s">
        <v>14</v>
      </c>
      <c r="F2942" t="s">
        <v>38</v>
      </c>
      <c r="G2942">
        <v>40.424999</v>
      </c>
      <c r="H2942">
        <v>-4.5339999999999998</v>
      </c>
      <c r="I2942">
        <v>398</v>
      </c>
      <c r="J2942">
        <v>201</v>
      </c>
      <c r="K2942" t="s">
        <v>8263</v>
      </c>
      <c r="L2942" t="s">
        <v>8263</v>
      </c>
    </row>
    <row r="2943" spans="1:12" x14ac:dyDescent="0.3">
      <c r="A2943" t="s">
        <v>5803</v>
      </c>
      <c r="B2943" t="s">
        <v>5804</v>
      </c>
      <c r="C2943">
        <v>57.9</v>
      </c>
      <c r="D2943" t="s">
        <v>8263</v>
      </c>
      <c r="E2943" t="s">
        <v>29</v>
      </c>
      <c r="F2943" t="s">
        <v>19</v>
      </c>
      <c r="G2943">
        <v>45.811687999999997</v>
      </c>
      <c r="H2943">
        <v>10.068960000000001</v>
      </c>
      <c r="I2943">
        <v>109</v>
      </c>
      <c r="J2943" t="s">
        <v>8263</v>
      </c>
      <c r="K2943" t="s">
        <v>8263</v>
      </c>
      <c r="L2943" t="s">
        <v>8263</v>
      </c>
    </row>
    <row r="2944" spans="1:12" x14ac:dyDescent="0.3">
      <c r="A2944" t="s">
        <v>5805</v>
      </c>
      <c r="B2944" t="s">
        <v>5806</v>
      </c>
      <c r="C2944">
        <v>49</v>
      </c>
      <c r="D2944" t="s">
        <v>8263</v>
      </c>
      <c r="E2944" t="s">
        <v>14</v>
      </c>
      <c r="F2944" t="s">
        <v>38</v>
      </c>
      <c r="G2944">
        <v>41.944000000000003</v>
      </c>
      <c r="H2944">
        <v>-8.0350000000000001</v>
      </c>
      <c r="I2944" t="s">
        <v>8263</v>
      </c>
      <c r="J2944" t="s">
        <v>8263</v>
      </c>
      <c r="K2944" t="s">
        <v>8263</v>
      </c>
      <c r="L2944" t="s">
        <v>8263</v>
      </c>
    </row>
    <row r="2945" spans="1:12" x14ac:dyDescent="0.3">
      <c r="A2945" t="s">
        <v>5807</v>
      </c>
      <c r="B2945" t="s">
        <v>5808</v>
      </c>
      <c r="C2945">
        <v>412</v>
      </c>
      <c r="D2945" t="s">
        <v>8263</v>
      </c>
      <c r="E2945" t="s">
        <v>18</v>
      </c>
      <c r="F2945" t="s">
        <v>38</v>
      </c>
      <c r="G2945">
        <v>43.494889999999998</v>
      </c>
      <c r="H2945">
        <v>-7.2421480000000003</v>
      </c>
      <c r="I2945">
        <v>663.5</v>
      </c>
      <c r="J2945" t="s">
        <v>8263</v>
      </c>
      <c r="K2945" t="s">
        <v>8263</v>
      </c>
      <c r="L2945" t="s">
        <v>8263</v>
      </c>
    </row>
    <row r="2946" spans="1:12" x14ac:dyDescent="0.3">
      <c r="A2946" t="s">
        <v>5809</v>
      </c>
      <c r="B2946" t="s">
        <v>5810</v>
      </c>
      <c r="C2946">
        <v>48.677302920000002</v>
      </c>
      <c r="D2946" t="s">
        <v>8263</v>
      </c>
      <c r="E2946" t="s">
        <v>29</v>
      </c>
      <c r="F2946" t="s">
        <v>24</v>
      </c>
      <c r="G2946">
        <v>45.494999999999997</v>
      </c>
      <c r="H2946">
        <v>4.8259999999999996</v>
      </c>
      <c r="I2946" t="s">
        <v>8263</v>
      </c>
      <c r="J2946" t="s">
        <v>8263</v>
      </c>
      <c r="K2946" t="s">
        <v>8263</v>
      </c>
      <c r="L2946" t="s">
        <v>8263</v>
      </c>
    </row>
    <row r="2947" spans="1:12" x14ac:dyDescent="0.3">
      <c r="A2947" t="s">
        <v>5811</v>
      </c>
      <c r="B2947" t="s">
        <v>5812</v>
      </c>
      <c r="C2947">
        <v>8.6999999999999993</v>
      </c>
      <c r="D2947" t="s">
        <v>8263</v>
      </c>
      <c r="E2947" t="s">
        <v>29</v>
      </c>
      <c r="F2947" t="s">
        <v>88</v>
      </c>
      <c r="G2947">
        <v>41.987561110000001</v>
      </c>
      <c r="H2947">
        <v>20.527938890000001</v>
      </c>
      <c r="I2947" t="s">
        <v>8263</v>
      </c>
      <c r="J2947" t="s">
        <v>8263</v>
      </c>
      <c r="K2947" t="s">
        <v>8263</v>
      </c>
      <c r="L2947">
        <v>217</v>
      </c>
    </row>
    <row r="2948" spans="1:12" x14ac:dyDescent="0.3">
      <c r="A2948" t="s">
        <v>5813</v>
      </c>
      <c r="B2948" t="s">
        <v>5814</v>
      </c>
      <c r="C2948">
        <v>48.5</v>
      </c>
      <c r="D2948" t="s">
        <v>8263</v>
      </c>
      <c r="E2948" t="s">
        <v>14</v>
      </c>
      <c r="F2948" t="s">
        <v>304</v>
      </c>
      <c r="G2948">
        <v>44.562399999999997</v>
      </c>
      <c r="H2948">
        <v>17.135000000000002</v>
      </c>
      <c r="I2948">
        <v>29</v>
      </c>
      <c r="J2948">
        <v>5.75</v>
      </c>
      <c r="K2948" t="s">
        <v>8263</v>
      </c>
      <c r="L2948" t="s">
        <v>8263</v>
      </c>
    </row>
    <row r="2949" spans="1:12" x14ac:dyDescent="0.3">
      <c r="A2949" t="s">
        <v>5815</v>
      </c>
      <c r="B2949" t="s">
        <v>5816</v>
      </c>
      <c r="C2949">
        <v>48.2</v>
      </c>
      <c r="D2949" t="s">
        <v>8263</v>
      </c>
      <c r="E2949" t="s">
        <v>29</v>
      </c>
      <c r="F2949" t="s">
        <v>88</v>
      </c>
      <c r="G2949">
        <v>42.011686109999999</v>
      </c>
      <c r="H2949">
        <v>19.551941670000001</v>
      </c>
      <c r="I2949" t="s">
        <v>8263</v>
      </c>
      <c r="J2949" t="s">
        <v>8263</v>
      </c>
      <c r="K2949" t="s">
        <v>8263</v>
      </c>
      <c r="L2949">
        <v>230</v>
      </c>
    </row>
    <row r="2950" spans="1:12" x14ac:dyDescent="0.3">
      <c r="A2950" t="s">
        <v>5817</v>
      </c>
      <c r="B2950" t="s">
        <v>5818</v>
      </c>
      <c r="C2950">
        <v>6.5</v>
      </c>
      <c r="D2950" t="s">
        <v>8263</v>
      </c>
      <c r="E2950" t="s">
        <v>29</v>
      </c>
      <c r="F2950" t="s">
        <v>41</v>
      </c>
      <c r="G2950">
        <v>48.298490000000001</v>
      </c>
      <c r="H2950">
        <v>16.347999999999999</v>
      </c>
      <c r="I2950" t="s">
        <v>8263</v>
      </c>
      <c r="J2950" t="s">
        <v>8263</v>
      </c>
      <c r="K2950" t="s">
        <v>8263</v>
      </c>
      <c r="L2950">
        <v>24.7</v>
      </c>
    </row>
    <row r="2951" spans="1:12" x14ac:dyDescent="0.3">
      <c r="A2951" t="s">
        <v>5819</v>
      </c>
      <c r="B2951" t="s">
        <v>5820</v>
      </c>
      <c r="C2951">
        <v>48</v>
      </c>
      <c r="D2951" t="s">
        <v>8263</v>
      </c>
      <c r="E2951" t="s">
        <v>29</v>
      </c>
      <c r="F2951" t="s">
        <v>19</v>
      </c>
      <c r="G2951">
        <v>41.960921999999997</v>
      </c>
      <c r="H2951">
        <v>12.798883999999999</v>
      </c>
      <c r="I2951" t="s">
        <v>8263</v>
      </c>
      <c r="J2951" t="s">
        <v>8263</v>
      </c>
      <c r="K2951" t="s">
        <v>8263</v>
      </c>
      <c r="L2951" t="s">
        <v>8263</v>
      </c>
    </row>
    <row r="2952" spans="1:12" x14ac:dyDescent="0.3">
      <c r="A2952" t="s">
        <v>5821</v>
      </c>
      <c r="B2952" t="s">
        <v>5822</v>
      </c>
      <c r="C2952">
        <v>48</v>
      </c>
      <c r="D2952" t="s">
        <v>8263</v>
      </c>
      <c r="E2952" t="s">
        <v>29</v>
      </c>
      <c r="F2952" t="s">
        <v>19</v>
      </c>
      <c r="G2952">
        <v>45.951788000000001</v>
      </c>
      <c r="H2952">
        <v>9.7007490000000001</v>
      </c>
      <c r="I2952" t="s">
        <v>8263</v>
      </c>
      <c r="J2952" t="s">
        <v>8263</v>
      </c>
      <c r="K2952" t="s">
        <v>8263</v>
      </c>
      <c r="L2952" t="s">
        <v>8263</v>
      </c>
    </row>
    <row r="2953" spans="1:12" x14ac:dyDescent="0.3">
      <c r="A2953" t="s">
        <v>5823</v>
      </c>
      <c r="B2953" t="s">
        <v>5824</v>
      </c>
      <c r="C2953">
        <v>48</v>
      </c>
      <c r="D2953" t="s">
        <v>8263</v>
      </c>
      <c r="E2953" t="s">
        <v>14</v>
      </c>
      <c r="F2953" t="s">
        <v>19</v>
      </c>
      <c r="G2953">
        <v>46.021389999999997</v>
      </c>
      <c r="H2953">
        <v>9.7828499999999998</v>
      </c>
      <c r="I2953" t="s">
        <v>8263</v>
      </c>
      <c r="J2953" t="s">
        <v>8263</v>
      </c>
      <c r="K2953" t="s">
        <v>8263</v>
      </c>
      <c r="L2953" t="s">
        <v>8263</v>
      </c>
    </row>
    <row r="2954" spans="1:12" x14ac:dyDescent="0.3">
      <c r="A2954" t="s">
        <v>5825</v>
      </c>
      <c r="B2954" t="s">
        <v>5826</v>
      </c>
      <c r="C2954">
        <v>48</v>
      </c>
      <c r="D2954" t="s">
        <v>8263</v>
      </c>
      <c r="E2954" t="s">
        <v>29</v>
      </c>
      <c r="F2954" t="s">
        <v>19</v>
      </c>
      <c r="G2954">
        <v>41.48762</v>
      </c>
      <c r="H2954">
        <v>13.831512999999999</v>
      </c>
      <c r="I2954" t="s">
        <v>8263</v>
      </c>
      <c r="J2954" t="s">
        <v>8263</v>
      </c>
      <c r="K2954" t="s">
        <v>8263</v>
      </c>
      <c r="L2954" t="s">
        <v>8263</v>
      </c>
    </row>
    <row r="2955" spans="1:12" x14ac:dyDescent="0.3">
      <c r="A2955" t="s">
        <v>5827</v>
      </c>
      <c r="B2955" t="s">
        <v>5828</v>
      </c>
      <c r="C2955">
        <v>48</v>
      </c>
      <c r="D2955" t="s">
        <v>8263</v>
      </c>
      <c r="E2955" t="s">
        <v>29</v>
      </c>
      <c r="F2955" t="s">
        <v>19</v>
      </c>
      <c r="G2955">
        <v>46.206679999999999</v>
      </c>
      <c r="H2955">
        <v>8.2524119999999996</v>
      </c>
      <c r="I2955" t="s">
        <v>8263</v>
      </c>
      <c r="J2955" t="s">
        <v>8263</v>
      </c>
      <c r="K2955" t="s">
        <v>8263</v>
      </c>
      <c r="L2955" t="s">
        <v>8263</v>
      </c>
    </row>
    <row r="2956" spans="1:12" x14ac:dyDescent="0.3">
      <c r="A2956" t="s">
        <v>5829</v>
      </c>
      <c r="B2956" t="s">
        <v>5830</v>
      </c>
      <c r="C2956">
        <v>48</v>
      </c>
      <c r="D2956" t="s">
        <v>8263</v>
      </c>
      <c r="E2956" t="s">
        <v>29</v>
      </c>
      <c r="F2956" t="s">
        <v>62</v>
      </c>
      <c r="G2956">
        <v>56.699001000000003</v>
      </c>
      <c r="H2956">
        <v>-4.4080000000000004</v>
      </c>
      <c r="I2956">
        <v>6</v>
      </c>
      <c r="J2956">
        <v>64</v>
      </c>
      <c r="K2956" t="s">
        <v>8263</v>
      </c>
      <c r="L2956">
        <v>187</v>
      </c>
    </row>
    <row r="2957" spans="1:12" x14ac:dyDescent="0.3">
      <c r="A2957" t="s">
        <v>5831</v>
      </c>
      <c r="B2957" t="s">
        <v>5832</v>
      </c>
      <c r="C2957">
        <v>48</v>
      </c>
      <c r="D2957" t="s">
        <v>8263</v>
      </c>
      <c r="E2957" t="s">
        <v>14</v>
      </c>
      <c r="F2957" t="s">
        <v>304</v>
      </c>
      <c r="G2957">
        <v>44.377400000000002</v>
      </c>
      <c r="H2957">
        <v>17.281600000000001</v>
      </c>
      <c r="I2957" t="s">
        <v>8263</v>
      </c>
      <c r="J2957">
        <v>4.2</v>
      </c>
      <c r="K2957" t="s">
        <v>8263</v>
      </c>
      <c r="L2957" t="s">
        <v>8263</v>
      </c>
    </row>
    <row r="2958" spans="1:12" x14ac:dyDescent="0.3">
      <c r="A2958" t="s">
        <v>5833</v>
      </c>
      <c r="B2958" t="s">
        <v>5834</v>
      </c>
      <c r="C2958">
        <v>48</v>
      </c>
      <c r="D2958" t="s">
        <v>8263</v>
      </c>
      <c r="E2958" t="s">
        <v>14</v>
      </c>
      <c r="F2958" t="s">
        <v>38</v>
      </c>
      <c r="G2958">
        <v>43.259998000000003</v>
      </c>
      <c r="H2958">
        <v>-6.0069999999999997</v>
      </c>
      <c r="I2958" t="s">
        <v>8263</v>
      </c>
      <c r="J2958" t="s">
        <v>8263</v>
      </c>
      <c r="K2958" t="s">
        <v>8263</v>
      </c>
      <c r="L2958" t="s">
        <v>8263</v>
      </c>
    </row>
    <row r="2959" spans="1:12" x14ac:dyDescent="0.3">
      <c r="A2959" t="s">
        <v>5835</v>
      </c>
      <c r="B2959" t="s">
        <v>5836</v>
      </c>
      <c r="C2959">
        <v>47.84</v>
      </c>
      <c r="D2959" t="s">
        <v>8263</v>
      </c>
      <c r="E2959" t="s">
        <v>29</v>
      </c>
      <c r="F2959" t="s">
        <v>15</v>
      </c>
      <c r="G2959">
        <v>46.281945870000001</v>
      </c>
      <c r="H2959">
        <v>7.5474999660000002</v>
      </c>
      <c r="I2959" t="s">
        <v>8263</v>
      </c>
      <c r="J2959" t="s">
        <v>8263</v>
      </c>
      <c r="K2959" t="s">
        <v>8263</v>
      </c>
      <c r="L2959" t="s">
        <v>8263</v>
      </c>
    </row>
    <row r="2960" spans="1:12" x14ac:dyDescent="0.3">
      <c r="A2960" t="s">
        <v>5837</v>
      </c>
      <c r="B2960" t="s">
        <v>5838</v>
      </c>
      <c r="C2960">
        <v>47.5</v>
      </c>
      <c r="D2960" t="s">
        <v>8263</v>
      </c>
      <c r="E2960" t="s">
        <v>29</v>
      </c>
      <c r="F2960" t="s">
        <v>24</v>
      </c>
      <c r="G2960">
        <v>45.103999999999999</v>
      </c>
      <c r="H2960">
        <v>1.954</v>
      </c>
      <c r="I2960" t="s">
        <v>8263</v>
      </c>
      <c r="J2960" t="s">
        <v>8263</v>
      </c>
      <c r="K2960" t="s">
        <v>8263</v>
      </c>
      <c r="L2960" t="s">
        <v>8263</v>
      </c>
    </row>
    <row r="2961" spans="1:12" x14ac:dyDescent="0.3">
      <c r="A2961" t="s">
        <v>5839</v>
      </c>
      <c r="B2961" t="s">
        <v>5840</v>
      </c>
      <c r="C2961">
        <v>47.4</v>
      </c>
      <c r="D2961" t="s">
        <v>8263</v>
      </c>
      <c r="E2961" t="s">
        <v>29</v>
      </c>
      <c r="F2961" t="s">
        <v>44</v>
      </c>
      <c r="G2961">
        <v>45.898879999999998</v>
      </c>
      <c r="H2961">
        <v>15.588200000000001</v>
      </c>
      <c r="I2961" t="s">
        <v>8263</v>
      </c>
      <c r="J2961" t="s">
        <v>8263</v>
      </c>
      <c r="K2961" t="s">
        <v>8263</v>
      </c>
      <c r="L2961">
        <v>161</v>
      </c>
    </row>
    <row r="2962" spans="1:12" x14ac:dyDescent="0.3">
      <c r="A2962" t="s">
        <v>5841</v>
      </c>
      <c r="B2962" t="s">
        <v>5842</v>
      </c>
      <c r="C2962">
        <v>47.325155610000003</v>
      </c>
      <c r="D2962" t="s">
        <v>8263</v>
      </c>
      <c r="E2962" t="s">
        <v>29</v>
      </c>
      <c r="F2962" t="s">
        <v>24</v>
      </c>
      <c r="G2962">
        <v>45.654000000000003</v>
      </c>
      <c r="H2962">
        <v>5.6050000000000004</v>
      </c>
      <c r="I2962" t="s">
        <v>8263</v>
      </c>
      <c r="J2962" t="s">
        <v>8263</v>
      </c>
      <c r="K2962" t="s">
        <v>8263</v>
      </c>
      <c r="L2962" t="s">
        <v>8263</v>
      </c>
    </row>
    <row r="2963" spans="1:12" x14ac:dyDescent="0.3">
      <c r="A2963" t="s">
        <v>5843</v>
      </c>
      <c r="B2963" t="s">
        <v>5844</v>
      </c>
      <c r="C2963">
        <v>47.1</v>
      </c>
      <c r="D2963" t="s">
        <v>8263</v>
      </c>
      <c r="E2963" t="s">
        <v>29</v>
      </c>
      <c r="F2963" t="s">
        <v>35</v>
      </c>
      <c r="G2963">
        <v>50.220568870000001</v>
      </c>
      <c r="H2963">
        <v>10.080005760000001</v>
      </c>
      <c r="I2963" t="s">
        <v>8263</v>
      </c>
      <c r="J2963" t="s">
        <v>8263</v>
      </c>
      <c r="K2963" t="s">
        <v>8263</v>
      </c>
      <c r="L2963" t="s">
        <v>8263</v>
      </c>
    </row>
    <row r="2964" spans="1:12" x14ac:dyDescent="0.3">
      <c r="A2964" t="s">
        <v>5845</v>
      </c>
      <c r="B2964" t="s">
        <v>5846</v>
      </c>
      <c r="C2964">
        <v>300</v>
      </c>
      <c r="D2964" t="s">
        <v>8263</v>
      </c>
      <c r="E2964" t="s">
        <v>14</v>
      </c>
      <c r="F2964" t="s">
        <v>15</v>
      </c>
      <c r="G2964">
        <v>46.804819729999998</v>
      </c>
      <c r="H2964">
        <v>10.33134418</v>
      </c>
      <c r="I2964">
        <v>130</v>
      </c>
      <c r="J2964">
        <v>164</v>
      </c>
      <c r="K2964" t="s">
        <v>8263</v>
      </c>
      <c r="L2964">
        <v>1390</v>
      </c>
    </row>
    <row r="2965" spans="1:12" x14ac:dyDescent="0.3">
      <c r="A2965" t="s">
        <v>5847</v>
      </c>
      <c r="B2965" t="s">
        <v>5848</v>
      </c>
      <c r="C2965">
        <v>47</v>
      </c>
      <c r="D2965" t="s">
        <v>8263</v>
      </c>
      <c r="E2965" t="s">
        <v>29</v>
      </c>
      <c r="F2965" t="s">
        <v>19</v>
      </c>
      <c r="G2965">
        <v>45.469186000000001</v>
      </c>
      <c r="H2965">
        <v>10.850584</v>
      </c>
      <c r="I2965" t="s">
        <v>8263</v>
      </c>
      <c r="J2965" t="s">
        <v>8263</v>
      </c>
      <c r="K2965" t="s">
        <v>8263</v>
      </c>
      <c r="L2965" t="s">
        <v>8263</v>
      </c>
    </row>
    <row r="2966" spans="1:12" x14ac:dyDescent="0.3">
      <c r="A2966" t="s">
        <v>5849</v>
      </c>
      <c r="B2966" t="s">
        <v>5850</v>
      </c>
      <c r="C2966">
        <v>50</v>
      </c>
      <c r="D2966" t="s">
        <v>8263</v>
      </c>
      <c r="E2966" t="s">
        <v>14</v>
      </c>
      <c r="F2966" t="s">
        <v>47</v>
      </c>
      <c r="G2966">
        <v>65.054381000000006</v>
      </c>
      <c r="H2966">
        <v>17.231956</v>
      </c>
      <c r="I2966" t="s">
        <v>8263</v>
      </c>
      <c r="J2966" t="s">
        <v>8263</v>
      </c>
      <c r="K2966" t="s">
        <v>8263</v>
      </c>
      <c r="L2966" t="s">
        <v>8263</v>
      </c>
    </row>
    <row r="2967" spans="1:12" x14ac:dyDescent="0.3">
      <c r="A2967" t="s">
        <v>5851</v>
      </c>
      <c r="B2967" t="s">
        <v>5852</v>
      </c>
      <c r="C2967">
        <v>46.9</v>
      </c>
      <c r="D2967" t="s">
        <v>8263</v>
      </c>
      <c r="E2967" t="s">
        <v>29</v>
      </c>
      <c r="F2967" t="s">
        <v>15</v>
      </c>
      <c r="G2967">
        <v>47.574916139999999</v>
      </c>
      <c r="H2967">
        <v>8.4733220869999997</v>
      </c>
      <c r="I2967" t="s">
        <v>8263</v>
      </c>
      <c r="J2967" t="s">
        <v>8263</v>
      </c>
      <c r="K2967" t="s">
        <v>8263</v>
      </c>
      <c r="L2967" t="s">
        <v>8263</v>
      </c>
    </row>
    <row r="2968" spans="1:12" x14ac:dyDescent="0.3">
      <c r="A2968" t="s">
        <v>5853</v>
      </c>
      <c r="B2968" t="s">
        <v>5195</v>
      </c>
      <c r="C2968">
        <v>46.7</v>
      </c>
      <c r="D2968" t="s">
        <v>8263</v>
      </c>
      <c r="E2968" t="s">
        <v>29</v>
      </c>
      <c r="F2968" t="s">
        <v>35</v>
      </c>
      <c r="G2968">
        <v>47.569905730000002</v>
      </c>
      <c r="H2968">
        <v>7.8101134639999996</v>
      </c>
      <c r="I2968" t="s">
        <v>8263</v>
      </c>
      <c r="J2968" t="s">
        <v>8263</v>
      </c>
      <c r="K2968" t="s">
        <v>8263</v>
      </c>
      <c r="L2968" t="s">
        <v>8263</v>
      </c>
    </row>
    <row r="2969" spans="1:12" x14ac:dyDescent="0.3">
      <c r="A2969" t="s">
        <v>5854</v>
      </c>
      <c r="B2969" t="s">
        <v>5855</v>
      </c>
      <c r="C2969">
        <v>46.4</v>
      </c>
      <c r="D2969" t="s">
        <v>8263</v>
      </c>
      <c r="E2969" t="s">
        <v>29</v>
      </c>
      <c r="F2969" t="s">
        <v>112</v>
      </c>
      <c r="G2969">
        <v>43.430700000000002</v>
      </c>
      <c r="H2969">
        <v>16.884899999999998</v>
      </c>
      <c r="I2969" t="s">
        <v>8263</v>
      </c>
      <c r="J2969" t="s">
        <v>8263</v>
      </c>
      <c r="K2969" t="s">
        <v>8263</v>
      </c>
      <c r="L2969" t="s">
        <v>8263</v>
      </c>
    </row>
    <row r="2970" spans="1:12" x14ac:dyDescent="0.3">
      <c r="A2970" t="s">
        <v>5856</v>
      </c>
      <c r="B2970" t="s">
        <v>5857</v>
      </c>
      <c r="C2970">
        <v>46.8</v>
      </c>
      <c r="D2970" t="s">
        <v>8263</v>
      </c>
      <c r="E2970" t="s">
        <v>14</v>
      </c>
      <c r="F2970" t="s">
        <v>95</v>
      </c>
      <c r="G2970">
        <v>41.919220000000003</v>
      </c>
      <c r="H2970">
        <v>24.193049999999999</v>
      </c>
      <c r="I2970">
        <v>421</v>
      </c>
      <c r="J2970">
        <v>87.7</v>
      </c>
      <c r="K2970" t="s">
        <v>8263</v>
      </c>
      <c r="L2970">
        <v>112</v>
      </c>
    </row>
    <row r="2971" spans="1:12" x14ac:dyDescent="0.3">
      <c r="A2971" t="s">
        <v>5858</v>
      </c>
      <c r="B2971" t="s">
        <v>5859</v>
      </c>
      <c r="C2971">
        <v>46</v>
      </c>
      <c r="D2971" t="s">
        <v>8263</v>
      </c>
      <c r="E2971" t="s">
        <v>14</v>
      </c>
      <c r="F2971" t="s">
        <v>38</v>
      </c>
      <c r="G2971">
        <v>42.164000999999999</v>
      </c>
      <c r="H2971">
        <v>0.24099999999999999</v>
      </c>
      <c r="I2971">
        <v>63.5</v>
      </c>
      <c r="J2971">
        <v>300</v>
      </c>
      <c r="K2971">
        <v>69000</v>
      </c>
      <c r="L2971" t="s">
        <v>8263</v>
      </c>
    </row>
    <row r="2972" spans="1:12" x14ac:dyDescent="0.3">
      <c r="A2972" t="s">
        <v>5860</v>
      </c>
      <c r="B2972" t="s">
        <v>5861</v>
      </c>
      <c r="C2972">
        <v>47</v>
      </c>
      <c r="D2972" t="s">
        <v>8263</v>
      </c>
      <c r="E2972" t="s">
        <v>14</v>
      </c>
      <c r="F2972" t="s">
        <v>47</v>
      </c>
      <c r="G2972">
        <v>59.543750000000003</v>
      </c>
      <c r="H2972">
        <v>13.299583</v>
      </c>
      <c r="I2972">
        <v>20</v>
      </c>
      <c r="J2972">
        <v>182</v>
      </c>
      <c r="K2972" t="s">
        <v>8263</v>
      </c>
      <c r="L2972">
        <v>23</v>
      </c>
    </row>
    <row r="2973" spans="1:12" x14ac:dyDescent="0.3">
      <c r="A2973" t="s">
        <v>5862</v>
      </c>
      <c r="B2973" t="s">
        <v>5863</v>
      </c>
      <c r="C2973">
        <v>46</v>
      </c>
      <c r="D2973" t="s">
        <v>8263</v>
      </c>
      <c r="E2973" t="s">
        <v>29</v>
      </c>
      <c r="F2973" t="s">
        <v>19</v>
      </c>
      <c r="G2973">
        <v>39.799101</v>
      </c>
      <c r="H2973">
        <v>15.90748</v>
      </c>
      <c r="I2973" t="s">
        <v>8263</v>
      </c>
      <c r="J2973" t="s">
        <v>8263</v>
      </c>
      <c r="K2973" t="s">
        <v>8263</v>
      </c>
      <c r="L2973" t="s">
        <v>8263</v>
      </c>
    </row>
    <row r="2974" spans="1:12" x14ac:dyDescent="0.3">
      <c r="A2974" t="s">
        <v>5864</v>
      </c>
      <c r="B2974" t="s">
        <v>5865</v>
      </c>
      <c r="C2974">
        <v>406</v>
      </c>
      <c r="D2974" t="s">
        <v>8263</v>
      </c>
      <c r="E2974" t="s">
        <v>14</v>
      </c>
      <c r="F2974" t="s">
        <v>24</v>
      </c>
      <c r="G2974">
        <v>44.76793</v>
      </c>
      <c r="H2974">
        <v>2.6841499999999998</v>
      </c>
      <c r="I2974">
        <v>72</v>
      </c>
      <c r="J2974">
        <v>8</v>
      </c>
      <c r="K2974" t="s">
        <v>8263</v>
      </c>
      <c r="L2974" t="s">
        <v>8263</v>
      </c>
    </row>
    <row r="2975" spans="1:12" x14ac:dyDescent="0.3">
      <c r="A2975" t="s">
        <v>5866</v>
      </c>
      <c r="B2975" t="s">
        <v>5867</v>
      </c>
      <c r="C2975">
        <v>46</v>
      </c>
      <c r="D2975" t="s">
        <v>8263</v>
      </c>
      <c r="E2975" t="s">
        <v>29</v>
      </c>
      <c r="F2975" t="s">
        <v>19</v>
      </c>
      <c r="G2975">
        <v>45.820784510000003</v>
      </c>
      <c r="H2975">
        <v>10.52706957</v>
      </c>
      <c r="I2975" t="s">
        <v>8263</v>
      </c>
      <c r="J2975" t="s">
        <v>8263</v>
      </c>
      <c r="K2975" t="s">
        <v>8263</v>
      </c>
      <c r="L2975">
        <v>132.69999999999999</v>
      </c>
    </row>
    <row r="2976" spans="1:12" x14ac:dyDescent="0.3">
      <c r="A2976" t="s">
        <v>5868</v>
      </c>
      <c r="B2976" t="s">
        <v>5869</v>
      </c>
      <c r="C2976">
        <v>38.5</v>
      </c>
      <c r="D2976" t="s">
        <v>8263</v>
      </c>
      <c r="E2976" t="s">
        <v>29</v>
      </c>
      <c r="F2976" t="s">
        <v>19</v>
      </c>
      <c r="G2976">
        <v>45.740260999999997</v>
      </c>
      <c r="H2976">
        <v>7.4666040000000002</v>
      </c>
      <c r="I2976" t="s">
        <v>8263</v>
      </c>
      <c r="J2976" t="s">
        <v>8263</v>
      </c>
      <c r="K2976" t="s">
        <v>8263</v>
      </c>
      <c r="L2976" t="s">
        <v>8263</v>
      </c>
    </row>
    <row r="2977" spans="1:12" x14ac:dyDescent="0.3">
      <c r="A2977" t="s">
        <v>5870</v>
      </c>
      <c r="B2977" t="s">
        <v>5871</v>
      </c>
      <c r="C2977">
        <v>46</v>
      </c>
      <c r="D2977" t="s">
        <v>8263</v>
      </c>
      <c r="E2977" t="s">
        <v>29</v>
      </c>
      <c r="F2977" t="s">
        <v>15</v>
      </c>
      <c r="G2977">
        <v>46.196009220000001</v>
      </c>
      <c r="H2977">
        <v>8.1506042230000002</v>
      </c>
      <c r="I2977" t="s">
        <v>8263</v>
      </c>
      <c r="J2977" t="s">
        <v>8263</v>
      </c>
      <c r="K2977" t="s">
        <v>8263</v>
      </c>
      <c r="L2977" t="s">
        <v>8263</v>
      </c>
    </row>
    <row r="2978" spans="1:12" x14ac:dyDescent="0.3">
      <c r="A2978" t="s">
        <v>5872</v>
      </c>
      <c r="B2978" t="s">
        <v>5873</v>
      </c>
      <c r="C2978">
        <v>46</v>
      </c>
      <c r="D2978" t="s">
        <v>8263</v>
      </c>
      <c r="E2978" t="s">
        <v>14</v>
      </c>
      <c r="F2978" t="s">
        <v>73</v>
      </c>
      <c r="G2978">
        <v>45.120417000000003</v>
      </c>
      <c r="H2978">
        <v>24.375416999999999</v>
      </c>
      <c r="I2978">
        <v>34</v>
      </c>
      <c r="J2978">
        <v>19</v>
      </c>
      <c r="K2978" t="s">
        <v>8263</v>
      </c>
      <c r="L2978">
        <v>134</v>
      </c>
    </row>
    <row r="2979" spans="1:12" x14ac:dyDescent="0.3">
      <c r="A2979" t="s">
        <v>5874</v>
      </c>
      <c r="B2979" t="s">
        <v>5875</v>
      </c>
      <c r="C2979">
        <v>46</v>
      </c>
      <c r="D2979" t="s">
        <v>8263</v>
      </c>
      <c r="E2979" t="s">
        <v>14</v>
      </c>
      <c r="F2979" t="s">
        <v>47</v>
      </c>
      <c r="G2979">
        <v>62.364099000000003</v>
      </c>
      <c r="H2979">
        <v>16.962160999999998</v>
      </c>
      <c r="I2979" t="s">
        <v>8263</v>
      </c>
      <c r="J2979" t="s">
        <v>8263</v>
      </c>
      <c r="K2979" t="s">
        <v>8263</v>
      </c>
      <c r="L2979" t="s">
        <v>8263</v>
      </c>
    </row>
    <row r="2980" spans="1:12" x14ac:dyDescent="0.3">
      <c r="A2980" t="s">
        <v>5876</v>
      </c>
      <c r="B2980" t="s">
        <v>5877</v>
      </c>
      <c r="C2980">
        <v>45.6</v>
      </c>
      <c r="D2980" t="s">
        <v>8263</v>
      </c>
      <c r="E2980" t="s">
        <v>29</v>
      </c>
      <c r="F2980" t="s">
        <v>15</v>
      </c>
      <c r="G2980">
        <v>46.913974189999998</v>
      </c>
      <c r="H2980">
        <v>9.7820292490000007</v>
      </c>
      <c r="I2980" t="s">
        <v>8263</v>
      </c>
      <c r="J2980" t="s">
        <v>8263</v>
      </c>
      <c r="K2980" t="s">
        <v>8263</v>
      </c>
      <c r="L2980" t="s">
        <v>8263</v>
      </c>
    </row>
    <row r="2981" spans="1:12" x14ac:dyDescent="0.3">
      <c r="A2981" t="s">
        <v>5878</v>
      </c>
      <c r="B2981" t="s">
        <v>5879</v>
      </c>
      <c r="C2981">
        <v>45.5</v>
      </c>
      <c r="D2981" t="s">
        <v>8263</v>
      </c>
      <c r="E2981" t="s">
        <v>14</v>
      </c>
      <c r="F2981" t="s">
        <v>35</v>
      </c>
      <c r="G2981">
        <v>47.651451000000002</v>
      </c>
      <c r="H2981">
        <v>10.735525000000001</v>
      </c>
      <c r="I2981">
        <v>35.4</v>
      </c>
      <c r="J2981">
        <v>168</v>
      </c>
      <c r="K2981" t="s">
        <v>8263</v>
      </c>
      <c r="L2981">
        <v>152.6</v>
      </c>
    </row>
    <row r="2982" spans="1:12" x14ac:dyDescent="0.3">
      <c r="A2982" t="s">
        <v>5880</v>
      </c>
      <c r="B2982" t="s">
        <v>5881</v>
      </c>
      <c r="C2982">
        <v>45.06</v>
      </c>
      <c r="D2982" t="s">
        <v>8263</v>
      </c>
      <c r="E2982" t="s">
        <v>29</v>
      </c>
      <c r="F2982" t="s">
        <v>30</v>
      </c>
      <c r="G2982">
        <v>48.190480000000001</v>
      </c>
      <c r="H2982">
        <v>17.828499999999998</v>
      </c>
      <c r="I2982" t="s">
        <v>8263</v>
      </c>
      <c r="J2982" t="s">
        <v>8263</v>
      </c>
      <c r="K2982" t="s">
        <v>8263</v>
      </c>
      <c r="L2982" t="s">
        <v>8263</v>
      </c>
    </row>
    <row r="2983" spans="1:12" x14ac:dyDescent="0.3">
      <c r="A2983" t="s">
        <v>5882</v>
      </c>
      <c r="B2983" t="s">
        <v>5883</v>
      </c>
      <c r="C2983">
        <v>45</v>
      </c>
      <c r="D2983" t="s">
        <v>8263</v>
      </c>
      <c r="E2983" t="s">
        <v>14</v>
      </c>
      <c r="F2983" t="s">
        <v>24</v>
      </c>
      <c r="G2983">
        <v>45.970999999999997</v>
      </c>
      <c r="H2983">
        <v>5.8339999999999996</v>
      </c>
      <c r="I2983">
        <v>31</v>
      </c>
      <c r="J2983">
        <v>6</v>
      </c>
      <c r="K2983" t="s">
        <v>8263</v>
      </c>
      <c r="L2983" t="s">
        <v>8263</v>
      </c>
    </row>
    <row r="2984" spans="1:12" x14ac:dyDescent="0.3">
      <c r="A2984" t="s">
        <v>5884</v>
      </c>
      <c r="B2984" t="s">
        <v>5885</v>
      </c>
      <c r="C2984">
        <v>1164</v>
      </c>
      <c r="D2984">
        <v>1164</v>
      </c>
      <c r="E2984" t="s">
        <v>18</v>
      </c>
      <c r="F2984" t="s">
        <v>1130</v>
      </c>
      <c r="G2984">
        <v>50.371715399999999</v>
      </c>
      <c r="H2984">
        <v>5.8703455</v>
      </c>
      <c r="I2984">
        <v>275</v>
      </c>
      <c r="J2984">
        <v>8.5</v>
      </c>
      <c r="K2984">
        <v>5000</v>
      </c>
      <c r="L2984">
        <v>1031</v>
      </c>
    </row>
    <row r="2985" spans="1:12" x14ac:dyDescent="0.3">
      <c r="A2985" t="s">
        <v>5886</v>
      </c>
      <c r="B2985" t="s">
        <v>5887</v>
      </c>
      <c r="C2985">
        <v>402</v>
      </c>
      <c r="D2985" t="s">
        <v>8263</v>
      </c>
      <c r="E2985" t="s">
        <v>29</v>
      </c>
      <c r="F2985" t="s">
        <v>1479</v>
      </c>
      <c r="G2985">
        <v>56.946004119999998</v>
      </c>
      <c r="H2985">
        <v>24.105892180000001</v>
      </c>
      <c r="I2985">
        <v>17.2</v>
      </c>
      <c r="J2985" t="s">
        <v>8263</v>
      </c>
      <c r="K2985" t="s">
        <v>8263</v>
      </c>
      <c r="L2985">
        <v>1016</v>
      </c>
    </row>
    <row r="2986" spans="1:12" x14ac:dyDescent="0.3">
      <c r="A2986" t="s">
        <v>5888</v>
      </c>
      <c r="B2986" t="s">
        <v>5889</v>
      </c>
      <c r="C2986">
        <v>45.639851280000002</v>
      </c>
      <c r="D2986" t="s">
        <v>8263</v>
      </c>
      <c r="E2986" t="s">
        <v>14</v>
      </c>
      <c r="F2986" t="s">
        <v>47</v>
      </c>
      <c r="G2986">
        <v>60.485803500000003</v>
      </c>
      <c r="H2986">
        <v>15.437142850000001</v>
      </c>
      <c r="I2986" t="s">
        <v>8263</v>
      </c>
      <c r="J2986" t="s">
        <v>8263</v>
      </c>
      <c r="K2986" t="s">
        <v>8263</v>
      </c>
      <c r="L2986" t="s">
        <v>8263</v>
      </c>
    </row>
    <row r="2987" spans="1:12" x14ac:dyDescent="0.3">
      <c r="A2987" t="s">
        <v>5890</v>
      </c>
      <c r="B2987" t="s">
        <v>5891</v>
      </c>
      <c r="C2987">
        <v>45</v>
      </c>
      <c r="D2987" t="s">
        <v>8263</v>
      </c>
      <c r="E2987" t="s">
        <v>29</v>
      </c>
      <c r="F2987" t="s">
        <v>35</v>
      </c>
      <c r="G2987">
        <v>48.176900000000003</v>
      </c>
      <c r="H2987">
        <v>12.840450000000001</v>
      </c>
      <c r="I2987" t="s">
        <v>8263</v>
      </c>
      <c r="J2987" t="s">
        <v>8263</v>
      </c>
      <c r="K2987" t="s">
        <v>8263</v>
      </c>
      <c r="L2987" t="s">
        <v>8263</v>
      </c>
    </row>
    <row r="2988" spans="1:12" x14ac:dyDescent="0.3">
      <c r="A2988" t="s">
        <v>5892</v>
      </c>
      <c r="B2988" t="s">
        <v>5893</v>
      </c>
      <c r="C2988">
        <v>45</v>
      </c>
      <c r="D2988" t="s">
        <v>8263</v>
      </c>
      <c r="E2988" t="s">
        <v>29</v>
      </c>
      <c r="F2988" t="s">
        <v>19</v>
      </c>
      <c r="G2988">
        <v>45.595360999999997</v>
      </c>
      <c r="H2988">
        <v>7.7945140000000004</v>
      </c>
      <c r="I2988" t="s">
        <v>8263</v>
      </c>
      <c r="J2988" t="s">
        <v>8263</v>
      </c>
      <c r="K2988" t="s">
        <v>8263</v>
      </c>
      <c r="L2988" t="s">
        <v>8263</v>
      </c>
    </row>
    <row r="2989" spans="1:12" x14ac:dyDescent="0.3">
      <c r="A2989" t="s">
        <v>5894</v>
      </c>
      <c r="B2989" t="s">
        <v>5895</v>
      </c>
      <c r="C2989">
        <v>45</v>
      </c>
      <c r="D2989" t="s">
        <v>8263</v>
      </c>
      <c r="E2989" t="s">
        <v>29</v>
      </c>
      <c r="F2989" t="s">
        <v>62</v>
      </c>
      <c r="G2989">
        <v>56.509998000000003</v>
      </c>
      <c r="H2989">
        <v>-4.2279999999999998</v>
      </c>
      <c r="I2989" t="s">
        <v>8263</v>
      </c>
      <c r="J2989" t="s">
        <v>8263</v>
      </c>
      <c r="K2989" t="s">
        <v>8263</v>
      </c>
      <c r="L2989">
        <v>175</v>
      </c>
    </row>
    <row r="2990" spans="1:12" x14ac:dyDescent="0.3">
      <c r="A2990" t="s">
        <v>5896</v>
      </c>
      <c r="B2990" t="s">
        <v>5897</v>
      </c>
      <c r="C2990">
        <v>45</v>
      </c>
      <c r="D2990" t="s">
        <v>8263</v>
      </c>
      <c r="E2990" t="s">
        <v>29</v>
      </c>
      <c r="F2990" t="s">
        <v>67</v>
      </c>
      <c r="G2990">
        <v>61.283332999999999</v>
      </c>
      <c r="H2990">
        <v>22.333333</v>
      </c>
      <c r="I2990" t="s">
        <v>8263</v>
      </c>
      <c r="J2990" t="s">
        <v>8263</v>
      </c>
      <c r="K2990" t="s">
        <v>8263</v>
      </c>
      <c r="L2990" t="s">
        <v>8263</v>
      </c>
    </row>
    <row r="2991" spans="1:12" x14ac:dyDescent="0.3">
      <c r="A2991" t="s">
        <v>5898</v>
      </c>
      <c r="B2991" t="s">
        <v>5899</v>
      </c>
      <c r="C2991">
        <v>45</v>
      </c>
      <c r="D2991" t="s">
        <v>8263</v>
      </c>
      <c r="E2991" t="s">
        <v>14</v>
      </c>
      <c r="F2991" t="s">
        <v>73</v>
      </c>
      <c r="G2991">
        <v>44.682917000000003</v>
      </c>
      <c r="H2991">
        <v>24.292083000000002</v>
      </c>
      <c r="I2991">
        <v>32</v>
      </c>
      <c r="J2991">
        <v>40</v>
      </c>
      <c r="K2991" t="s">
        <v>8263</v>
      </c>
      <c r="L2991">
        <v>140</v>
      </c>
    </row>
    <row r="2992" spans="1:12" x14ac:dyDescent="0.3">
      <c r="A2992" t="s">
        <v>5900</v>
      </c>
      <c r="B2992" t="s">
        <v>5901</v>
      </c>
      <c r="C2992">
        <v>45</v>
      </c>
      <c r="D2992" t="s">
        <v>8263</v>
      </c>
      <c r="E2992" t="s">
        <v>14</v>
      </c>
      <c r="F2992" t="s">
        <v>73</v>
      </c>
      <c r="G2992">
        <v>45.012082999999997</v>
      </c>
      <c r="H2992">
        <v>24.296250000000001</v>
      </c>
      <c r="I2992">
        <v>26</v>
      </c>
      <c r="J2992">
        <v>18.5</v>
      </c>
      <c r="K2992" t="s">
        <v>8263</v>
      </c>
      <c r="L2992">
        <v>165</v>
      </c>
    </row>
    <row r="2993" spans="1:12" x14ac:dyDescent="0.3">
      <c r="A2993" t="s">
        <v>5902</v>
      </c>
      <c r="B2993" t="s">
        <v>5903</v>
      </c>
      <c r="C2993">
        <v>45</v>
      </c>
      <c r="D2993" t="s">
        <v>8263</v>
      </c>
      <c r="E2993" t="s">
        <v>14</v>
      </c>
      <c r="F2993" t="s">
        <v>73</v>
      </c>
      <c r="G2993">
        <v>46.337083</v>
      </c>
      <c r="H2993">
        <v>27.046250000000001</v>
      </c>
      <c r="I2993">
        <v>29</v>
      </c>
      <c r="J2993">
        <v>103.7</v>
      </c>
      <c r="K2993" t="s">
        <v>8263</v>
      </c>
      <c r="L2993">
        <v>115</v>
      </c>
    </row>
    <row r="2994" spans="1:12" x14ac:dyDescent="0.3">
      <c r="A2994" t="s">
        <v>5904</v>
      </c>
      <c r="B2994" t="s">
        <v>5905</v>
      </c>
      <c r="C2994">
        <v>360</v>
      </c>
      <c r="D2994">
        <v>300</v>
      </c>
      <c r="E2994" t="s">
        <v>18</v>
      </c>
      <c r="F2994" t="s">
        <v>35</v>
      </c>
      <c r="G2994">
        <v>47.561973600000002</v>
      </c>
      <c r="H2994">
        <v>7.9548464499999998</v>
      </c>
      <c r="I2994">
        <v>400</v>
      </c>
      <c r="J2994">
        <v>2.1</v>
      </c>
      <c r="K2994">
        <v>1866</v>
      </c>
      <c r="L2994" t="s">
        <v>8263</v>
      </c>
    </row>
    <row r="2995" spans="1:12" x14ac:dyDescent="0.3">
      <c r="A2995" t="s">
        <v>5906</v>
      </c>
      <c r="B2995" t="s">
        <v>5907</v>
      </c>
      <c r="C2995">
        <v>45</v>
      </c>
      <c r="D2995" t="s">
        <v>8263</v>
      </c>
      <c r="E2995" t="s">
        <v>14</v>
      </c>
      <c r="F2995" t="s">
        <v>73</v>
      </c>
      <c r="G2995">
        <v>46.727083</v>
      </c>
      <c r="H2995">
        <v>23.296250000000001</v>
      </c>
      <c r="I2995">
        <v>97</v>
      </c>
      <c r="J2995">
        <v>74</v>
      </c>
      <c r="K2995" t="s">
        <v>8263</v>
      </c>
      <c r="L2995">
        <v>80</v>
      </c>
    </row>
    <row r="2996" spans="1:12" x14ac:dyDescent="0.3">
      <c r="A2996" t="s">
        <v>5908</v>
      </c>
      <c r="B2996" t="s">
        <v>5909</v>
      </c>
      <c r="C2996">
        <v>44.59</v>
      </c>
      <c r="D2996" t="s">
        <v>8263</v>
      </c>
      <c r="E2996" t="s">
        <v>29</v>
      </c>
      <c r="F2996" t="s">
        <v>15</v>
      </c>
      <c r="G2996">
        <v>46.969147499999998</v>
      </c>
      <c r="H2996">
        <v>7.2844939740000001</v>
      </c>
      <c r="I2996" t="s">
        <v>8263</v>
      </c>
      <c r="J2996" t="s">
        <v>8263</v>
      </c>
      <c r="K2996" t="s">
        <v>8263</v>
      </c>
      <c r="L2996" t="s">
        <v>8263</v>
      </c>
    </row>
    <row r="2997" spans="1:12" x14ac:dyDescent="0.3">
      <c r="A2997" t="s">
        <v>5910</v>
      </c>
      <c r="B2997" t="s">
        <v>5911</v>
      </c>
      <c r="C2997">
        <v>44.5</v>
      </c>
      <c r="D2997" t="s">
        <v>8263</v>
      </c>
      <c r="E2997" t="s">
        <v>14</v>
      </c>
      <c r="F2997" t="s">
        <v>41</v>
      </c>
      <c r="G2997">
        <v>47.799405640000003</v>
      </c>
      <c r="H2997">
        <v>13.04399014</v>
      </c>
      <c r="I2997" t="s">
        <v>8263</v>
      </c>
      <c r="J2997" t="s">
        <v>8263</v>
      </c>
      <c r="K2997" t="s">
        <v>8263</v>
      </c>
      <c r="L2997" t="s">
        <v>8263</v>
      </c>
    </row>
    <row r="2998" spans="1:12" x14ac:dyDescent="0.3">
      <c r="A2998" t="s">
        <v>5912</v>
      </c>
      <c r="B2998" t="s">
        <v>5913</v>
      </c>
      <c r="C2998">
        <v>44.426751590000002</v>
      </c>
      <c r="D2998" t="s">
        <v>8263</v>
      </c>
      <c r="E2998" t="s">
        <v>14</v>
      </c>
      <c r="F2998" t="s">
        <v>24</v>
      </c>
      <c r="G2998">
        <v>44.606000000000002</v>
      </c>
      <c r="H2998">
        <v>2.605</v>
      </c>
      <c r="I2998" t="s">
        <v>8263</v>
      </c>
      <c r="J2998" t="s">
        <v>8263</v>
      </c>
      <c r="K2998" t="s">
        <v>8263</v>
      </c>
      <c r="L2998" t="s">
        <v>8263</v>
      </c>
    </row>
    <row r="2999" spans="1:12" x14ac:dyDescent="0.3">
      <c r="A2999" t="s">
        <v>5914</v>
      </c>
      <c r="B2999" t="s">
        <v>5915</v>
      </c>
      <c r="C2999">
        <v>44.426751590000002</v>
      </c>
      <c r="D2999" t="s">
        <v>8263</v>
      </c>
      <c r="E2999" t="s">
        <v>14</v>
      </c>
      <c r="F2999" t="s">
        <v>24</v>
      </c>
      <c r="G2999">
        <v>44.661999999999999</v>
      </c>
      <c r="H2999">
        <v>2.5830000000000002</v>
      </c>
      <c r="I2999" t="s">
        <v>8263</v>
      </c>
      <c r="J2999" t="s">
        <v>8263</v>
      </c>
      <c r="K2999" t="s">
        <v>8263</v>
      </c>
      <c r="L2999" t="s">
        <v>8263</v>
      </c>
    </row>
    <row r="3000" spans="1:12" x14ac:dyDescent="0.3">
      <c r="A3000" t="s">
        <v>5916</v>
      </c>
      <c r="B3000" t="s">
        <v>5917</v>
      </c>
      <c r="C3000">
        <v>22</v>
      </c>
      <c r="D3000" t="s">
        <v>8263</v>
      </c>
      <c r="E3000" t="s">
        <v>14</v>
      </c>
      <c r="F3000" t="s">
        <v>117</v>
      </c>
      <c r="G3000">
        <v>41.812399999999997</v>
      </c>
      <c r="H3000">
        <v>-8.3539999999999992</v>
      </c>
      <c r="I3000">
        <v>42</v>
      </c>
      <c r="J3000">
        <v>4.5</v>
      </c>
      <c r="K3000">
        <v>200</v>
      </c>
      <c r="L3000">
        <v>66.8</v>
      </c>
    </row>
    <row r="3001" spans="1:12" x14ac:dyDescent="0.3">
      <c r="A3001" t="s">
        <v>5918</v>
      </c>
      <c r="B3001" t="s">
        <v>5919</v>
      </c>
      <c r="C3001">
        <v>20.3</v>
      </c>
      <c r="D3001" t="s">
        <v>8263</v>
      </c>
      <c r="E3001" t="s">
        <v>29</v>
      </c>
      <c r="F3001" t="s">
        <v>117</v>
      </c>
      <c r="G3001">
        <v>40.229999999999997</v>
      </c>
      <c r="H3001">
        <v>-7.42</v>
      </c>
      <c r="I3001" t="s">
        <v>8263</v>
      </c>
      <c r="J3001" t="s">
        <v>8263</v>
      </c>
      <c r="K3001" t="s">
        <v>8263</v>
      </c>
      <c r="L3001">
        <v>57</v>
      </c>
    </row>
    <row r="3002" spans="1:12" x14ac:dyDescent="0.3">
      <c r="A3002" t="s">
        <v>5920</v>
      </c>
      <c r="B3002" t="s">
        <v>5921</v>
      </c>
      <c r="C3002">
        <v>44</v>
      </c>
      <c r="D3002" t="s">
        <v>8263</v>
      </c>
      <c r="E3002" t="s">
        <v>18</v>
      </c>
      <c r="F3002" t="s">
        <v>35</v>
      </c>
      <c r="G3002">
        <v>48.6559308</v>
      </c>
      <c r="H3002">
        <v>8.3262274999999999</v>
      </c>
      <c r="I3002">
        <v>65</v>
      </c>
      <c r="J3002">
        <v>14.288</v>
      </c>
      <c r="K3002" t="s">
        <v>8263</v>
      </c>
      <c r="L3002" t="s">
        <v>8263</v>
      </c>
    </row>
    <row r="3003" spans="1:12" x14ac:dyDescent="0.3">
      <c r="A3003" t="s">
        <v>5922</v>
      </c>
      <c r="B3003" t="s">
        <v>5923</v>
      </c>
      <c r="C3003">
        <v>45.6</v>
      </c>
      <c r="D3003" t="s">
        <v>8263</v>
      </c>
      <c r="E3003" t="s">
        <v>14</v>
      </c>
      <c r="F3003" t="s">
        <v>19</v>
      </c>
      <c r="G3003">
        <v>39.962222199999999</v>
      </c>
      <c r="H3003">
        <v>9.5055555999999992</v>
      </c>
      <c r="I3003">
        <v>58.7</v>
      </c>
      <c r="J3003">
        <v>58.48</v>
      </c>
      <c r="K3003" t="s">
        <v>8263</v>
      </c>
      <c r="L3003">
        <v>99.897000000000006</v>
      </c>
    </row>
    <row r="3004" spans="1:12" x14ac:dyDescent="0.3">
      <c r="A3004" t="s">
        <v>5924</v>
      </c>
      <c r="B3004" t="s">
        <v>5925</v>
      </c>
      <c r="C3004">
        <v>44</v>
      </c>
      <c r="D3004" t="s">
        <v>8263</v>
      </c>
      <c r="E3004" t="s">
        <v>14</v>
      </c>
      <c r="F3004" t="s">
        <v>15</v>
      </c>
      <c r="G3004">
        <v>46.530997999999997</v>
      </c>
      <c r="H3004">
        <v>8.6850000000000005</v>
      </c>
      <c r="I3004" t="s">
        <v>8263</v>
      </c>
      <c r="J3004" t="s">
        <v>8263</v>
      </c>
      <c r="K3004" t="s">
        <v>8263</v>
      </c>
      <c r="L3004" t="s">
        <v>8263</v>
      </c>
    </row>
    <row r="3005" spans="1:12" x14ac:dyDescent="0.3">
      <c r="A3005" t="s">
        <v>5926</v>
      </c>
      <c r="B3005" t="s">
        <v>5927</v>
      </c>
      <c r="C3005">
        <v>414.7</v>
      </c>
      <c r="D3005" t="s">
        <v>8263</v>
      </c>
      <c r="E3005" t="s">
        <v>14</v>
      </c>
      <c r="F3005" t="s">
        <v>19</v>
      </c>
      <c r="G3005">
        <v>39.175530000000002</v>
      </c>
      <c r="H3005">
        <v>16.780345000000001</v>
      </c>
      <c r="I3005">
        <v>1168</v>
      </c>
      <c r="J3005">
        <v>135</v>
      </c>
      <c r="K3005" t="s">
        <v>8263</v>
      </c>
      <c r="L3005" t="s">
        <v>8263</v>
      </c>
    </row>
    <row r="3006" spans="1:12" x14ac:dyDescent="0.3">
      <c r="A3006" t="s">
        <v>5928</v>
      </c>
      <c r="B3006" t="s">
        <v>5929</v>
      </c>
      <c r="C3006">
        <v>44</v>
      </c>
      <c r="D3006" t="s">
        <v>8263</v>
      </c>
      <c r="E3006" t="s">
        <v>29</v>
      </c>
      <c r="F3006" t="s">
        <v>15</v>
      </c>
      <c r="G3006">
        <v>46.913688999999998</v>
      </c>
      <c r="H3006">
        <v>9.782</v>
      </c>
      <c r="I3006" t="s">
        <v>8263</v>
      </c>
      <c r="J3006" t="s">
        <v>8263</v>
      </c>
      <c r="K3006" t="s">
        <v>8263</v>
      </c>
      <c r="L3006" t="s">
        <v>8263</v>
      </c>
    </row>
    <row r="3007" spans="1:12" x14ac:dyDescent="0.3">
      <c r="A3007" t="s">
        <v>5930</v>
      </c>
      <c r="B3007" t="s">
        <v>5931</v>
      </c>
      <c r="C3007">
        <v>44</v>
      </c>
      <c r="D3007" t="s">
        <v>8263</v>
      </c>
      <c r="E3007" t="s">
        <v>14</v>
      </c>
      <c r="F3007" t="s">
        <v>15</v>
      </c>
      <c r="G3007">
        <v>46.517256770000003</v>
      </c>
      <c r="H3007">
        <v>8.6753175640000002</v>
      </c>
      <c r="I3007" t="s">
        <v>8263</v>
      </c>
      <c r="J3007" t="s">
        <v>8263</v>
      </c>
      <c r="K3007" t="s">
        <v>8263</v>
      </c>
      <c r="L3007" t="s">
        <v>8263</v>
      </c>
    </row>
    <row r="3008" spans="1:12" x14ac:dyDescent="0.3">
      <c r="A3008" t="s">
        <v>5932</v>
      </c>
      <c r="B3008" t="s">
        <v>5933</v>
      </c>
      <c r="C3008">
        <v>44</v>
      </c>
      <c r="D3008" t="s">
        <v>8263</v>
      </c>
      <c r="E3008" t="s">
        <v>14</v>
      </c>
      <c r="F3008" t="s">
        <v>73</v>
      </c>
      <c r="G3008">
        <v>46.187083000000001</v>
      </c>
      <c r="H3008">
        <v>27.18375</v>
      </c>
      <c r="I3008">
        <v>29</v>
      </c>
      <c r="J3008">
        <v>12</v>
      </c>
      <c r="K3008" t="s">
        <v>8263</v>
      </c>
      <c r="L3008">
        <v>110</v>
      </c>
    </row>
    <row r="3009" spans="1:12" x14ac:dyDescent="0.3">
      <c r="A3009" t="s">
        <v>5934</v>
      </c>
      <c r="B3009" t="s">
        <v>5935</v>
      </c>
      <c r="C3009">
        <v>43.2</v>
      </c>
      <c r="D3009" t="s">
        <v>8263</v>
      </c>
      <c r="E3009" t="s">
        <v>29</v>
      </c>
      <c r="F3009" t="s">
        <v>30</v>
      </c>
      <c r="G3009">
        <v>48.488430000000001</v>
      </c>
      <c r="H3009">
        <v>17.794080000000001</v>
      </c>
      <c r="I3009" t="s">
        <v>8263</v>
      </c>
      <c r="J3009" t="s">
        <v>8263</v>
      </c>
      <c r="K3009" t="s">
        <v>8263</v>
      </c>
      <c r="L3009" t="s">
        <v>8263</v>
      </c>
    </row>
    <row r="3010" spans="1:12" x14ac:dyDescent="0.3">
      <c r="A3010" t="s">
        <v>5936</v>
      </c>
      <c r="B3010" t="s">
        <v>5937</v>
      </c>
      <c r="C3010">
        <v>43</v>
      </c>
      <c r="D3010" t="s">
        <v>8263</v>
      </c>
      <c r="E3010" t="s">
        <v>14</v>
      </c>
      <c r="F3010" t="s">
        <v>38</v>
      </c>
      <c r="G3010">
        <v>43.386001999999998</v>
      </c>
      <c r="H3010">
        <v>-6.8250000000000002</v>
      </c>
      <c r="I3010">
        <v>94.6</v>
      </c>
      <c r="J3010">
        <v>96.48</v>
      </c>
      <c r="K3010" t="s">
        <v>8263</v>
      </c>
      <c r="L3010" t="s">
        <v>8263</v>
      </c>
    </row>
    <row r="3011" spans="1:12" x14ac:dyDescent="0.3">
      <c r="A3011" t="s">
        <v>5938</v>
      </c>
      <c r="B3011" t="s">
        <v>5939</v>
      </c>
      <c r="C3011">
        <v>43</v>
      </c>
      <c r="D3011" t="s">
        <v>8263</v>
      </c>
      <c r="E3011" t="s">
        <v>29</v>
      </c>
      <c r="F3011" t="s">
        <v>41</v>
      </c>
      <c r="G3011">
        <v>48.098607000000001</v>
      </c>
      <c r="H3011">
        <v>14.468762999999999</v>
      </c>
      <c r="I3011" t="s">
        <v>8263</v>
      </c>
      <c r="J3011" t="s">
        <v>8263</v>
      </c>
      <c r="K3011" t="s">
        <v>8263</v>
      </c>
      <c r="L3011" t="s">
        <v>8263</v>
      </c>
    </row>
    <row r="3012" spans="1:12" x14ac:dyDescent="0.3">
      <c r="A3012" t="s">
        <v>5940</v>
      </c>
      <c r="B3012" t="s">
        <v>5941</v>
      </c>
      <c r="C3012">
        <v>43</v>
      </c>
      <c r="D3012" t="s">
        <v>8263</v>
      </c>
      <c r="E3012" t="s">
        <v>14</v>
      </c>
      <c r="F3012" t="s">
        <v>19</v>
      </c>
      <c r="G3012">
        <v>42.55</v>
      </c>
      <c r="H3012">
        <v>12.683333299999999</v>
      </c>
      <c r="I3012" t="s">
        <v>8263</v>
      </c>
      <c r="J3012" t="s">
        <v>8263</v>
      </c>
      <c r="K3012" t="s">
        <v>8263</v>
      </c>
      <c r="L3012" t="s">
        <v>8263</v>
      </c>
    </row>
    <row r="3013" spans="1:12" x14ac:dyDescent="0.3">
      <c r="A3013" t="s">
        <v>5942</v>
      </c>
      <c r="B3013" t="s">
        <v>5943</v>
      </c>
      <c r="C3013">
        <v>43</v>
      </c>
      <c r="D3013" t="s">
        <v>8263</v>
      </c>
      <c r="E3013" t="s">
        <v>14</v>
      </c>
      <c r="F3013" t="s">
        <v>19</v>
      </c>
      <c r="G3013">
        <v>46.034193000000002</v>
      </c>
      <c r="H3013">
        <v>10.005855</v>
      </c>
      <c r="I3013" t="s">
        <v>8263</v>
      </c>
      <c r="J3013" t="s">
        <v>8263</v>
      </c>
      <c r="K3013" t="s">
        <v>8263</v>
      </c>
      <c r="L3013" t="s">
        <v>8263</v>
      </c>
    </row>
    <row r="3014" spans="1:12" x14ac:dyDescent="0.3">
      <c r="A3014" t="s">
        <v>5944</v>
      </c>
      <c r="B3014" t="s">
        <v>5945</v>
      </c>
      <c r="C3014">
        <v>392</v>
      </c>
      <c r="D3014" t="s">
        <v>8263</v>
      </c>
      <c r="E3014" t="s">
        <v>14</v>
      </c>
      <c r="F3014" t="s">
        <v>41</v>
      </c>
      <c r="G3014">
        <v>47.067782999999999</v>
      </c>
      <c r="H3014">
        <v>10.665210999999999</v>
      </c>
      <c r="I3014">
        <v>153</v>
      </c>
      <c r="J3014">
        <v>140</v>
      </c>
      <c r="K3014">
        <v>278800</v>
      </c>
      <c r="L3014">
        <v>661</v>
      </c>
    </row>
    <row r="3015" spans="1:12" x14ac:dyDescent="0.3">
      <c r="A3015" t="s">
        <v>5946</v>
      </c>
      <c r="B3015" t="s">
        <v>5947</v>
      </c>
      <c r="C3015">
        <v>43</v>
      </c>
      <c r="D3015" t="s">
        <v>8263</v>
      </c>
      <c r="E3015" t="s">
        <v>14</v>
      </c>
      <c r="F3015" t="s">
        <v>19</v>
      </c>
      <c r="G3015">
        <v>46.060375999999998</v>
      </c>
      <c r="H3015">
        <v>8.1146119999999993</v>
      </c>
      <c r="I3015" t="s">
        <v>8263</v>
      </c>
      <c r="J3015" t="s">
        <v>8263</v>
      </c>
      <c r="K3015" t="s">
        <v>8263</v>
      </c>
      <c r="L3015" t="s">
        <v>8263</v>
      </c>
    </row>
    <row r="3016" spans="1:12" x14ac:dyDescent="0.3">
      <c r="A3016" t="s">
        <v>5948</v>
      </c>
      <c r="B3016" t="s">
        <v>5949</v>
      </c>
      <c r="C3016">
        <v>42.6</v>
      </c>
      <c r="D3016" t="s">
        <v>8263</v>
      </c>
      <c r="E3016" t="s">
        <v>29</v>
      </c>
      <c r="F3016" t="s">
        <v>15</v>
      </c>
      <c r="G3016">
        <v>47.594579099999997</v>
      </c>
      <c r="H3016">
        <v>8.2257277329999994</v>
      </c>
      <c r="I3016" t="s">
        <v>8263</v>
      </c>
      <c r="J3016" t="s">
        <v>8263</v>
      </c>
      <c r="K3016" t="s">
        <v>8263</v>
      </c>
      <c r="L3016" t="s">
        <v>8263</v>
      </c>
    </row>
    <row r="3017" spans="1:12" x14ac:dyDescent="0.3">
      <c r="A3017" t="s">
        <v>5950</v>
      </c>
      <c r="B3017" t="s">
        <v>5951</v>
      </c>
      <c r="C3017">
        <v>42.50955167</v>
      </c>
      <c r="D3017" t="s">
        <v>8263</v>
      </c>
      <c r="E3017" t="s">
        <v>18</v>
      </c>
      <c r="F3017" t="s">
        <v>174</v>
      </c>
      <c r="G3017">
        <v>49.845500000000001</v>
      </c>
      <c r="H3017">
        <v>14.420669999999999</v>
      </c>
      <c r="I3017" t="s">
        <v>8263</v>
      </c>
      <c r="J3017" t="s">
        <v>8263</v>
      </c>
      <c r="K3017" t="s">
        <v>8263</v>
      </c>
      <c r="L3017" t="s">
        <v>8263</v>
      </c>
    </row>
    <row r="3018" spans="1:12" x14ac:dyDescent="0.3">
      <c r="A3018" t="s">
        <v>5952</v>
      </c>
      <c r="B3018" t="s">
        <v>5953</v>
      </c>
      <c r="C3018">
        <v>42.3</v>
      </c>
      <c r="D3018" t="s">
        <v>8263</v>
      </c>
      <c r="E3018" t="s">
        <v>29</v>
      </c>
      <c r="F3018" t="s">
        <v>112</v>
      </c>
      <c r="G3018">
        <v>45.348500000000001</v>
      </c>
      <c r="H3018">
        <v>15.3452</v>
      </c>
      <c r="I3018" t="s">
        <v>8263</v>
      </c>
      <c r="J3018" t="s">
        <v>8263</v>
      </c>
      <c r="K3018" t="s">
        <v>8263</v>
      </c>
      <c r="L3018">
        <v>82.92</v>
      </c>
    </row>
    <row r="3019" spans="1:12" x14ac:dyDescent="0.3">
      <c r="A3019" t="s">
        <v>5954</v>
      </c>
      <c r="B3019" t="s">
        <v>5955</v>
      </c>
      <c r="C3019">
        <v>42</v>
      </c>
      <c r="D3019" t="s">
        <v>8263</v>
      </c>
      <c r="E3019" t="s">
        <v>14</v>
      </c>
      <c r="F3019" t="s">
        <v>124</v>
      </c>
      <c r="G3019">
        <v>41.3371</v>
      </c>
      <c r="H3019">
        <v>20.634699999999999</v>
      </c>
      <c r="I3019">
        <v>94.5</v>
      </c>
      <c r="J3019">
        <v>13.2</v>
      </c>
      <c r="K3019" t="s">
        <v>8263</v>
      </c>
      <c r="L3019" t="s">
        <v>8263</v>
      </c>
    </row>
    <row r="3020" spans="1:12" x14ac:dyDescent="0.3">
      <c r="A3020" t="s">
        <v>5956</v>
      </c>
      <c r="B3020" t="s">
        <v>5957</v>
      </c>
      <c r="C3020">
        <v>13.2</v>
      </c>
      <c r="D3020" t="s">
        <v>8263</v>
      </c>
      <c r="E3020" t="s">
        <v>14</v>
      </c>
      <c r="F3020" t="s">
        <v>117</v>
      </c>
      <c r="G3020">
        <v>40.229999999999997</v>
      </c>
      <c r="H3020">
        <v>-7.39</v>
      </c>
      <c r="I3020">
        <v>28.24</v>
      </c>
      <c r="J3020">
        <v>15.28</v>
      </c>
      <c r="K3020">
        <v>30560</v>
      </c>
      <c r="L3020">
        <v>48</v>
      </c>
    </row>
    <row r="3021" spans="1:12" x14ac:dyDescent="0.3">
      <c r="A3021" t="s">
        <v>5958</v>
      </c>
      <c r="B3021" t="s">
        <v>5959</v>
      </c>
      <c r="C3021">
        <v>45</v>
      </c>
      <c r="D3021" t="s">
        <v>8263</v>
      </c>
      <c r="E3021" t="s">
        <v>14</v>
      </c>
      <c r="F3021" t="s">
        <v>47</v>
      </c>
      <c r="G3021">
        <v>64.717558999999994</v>
      </c>
      <c r="H3021">
        <v>18.242239000000001</v>
      </c>
      <c r="I3021">
        <v>22</v>
      </c>
      <c r="J3021">
        <v>75</v>
      </c>
      <c r="K3021" t="s">
        <v>8263</v>
      </c>
      <c r="L3021">
        <v>205</v>
      </c>
    </row>
    <row r="3022" spans="1:12" x14ac:dyDescent="0.3">
      <c r="A3022" t="s">
        <v>5960</v>
      </c>
      <c r="B3022" t="s">
        <v>5961</v>
      </c>
      <c r="C3022">
        <v>42</v>
      </c>
      <c r="D3022" t="s">
        <v>8263</v>
      </c>
      <c r="E3022" t="s">
        <v>14</v>
      </c>
      <c r="F3022" t="s">
        <v>47</v>
      </c>
      <c r="G3022">
        <v>60.065049260000002</v>
      </c>
      <c r="H3022">
        <v>15.923663380000001</v>
      </c>
      <c r="I3022" t="s">
        <v>8263</v>
      </c>
      <c r="J3022" t="s">
        <v>8263</v>
      </c>
      <c r="K3022" t="s">
        <v>8263</v>
      </c>
      <c r="L3022" t="s">
        <v>8263</v>
      </c>
    </row>
    <row r="3023" spans="1:12" x14ac:dyDescent="0.3">
      <c r="A3023" t="s">
        <v>5962</v>
      </c>
      <c r="B3023" t="s">
        <v>5963</v>
      </c>
      <c r="C3023">
        <v>390</v>
      </c>
      <c r="D3023" t="s">
        <v>8263</v>
      </c>
      <c r="E3023" t="s">
        <v>14</v>
      </c>
      <c r="F3023" t="s">
        <v>15</v>
      </c>
      <c r="G3023">
        <v>46.050822170000004</v>
      </c>
      <c r="H3023">
        <v>6.9489970110000003</v>
      </c>
      <c r="I3023">
        <v>180</v>
      </c>
      <c r="J3023">
        <v>227</v>
      </c>
      <c r="K3023" t="s">
        <v>8263</v>
      </c>
      <c r="L3023">
        <v>612</v>
      </c>
    </row>
    <row r="3024" spans="1:12" x14ac:dyDescent="0.3">
      <c r="A3024" t="s">
        <v>5964</v>
      </c>
      <c r="B3024" t="s">
        <v>5965</v>
      </c>
      <c r="C3024">
        <v>42</v>
      </c>
      <c r="D3024" t="s">
        <v>8263</v>
      </c>
      <c r="E3024" t="s">
        <v>14</v>
      </c>
      <c r="F3024" t="s">
        <v>47</v>
      </c>
      <c r="G3024">
        <v>60.564210000000003</v>
      </c>
      <c r="H3024">
        <v>17.439184000000001</v>
      </c>
      <c r="I3024" t="s">
        <v>8263</v>
      </c>
      <c r="J3024" t="s">
        <v>8263</v>
      </c>
      <c r="K3024" t="s">
        <v>8263</v>
      </c>
      <c r="L3024" t="s">
        <v>8263</v>
      </c>
    </row>
    <row r="3025" spans="1:12" x14ac:dyDescent="0.3">
      <c r="A3025" t="s">
        <v>5966</v>
      </c>
      <c r="B3025" t="s">
        <v>5967</v>
      </c>
      <c r="C3025">
        <v>42</v>
      </c>
      <c r="D3025" t="s">
        <v>8263</v>
      </c>
      <c r="E3025" t="s">
        <v>29</v>
      </c>
      <c r="F3025" t="s">
        <v>19</v>
      </c>
      <c r="G3025">
        <v>45.737360000000002</v>
      </c>
      <c r="H3025">
        <v>7.3166010000000004</v>
      </c>
      <c r="I3025" t="s">
        <v>8263</v>
      </c>
      <c r="J3025" t="s">
        <v>8263</v>
      </c>
      <c r="K3025" t="s">
        <v>8263</v>
      </c>
      <c r="L3025" t="s">
        <v>8263</v>
      </c>
    </row>
    <row r="3026" spans="1:12" x14ac:dyDescent="0.3">
      <c r="A3026" t="s">
        <v>5968</v>
      </c>
      <c r="B3026" t="s">
        <v>5969</v>
      </c>
      <c r="C3026">
        <v>42</v>
      </c>
      <c r="D3026" t="s">
        <v>8263</v>
      </c>
      <c r="E3026" t="s">
        <v>29</v>
      </c>
      <c r="F3026" t="s">
        <v>15</v>
      </c>
      <c r="G3026">
        <v>46.876115339999998</v>
      </c>
      <c r="H3026">
        <v>8.9870293490000002</v>
      </c>
      <c r="I3026" t="s">
        <v>8263</v>
      </c>
      <c r="J3026" t="s">
        <v>8263</v>
      </c>
      <c r="K3026" t="s">
        <v>8263</v>
      </c>
      <c r="L3026" t="s">
        <v>8263</v>
      </c>
    </row>
    <row r="3027" spans="1:12" x14ac:dyDescent="0.3">
      <c r="A3027" t="s">
        <v>5970</v>
      </c>
      <c r="B3027" t="s">
        <v>5971</v>
      </c>
      <c r="C3027">
        <v>40.799999999999997</v>
      </c>
      <c r="D3027" t="s">
        <v>8263</v>
      </c>
      <c r="E3027" t="s">
        <v>14</v>
      </c>
      <c r="F3027" t="s">
        <v>38</v>
      </c>
      <c r="G3027">
        <v>42.570999</v>
      </c>
      <c r="H3027">
        <v>0.18240000000000001</v>
      </c>
      <c r="I3027" t="s">
        <v>8263</v>
      </c>
      <c r="J3027" t="s">
        <v>8263</v>
      </c>
      <c r="K3027" t="s">
        <v>8263</v>
      </c>
      <c r="L3027">
        <v>111.95</v>
      </c>
    </row>
    <row r="3028" spans="1:12" x14ac:dyDescent="0.3">
      <c r="A3028" t="s">
        <v>5972</v>
      </c>
      <c r="B3028" t="s">
        <v>5973</v>
      </c>
      <c r="C3028">
        <v>42</v>
      </c>
      <c r="D3028" t="s">
        <v>8263</v>
      </c>
      <c r="E3028" t="s">
        <v>14</v>
      </c>
      <c r="F3028" t="s">
        <v>73</v>
      </c>
      <c r="G3028">
        <v>45.495417000000003</v>
      </c>
      <c r="H3028">
        <v>26.250416999999999</v>
      </c>
      <c r="I3028">
        <v>122</v>
      </c>
      <c r="J3028">
        <v>155</v>
      </c>
      <c r="K3028" t="s">
        <v>8263</v>
      </c>
      <c r="L3028">
        <v>122</v>
      </c>
    </row>
    <row r="3029" spans="1:12" x14ac:dyDescent="0.3">
      <c r="A3029" t="s">
        <v>5974</v>
      </c>
      <c r="B3029" t="s">
        <v>5975</v>
      </c>
      <c r="C3029">
        <v>41.958598729999999</v>
      </c>
      <c r="D3029" t="s">
        <v>8263</v>
      </c>
      <c r="E3029" t="s">
        <v>14</v>
      </c>
      <c r="F3029" t="s">
        <v>24</v>
      </c>
      <c r="G3029">
        <v>41.945999999999998</v>
      </c>
      <c r="H3029">
        <v>8.9350000000000005</v>
      </c>
      <c r="I3029" t="s">
        <v>8263</v>
      </c>
      <c r="J3029" t="s">
        <v>8263</v>
      </c>
      <c r="K3029" t="s">
        <v>8263</v>
      </c>
      <c r="L3029" t="s">
        <v>8263</v>
      </c>
    </row>
    <row r="3030" spans="1:12" x14ac:dyDescent="0.3">
      <c r="A3030" t="s">
        <v>5976</v>
      </c>
      <c r="B3030" t="s">
        <v>5977</v>
      </c>
      <c r="C3030">
        <v>41.74</v>
      </c>
      <c r="D3030" t="s">
        <v>8263</v>
      </c>
      <c r="E3030" t="s">
        <v>29</v>
      </c>
      <c r="F3030" t="s">
        <v>15</v>
      </c>
      <c r="G3030">
        <v>47.41179666</v>
      </c>
      <c r="H3030">
        <v>8.1147717900000007</v>
      </c>
      <c r="I3030" t="s">
        <v>8263</v>
      </c>
      <c r="J3030" t="s">
        <v>8263</v>
      </c>
      <c r="K3030" t="s">
        <v>8263</v>
      </c>
      <c r="L3030" t="s">
        <v>8263</v>
      </c>
    </row>
    <row r="3031" spans="1:12" x14ac:dyDescent="0.3">
      <c r="A3031" t="s">
        <v>5978</v>
      </c>
      <c r="B3031" t="s">
        <v>5979</v>
      </c>
      <c r="C3031">
        <v>41.464968149999997</v>
      </c>
      <c r="D3031" t="s">
        <v>8263</v>
      </c>
      <c r="E3031" t="s">
        <v>14</v>
      </c>
      <c r="F3031" t="s">
        <v>24</v>
      </c>
      <c r="G3031">
        <v>44.505000000000003</v>
      </c>
      <c r="H3031">
        <v>2.8740000000000001</v>
      </c>
      <c r="I3031" t="s">
        <v>8263</v>
      </c>
      <c r="J3031" t="s">
        <v>8263</v>
      </c>
      <c r="K3031" t="s">
        <v>8263</v>
      </c>
      <c r="L3031" t="s">
        <v>8263</v>
      </c>
    </row>
    <row r="3032" spans="1:12" x14ac:dyDescent="0.3">
      <c r="A3032" t="s">
        <v>5980</v>
      </c>
      <c r="B3032" t="s">
        <v>5981</v>
      </c>
      <c r="C3032">
        <v>41.231999999999999</v>
      </c>
      <c r="D3032" t="s">
        <v>8263</v>
      </c>
      <c r="E3032" t="s">
        <v>18</v>
      </c>
      <c r="F3032" t="s">
        <v>38</v>
      </c>
      <c r="G3032">
        <v>37.937530000000002</v>
      </c>
      <c r="H3032">
        <v>-5.7800250000000002</v>
      </c>
      <c r="I3032">
        <v>132.69999999999999</v>
      </c>
      <c r="J3032">
        <v>213</v>
      </c>
      <c r="K3032">
        <v>77000</v>
      </c>
      <c r="L3032" t="s">
        <v>8263</v>
      </c>
    </row>
    <row r="3033" spans="1:12" x14ac:dyDescent="0.3">
      <c r="A3033" t="s">
        <v>5982</v>
      </c>
      <c r="B3033" t="s">
        <v>5983</v>
      </c>
      <c r="C3033">
        <v>41.1</v>
      </c>
      <c r="D3033" t="s">
        <v>8263</v>
      </c>
      <c r="E3033" t="s">
        <v>14</v>
      </c>
      <c r="F3033" t="s">
        <v>24</v>
      </c>
      <c r="G3033">
        <v>42.552999999999997</v>
      </c>
      <c r="H3033">
        <v>2.2669999999999999</v>
      </c>
      <c r="I3033">
        <v>25</v>
      </c>
      <c r="J3033">
        <v>17.5</v>
      </c>
      <c r="K3033" t="s">
        <v>8263</v>
      </c>
      <c r="L3033" t="s">
        <v>8263</v>
      </c>
    </row>
    <row r="3034" spans="1:12" x14ac:dyDescent="0.3">
      <c r="A3034" t="s">
        <v>5984</v>
      </c>
      <c r="B3034" t="s">
        <v>5985</v>
      </c>
      <c r="C3034">
        <v>13.2</v>
      </c>
      <c r="D3034" t="s">
        <v>8263</v>
      </c>
      <c r="E3034" t="s">
        <v>29</v>
      </c>
      <c r="F3034" t="s">
        <v>117</v>
      </c>
      <c r="G3034">
        <v>40.229999999999997</v>
      </c>
      <c r="H3034">
        <v>-7.41</v>
      </c>
      <c r="I3034" t="s">
        <v>8263</v>
      </c>
      <c r="J3034" t="s">
        <v>8263</v>
      </c>
      <c r="K3034" t="s">
        <v>8263</v>
      </c>
      <c r="L3034">
        <v>40</v>
      </c>
    </row>
    <row r="3035" spans="1:12" x14ac:dyDescent="0.3">
      <c r="A3035" t="s">
        <v>5986</v>
      </c>
      <c r="B3035" t="s">
        <v>5987</v>
      </c>
      <c r="C3035">
        <v>41</v>
      </c>
      <c r="D3035" t="s">
        <v>8263</v>
      </c>
      <c r="E3035" t="s">
        <v>14</v>
      </c>
      <c r="F3035" t="s">
        <v>41</v>
      </c>
      <c r="G3035">
        <v>46.833199999999998</v>
      </c>
      <c r="H3035">
        <v>13.360071</v>
      </c>
      <c r="I3035" t="s">
        <v>8263</v>
      </c>
      <c r="J3035">
        <v>0.5</v>
      </c>
      <c r="K3035" t="s">
        <v>8263</v>
      </c>
      <c r="L3035">
        <v>120</v>
      </c>
    </row>
    <row r="3036" spans="1:12" x14ac:dyDescent="0.3">
      <c r="A3036" t="s">
        <v>5988</v>
      </c>
      <c r="B3036" t="s">
        <v>5989</v>
      </c>
      <c r="C3036">
        <v>41</v>
      </c>
      <c r="D3036" t="s">
        <v>8263</v>
      </c>
      <c r="E3036" t="s">
        <v>29</v>
      </c>
      <c r="F3036" t="s">
        <v>19</v>
      </c>
      <c r="G3036">
        <v>46.15</v>
      </c>
      <c r="H3036">
        <v>8.3000000000000007</v>
      </c>
      <c r="I3036" t="s">
        <v>8263</v>
      </c>
      <c r="J3036" t="s">
        <v>8263</v>
      </c>
      <c r="K3036" t="s">
        <v>8263</v>
      </c>
      <c r="L3036" t="s">
        <v>8263</v>
      </c>
    </row>
    <row r="3037" spans="1:12" x14ac:dyDescent="0.3">
      <c r="A3037" t="s">
        <v>5990</v>
      </c>
      <c r="B3037" t="s">
        <v>5991</v>
      </c>
      <c r="C3037">
        <v>41</v>
      </c>
      <c r="D3037" t="s">
        <v>8263</v>
      </c>
      <c r="E3037" t="s">
        <v>29</v>
      </c>
      <c r="F3037" t="s">
        <v>19</v>
      </c>
      <c r="G3037">
        <v>46.042020729999997</v>
      </c>
      <c r="H3037">
        <v>8.2594871520000002</v>
      </c>
      <c r="I3037" t="s">
        <v>8263</v>
      </c>
      <c r="J3037" t="s">
        <v>8263</v>
      </c>
      <c r="K3037" t="s">
        <v>8263</v>
      </c>
      <c r="L3037" t="s">
        <v>8263</v>
      </c>
    </row>
    <row r="3038" spans="1:12" x14ac:dyDescent="0.3">
      <c r="A3038" t="s">
        <v>5992</v>
      </c>
      <c r="B3038" t="s">
        <v>5993</v>
      </c>
      <c r="C3038">
        <v>388</v>
      </c>
      <c r="D3038">
        <v>392</v>
      </c>
      <c r="E3038" t="s">
        <v>18</v>
      </c>
      <c r="F3038" t="s">
        <v>15</v>
      </c>
      <c r="G3038">
        <v>46.568072069999999</v>
      </c>
      <c r="H3038">
        <v>8.3193265170000004</v>
      </c>
      <c r="I3038" t="s">
        <v>8263</v>
      </c>
      <c r="J3038">
        <v>700</v>
      </c>
      <c r="K3038">
        <v>53420</v>
      </c>
      <c r="L3038">
        <v>2350</v>
      </c>
    </row>
    <row r="3039" spans="1:12" x14ac:dyDescent="0.3">
      <c r="A3039" t="s">
        <v>5994</v>
      </c>
      <c r="B3039" t="s">
        <v>5995</v>
      </c>
      <c r="C3039">
        <v>41</v>
      </c>
      <c r="D3039" t="s">
        <v>8263</v>
      </c>
      <c r="E3039" t="s">
        <v>29</v>
      </c>
      <c r="F3039" t="s">
        <v>15</v>
      </c>
      <c r="G3039">
        <v>46.347614360000001</v>
      </c>
      <c r="H3039">
        <v>8.1751935860000007</v>
      </c>
      <c r="I3039" t="s">
        <v>8263</v>
      </c>
      <c r="J3039" t="s">
        <v>8263</v>
      </c>
      <c r="K3039" t="s">
        <v>8263</v>
      </c>
      <c r="L3039" t="s">
        <v>8263</v>
      </c>
    </row>
    <row r="3040" spans="1:12" x14ac:dyDescent="0.3">
      <c r="A3040" t="s">
        <v>5996</v>
      </c>
      <c r="B3040" t="s">
        <v>5997</v>
      </c>
      <c r="C3040">
        <v>41</v>
      </c>
      <c r="D3040" t="s">
        <v>8263</v>
      </c>
      <c r="E3040" t="s">
        <v>29</v>
      </c>
      <c r="F3040" t="s">
        <v>67</v>
      </c>
      <c r="G3040">
        <v>65.022700999999998</v>
      </c>
      <c r="H3040">
        <v>25.473223000000001</v>
      </c>
      <c r="I3040" t="s">
        <v>8263</v>
      </c>
      <c r="J3040" t="s">
        <v>8263</v>
      </c>
      <c r="K3040" t="s">
        <v>8263</v>
      </c>
      <c r="L3040" t="s">
        <v>8263</v>
      </c>
    </row>
    <row r="3041" spans="1:12" x14ac:dyDescent="0.3">
      <c r="A3041" t="s">
        <v>5998</v>
      </c>
      <c r="B3041" t="s">
        <v>5999</v>
      </c>
      <c r="C3041">
        <v>40.799999999999997</v>
      </c>
      <c r="D3041" t="s">
        <v>8263</v>
      </c>
      <c r="E3041" t="s">
        <v>29</v>
      </c>
      <c r="F3041" t="s">
        <v>112</v>
      </c>
      <c r="G3041">
        <v>43.5745</v>
      </c>
      <c r="H3041">
        <v>16.711500000000001</v>
      </c>
      <c r="I3041" t="s">
        <v>8263</v>
      </c>
      <c r="J3041" t="s">
        <v>8263</v>
      </c>
      <c r="K3041" t="s">
        <v>8263</v>
      </c>
      <c r="L3041" t="s">
        <v>8263</v>
      </c>
    </row>
    <row r="3042" spans="1:12" x14ac:dyDescent="0.3">
      <c r="A3042" t="s">
        <v>6000</v>
      </c>
      <c r="B3042" t="s">
        <v>6001</v>
      </c>
      <c r="C3042">
        <v>40.477707010000003</v>
      </c>
      <c r="D3042" t="s">
        <v>8263</v>
      </c>
      <c r="E3042" t="s">
        <v>14</v>
      </c>
      <c r="F3042" t="s">
        <v>24</v>
      </c>
      <c r="G3042">
        <v>46.293999999999997</v>
      </c>
      <c r="H3042">
        <v>5.5919999999999996</v>
      </c>
      <c r="I3042" t="s">
        <v>8263</v>
      </c>
      <c r="J3042" t="s">
        <v>8263</v>
      </c>
      <c r="K3042" t="s">
        <v>8263</v>
      </c>
      <c r="L3042" t="s">
        <v>8263</v>
      </c>
    </row>
    <row r="3043" spans="1:12" x14ac:dyDescent="0.3">
      <c r="A3043" t="s">
        <v>6002</v>
      </c>
      <c r="B3043" t="s">
        <v>6003</v>
      </c>
      <c r="C3043">
        <v>40.477707010000003</v>
      </c>
      <c r="D3043" t="s">
        <v>8263</v>
      </c>
      <c r="E3043" t="s">
        <v>14</v>
      </c>
      <c r="F3043" t="s">
        <v>24</v>
      </c>
      <c r="G3043">
        <v>43.698999999999998</v>
      </c>
      <c r="H3043">
        <v>6.0510000000000002</v>
      </c>
      <c r="I3043" t="s">
        <v>8263</v>
      </c>
      <c r="J3043" t="s">
        <v>8263</v>
      </c>
      <c r="K3043" t="s">
        <v>8263</v>
      </c>
      <c r="L3043" t="s">
        <v>8263</v>
      </c>
    </row>
    <row r="3044" spans="1:12" x14ac:dyDescent="0.3">
      <c r="A3044" t="s">
        <v>6004</v>
      </c>
      <c r="B3044" t="s">
        <v>6005</v>
      </c>
      <c r="C3044">
        <v>40</v>
      </c>
      <c r="D3044" t="s">
        <v>8263</v>
      </c>
      <c r="E3044" t="s">
        <v>14</v>
      </c>
      <c r="F3044" t="s">
        <v>24</v>
      </c>
      <c r="G3044">
        <v>45.070999999999998</v>
      </c>
      <c r="H3044">
        <v>2.0670000000000002</v>
      </c>
      <c r="I3044">
        <v>43</v>
      </c>
      <c r="J3044">
        <v>5.2</v>
      </c>
      <c r="K3044" t="s">
        <v>8263</v>
      </c>
      <c r="L3044" t="s">
        <v>8263</v>
      </c>
    </row>
    <row r="3045" spans="1:12" x14ac:dyDescent="0.3">
      <c r="A3045" t="s">
        <v>6006</v>
      </c>
      <c r="B3045" t="s">
        <v>6007</v>
      </c>
      <c r="C3045">
        <v>40</v>
      </c>
      <c r="D3045" t="s">
        <v>8263</v>
      </c>
      <c r="E3045" t="s">
        <v>14</v>
      </c>
      <c r="F3045" t="s">
        <v>38</v>
      </c>
      <c r="G3045">
        <v>38.174999</v>
      </c>
      <c r="H3045">
        <v>-2.7959999999999998</v>
      </c>
      <c r="I3045">
        <v>94</v>
      </c>
      <c r="J3045">
        <v>498</v>
      </c>
      <c r="K3045">
        <v>175000</v>
      </c>
      <c r="L3045" t="s">
        <v>8263</v>
      </c>
    </row>
    <row r="3046" spans="1:12" x14ac:dyDescent="0.3">
      <c r="A3046" t="s">
        <v>6008</v>
      </c>
      <c r="B3046" t="s">
        <v>6009</v>
      </c>
      <c r="C3046">
        <v>8.8000000000000007</v>
      </c>
      <c r="D3046" t="s">
        <v>8263</v>
      </c>
      <c r="E3046" t="s">
        <v>29</v>
      </c>
      <c r="F3046" t="s">
        <v>117</v>
      </c>
      <c r="G3046">
        <v>41.34</v>
      </c>
      <c r="H3046">
        <v>-8.11</v>
      </c>
      <c r="I3046" t="s">
        <v>8263</v>
      </c>
      <c r="J3046" t="s">
        <v>8263</v>
      </c>
      <c r="K3046" t="s">
        <v>8263</v>
      </c>
      <c r="L3046">
        <v>19</v>
      </c>
    </row>
    <row r="3047" spans="1:12" x14ac:dyDescent="0.3">
      <c r="A3047" t="s">
        <v>6010</v>
      </c>
      <c r="B3047" t="s">
        <v>6011</v>
      </c>
      <c r="C3047">
        <v>370</v>
      </c>
      <c r="D3047" t="s">
        <v>8263</v>
      </c>
      <c r="E3047" t="s">
        <v>14</v>
      </c>
      <c r="F3047" t="s">
        <v>24</v>
      </c>
      <c r="G3047">
        <v>44.470950000000002</v>
      </c>
      <c r="H3047">
        <v>6.2696699999999996</v>
      </c>
      <c r="I3047">
        <v>124</v>
      </c>
      <c r="J3047">
        <v>1272</v>
      </c>
      <c r="K3047">
        <v>383600</v>
      </c>
      <c r="L3047">
        <v>700</v>
      </c>
    </row>
    <row r="3048" spans="1:12" x14ac:dyDescent="0.3">
      <c r="A3048" t="s">
        <v>6012</v>
      </c>
      <c r="B3048" t="s">
        <v>6013</v>
      </c>
      <c r="C3048">
        <v>40</v>
      </c>
      <c r="D3048" t="s">
        <v>8263</v>
      </c>
      <c r="E3048" t="s">
        <v>29</v>
      </c>
      <c r="F3048" t="s">
        <v>41</v>
      </c>
      <c r="G3048">
        <v>47.941094999999997</v>
      </c>
      <c r="H3048">
        <v>14.35266</v>
      </c>
      <c r="I3048" t="s">
        <v>8263</v>
      </c>
      <c r="J3048" t="s">
        <v>8263</v>
      </c>
      <c r="K3048" t="s">
        <v>8263</v>
      </c>
      <c r="L3048" t="s">
        <v>8263</v>
      </c>
    </row>
    <row r="3049" spans="1:12" x14ac:dyDescent="0.3">
      <c r="A3049" t="s">
        <v>6014</v>
      </c>
      <c r="B3049" t="s">
        <v>6015</v>
      </c>
      <c r="C3049">
        <v>42</v>
      </c>
      <c r="D3049" t="s">
        <v>8263</v>
      </c>
      <c r="E3049" t="s">
        <v>14</v>
      </c>
      <c r="F3049" t="s">
        <v>47</v>
      </c>
      <c r="G3049">
        <v>64.832572999999996</v>
      </c>
      <c r="H3049">
        <v>20.223731999999998</v>
      </c>
      <c r="I3049" t="s">
        <v>8263</v>
      </c>
      <c r="J3049" t="s">
        <v>8263</v>
      </c>
      <c r="K3049" t="s">
        <v>8263</v>
      </c>
      <c r="L3049" t="s">
        <v>8263</v>
      </c>
    </row>
    <row r="3050" spans="1:12" x14ac:dyDescent="0.3">
      <c r="A3050" t="s">
        <v>6016</v>
      </c>
      <c r="B3050" t="s">
        <v>6017</v>
      </c>
      <c r="C3050">
        <v>40</v>
      </c>
      <c r="D3050" t="s">
        <v>8263</v>
      </c>
      <c r="E3050" t="s">
        <v>14</v>
      </c>
      <c r="F3050" t="s">
        <v>47</v>
      </c>
      <c r="G3050">
        <v>59.386350999999998</v>
      </c>
      <c r="H3050">
        <v>13.569723</v>
      </c>
      <c r="I3050">
        <v>269</v>
      </c>
      <c r="J3050">
        <v>9</v>
      </c>
      <c r="K3050" t="s">
        <v>8263</v>
      </c>
      <c r="L3050">
        <v>100</v>
      </c>
    </row>
    <row r="3051" spans="1:12" x14ac:dyDescent="0.3">
      <c r="A3051" t="s">
        <v>6018</v>
      </c>
      <c r="B3051" t="s">
        <v>6019</v>
      </c>
      <c r="C3051">
        <v>40</v>
      </c>
      <c r="D3051" t="s">
        <v>8263</v>
      </c>
      <c r="E3051" t="s">
        <v>14</v>
      </c>
      <c r="F3051" t="s">
        <v>47</v>
      </c>
      <c r="G3051">
        <v>58.986325000000001</v>
      </c>
      <c r="H3051">
        <v>14.106716</v>
      </c>
      <c r="I3051">
        <v>20</v>
      </c>
      <c r="J3051">
        <v>300</v>
      </c>
      <c r="K3051" t="s">
        <v>8263</v>
      </c>
      <c r="L3051">
        <v>88</v>
      </c>
    </row>
    <row r="3052" spans="1:12" x14ac:dyDescent="0.3">
      <c r="A3052" t="s">
        <v>6020</v>
      </c>
      <c r="B3052" t="s">
        <v>6021</v>
      </c>
      <c r="C3052">
        <v>40</v>
      </c>
      <c r="D3052" t="s">
        <v>8263</v>
      </c>
      <c r="E3052" t="s">
        <v>14</v>
      </c>
      <c r="F3052" t="s">
        <v>47</v>
      </c>
      <c r="G3052">
        <v>62.106127999999998</v>
      </c>
      <c r="H3052">
        <v>14.995905</v>
      </c>
      <c r="I3052" t="s">
        <v>8263</v>
      </c>
      <c r="J3052" t="s">
        <v>8263</v>
      </c>
      <c r="K3052" t="s">
        <v>8263</v>
      </c>
      <c r="L3052" t="s">
        <v>8263</v>
      </c>
    </row>
    <row r="3053" spans="1:12" x14ac:dyDescent="0.3">
      <c r="A3053" t="s">
        <v>6022</v>
      </c>
      <c r="B3053" t="s">
        <v>6023</v>
      </c>
      <c r="C3053">
        <v>40</v>
      </c>
      <c r="D3053" t="s">
        <v>8263</v>
      </c>
      <c r="E3053" t="s">
        <v>14</v>
      </c>
      <c r="F3053" t="s">
        <v>47</v>
      </c>
      <c r="G3053">
        <v>61.489482000000002</v>
      </c>
      <c r="H3053">
        <v>16.381976999999999</v>
      </c>
      <c r="I3053">
        <v>17</v>
      </c>
      <c r="J3053">
        <v>43</v>
      </c>
      <c r="K3053" t="s">
        <v>8263</v>
      </c>
      <c r="L3053">
        <v>250</v>
      </c>
    </row>
    <row r="3054" spans="1:12" x14ac:dyDescent="0.3">
      <c r="A3054" t="s">
        <v>6024</v>
      </c>
      <c r="B3054" t="s">
        <v>6025</v>
      </c>
      <c r="C3054">
        <v>40</v>
      </c>
      <c r="D3054" t="s">
        <v>8263</v>
      </c>
      <c r="E3054" t="s">
        <v>29</v>
      </c>
      <c r="F3054" t="s">
        <v>47</v>
      </c>
      <c r="G3054">
        <v>61.389764999999997</v>
      </c>
      <c r="H3054">
        <v>16.388556999999999</v>
      </c>
      <c r="I3054" t="s">
        <v>8263</v>
      </c>
      <c r="J3054" t="s">
        <v>8263</v>
      </c>
      <c r="K3054" t="s">
        <v>8263</v>
      </c>
      <c r="L3054" t="s">
        <v>8263</v>
      </c>
    </row>
    <row r="3055" spans="1:12" x14ac:dyDescent="0.3">
      <c r="A3055" t="s">
        <v>6026</v>
      </c>
      <c r="B3055" t="s">
        <v>6027</v>
      </c>
      <c r="C3055">
        <v>40</v>
      </c>
      <c r="D3055" t="s">
        <v>8263</v>
      </c>
      <c r="E3055" t="s">
        <v>14</v>
      </c>
      <c r="F3055" t="s">
        <v>19</v>
      </c>
      <c r="G3055">
        <v>46.793430000000001</v>
      </c>
      <c r="H3055">
        <v>11.983385999999999</v>
      </c>
      <c r="I3055" t="s">
        <v>8263</v>
      </c>
      <c r="J3055" t="s">
        <v>8263</v>
      </c>
      <c r="K3055" t="s">
        <v>8263</v>
      </c>
      <c r="L3055" t="s">
        <v>8263</v>
      </c>
    </row>
    <row r="3056" spans="1:12" x14ac:dyDescent="0.3">
      <c r="A3056" t="s">
        <v>6028</v>
      </c>
      <c r="B3056" t="s">
        <v>6029</v>
      </c>
      <c r="C3056">
        <v>40</v>
      </c>
      <c r="D3056" t="s">
        <v>8263</v>
      </c>
      <c r="E3056" t="s">
        <v>29</v>
      </c>
      <c r="F3056" t="s">
        <v>19</v>
      </c>
      <c r="G3056">
        <v>45.701757999999998</v>
      </c>
      <c r="H3056">
        <v>7.2079000000000004</v>
      </c>
      <c r="I3056">
        <v>197</v>
      </c>
      <c r="J3056" t="s">
        <v>8263</v>
      </c>
      <c r="K3056" t="s">
        <v>8263</v>
      </c>
      <c r="L3056">
        <v>151</v>
      </c>
    </row>
    <row r="3057" spans="1:12" x14ac:dyDescent="0.3">
      <c r="A3057" t="s">
        <v>6030</v>
      </c>
      <c r="B3057" t="s">
        <v>6031</v>
      </c>
      <c r="C3057">
        <v>4.0999999999999996</v>
      </c>
      <c r="D3057" t="s">
        <v>8263</v>
      </c>
      <c r="E3057" t="s">
        <v>29</v>
      </c>
      <c r="F3057" t="s">
        <v>70</v>
      </c>
      <c r="G3057">
        <v>38.190485000000002</v>
      </c>
      <c r="H3057">
        <v>21.800671999999999</v>
      </c>
      <c r="I3057">
        <v>150</v>
      </c>
      <c r="J3057" t="s">
        <v>8263</v>
      </c>
      <c r="K3057" t="s">
        <v>8263</v>
      </c>
      <c r="L3057">
        <v>10</v>
      </c>
    </row>
    <row r="3058" spans="1:12" x14ac:dyDescent="0.3">
      <c r="A3058" t="s">
        <v>6032</v>
      </c>
      <c r="B3058" t="s">
        <v>6033</v>
      </c>
      <c r="C3058">
        <v>40</v>
      </c>
      <c r="D3058" t="s">
        <v>8263</v>
      </c>
      <c r="E3058" t="s">
        <v>14</v>
      </c>
      <c r="F3058" t="s">
        <v>19</v>
      </c>
      <c r="G3058">
        <v>46.139444400000002</v>
      </c>
      <c r="H3058">
        <v>12.0677778</v>
      </c>
      <c r="I3058" t="s">
        <v>8263</v>
      </c>
      <c r="J3058" t="s">
        <v>8263</v>
      </c>
      <c r="K3058" t="s">
        <v>8263</v>
      </c>
      <c r="L3058" t="s">
        <v>8263</v>
      </c>
    </row>
    <row r="3059" spans="1:12" x14ac:dyDescent="0.3">
      <c r="A3059" t="s">
        <v>6034</v>
      </c>
      <c r="B3059" t="s">
        <v>6035</v>
      </c>
      <c r="C3059">
        <v>40</v>
      </c>
      <c r="D3059" t="s">
        <v>8263</v>
      </c>
      <c r="E3059" t="s">
        <v>14</v>
      </c>
      <c r="F3059" t="s">
        <v>19</v>
      </c>
      <c r="G3059">
        <v>41.961334000000001</v>
      </c>
      <c r="H3059">
        <v>14.342717</v>
      </c>
      <c r="I3059" t="s">
        <v>8263</v>
      </c>
      <c r="J3059" t="s">
        <v>8263</v>
      </c>
      <c r="K3059" t="s">
        <v>8263</v>
      </c>
      <c r="L3059" t="s">
        <v>8263</v>
      </c>
    </row>
    <row r="3060" spans="1:12" x14ac:dyDescent="0.3">
      <c r="A3060" t="s">
        <v>6036</v>
      </c>
      <c r="B3060" t="s">
        <v>6037</v>
      </c>
      <c r="C3060">
        <v>40</v>
      </c>
      <c r="D3060" t="s">
        <v>8263</v>
      </c>
      <c r="E3060" t="s">
        <v>29</v>
      </c>
      <c r="F3060" t="s">
        <v>62</v>
      </c>
      <c r="G3060">
        <v>56.282001999999999</v>
      </c>
      <c r="H3060">
        <v>-4.93</v>
      </c>
      <c r="I3060" t="s">
        <v>8263</v>
      </c>
      <c r="J3060" t="s">
        <v>8263</v>
      </c>
      <c r="K3060" t="s">
        <v>8263</v>
      </c>
      <c r="L3060">
        <v>82</v>
      </c>
    </row>
    <row r="3061" spans="1:12" x14ac:dyDescent="0.3">
      <c r="A3061" t="s">
        <v>6038</v>
      </c>
      <c r="B3061" t="s">
        <v>6039</v>
      </c>
      <c r="C3061">
        <v>39.799999999999997</v>
      </c>
      <c r="D3061" t="s">
        <v>8263</v>
      </c>
      <c r="E3061" t="s">
        <v>18</v>
      </c>
      <c r="F3061" t="s">
        <v>35</v>
      </c>
      <c r="G3061">
        <v>51.091534279999998</v>
      </c>
      <c r="H3061">
        <v>13.609828950000001</v>
      </c>
      <c r="I3061">
        <v>143</v>
      </c>
      <c r="J3061">
        <v>1.9810000000000001</v>
      </c>
      <c r="K3061">
        <v>629</v>
      </c>
      <c r="L3061" t="s">
        <v>8263</v>
      </c>
    </row>
    <row r="3062" spans="1:12" x14ac:dyDescent="0.3">
      <c r="A3062" t="s">
        <v>6040</v>
      </c>
      <c r="B3062" t="s">
        <v>6041</v>
      </c>
      <c r="C3062">
        <v>39.119999999999997</v>
      </c>
      <c r="D3062" t="s">
        <v>8263</v>
      </c>
      <c r="E3062" t="s">
        <v>29</v>
      </c>
      <c r="F3062" t="s">
        <v>44</v>
      </c>
      <c r="G3062">
        <v>45.990270000000002</v>
      </c>
      <c r="H3062">
        <v>15.381830000000001</v>
      </c>
      <c r="I3062" t="s">
        <v>8263</v>
      </c>
      <c r="J3062" t="s">
        <v>8263</v>
      </c>
      <c r="K3062" t="s">
        <v>8263</v>
      </c>
      <c r="L3062">
        <v>148</v>
      </c>
    </row>
    <row r="3063" spans="1:12" x14ac:dyDescent="0.3">
      <c r="A3063" t="s">
        <v>6042</v>
      </c>
      <c r="B3063" t="s">
        <v>6043</v>
      </c>
      <c r="C3063">
        <v>39.119999999999997</v>
      </c>
      <c r="D3063" t="s">
        <v>8263</v>
      </c>
      <c r="E3063" t="s">
        <v>29</v>
      </c>
      <c r="F3063" t="s">
        <v>44</v>
      </c>
      <c r="G3063">
        <v>45.974609999999998</v>
      </c>
      <c r="H3063">
        <v>15.48091</v>
      </c>
      <c r="I3063" t="s">
        <v>8263</v>
      </c>
      <c r="J3063" t="s">
        <v>8263</v>
      </c>
      <c r="K3063" t="s">
        <v>8263</v>
      </c>
      <c r="L3063">
        <v>146</v>
      </c>
    </row>
    <row r="3064" spans="1:12" x14ac:dyDescent="0.3">
      <c r="A3064" t="s">
        <v>6044</v>
      </c>
      <c r="B3064" t="s">
        <v>6045</v>
      </c>
      <c r="C3064">
        <v>39</v>
      </c>
      <c r="D3064" t="s">
        <v>8263</v>
      </c>
      <c r="E3064" t="s">
        <v>29</v>
      </c>
      <c r="F3064" t="s">
        <v>41</v>
      </c>
      <c r="G3064">
        <v>47.923315000000002</v>
      </c>
      <c r="H3064">
        <v>14.433857</v>
      </c>
      <c r="I3064" t="s">
        <v>8263</v>
      </c>
      <c r="J3064" t="s">
        <v>8263</v>
      </c>
      <c r="K3064" t="s">
        <v>8263</v>
      </c>
      <c r="L3064" t="s">
        <v>8263</v>
      </c>
    </row>
    <row r="3065" spans="1:12" x14ac:dyDescent="0.3">
      <c r="A3065" t="s">
        <v>6046</v>
      </c>
      <c r="B3065" t="s">
        <v>6047</v>
      </c>
      <c r="C3065">
        <v>39</v>
      </c>
      <c r="D3065" t="s">
        <v>8263</v>
      </c>
      <c r="E3065" t="s">
        <v>14</v>
      </c>
      <c r="F3065" t="s">
        <v>19</v>
      </c>
      <c r="G3065">
        <v>40.289012</v>
      </c>
      <c r="H3065">
        <v>16.139078999999999</v>
      </c>
      <c r="I3065" t="s">
        <v>8263</v>
      </c>
      <c r="J3065" t="s">
        <v>8263</v>
      </c>
      <c r="K3065" t="s">
        <v>8263</v>
      </c>
      <c r="L3065" t="s">
        <v>8263</v>
      </c>
    </row>
    <row r="3066" spans="1:12" x14ac:dyDescent="0.3">
      <c r="A3066" t="s">
        <v>6048</v>
      </c>
      <c r="B3066" t="s">
        <v>6049</v>
      </c>
      <c r="C3066">
        <v>39</v>
      </c>
      <c r="D3066" t="s">
        <v>8263</v>
      </c>
      <c r="E3066" t="s">
        <v>14</v>
      </c>
      <c r="F3066" t="s">
        <v>19</v>
      </c>
      <c r="G3066">
        <v>46.2</v>
      </c>
      <c r="H3066">
        <v>11.683333299999999</v>
      </c>
      <c r="I3066" t="s">
        <v>8263</v>
      </c>
      <c r="J3066" t="s">
        <v>8263</v>
      </c>
      <c r="K3066" t="s">
        <v>8263</v>
      </c>
      <c r="L3066" t="s">
        <v>8263</v>
      </c>
    </row>
    <row r="3067" spans="1:12" x14ac:dyDescent="0.3">
      <c r="A3067" t="s">
        <v>6050</v>
      </c>
      <c r="B3067" t="s">
        <v>6051</v>
      </c>
      <c r="C3067">
        <v>39</v>
      </c>
      <c r="D3067" t="s">
        <v>8263</v>
      </c>
      <c r="E3067" t="s">
        <v>29</v>
      </c>
      <c r="F3067" t="s">
        <v>19</v>
      </c>
      <c r="G3067">
        <v>46.210780999999997</v>
      </c>
      <c r="H3067">
        <v>8.3206140000000008</v>
      </c>
      <c r="I3067" t="s">
        <v>8263</v>
      </c>
      <c r="J3067" t="s">
        <v>8263</v>
      </c>
      <c r="K3067" t="s">
        <v>8263</v>
      </c>
      <c r="L3067" t="s">
        <v>8263</v>
      </c>
    </row>
    <row r="3068" spans="1:12" x14ac:dyDescent="0.3">
      <c r="A3068" t="s">
        <v>6052</v>
      </c>
      <c r="B3068" t="s">
        <v>6053</v>
      </c>
      <c r="C3068">
        <v>39</v>
      </c>
      <c r="D3068" t="s">
        <v>8263</v>
      </c>
      <c r="E3068" t="s">
        <v>29</v>
      </c>
      <c r="F3068" t="s">
        <v>67</v>
      </c>
      <c r="G3068">
        <v>65.372221999999994</v>
      </c>
      <c r="H3068">
        <v>25.840278000000001</v>
      </c>
      <c r="I3068" t="s">
        <v>8263</v>
      </c>
      <c r="J3068" t="s">
        <v>8263</v>
      </c>
      <c r="K3068" t="s">
        <v>8263</v>
      </c>
      <c r="L3068" t="s">
        <v>8263</v>
      </c>
    </row>
    <row r="3069" spans="1:12" x14ac:dyDescent="0.3">
      <c r="A3069" t="s">
        <v>6054</v>
      </c>
      <c r="B3069" t="s">
        <v>6055</v>
      </c>
      <c r="C3069">
        <v>43</v>
      </c>
      <c r="D3069" t="s">
        <v>8263</v>
      </c>
      <c r="E3069" t="s">
        <v>29</v>
      </c>
      <c r="F3069" t="s">
        <v>67</v>
      </c>
      <c r="G3069">
        <v>65.372221999999994</v>
      </c>
      <c r="H3069">
        <v>25.840278000000001</v>
      </c>
      <c r="I3069" t="s">
        <v>8263</v>
      </c>
      <c r="J3069" t="s">
        <v>8263</v>
      </c>
      <c r="K3069" t="s">
        <v>8263</v>
      </c>
      <c r="L3069" t="s">
        <v>8263</v>
      </c>
    </row>
    <row r="3070" spans="1:12" x14ac:dyDescent="0.3">
      <c r="A3070" t="s">
        <v>6056</v>
      </c>
      <c r="B3070" t="s">
        <v>6057</v>
      </c>
      <c r="C3070">
        <v>39</v>
      </c>
      <c r="D3070" t="s">
        <v>8263</v>
      </c>
      <c r="E3070" t="s">
        <v>29</v>
      </c>
      <c r="F3070" t="s">
        <v>67</v>
      </c>
      <c r="G3070">
        <v>64.504999999999995</v>
      </c>
      <c r="H3070">
        <v>28.216667000000001</v>
      </c>
      <c r="I3070" t="s">
        <v>8263</v>
      </c>
      <c r="J3070" t="s">
        <v>8263</v>
      </c>
      <c r="K3070" t="s">
        <v>8263</v>
      </c>
      <c r="L3070" t="s">
        <v>8263</v>
      </c>
    </row>
    <row r="3071" spans="1:12" x14ac:dyDescent="0.3">
      <c r="A3071" t="s">
        <v>6058</v>
      </c>
      <c r="B3071" t="s">
        <v>81</v>
      </c>
      <c r="C3071">
        <v>38.92</v>
      </c>
      <c r="D3071" t="s">
        <v>8263</v>
      </c>
      <c r="E3071" t="s">
        <v>29</v>
      </c>
      <c r="F3071" t="s">
        <v>15</v>
      </c>
      <c r="G3071">
        <v>47.618275789999998</v>
      </c>
      <c r="H3071">
        <v>8.0575421219999992</v>
      </c>
      <c r="I3071" t="s">
        <v>8263</v>
      </c>
      <c r="J3071" t="s">
        <v>8263</v>
      </c>
      <c r="K3071" t="s">
        <v>8263</v>
      </c>
      <c r="L3071" t="s">
        <v>8263</v>
      </c>
    </row>
    <row r="3072" spans="1:12" x14ac:dyDescent="0.3">
      <c r="A3072" t="s">
        <v>6059</v>
      </c>
      <c r="B3072" t="s">
        <v>6060</v>
      </c>
      <c r="C3072">
        <v>4.6399999999999997</v>
      </c>
      <c r="D3072" t="s">
        <v>8263</v>
      </c>
      <c r="E3072" t="s">
        <v>29</v>
      </c>
      <c r="F3072" t="s">
        <v>30</v>
      </c>
      <c r="G3072">
        <v>49.095382999999998</v>
      </c>
      <c r="H3072">
        <v>19.455563000000001</v>
      </c>
      <c r="I3072" t="s">
        <v>8263</v>
      </c>
      <c r="J3072" t="s">
        <v>8263</v>
      </c>
      <c r="K3072" t="s">
        <v>8263</v>
      </c>
      <c r="L3072">
        <v>18.3</v>
      </c>
    </row>
    <row r="3073" spans="1:12" x14ac:dyDescent="0.3">
      <c r="A3073" t="s">
        <v>6061</v>
      </c>
      <c r="B3073" t="s">
        <v>6062</v>
      </c>
      <c r="C3073">
        <v>12.4</v>
      </c>
      <c r="D3073" t="s">
        <v>8263</v>
      </c>
      <c r="E3073" t="s">
        <v>14</v>
      </c>
      <c r="F3073" t="s">
        <v>30</v>
      </c>
      <c r="G3073">
        <v>48.999465800000003</v>
      </c>
      <c r="H3073">
        <v>21.697166200000002</v>
      </c>
      <c r="I3073" t="s">
        <v>8263</v>
      </c>
      <c r="J3073" t="s">
        <v>8263</v>
      </c>
      <c r="K3073" t="s">
        <v>8263</v>
      </c>
      <c r="L3073">
        <v>11.497</v>
      </c>
    </row>
    <row r="3074" spans="1:12" x14ac:dyDescent="0.3">
      <c r="A3074" t="s">
        <v>6063</v>
      </c>
      <c r="B3074" t="s">
        <v>6064</v>
      </c>
      <c r="C3074">
        <v>1.04</v>
      </c>
      <c r="D3074" t="s">
        <v>8263</v>
      </c>
      <c r="E3074" t="s">
        <v>29</v>
      </c>
      <c r="F3074" t="s">
        <v>30</v>
      </c>
      <c r="G3074">
        <v>47.881022399999999</v>
      </c>
      <c r="H3074">
        <v>17.5384761</v>
      </c>
      <c r="I3074" t="s">
        <v>8263</v>
      </c>
      <c r="J3074" t="s">
        <v>8263</v>
      </c>
      <c r="K3074" t="s">
        <v>8263</v>
      </c>
      <c r="L3074">
        <v>3.6</v>
      </c>
    </row>
    <row r="3075" spans="1:12" x14ac:dyDescent="0.3">
      <c r="A3075" t="s">
        <v>6065</v>
      </c>
      <c r="B3075" t="s">
        <v>6066</v>
      </c>
      <c r="C3075">
        <v>1.3</v>
      </c>
      <c r="D3075" t="s">
        <v>8263</v>
      </c>
      <c r="E3075" t="s">
        <v>29</v>
      </c>
      <c r="F3075" t="s">
        <v>70</v>
      </c>
      <c r="G3075">
        <v>40.499000000000002</v>
      </c>
      <c r="H3075">
        <v>22.179870999999999</v>
      </c>
      <c r="I3075" t="s">
        <v>8263</v>
      </c>
      <c r="J3075" t="s">
        <v>8263</v>
      </c>
      <c r="K3075" t="s">
        <v>8263</v>
      </c>
      <c r="L3075">
        <v>5</v>
      </c>
    </row>
    <row r="3076" spans="1:12" x14ac:dyDescent="0.3">
      <c r="A3076" t="s">
        <v>6067</v>
      </c>
      <c r="B3076" t="s">
        <v>6068</v>
      </c>
      <c r="C3076">
        <v>1158</v>
      </c>
      <c r="D3076">
        <v>1158</v>
      </c>
      <c r="E3076" t="s">
        <v>18</v>
      </c>
      <c r="F3076" t="s">
        <v>117</v>
      </c>
      <c r="G3076">
        <v>41.523851000000001</v>
      </c>
      <c r="H3076">
        <v>-7.8646459999999996</v>
      </c>
      <c r="I3076" t="s">
        <v>8263</v>
      </c>
      <c r="J3076">
        <v>201.9</v>
      </c>
      <c r="K3076">
        <v>40000</v>
      </c>
      <c r="L3076">
        <v>1766</v>
      </c>
    </row>
    <row r="3077" spans="1:12" x14ac:dyDescent="0.3">
      <c r="A3077" t="s">
        <v>6069</v>
      </c>
      <c r="B3077" t="s">
        <v>6070</v>
      </c>
      <c r="C3077">
        <v>150</v>
      </c>
      <c r="D3077" t="s">
        <v>8263</v>
      </c>
      <c r="E3077" t="s">
        <v>14</v>
      </c>
      <c r="F3077" t="s">
        <v>6071</v>
      </c>
      <c r="G3077">
        <v>58.293734000000001</v>
      </c>
      <c r="H3077">
        <v>6.4532530000000001</v>
      </c>
      <c r="I3077">
        <v>47</v>
      </c>
      <c r="J3077">
        <v>155</v>
      </c>
      <c r="K3077">
        <v>17205</v>
      </c>
      <c r="L3077">
        <v>666.66579999999999</v>
      </c>
    </row>
    <row r="3078" spans="1:12" x14ac:dyDescent="0.3">
      <c r="A3078" t="s">
        <v>6072</v>
      </c>
      <c r="B3078" t="s">
        <v>6073</v>
      </c>
      <c r="C3078">
        <v>10</v>
      </c>
      <c r="D3078" t="s">
        <v>8263</v>
      </c>
      <c r="E3078" t="s">
        <v>14</v>
      </c>
      <c r="F3078" t="s">
        <v>6071</v>
      </c>
      <c r="G3078">
        <v>58.348278999999998</v>
      </c>
      <c r="H3078">
        <v>6.9643480000000002</v>
      </c>
      <c r="I3078">
        <v>25.7</v>
      </c>
      <c r="J3078" t="s">
        <v>8263</v>
      </c>
      <c r="K3078" t="s">
        <v>8263</v>
      </c>
      <c r="L3078">
        <v>31.11</v>
      </c>
    </row>
    <row r="3079" spans="1:12" x14ac:dyDescent="0.3">
      <c r="A3079" t="s">
        <v>6074</v>
      </c>
      <c r="B3079" t="s">
        <v>6075</v>
      </c>
      <c r="C3079">
        <v>32</v>
      </c>
      <c r="D3079" t="s">
        <v>8263</v>
      </c>
      <c r="E3079" t="s">
        <v>14</v>
      </c>
      <c r="F3079" t="s">
        <v>6071</v>
      </c>
      <c r="G3079">
        <v>58.244884999999996</v>
      </c>
      <c r="H3079">
        <v>7.5156960000000002</v>
      </c>
      <c r="I3079">
        <v>36</v>
      </c>
      <c r="J3079">
        <v>2.2999999999999998</v>
      </c>
      <c r="K3079">
        <v>186.3</v>
      </c>
      <c r="L3079">
        <v>184.6935</v>
      </c>
    </row>
    <row r="3080" spans="1:12" x14ac:dyDescent="0.3">
      <c r="A3080" t="s">
        <v>6076</v>
      </c>
      <c r="B3080" t="s">
        <v>6077</v>
      </c>
      <c r="C3080">
        <v>960</v>
      </c>
      <c r="D3080" t="s">
        <v>8263</v>
      </c>
      <c r="E3080" t="s">
        <v>14</v>
      </c>
      <c r="F3080" t="s">
        <v>6071</v>
      </c>
      <c r="G3080">
        <v>58.658155000000001</v>
      </c>
      <c r="H3080">
        <v>6.7281659999999999</v>
      </c>
      <c r="I3080">
        <v>442</v>
      </c>
      <c r="J3080">
        <v>70.19</v>
      </c>
      <c r="K3080">
        <v>73839.88</v>
      </c>
      <c r="L3080">
        <v>4357.37</v>
      </c>
    </row>
    <row r="3081" spans="1:12" x14ac:dyDescent="0.3">
      <c r="A3081" t="s">
        <v>6078</v>
      </c>
      <c r="B3081" t="s">
        <v>6079</v>
      </c>
      <c r="C3081">
        <v>23</v>
      </c>
      <c r="D3081" t="s">
        <v>8263</v>
      </c>
      <c r="E3081" t="s">
        <v>14</v>
      </c>
      <c r="F3081" t="s">
        <v>6071</v>
      </c>
      <c r="G3081">
        <v>58.659910000000004</v>
      </c>
      <c r="H3081">
        <v>6.6987519999999998</v>
      </c>
      <c r="I3081">
        <v>298</v>
      </c>
      <c r="J3081">
        <v>22</v>
      </c>
      <c r="K3081">
        <v>14762</v>
      </c>
      <c r="L3081">
        <v>152.33529999999999</v>
      </c>
    </row>
    <row r="3082" spans="1:12" x14ac:dyDescent="0.3">
      <c r="A3082" t="s">
        <v>6080</v>
      </c>
      <c r="B3082" t="s">
        <v>6081</v>
      </c>
      <c r="C3082">
        <v>55</v>
      </c>
      <c r="D3082" t="s">
        <v>8263</v>
      </c>
      <c r="E3082" t="s">
        <v>14</v>
      </c>
      <c r="F3082" t="s">
        <v>6071</v>
      </c>
      <c r="G3082">
        <v>58.405782000000002</v>
      </c>
      <c r="H3082">
        <v>7.5235310000000002</v>
      </c>
      <c r="I3082">
        <v>84.3</v>
      </c>
      <c r="J3082">
        <v>2.2000000000000002</v>
      </c>
      <c r="K3082">
        <v>426.8</v>
      </c>
      <c r="L3082">
        <v>346.9117</v>
      </c>
    </row>
    <row r="3083" spans="1:12" x14ac:dyDescent="0.3">
      <c r="A3083" t="s">
        <v>6082</v>
      </c>
      <c r="B3083" t="s">
        <v>6083</v>
      </c>
      <c r="C3083">
        <v>48</v>
      </c>
      <c r="D3083" t="s">
        <v>8263</v>
      </c>
      <c r="E3083" t="s">
        <v>14</v>
      </c>
      <c r="F3083" t="s">
        <v>6071</v>
      </c>
      <c r="G3083">
        <v>58.505941999999997</v>
      </c>
      <c r="H3083">
        <v>7.4171040000000001</v>
      </c>
      <c r="I3083">
        <v>85</v>
      </c>
      <c r="J3083">
        <v>11.2</v>
      </c>
      <c r="K3083">
        <v>1993.6</v>
      </c>
      <c r="L3083">
        <v>293.74079999999998</v>
      </c>
    </row>
    <row r="3084" spans="1:12" x14ac:dyDescent="0.3">
      <c r="A3084" t="s">
        <v>6084</v>
      </c>
      <c r="B3084" t="s">
        <v>6085</v>
      </c>
      <c r="C3084">
        <v>24</v>
      </c>
      <c r="D3084" t="s">
        <v>8263</v>
      </c>
      <c r="E3084" t="s">
        <v>14</v>
      </c>
      <c r="F3084" t="s">
        <v>6071</v>
      </c>
      <c r="G3084">
        <v>58.669051000000003</v>
      </c>
      <c r="H3084">
        <v>7.4509920000000003</v>
      </c>
      <c r="I3084">
        <v>97</v>
      </c>
      <c r="J3084">
        <v>1.4</v>
      </c>
      <c r="K3084">
        <v>322</v>
      </c>
      <c r="L3084">
        <v>144.5292</v>
      </c>
    </row>
    <row r="3085" spans="1:12" x14ac:dyDescent="0.3">
      <c r="A3085" t="s">
        <v>6086</v>
      </c>
      <c r="B3085" t="s">
        <v>6087</v>
      </c>
      <c r="C3085">
        <v>25.5</v>
      </c>
      <c r="D3085" t="s">
        <v>8263</v>
      </c>
      <c r="E3085" t="s">
        <v>14</v>
      </c>
      <c r="F3085" t="s">
        <v>6071</v>
      </c>
      <c r="G3085">
        <v>58.764682999999998</v>
      </c>
      <c r="H3085">
        <v>6.3684099999999999</v>
      </c>
      <c r="I3085">
        <v>295.7</v>
      </c>
      <c r="J3085">
        <v>63</v>
      </c>
      <c r="K3085">
        <v>44604</v>
      </c>
      <c r="L3085">
        <v>101.0913</v>
      </c>
    </row>
    <row r="3086" spans="1:12" x14ac:dyDescent="0.3">
      <c r="A3086" t="s">
        <v>6088</v>
      </c>
      <c r="B3086" t="s">
        <v>6089</v>
      </c>
      <c r="C3086">
        <v>80</v>
      </c>
      <c r="D3086" t="s">
        <v>8263</v>
      </c>
      <c r="E3086" t="s">
        <v>14</v>
      </c>
      <c r="F3086" t="s">
        <v>6071</v>
      </c>
      <c r="G3086">
        <v>59.010981999999998</v>
      </c>
      <c r="H3086">
        <v>6.4451270000000003</v>
      </c>
      <c r="I3086">
        <v>755</v>
      </c>
      <c r="J3086">
        <v>87.5</v>
      </c>
      <c r="K3086">
        <v>162050</v>
      </c>
      <c r="L3086">
        <v>317.75380000000001</v>
      </c>
    </row>
    <row r="3087" spans="1:12" x14ac:dyDescent="0.3">
      <c r="A3087" t="s">
        <v>6090</v>
      </c>
      <c r="B3087" t="s">
        <v>6091</v>
      </c>
      <c r="C3087">
        <v>200</v>
      </c>
      <c r="D3087" t="s">
        <v>8263</v>
      </c>
      <c r="E3087" t="s">
        <v>14</v>
      </c>
      <c r="F3087" t="s">
        <v>6071</v>
      </c>
      <c r="G3087">
        <v>58.775691999999999</v>
      </c>
      <c r="H3087">
        <v>7.0129650000000003</v>
      </c>
      <c r="I3087">
        <v>215</v>
      </c>
      <c r="J3087">
        <v>336.8</v>
      </c>
      <c r="K3087">
        <v>169747.20000000001</v>
      </c>
      <c r="L3087">
        <v>809.63419999999996</v>
      </c>
    </row>
    <row r="3088" spans="1:12" x14ac:dyDescent="0.3">
      <c r="A3088" t="s">
        <v>6092</v>
      </c>
      <c r="B3088" t="s">
        <v>6093</v>
      </c>
      <c r="C3088">
        <v>80</v>
      </c>
      <c r="D3088" t="s">
        <v>8263</v>
      </c>
      <c r="E3088" t="s">
        <v>14</v>
      </c>
      <c r="F3088" t="s">
        <v>6071</v>
      </c>
      <c r="G3088">
        <v>58.935617999999998</v>
      </c>
      <c r="H3088">
        <v>7.0880939999999999</v>
      </c>
      <c r="I3088">
        <v>120</v>
      </c>
      <c r="J3088">
        <v>104</v>
      </c>
      <c r="K3088">
        <v>30056</v>
      </c>
      <c r="L3088">
        <v>258.67500000000001</v>
      </c>
    </row>
    <row r="3089" spans="1:12" x14ac:dyDescent="0.3">
      <c r="A3089" t="s">
        <v>6094</v>
      </c>
      <c r="B3089" t="s">
        <v>6095</v>
      </c>
      <c r="C3089">
        <v>50</v>
      </c>
      <c r="D3089" t="s">
        <v>8263</v>
      </c>
      <c r="E3089" t="s">
        <v>14</v>
      </c>
      <c r="F3089" t="s">
        <v>6071</v>
      </c>
      <c r="G3089">
        <v>59.026674</v>
      </c>
      <c r="H3089">
        <v>7.089143</v>
      </c>
      <c r="I3089">
        <v>88</v>
      </c>
      <c r="J3089">
        <v>695</v>
      </c>
      <c r="K3089">
        <v>143865</v>
      </c>
      <c r="L3089">
        <v>135.5806</v>
      </c>
    </row>
    <row r="3090" spans="1:12" x14ac:dyDescent="0.3">
      <c r="A3090" t="s">
        <v>6096</v>
      </c>
      <c r="B3090" t="s">
        <v>6097</v>
      </c>
      <c r="C3090">
        <v>20.2</v>
      </c>
      <c r="D3090" t="s">
        <v>8263</v>
      </c>
      <c r="E3090" t="s">
        <v>14</v>
      </c>
      <c r="F3090" t="s">
        <v>6071</v>
      </c>
      <c r="G3090">
        <v>58.763638999999998</v>
      </c>
      <c r="H3090">
        <v>7.5100699999999998</v>
      </c>
      <c r="I3090">
        <v>146.38999999999999</v>
      </c>
      <c r="J3090">
        <v>143.19999999999999</v>
      </c>
      <c r="K3090">
        <v>50406.400000000001</v>
      </c>
      <c r="L3090">
        <v>119.2443</v>
      </c>
    </row>
    <row r="3091" spans="1:12" x14ac:dyDescent="0.3">
      <c r="A3091" t="s">
        <v>6098</v>
      </c>
      <c r="B3091" t="s">
        <v>6099</v>
      </c>
      <c r="C3091">
        <v>45</v>
      </c>
      <c r="D3091" t="s">
        <v>8263</v>
      </c>
      <c r="E3091" t="s">
        <v>14</v>
      </c>
      <c r="F3091" t="s">
        <v>6071</v>
      </c>
      <c r="G3091">
        <v>58.983853000000003</v>
      </c>
      <c r="H3091">
        <v>7.67232</v>
      </c>
      <c r="I3091">
        <v>487.7</v>
      </c>
      <c r="J3091">
        <v>66</v>
      </c>
      <c r="K3091">
        <v>74976</v>
      </c>
      <c r="L3091">
        <v>68.617099999999994</v>
      </c>
    </row>
    <row r="3092" spans="1:12" x14ac:dyDescent="0.3">
      <c r="A3092" t="s">
        <v>6100</v>
      </c>
      <c r="B3092" t="s">
        <v>6101</v>
      </c>
      <c r="C3092">
        <v>26</v>
      </c>
      <c r="D3092" t="s">
        <v>8263</v>
      </c>
      <c r="E3092" t="s">
        <v>14</v>
      </c>
      <c r="F3092" t="s">
        <v>6071</v>
      </c>
      <c r="G3092">
        <v>58.253518</v>
      </c>
      <c r="H3092">
        <v>7.9584149999999996</v>
      </c>
      <c r="I3092">
        <v>19.5</v>
      </c>
      <c r="J3092">
        <v>0.05</v>
      </c>
      <c r="K3092">
        <v>2.4</v>
      </c>
      <c r="L3092">
        <v>186.35830000000001</v>
      </c>
    </row>
    <row r="3093" spans="1:12" x14ac:dyDescent="0.3">
      <c r="A3093" t="s">
        <v>6102</v>
      </c>
      <c r="B3093" t="s">
        <v>6103</v>
      </c>
      <c r="C3093">
        <v>25.1</v>
      </c>
      <c r="D3093" t="s">
        <v>8263</v>
      </c>
      <c r="E3093" t="s">
        <v>14</v>
      </c>
      <c r="F3093" t="s">
        <v>6071</v>
      </c>
      <c r="G3093">
        <v>58.265174000000002</v>
      </c>
      <c r="H3093">
        <v>7.966342</v>
      </c>
      <c r="I3093">
        <v>13.67</v>
      </c>
      <c r="J3093" t="s">
        <v>8263</v>
      </c>
      <c r="K3093" t="s">
        <v>8263</v>
      </c>
      <c r="L3093">
        <v>141.5</v>
      </c>
    </row>
    <row r="3094" spans="1:12" x14ac:dyDescent="0.3">
      <c r="A3094" t="s">
        <v>6104</v>
      </c>
      <c r="B3094" t="s">
        <v>6105</v>
      </c>
      <c r="C3094">
        <v>110</v>
      </c>
      <c r="D3094" t="s">
        <v>8263</v>
      </c>
      <c r="E3094" t="s">
        <v>14</v>
      </c>
      <c r="F3094" t="s">
        <v>6071</v>
      </c>
      <c r="G3094">
        <v>58.300154999999997</v>
      </c>
      <c r="H3094">
        <v>7.9675390000000004</v>
      </c>
      <c r="I3094">
        <v>58</v>
      </c>
      <c r="J3094">
        <v>0</v>
      </c>
      <c r="K3094">
        <v>0</v>
      </c>
      <c r="L3094">
        <v>542.21860000000004</v>
      </c>
    </row>
    <row r="3095" spans="1:12" x14ac:dyDescent="0.3">
      <c r="A3095" t="s">
        <v>6106</v>
      </c>
      <c r="B3095" t="s">
        <v>6107</v>
      </c>
      <c r="C3095">
        <v>28.7</v>
      </c>
      <c r="D3095" t="s">
        <v>8263</v>
      </c>
      <c r="E3095" t="s">
        <v>14</v>
      </c>
      <c r="F3095" t="s">
        <v>6071</v>
      </c>
      <c r="G3095">
        <v>58.356703000000003</v>
      </c>
      <c r="H3095">
        <v>7.904827</v>
      </c>
      <c r="I3095">
        <v>20.39</v>
      </c>
      <c r="J3095">
        <v>0.25</v>
      </c>
      <c r="K3095">
        <v>10.75</v>
      </c>
      <c r="L3095">
        <v>172.5795</v>
      </c>
    </row>
    <row r="3096" spans="1:12" x14ac:dyDescent="0.3">
      <c r="A3096" t="s">
        <v>6108</v>
      </c>
      <c r="B3096" t="s">
        <v>6109</v>
      </c>
      <c r="C3096">
        <v>87</v>
      </c>
      <c r="D3096" t="s">
        <v>8263</v>
      </c>
      <c r="E3096" t="s">
        <v>14</v>
      </c>
      <c r="F3096" t="s">
        <v>6071</v>
      </c>
      <c r="G3096">
        <v>58.390377000000001</v>
      </c>
      <c r="H3096">
        <v>7.894692</v>
      </c>
      <c r="I3096">
        <v>50.5</v>
      </c>
      <c r="J3096">
        <v>222.3</v>
      </c>
      <c r="K3096">
        <v>24897.599999999999</v>
      </c>
      <c r="L3096">
        <v>501.2</v>
      </c>
    </row>
    <row r="3097" spans="1:12" x14ac:dyDescent="0.3">
      <c r="A3097" t="s">
        <v>6110</v>
      </c>
      <c r="B3097" t="s">
        <v>6111</v>
      </c>
      <c r="C3097">
        <v>23.5</v>
      </c>
      <c r="D3097" t="s">
        <v>8263</v>
      </c>
      <c r="E3097" t="s">
        <v>14</v>
      </c>
      <c r="F3097" t="s">
        <v>6071</v>
      </c>
      <c r="G3097">
        <v>58.543204000000003</v>
      </c>
      <c r="H3097">
        <v>8.6737479999999998</v>
      </c>
      <c r="I3097">
        <v>17.3</v>
      </c>
      <c r="J3097" t="s">
        <v>8263</v>
      </c>
      <c r="K3097" t="s">
        <v>8263</v>
      </c>
      <c r="L3097">
        <v>123.44880000000001</v>
      </c>
    </row>
    <row r="3098" spans="1:12" x14ac:dyDescent="0.3">
      <c r="A3098" t="s">
        <v>6112</v>
      </c>
      <c r="B3098" t="s">
        <v>6113</v>
      </c>
      <c r="C3098">
        <v>65</v>
      </c>
      <c r="D3098" t="s">
        <v>8263</v>
      </c>
      <c r="E3098" t="s">
        <v>14</v>
      </c>
      <c r="F3098" t="s">
        <v>6071</v>
      </c>
      <c r="G3098">
        <v>58.596229000000001</v>
      </c>
      <c r="H3098">
        <v>8.7162760000000006</v>
      </c>
      <c r="I3098">
        <v>62</v>
      </c>
      <c r="J3098">
        <v>0</v>
      </c>
      <c r="K3098">
        <v>0</v>
      </c>
      <c r="L3098">
        <v>419.06240000000003</v>
      </c>
    </row>
    <row r="3099" spans="1:12" x14ac:dyDescent="0.3">
      <c r="A3099" t="s">
        <v>6114</v>
      </c>
      <c r="B3099" t="s">
        <v>6115</v>
      </c>
      <c r="C3099">
        <v>30</v>
      </c>
      <c r="D3099" t="s">
        <v>8263</v>
      </c>
      <c r="E3099" t="s">
        <v>14</v>
      </c>
      <c r="F3099" t="s">
        <v>6071</v>
      </c>
      <c r="G3099">
        <v>68.090128000000007</v>
      </c>
      <c r="H3099">
        <v>17.716649</v>
      </c>
      <c r="I3099">
        <v>204.8</v>
      </c>
      <c r="J3099">
        <v>187</v>
      </c>
      <c r="K3099">
        <v>91630</v>
      </c>
      <c r="L3099">
        <v>104.9062</v>
      </c>
    </row>
    <row r="3100" spans="1:12" x14ac:dyDescent="0.3">
      <c r="A3100" t="s">
        <v>6116</v>
      </c>
      <c r="B3100" t="s">
        <v>6117</v>
      </c>
      <c r="C3100">
        <v>55.2</v>
      </c>
      <c r="D3100" t="s">
        <v>8263</v>
      </c>
      <c r="E3100" t="s">
        <v>14</v>
      </c>
      <c r="F3100" t="s">
        <v>6071</v>
      </c>
      <c r="G3100">
        <v>58.906297000000002</v>
      </c>
      <c r="H3100">
        <v>8.22607</v>
      </c>
      <c r="I3100">
        <v>278.60000000000002</v>
      </c>
      <c r="J3100">
        <v>256.7</v>
      </c>
      <c r="K3100">
        <v>163774.6</v>
      </c>
      <c r="L3100">
        <v>212.17429999999999</v>
      </c>
    </row>
    <row r="3101" spans="1:12" x14ac:dyDescent="0.3">
      <c r="A3101" t="s">
        <v>6118</v>
      </c>
      <c r="B3101" t="s">
        <v>6119</v>
      </c>
      <c r="C3101">
        <v>33</v>
      </c>
      <c r="D3101" t="s">
        <v>8263</v>
      </c>
      <c r="E3101" t="s">
        <v>14</v>
      </c>
      <c r="F3101" t="s">
        <v>6071</v>
      </c>
      <c r="G3101">
        <v>58.951934000000001</v>
      </c>
      <c r="H3101">
        <v>8.3940450000000002</v>
      </c>
      <c r="I3101">
        <v>80.19</v>
      </c>
      <c r="J3101">
        <v>220.3</v>
      </c>
      <c r="K3101">
        <v>42077.3</v>
      </c>
      <c r="L3101">
        <v>173.1927</v>
      </c>
    </row>
    <row r="3102" spans="1:12" x14ac:dyDescent="0.3">
      <c r="A3102" t="s">
        <v>6120</v>
      </c>
      <c r="B3102" t="s">
        <v>6121</v>
      </c>
      <c r="C3102">
        <v>25</v>
      </c>
      <c r="D3102" t="s">
        <v>8263</v>
      </c>
      <c r="E3102" t="s">
        <v>14</v>
      </c>
      <c r="F3102" t="s">
        <v>6071</v>
      </c>
      <c r="G3102">
        <v>58.951596000000002</v>
      </c>
      <c r="H3102">
        <v>8.5170969999999997</v>
      </c>
      <c r="I3102">
        <v>64</v>
      </c>
      <c r="J3102">
        <v>7</v>
      </c>
      <c r="K3102">
        <v>1036</v>
      </c>
      <c r="L3102">
        <v>139.22710000000001</v>
      </c>
    </row>
    <row r="3103" spans="1:12" x14ac:dyDescent="0.3">
      <c r="A3103" t="s">
        <v>6122</v>
      </c>
      <c r="B3103" t="s">
        <v>6123</v>
      </c>
      <c r="C3103">
        <v>24</v>
      </c>
      <c r="D3103" t="s">
        <v>8263</v>
      </c>
      <c r="E3103" t="s">
        <v>14</v>
      </c>
      <c r="F3103" t="s">
        <v>6071</v>
      </c>
      <c r="G3103">
        <v>59.657665999999999</v>
      </c>
      <c r="H3103">
        <v>6.0964679999999998</v>
      </c>
      <c r="I3103">
        <v>418.6</v>
      </c>
      <c r="J3103">
        <v>71.7</v>
      </c>
      <c r="K3103">
        <v>63741.3</v>
      </c>
      <c r="L3103">
        <v>89.421400000000006</v>
      </c>
    </row>
    <row r="3104" spans="1:12" x14ac:dyDescent="0.3">
      <c r="A3104" t="s">
        <v>6124</v>
      </c>
      <c r="B3104" t="s">
        <v>6125</v>
      </c>
      <c r="C3104">
        <v>12</v>
      </c>
      <c r="D3104" t="s">
        <v>8263</v>
      </c>
      <c r="E3104" t="s">
        <v>14</v>
      </c>
      <c r="F3104" t="s">
        <v>6071</v>
      </c>
      <c r="G3104">
        <v>59.657561000000001</v>
      </c>
      <c r="H3104">
        <v>6.0963390000000004</v>
      </c>
      <c r="I3104">
        <v>325</v>
      </c>
      <c r="J3104">
        <v>21.25</v>
      </c>
      <c r="K3104">
        <v>15725</v>
      </c>
      <c r="L3104">
        <v>46.248899999999999</v>
      </c>
    </row>
    <row r="3105" spans="1:12" x14ac:dyDescent="0.3">
      <c r="A3105" t="s">
        <v>6126</v>
      </c>
      <c r="B3105" t="s">
        <v>6127</v>
      </c>
      <c r="C3105">
        <v>100</v>
      </c>
      <c r="D3105" t="s">
        <v>8263</v>
      </c>
      <c r="E3105" t="s">
        <v>14</v>
      </c>
      <c r="F3105" t="s">
        <v>6071</v>
      </c>
      <c r="G3105">
        <v>59.874602000000003</v>
      </c>
      <c r="H3105">
        <v>6.0738560000000001</v>
      </c>
      <c r="I3105">
        <v>320</v>
      </c>
      <c r="J3105">
        <v>155.08000000000001</v>
      </c>
      <c r="K3105">
        <v>113363.48</v>
      </c>
      <c r="L3105">
        <v>416.49520000000001</v>
      </c>
    </row>
    <row r="3106" spans="1:12" x14ac:dyDescent="0.3">
      <c r="A3106" t="s">
        <v>6128</v>
      </c>
      <c r="B3106" t="s">
        <v>6129</v>
      </c>
      <c r="C3106">
        <v>24.9</v>
      </c>
      <c r="D3106" t="s">
        <v>8263</v>
      </c>
      <c r="E3106" t="s">
        <v>14</v>
      </c>
      <c r="F3106" t="s">
        <v>6071</v>
      </c>
      <c r="G3106">
        <v>60.384642999999997</v>
      </c>
      <c r="H3106">
        <v>5.8068520000000001</v>
      </c>
      <c r="I3106">
        <v>147.6</v>
      </c>
      <c r="J3106">
        <v>0.3</v>
      </c>
      <c r="K3106">
        <v>94.2</v>
      </c>
      <c r="L3106">
        <v>146.9</v>
      </c>
    </row>
    <row r="3107" spans="1:12" x14ac:dyDescent="0.3">
      <c r="A3107" t="s">
        <v>6130</v>
      </c>
      <c r="B3107" t="s">
        <v>6131</v>
      </c>
      <c r="C3107">
        <v>17</v>
      </c>
      <c r="D3107" t="s">
        <v>8263</v>
      </c>
      <c r="E3107" t="s">
        <v>14</v>
      </c>
      <c r="F3107" t="s">
        <v>6071</v>
      </c>
      <c r="G3107">
        <v>59.314014999999998</v>
      </c>
      <c r="H3107">
        <v>6.6216679999999997</v>
      </c>
      <c r="I3107">
        <v>95</v>
      </c>
      <c r="J3107">
        <v>2.4</v>
      </c>
      <c r="K3107">
        <v>525.6</v>
      </c>
      <c r="L3107">
        <v>62.6539</v>
      </c>
    </row>
    <row r="3108" spans="1:12" x14ac:dyDescent="0.3">
      <c r="A3108" t="s">
        <v>6132</v>
      </c>
      <c r="B3108" t="s">
        <v>6133</v>
      </c>
      <c r="C3108">
        <v>230</v>
      </c>
      <c r="D3108" t="s">
        <v>8263</v>
      </c>
      <c r="E3108" t="s">
        <v>14</v>
      </c>
      <c r="F3108" t="s">
        <v>6071</v>
      </c>
      <c r="G3108">
        <v>59.353127999999998</v>
      </c>
      <c r="H3108">
        <v>7.2478170000000004</v>
      </c>
      <c r="I3108">
        <v>250</v>
      </c>
      <c r="J3108">
        <v>1268.4000000000001</v>
      </c>
      <c r="K3108">
        <v>743282.4</v>
      </c>
      <c r="L3108">
        <v>584.69730000000004</v>
      </c>
    </row>
    <row r="3109" spans="1:12" x14ac:dyDescent="0.3">
      <c r="A3109" t="s">
        <v>6134</v>
      </c>
      <c r="B3109" t="s">
        <v>6135</v>
      </c>
      <c r="C3109">
        <v>160</v>
      </c>
      <c r="D3109" t="s">
        <v>8263</v>
      </c>
      <c r="E3109" t="s">
        <v>14</v>
      </c>
      <c r="F3109" t="s">
        <v>6071</v>
      </c>
      <c r="G3109">
        <v>59.353127000000001</v>
      </c>
      <c r="H3109">
        <v>7.2477819999999999</v>
      </c>
      <c r="I3109">
        <v>610</v>
      </c>
      <c r="J3109">
        <v>275.89999999999998</v>
      </c>
      <c r="K3109">
        <v>415505.4</v>
      </c>
      <c r="L3109">
        <v>246.6902</v>
      </c>
    </row>
    <row r="3110" spans="1:12" x14ac:dyDescent="0.3">
      <c r="A3110" t="s">
        <v>6136</v>
      </c>
      <c r="B3110" t="s">
        <v>6137</v>
      </c>
      <c r="C3110">
        <v>330</v>
      </c>
      <c r="D3110" t="s">
        <v>8263</v>
      </c>
      <c r="E3110" t="s">
        <v>14</v>
      </c>
      <c r="F3110" t="s">
        <v>6071</v>
      </c>
      <c r="G3110">
        <v>59.124809999999997</v>
      </c>
      <c r="H3110">
        <v>7.5063000000000004</v>
      </c>
      <c r="I3110">
        <v>300</v>
      </c>
      <c r="J3110">
        <v>296</v>
      </c>
      <c r="K3110">
        <v>199504</v>
      </c>
      <c r="L3110">
        <v>1555.607</v>
      </c>
    </row>
    <row r="3111" spans="1:12" x14ac:dyDescent="0.3">
      <c r="A3111" t="s">
        <v>6138</v>
      </c>
      <c r="B3111" t="s">
        <v>6139</v>
      </c>
      <c r="C3111">
        <v>48</v>
      </c>
      <c r="D3111" t="s">
        <v>8263</v>
      </c>
      <c r="E3111" t="s">
        <v>14</v>
      </c>
      <c r="F3111" t="s">
        <v>6071</v>
      </c>
      <c r="G3111">
        <v>59.687516000000002</v>
      </c>
      <c r="H3111">
        <v>6.5215019999999999</v>
      </c>
      <c r="I3111">
        <v>215</v>
      </c>
      <c r="J3111">
        <v>114.6</v>
      </c>
      <c r="K3111">
        <v>56612.4</v>
      </c>
      <c r="L3111">
        <v>239.89879999999999</v>
      </c>
    </row>
    <row r="3112" spans="1:12" x14ac:dyDescent="0.3">
      <c r="A3112" t="s">
        <v>6140</v>
      </c>
      <c r="B3112" t="s">
        <v>6141</v>
      </c>
      <c r="C3112">
        <v>1240</v>
      </c>
      <c r="D3112" t="s">
        <v>8263</v>
      </c>
      <c r="E3112" t="s">
        <v>14</v>
      </c>
      <c r="F3112" t="s">
        <v>6071</v>
      </c>
      <c r="G3112">
        <v>59.526994999999999</v>
      </c>
      <c r="H3112">
        <v>6.6588409999999998</v>
      </c>
      <c r="I3112">
        <v>536.5</v>
      </c>
      <c r="J3112">
        <v>293.02</v>
      </c>
      <c r="K3112">
        <v>382977.14</v>
      </c>
      <c r="L3112">
        <v>3611.4670000000001</v>
      </c>
    </row>
    <row r="3113" spans="1:12" x14ac:dyDescent="0.3">
      <c r="A3113" t="s">
        <v>6142</v>
      </c>
      <c r="B3113" t="s">
        <v>6143</v>
      </c>
      <c r="C3113">
        <v>160</v>
      </c>
      <c r="D3113" t="s">
        <v>8263</v>
      </c>
      <c r="E3113" t="s">
        <v>14</v>
      </c>
      <c r="F3113" t="s">
        <v>6071</v>
      </c>
      <c r="G3113">
        <v>59.557855000000004</v>
      </c>
      <c r="H3113">
        <v>6.6023440000000004</v>
      </c>
      <c r="I3113">
        <v>68</v>
      </c>
      <c r="J3113">
        <v>44</v>
      </c>
      <c r="K3113">
        <v>7260</v>
      </c>
      <c r="L3113">
        <v>946.50789999999995</v>
      </c>
    </row>
    <row r="3114" spans="1:12" x14ac:dyDescent="0.3">
      <c r="A3114" t="s">
        <v>6144</v>
      </c>
      <c r="B3114" t="s">
        <v>6145</v>
      </c>
      <c r="C3114">
        <v>180</v>
      </c>
      <c r="D3114" t="s">
        <v>8263</v>
      </c>
      <c r="E3114" t="s">
        <v>14</v>
      </c>
      <c r="F3114" t="s">
        <v>6071</v>
      </c>
      <c r="G3114">
        <v>59.651862999999999</v>
      </c>
      <c r="H3114">
        <v>6.8245120000000004</v>
      </c>
      <c r="I3114">
        <v>306</v>
      </c>
      <c r="J3114">
        <v>115</v>
      </c>
      <c r="K3114">
        <v>82110</v>
      </c>
      <c r="L3114">
        <v>1077.896</v>
      </c>
    </row>
    <row r="3115" spans="1:12" x14ac:dyDescent="0.3">
      <c r="A3115" t="s">
        <v>6146</v>
      </c>
      <c r="B3115" t="s">
        <v>6147</v>
      </c>
      <c r="C3115">
        <v>150</v>
      </c>
      <c r="D3115" t="s">
        <v>8263</v>
      </c>
      <c r="E3115" t="s">
        <v>14</v>
      </c>
      <c r="F3115" t="s">
        <v>6071</v>
      </c>
      <c r="G3115">
        <v>59.651862999999999</v>
      </c>
      <c r="H3115">
        <v>6.8245120000000004</v>
      </c>
      <c r="I3115">
        <v>559</v>
      </c>
      <c r="J3115">
        <v>1.6</v>
      </c>
      <c r="K3115">
        <v>2115.1999999999998</v>
      </c>
      <c r="L3115">
        <v>771.53020000000004</v>
      </c>
    </row>
    <row r="3116" spans="1:12" x14ac:dyDescent="0.3">
      <c r="A3116" t="s">
        <v>6148</v>
      </c>
      <c r="B3116" t="s">
        <v>6149</v>
      </c>
      <c r="C3116">
        <v>35.4</v>
      </c>
      <c r="D3116" t="s">
        <v>8263</v>
      </c>
      <c r="E3116" t="s">
        <v>14</v>
      </c>
      <c r="F3116" t="s">
        <v>6071</v>
      </c>
      <c r="G3116">
        <v>59.690494000000001</v>
      </c>
      <c r="H3116">
        <v>6.5702129999999999</v>
      </c>
      <c r="I3116">
        <v>185</v>
      </c>
      <c r="J3116">
        <v>27.9</v>
      </c>
      <c r="K3116">
        <v>12415.5</v>
      </c>
      <c r="L3116">
        <v>173.37780000000001</v>
      </c>
    </row>
    <row r="3117" spans="1:12" x14ac:dyDescent="0.3">
      <c r="A3117" t="s">
        <v>6150</v>
      </c>
      <c r="B3117" t="s">
        <v>6151</v>
      </c>
      <c r="C3117">
        <v>13</v>
      </c>
      <c r="D3117" t="s">
        <v>8263</v>
      </c>
      <c r="E3117" t="s">
        <v>14</v>
      </c>
      <c r="F3117" t="s">
        <v>6071</v>
      </c>
      <c r="G3117">
        <v>59.930933000000003</v>
      </c>
      <c r="H3117">
        <v>6.1976129999999996</v>
      </c>
      <c r="I3117">
        <v>150</v>
      </c>
      <c r="J3117">
        <v>46</v>
      </c>
      <c r="K3117">
        <v>16606</v>
      </c>
      <c r="L3117">
        <v>66.941000000000003</v>
      </c>
    </row>
    <row r="3118" spans="1:12" x14ac:dyDescent="0.3">
      <c r="A3118" t="s">
        <v>6152</v>
      </c>
      <c r="B3118" t="s">
        <v>6153</v>
      </c>
      <c r="C3118">
        <v>40</v>
      </c>
      <c r="D3118" t="s">
        <v>8263</v>
      </c>
      <c r="E3118" t="s">
        <v>14</v>
      </c>
      <c r="F3118" t="s">
        <v>6071</v>
      </c>
      <c r="G3118">
        <v>59.831861000000004</v>
      </c>
      <c r="H3118">
        <v>6.881373</v>
      </c>
      <c r="I3118">
        <v>275</v>
      </c>
      <c r="J3118">
        <v>135.69999999999999</v>
      </c>
      <c r="K3118">
        <v>94175.8</v>
      </c>
      <c r="L3118">
        <v>239.65369999999999</v>
      </c>
    </row>
    <row r="3119" spans="1:12" x14ac:dyDescent="0.3">
      <c r="A3119" t="s">
        <v>6154</v>
      </c>
      <c r="B3119" t="s">
        <v>6155</v>
      </c>
      <c r="C3119">
        <v>166</v>
      </c>
      <c r="D3119" t="s">
        <v>8263</v>
      </c>
      <c r="E3119" t="s">
        <v>14</v>
      </c>
      <c r="F3119" t="s">
        <v>6071</v>
      </c>
      <c r="G3119">
        <v>59.818537999999997</v>
      </c>
      <c r="H3119">
        <v>6.8185760000000002</v>
      </c>
      <c r="I3119">
        <v>365</v>
      </c>
      <c r="J3119">
        <v>301</v>
      </c>
      <c r="K3119">
        <v>247723</v>
      </c>
      <c r="L3119">
        <v>903.5</v>
      </c>
    </row>
    <row r="3120" spans="1:12" x14ac:dyDescent="0.3">
      <c r="A3120" t="s">
        <v>6156</v>
      </c>
      <c r="B3120" t="s">
        <v>6157</v>
      </c>
      <c r="C3120">
        <v>20</v>
      </c>
      <c r="D3120" t="s">
        <v>8263</v>
      </c>
      <c r="E3120" t="s">
        <v>14</v>
      </c>
      <c r="F3120" t="s">
        <v>6071</v>
      </c>
      <c r="G3120">
        <v>59.850284000000002</v>
      </c>
      <c r="H3120">
        <v>6.962739</v>
      </c>
      <c r="I3120">
        <v>200</v>
      </c>
      <c r="J3120">
        <v>28</v>
      </c>
      <c r="K3120">
        <v>14112</v>
      </c>
      <c r="L3120">
        <v>42.249499999999998</v>
      </c>
    </row>
    <row r="3121" spans="1:12" x14ac:dyDescent="0.3">
      <c r="A3121" t="s">
        <v>6158</v>
      </c>
      <c r="B3121" t="s">
        <v>6159</v>
      </c>
      <c r="C3121">
        <v>120</v>
      </c>
      <c r="D3121" t="s">
        <v>8263</v>
      </c>
      <c r="E3121" t="s">
        <v>14</v>
      </c>
      <c r="F3121" t="s">
        <v>6071</v>
      </c>
      <c r="G3121">
        <v>59.779586999999999</v>
      </c>
      <c r="H3121">
        <v>7.7288180000000004</v>
      </c>
      <c r="I3121">
        <v>286.7</v>
      </c>
      <c r="J3121">
        <v>750</v>
      </c>
      <c r="K3121">
        <v>480000</v>
      </c>
      <c r="L3121">
        <v>588.66579999999999</v>
      </c>
    </row>
    <row r="3122" spans="1:12" x14ac:dyDescent="0.3">
      <c r="A3122" t="s">
        <v>6160</v>
      </c>
      <c r="B3122" t="s">
        <v>6161</v>
      </c>
      <c r="C3122">
        <v>250</v>
      </c>
      <c r="D3122" t="s">
        <v>8263</v>
      </c>
      <c r="E3122" t="s">
        <v>14</v>
      </c>
      <c r="F3122" t="s">
        <v>6071</v>
      </c>
      <c r="G3122">
        <v>60.127577000000002</v>
      </c>
      <c r="H3122">
        <v>6.3374269999999999</v>
      </c>
      <c r="I3122">
        <v>830</v>
      </c>
      <c r="J3122">
        <v>88.7</v>
      </c>
      <c r="K3122">
        <v>171102.3</v>
      </c>
      <c r="L3122">
        <v>1145.972</v>
      </c>
    </row>
    <row r="3123" spans="1:12" x14ac:dyDescent="0.3">
      <c r="A3123" t="s">
        <v>6162</v>
      </c>
      <c r="B3123" t="s">
        <v>6163</v>
      </c>
      <c r="C3123">
        <v>206</v>
      </c>
      <c r="D3123" t="s">
        <v>8263</v>
      </c>
      <c r="E3123" t="s">
        <v>14</v>
      </c>
      <c r="F3123" t="s">
        <v>6071</v>
      </c>
      <c r="G3123">
        <v>60.125942000000002</v>
      </c>
      <c r="H3123">
        <v>6.5689109999999999</v>
      </c>
      <c r="I3123">
        <v>450</v>
      </c>
      <c r="J3123">
        <v>426</v>
      </c>
      <c r="K3123">
        <v>454542</v>
      </c>
      <c r="L3123">
        <v>972.97180000000003</v>
      </c>
    </row>
    <row r="3124" spans="1:12" x14ac:dyDescent="0.3">
      <c r="A3124" t="s">
        <v>6164</v>
      </c>
      <c r="B3124" t="s">
        <v>6165</v>
      </c>
      <c r="C3124">
        <v>224</v>
      </c>
      <c r="D3124" t="s">
        <v>8263</v>
      </c>
      <c r="E3124" t="s">
        <v>14</v>
      </c>
      <c r="F3124" t="s">
        <v>6071</v>
      </c>
      <c r="G3124">
        <v>60.129930999999999</v>
      </c>
      <c r="H3124">
        <v>6.6419649999999999</v>
      </c>
      <c r="I3124">
        <v>725</v>
      </c>
      <c r="J3124">
        <v>353.2</v>
      </c>
      <c r="K3124">
        <v>594082.4</v>
      </c>
      <c r="L3124">
        <v>1068.9559999999999</v>
      </c>
    </row>
    <row r="3125" spans="1:12" x14ac:dyDescent="0.3">
      <c r="A3125" t="s">
        <v>6166</v>
      </c>
      <c r="B3125" t="s">
        <v>6167</v>
      </c>
      <c r="C3125">
        <v>29</v>
      </c>
      <c r="D3125" t="s">
        <v>8263</v>
      </c>
      <c r="E3125" t="s">
        <v>14</v>
      </c>
      <c r="F3125" t="s">
        <v>6071</v>
      </c>
      <c r="G3125">
        <v>60.132949000000004</v>
      </c>
      <c r="H3125">
        <v>6.6280840000000003</v>
      </c>
      <c r="I3125">
        <v>610</v>
      </c>
      <c r="J3125">
        <v>3</v>
      </c>
      <c r="K3125">
        <v>4167</v>
      </c>
      <c r="L3125">
        <v>132.18379999999999</v>
      </c>
    </row>
    <row r="3126" spans="1:12" x14ac:dyDescent="0.3">
      <c r="A3126" t="s">
        <v>6168</v>
      </c>
      <c r="B3126" t="s">
        <v>6169</v>
      </c>
      <c r="C3126">
        <v>21</v>
      </c>
      <c r="D3126" t="s">
        <v>8263</v>
      </c>
      <c r="E3126" t="s">
        <v>14</v>
      </c>
      <c r="F3126" t="s">
        <v>6071</v>
      </c>
      <c r="G3126">
        <v>59.363498999999997</v>
      </c>
      <c r="H3126">
        <v>8.0523670000000003</v>
      </c>
      <c r="I3126">
        <v>252</v>
      </c>
      <c r="J3126">
        <v>0.7</v>
      </c>
      <c r="K3126">
        <v>415.1</v>
      </c>
      <c r="L3126">
        <v>101.8965</v>
      </c>
    </row>
    <row r="3127" spans="1:12" x14ac:dyDescent="0.3">
      <c r="A3127" t="s">
        <v>6170</v>
      </c>
      <c r="B3127" t="s">
        <v>6171</v>
      </c>
      <c r="C3127">
        <v>50</v>
      </c>
      <c r="D3127" t="s">
        <v>8263</v>
      </c>
      <c r="E3127" t="s">
        <v>14</v>
      </c>
      <c r="F3127" t="s">
        <v>6071</v>
      </c>
      <c r="G3127">
        <v>59.216790000000003</v>
      </c>
      <c r="H3127">
        <v>8.4518920000000008</v>
      </c>
      <c r="I3127">
        <v>258</v>
      </c>
      <c r="J3127">
        <v>223.5</v>
      </c>
      <c r="K3127">
        <v>137676</v>
      </c>
      <c r="L3127">
        <v>135.126</v>
      </c>
    </row>
    <row r="3128" spans="1:12" x14ac:dyDescent="0.3">
      <c r="A3128" t="s">
        <v>6172</v>
      </c>
      <c r="B3128" t="s">
        <v>6173</v>
      </c>
      <c r="C3128">
        <v>16.5</v>
      </c>
      <c r="D3128" t="s">
        <v>8263</v>
      </c>
      <c r="E3128" t="s">
        <v>14</v>
      </c>
      <c r="F3128" t="s">
        <v>6071</v>
      </c>
      <c r="G3128">
        <v>59.356166999999999</v>
      </c>
      <c r="H3128">
        <v>8.1770440000000004</v>
      </c>
      <c r="I3128">
        <v>92.3</v>
      </c>
      <c r="J3128">
        <v>19.8</v>
      </c>
      <c r="K3128">
        <v>4257</v>
      </c>
      <c r="L3128">
        <v>67.510300000000001</v>
      </c>
    </row>
    <row r="3129" spans="1:12" x14ac:dyDescent="0.3">
      <c r="A3129" t="s">
        <v>6174</v>
      </c>
      <c r="B3129" t="s">
        <v>6175</v>
      </c>
      <c r="C3129">
        <v>36</v>
      </c>
      <c r="D3129" t="s">
        <v>8263</v>
      </c>
      <c r="E3129" t="s">
        <v>14</v>
      </c>
      <c r="F3129" t="s">
        <v>6071</v>
      </c>
      <c r="G3129">
        <v>59.302349999999997</v>
      </c>
      <c r="H3129">
        <v>9.2039380000000008</v>
      </c>
      <c r="I3129">
        <v>23</v>
      </c>
      <c r="J3129" t="s">
        <v>8263</v>
      </c>
      <c r="K3129" t="s">
        <v>8263</v>
      </c>
      <c r="L3129">
        <v>218.8306</v>
      </c>
    </row>
    <row r="3130" spans="1:12" x14ac:dyDescent="0.3">
      <c r="A3130" t="s">
        <v>6176</v>
      </c>
      <c r="B3130" t="s">
        <v>6177</v>
      </c>
      <c r="C3130">
        <v>15</v>
      </c>
      <c r="D3130" t="s">
        <v>8263</v>
      </c>
      <c r="E3130" t="s">
        <v>14</v>
      </c>
      <c r="F3130" t="s">
        <v>6071</v>
      </c>
      <c r="G3130">
        <v>59.297122999999999</v>
      </c>
      <c r="H3130">
        <v>9.2199329999999993</v>
      </c>
      <c r="I3130">
        <v>10</v>
      </c>
      <c r="J3130" t="s">
        <v>8263</v>
      </c>
      <c r="K3130" t="s">
        <v>8263</v>
      </c>
      <c r="L3130">
        <v>97.059299999999993</v>
      </c>
    </row>
    <row r="3131" spans="1:12" x14ac:dyDescent="0.3">
      <c r="A3131" t="s">
        <v>6178</v>
      </c>
      <c r="B3131" t="s">
        <v>6179</v>
      </c>
      <c r="C3131">
        <v>111</v>
      </c>
      <c r="D3131" t="s">
        <v>8263</v>
      </c>
      <c r="E3131" t="s">
        <v>14</v>
      </c>
      <c r="F3131" t="s">
        <v>6071</v>
      </c>
      <c r="G3131">
        <v>59.498545</v>
      </c>
      <c r="H3131">
        <v>8.6336320000000004</v>
      </c>
      <c r="I3131">
        <v>480</v>
      </c>
      <c r="J3131">
        <v>228</v>
      </c>
      <c r="K3131">
        <v>260148</v>
      </c>
      <c r="L3131">
        <v>478.2516</v>
      </c>
    </row>
    <row r="3132" spans="1:12" x14ac:dyDescent="0.3">
      <c r="A3132" t="s">
        <v>6180</v>
      </c>
      <c r="B3132" t="s">
        <v>6181</v>
      </c>
      <c r="C3132">
        <v>120</v>
      </c>
      <c r="D3132" t="s">
        <v>8263</v>
      </c>
      <c r="E3132" t="s">
        <v>14</v>
      </c>
      <c r="F3132" t="s">
        <v>6071</v>
      </c>
      <c r="G3132">
        <v>59.608252999999998</v>
      </c>
      <c r="H3132">
        <v>8.7132190000000005</v>
      </c>
      <c r="I3132">
        <v>575</v>
      </c>
      <c r="J3132">
        <v>91.2</v>
      </c>
      <c r="K3132">
        <v>123576</v>
      </c>
      <c r="L3132">
        <v>425.2527</v>
      </c>
    </row>
    <row r="3133" spans="1:12" x14ac:dyDescent="0.3">
      <c r="A3133" t="s">
        <v>6182</v>
      </c>
      <c r="B3133" t="s">
        <v>6183</v>
      </c>
      <c r="C3133">
        <v>92</v>
      </c>
      <c r="D3133" t="s">
        <v>8263</v>
      </c>
      <c r="E3133" t="s">
        <v>14</v>
      </c>
      <c r="F3133" t="s">
        <v>6071</v>
      </c>
      <c r="G3133">
        <v>59.582112000000002</v>
      </c>
      <c r="H3133">
        <v>9.2561079999999993</v>
      </c>
      <c r="I3133">
        <v>69</v>
      </c>
      <c r="J3133">
        <v>0</v>
      </c>
      <c r="K3133">
        <v>0</v>
      </c>
      <c r="L3133">
        <v>424.09589999999997</v>
      </c>
    </row>
    <row r="3134" spans="1:12" x14ac:dyDescent="0.3">
      <c r="A3134" t="s">
        <v>6184</v>
      </c>
      <c r="B3134" t="s">
        <v>6185</v>
      </c>
      <c r="C3134">
        <v>41</v>
      </c>
      <c r="D3134" t="s">
        <v>8263</v>
      </c>
      <c r="E3134" t="s">
        <v>14</v>
      </c>
      <c r="F3134" t="s">
        <v>6071</v>
      </c>
      <c r="G3134">
        <v>59.568962999999997</v>
      </c>
      <c r="H3134">
        <v>9.2640499999999992</v>
      </c>
      <c r="I3134">
        <v>29.2</v>
      </c>
      <c r="J3134" t="s">
        <v>8263</v>
      </c>
      <c r="K3134" t="s">
        <v>8263</v>
      </c>
      <c r="L3134">
        <v>190.9641</v>
      </c>
    </row>
    <row r="3135" spans="1:12" x14ac:dyDescent="0.3">
      <c r="A3135" t="s">
        <v>6186</v>
      </c>
      <c r="B3135" t="s">
        <v>6187</v>
      </c>
      <c r="C3135">
        <v>33</v>
      </c>
      <c r="D3135" t="s">
        <v>8263</v>
      </c>
      <c r="E3135" t="s">
        <v>14</v>
      </c>
      <c r="F3135" t="s">
        <v>6071</v>
      </c>
      <c r="G3135">
        <v>59.658549000000001</v>
      </c>
      <c r="H3135">
        <v>9.2077489999999997</v>
      </c>
      <c r="I3135">
        <v>22.6</v>
      </c>
      <c r="J3135" t="s">
        <v>8263</v>
      </c>
      <c r="K3135" t="s">
        <v>8263</v>
      </c>
      <c r="L3135">
        <v>175.43520000000001</v>
      </c>
    </row>
    <row r="3136" spans="1:12" x14ac:dyDescent="0.3">
      <c r="A3136" t="s">
        <v>6188</v>
      </c>
      <c r="B3136" t="s">
        <v>6189</v>
      </c>
      <c r="C3136">
        <v>22.2</v>
      </c>
      <c r="D3136" t="s">
        <v>8263</v>
      </c>
      <c r="E3136" t="s">
        <v>14</v>
      </c>
      <c r="F3136" t="s">
        <v>6071</v>
      </c>
      <c r="G3136">
        <v>59.686022999999999</v>
      </c>
      <c r="H3136">
        <v>9.1423290000000001</v>
      </c>
      <c r="I3136">
        <v>17.600000000000001</v>
      </c>
      <c r="J3136">
        <v>204.1</v>
      </c>
      <c r="K3136">
        <v>7959.9</v>
      </c>
      <c r="L3136">
        <v>103.3687</v>
      </c>
    </row>
    <row r="3137" spans="1:12" x14ac:dyDescent="0.3">
      <c r="A3137" t="s">
        <v>6190</v>
      </c>
      <c r="B3137" t="s">
        <v>6191</v>
      </c>
      <c r="C3137">
        <v>45.6</v>
      </c>
      <c r="D3137" t="s">
        <v>8263</v>
      </c>
      <c r="E3137" t="s">
        <v>14</v>
      </c>
      <c r="F3137" t="s">
        <v>6071</v>
      </c>
      <c r="G3137">
        <v>59.824603000000003</v>
      </c>
      <c r="H3137">
        <v>8.3450109999999995</v>
      </c>
      <c r="I3137">
        <v>61.5</v>
      </c>
      <c r="J3137">
        <v>1064</v>
      </c>
      <c r="K3137">
        <v>150024</v>
      </c>
      <c r="L3137">
        <v>186.5</v>
      </c>
    </row>
    <row r="3138" spans="1:12" x14ac:dyDescent="0.3">
      <c r="A3138" t="s">
        <v>6192</v>
      </c>
      <c r="B3138" t="s">
        <v>6193</v>
      </c>
      <c r="C3138">
        <v>204</v>
      </c>
      <c r="D3138" t="s">
        <v>8263</v>
      </c>
      <c r="E3138" t="s">
        <v>14</v>
      </c>
      <c r="F3138" t="s">
        <v>6071</v>
      </c>
      <c r="G3138">
        <v>59.869439999999997</v>
      </c>
      <c r="H3138">
        <v>8.4936790000000002</v>
      </c>
      <c r="I3138">
        <v>300</v>
      </c>
      <c r="J3138">
        <v>1.4</v>
      </c>
      <c r="K3138">
        <v>1047.2</v>
      </c>
      <c r="L3138">
        <v>953.03300000000002</v>
      </c>
    </row>
    <row r="3139" spans="1:12" x14ac:dyDescent="0.3">
      <c r="A3139" t="s">
        <v>6194</v>
      </c>
      <c r="B3139" t="s">
        <v>6195</v>
      </c>
      <c r="C3139">
        <v>37.5</v>
      </c>
      <c r="D3139" t="s">
        <v>8263</v>
      </c>
      <c r="E3139" t="s">
        <v>14</v>
      </c>
      <c r="F3139" t="s">
        <v>6071</v>
      </c>
      <c r="G3139">
        <v>59.919953999999997</v>
      </c>
      <c r="H3139">
        <v>8.7772579999999998</v>
      </c>
      <c r="I3139">
        <v>44.79</v>
      </c>
      <c r="J3139" t="s">
        <v>8263</v>
      </c>
      <c r="K3139" t="s">
        <v>8263</v>
      </c>
      <c r="L3139">
        <v>185.6011</v>
      </c>
    </row>
    <row r="3140" spans="1:12" x14ac:dyDescent="0.3">
      <c r="A3140" t="s">
        <v>6196</v>
      </c>
      <c r="B3140" t="s">
        <v>6197</v>
      </c>
      <c r="C3140">
        <v>14.3</v>
      </c>
      <c r="D3140" t="s">
        <v>8263</v>
      </c>
      <c r="E3140" t="s">
        <v>14</v>
      </c>
      <c r="F3140" t="s">
        <v>6071</v>
      </c>
      <c r="G3140">
        <v>59.939501</v>
      </c>
      <c r="H3140">
        <v>9.3391520000000003</v>
      </c>
      <c r="I3140">
        <v>16</v>
      </c>
      <c r="J3140" t="s">
        <v>8263</v>
      </c>
      <c r="K3140" t="s">
        <v>8263</v>
      </c>
      <c r="L3140">
        <v>62.778300000000002</v>
      </c>
    </row>
    <row r="3141" spans="1:12" x14ac:dyDescent="0.3">
      <c r="A3141" t="s">
        <v>6198</v>
      </c>
      <c r="B3141" t="s">
        <v>6199</v>
      </c>
      <c r="C3141">
        <v>48</v>
      </c>
      <c r="D3141" t="s">
        <v>8263</v>
      </c>
      <c r="E3141" t="s">
        <v>14</v>
      </c>
      <c r="F3141" t="s">
        <v>6071</v>
      </c>
      <c r="G3141">
        <v>60.050395000000002</v>
      </c>
      <c r="H3141">
        <v>9.1993200000000002</v>
      </c>
      <c r="I3141">
        <v>61.7</v>
      </c>
      <c r="J3141">
        <v>0</v>
      </c>
      <c r="K3141">
        <v>0</v>
      </c>
      <c r="L3141">
        <v>215.57069999999999</v>
      </c>
    </row>
    <row r="3142" spans="1:12" x14ac:dyDescent="0.3">
      <c r="A3142" t="s">
        <v>6200</v>
      </c>
      <c r="B3142" t="s">
        <v>6201</v>
      </c>
      <c r="C3142">
        <v>90</v>
      </c>
      <c r="D3142" t="s">
        <v>8263</v>
      </c>
      <c r="E3142" t="s">
        <v>14</v>
      </c>
      <c r="F3142" t="s">
        <v>6071</v>
      </c>
      <c r="G3142">
        <v>60.243794000000001</v>
      </c>
      <c r="H3142">
        <v>8.7016580000000001</v>
      </c>
      <c r="I3142">
        <v>595</v>
      </c>
      <c r="J3142">
        <v>220</v>
      </c>
      <c r="K3142">
        <v>289300</v>
      </c>
      <c r="L3142">
        <v>239.0206</v>
      </c>
    </row>
    <row r="3143" spans="1:12" x14ac:dyDescent="0.3">
      <c r="A3143" t="s">
        <v>6202</v>
      </c>
      <c r="B3143" t="s">
        <v>6203</v>
      </c>
      <c r="C3143">
        <v>40</v>
      </c>
      <c r="D3143" t="s">
        <v>8263</v>
      </c>
      <c r="E3143" t="s">
        <v>14</v>
      </c>
      <c r="F3143" t="s">
        <v>6071</v>
      </c>
      <c r="G3143">
        <v>60.257441999999998</v>
      </c>
      <c r="H3143">
        <v>8.9264200000000002</v>
      </c>
      <c r="I3143">
        <v>193</v>
      </c>
      <c r="J3143">
        <v>0.6</v>
      </c>
      <c r="K3143">
        <v>266.39999999999998</v>
      </c>
      <c r="L3143">
        <v>152.26650000000001</v>
      </c>
    </row>
    <row r="3144" spans="1:12" x14ac:dyDescent="0.3">
      <c r="A3144" t="s">
        <v>6204</v>
      </c>
      <c r="B3144" t="s">
        <v>6205</v>
      </c>
      <c r="C3144">
        <v>206</v>
      </c>
      <c r="D3144" t="s">
        <v>8263</v>
      </c>
      <c r="E3144" t="s">
        <v>14</v>
      </c>
      <c r="F3144" t="s">
        <v>6071</v>
      </c>
      <c r="G3144">
        <v>60.267223000000001</v>
      </c>
      <c r="H3144">
        <v>8.9593380000000007</v>
      </c>
      <c r="I3144">
        <v>361</v>
      </c>
      <c r="J3144">
        <v>352</v>
      </c>
      <c r="K3144">
        <v>279840</v>
      </c>
      <c r="L3144">
        <v>758.80899999999997</v>
      </c>
    </row>
    <row r="3145" spans="1:12" x14ac:dyDescent="0.3">
      <c r="A3145" t="s">
        <v>6206</v>
      </c>
      <c r="B3145" t="s">
        <v>6207</v>
      </c>
      <c r="C3145">
        <v>24</v>
      </c>
      <c r="D3145" t="s">
        <v>8263</v>
      </c>
      <c r="E3145" t="s">
        <v>14</v>
      </c>
      <c r="F3145" t="s">
        <v>6071</v>
      </c>
      <c r="G3145">
        <v>59.207785000000001</v>
      </c>
      <c r="H3145">
        <v>9.5281090000000006</v>
      </c>
      <c r="I3145">
        <v>10</v>
      </c>
      <c r="J3145">
        <v>9</v>
      </c>
      <c r="K3145">
        <v>207</v>
      </c>
      <c r="L3145">
        <v>183.39279999999999</v>
      </c>
    </row>
    <row r="3146" spans="1:12" x14ac:dyDescent="0.3">
      <c r="A3146" t="s">
        <v>6208</v>
      </c>
      <c r="B3146" t="s">
        <v>6209</v>
      </c>
      <c r="C3146">
        <v>10.5</v>
      </c>
      <c r="D3146" t="s">
        <v>8263</v>
      </c>
      <c r="E3146" t="s">
        <v>14</v>
      </c>
      <c r="F3146" t="s">
        <v>6071</v>
      </c>
      <c r="G3146">
        <v>59.198380999999998</v>
      </c>
      <c r="H3146">
        <v>9.6095419999999994</v>
      </c>
      <c r="I3146">
        <v>5</v>
      </c>
      <c r="J3146" t="s">
        <v>8263</v>
      </c>
      <c r="K3146" t="s">
        <v>8263</v>
      </c>
      <c r="L3146">
        <v>92.117000000000004</v>
      </c>
    </row>
    <row r="3147" spans="1:12" x14ac:dyDescent="0.3">
      <c r="A3147" t="s">
        <v>6210</v>
      </c>
      <c r="B3147" t="s">
        <v>6211</v>
      </c>
      <c r="C3147">
        <v>97</v>
      </c>
      <c r="D3147" t="s">
        <v>8263</v>
      </c>
      <c r="E3147" t="s">
        <v>14</v>
      </c>
      <c r="F3147" t="s">
        <v>6071</v>
      </c>
      <c r="G3147">
        <v>59.621986</v>
      </c>
      <c r="H3147">
        <v>9.6679829999999995</v>
      </c>
      <c r="I3147">
        <v>60.09</v>
      </c>
      <c r="J3147" t="s">
        <v>8263</v>
      </c>
      <c r="K3147" t="s">
        <v>8263</v>
      </c>
      <c r="L3147">
        <v>392.79039999999998</v>
      </c>
    </row>
    <row r="3148" spans="1:12" x14ac:dyDescent="0.3">
      <c r="A3148" t="s">
        <v>6212</v>
      </c>
      <c r="B3148" t="s">
        <v>6213</v>
      </c>
      <c r="C3148">
        <v>15</v>
      </c>
      <c r="D3148" t="s">
        <v>8263</v>
      </c>
      <c r="E3148" t="s">
        <v>14</v>
      </c>
      <c r="F3148" t="s">
        <v>6071</v>
      </c>
      <c r="G3148">
        <v>59.657713999999999</v>
      </c>
      <c r="H3148">
        <v>9.6516149999999996</v>
      </c>
      <c r="I3148">
        <v>14.3</v>
      </c>
      <c r="J3148" t="s">
        <v>8263</v>
      </c>
      <c r="K3148" t="s">
        <v>8263</v>
      </c>
      <c r="L3148">
        <v>65.5124</v>
      </c>
    </row>
    <row r="3149" spans="1:12" x14ac:dyDescent="0.3">
      <c r="A3149" t="s">
        <v>6214</v>
      </c>
      <c r="B3149" t="s">
        <v>6215</v>
      </c>
      <c r="C3149">
        <v>15.8</v>
      </c>
      <c r="D3149" t="s">
        <v>8263</v>
      </c>
      <c r="E3149" t="s">
        <v>14</v>
      </c>
      <c r="F3149" t="s">
        <v>6071</v>
      </c>
      <c r="G3149">
        <v>59.721147000000002</v>
      </c>
      <c r="H3149">
        <v>9.5944350000000007</v>
      </c>
      <c r="I3149">
        <v>13.5</v>
      </c>
      <c r="J3149" t="s">
        <v>8263</v>
      </c>
      <c r="K3149" t="s">
        <v>8263</v>
      </c>
      <c r="L3149">
        <v>59.623600000000003</v>
      </c>
    </row>
    <row r="3150" spans="1:12" x14ac:dyDescent="0.3">
      <c r="A3150" t="s">
        <v>6216</v>
      </c>
      <c r="B3150" t="s">
        <v>6217</v>
      </c>
      <c r="C3150">
        <v>33.5</v>
      </c>
      <c r="D3150" t="s">
        <v>8263</v>
      </c>
      <c r="E3150" t="s">
        <v>14</v>
      </c>
      <c r="F3150" t="s">
        <v>6071</v>
      </c>
      <c r="G3150">
        <v>59.474488000000001</v>
      </c>
      <c r="H3150">
        <v>10.004542000000001</v>
      </c>
      <c r="I3150">
        <v>20.100000000000001</v>
      </c>
      <c r="J3150" t="s">
        <v>8263</v>
      </c>
      <c r="K3150" t="s">
        <v>8263</v>
      </c>
      <c r="L3150">
        <v>135.30000000000001</v>
      </c>
    </row>
    <row r="3151" spans="1:12" x14ac:dyDescent="0.3">
      <c r="A3151" t="s">
        <v>6218</v>
      </c>
      <c r="B3151" t="s">
        <v>6219</v>
      </c>
      <c r="C3151">
        <v>10.5</v>
      </c>
      <c r="D3151" t="s">
        <v>8263</v>
      </c>
      <c r="E3151" t="s">
        <v>14</v>
      </c>
      <c r="F3151" t="s">
        <v>6071</v>
      </c>
      <c r="G3151">
        <v>59.862851999999997</v>
      </c>
      <c r="H3151">
        <v>9.3849909999999994</v>
      </c>
      <c r="I3151">
        <v>378</v>
      </c>
      <c r="J3151">
        <v>19.2</v>
      </c>
      <c r="K3151">
        <v>15993.6</v>
      </c>
      <c r="L3151">
        <v>58.677199999999999</v>
      </c>
    </row>
    <row r="3152" spans="1:12" x14ac:dyDescent="0.3">
      <c r="A3152" t="s">
        <v>6220</v>
      </c>
      <c r="B3152" t="s">
        <v>6221</v>
      </c>
      <c r="C3152">
        <v>11</v>
      </c>
      <c r="D3152" t="s">
        <v>8263</v>
      </c>
      <c r="E3152" t="s">
        <v>14</v>
      </c>
      <c r="F3152" t="s">
        <v>6071</v>
      </c>
      <c r="G3152">
        <v>59.787084999999998</v>
      </c>
      <c r="H3152">
        <v>9.9008129999999994</v>
      </c>
      <c r="I3152">
        <v>5.3</v>
      </c>
      <c r="J3152" t="s">
        <v>8263</v>
      </c>
      <c r="K3152" t="s">
        <v>8263</v>
      </c>
      <c r="L3152">
        <v>81.22</v>
      </c>
    </row>
    <row r="3153" spans="1:12" x14ac:dyDescent="0.3">
      <c r="A3153" t="s">
        <v>6222</v>
      </c>
      <c r="B3153" t="s">
        <v>6223</v>
      </c>
      <c r="C3153">
        <v>71</v>
      </c>
      <c r="D3153" t="s">
        <v>8263</v>
      </c>
      <c r="E3153" t="s">
        <v>14</v>
      </c>
      <c r="F3153" t="s">
        <v>6071</v>
      </c>
      <c r="G3153">
        <v>59.902163999999999</v>
      </c>
      <c r="H3153">
        <v>9.9253319999999992</v>
      </c>
      <c r="I3153">
        <v>16.3</v>
      </c>
      <c r="J3153" t="s">
        <v>8263</v>
      </c>
      <c r="K3153" t="s">
        <v>8263</v>
      </c>
      <c r="L3153">
        <v>335</v>
      </c>
    </row>
    <row r="3154" spans="1:12" x14ac:dyDescent="0.3">
      <c r="A3154" t="s">
        <v>6224</v>
      </c>
      <c r="B3154" t="s">
        <v>6225</v>
      </c>
      <c r="C3154">
        <v>13.5</v>
      </c>
      <c r="D3154" t="s">
        <v>8263</v>
      </c>
      <c r="E3154" t="s">
        <v>14</v>
      </c>
      <c r="F3154" t="s">
        <v>6071</v>
      </c>
      <c r="G3154">
        <v>59.928859000000003</v>
      </c>
      <c r="H3154">
        <v>9.9634429999999998</v>
      </c>
      <c r="I3154">
        <v>9.19</v>
      </c>
      <c r="J3154">
        <v>134</v>
      </c>
      <c r="K3154">
        <v>3350</v>
      </c>
      <c r="L3154">
        <v>75.291899999999998</v>
      </c>
    </row>
    <row r="3155" spans="1:12" x14ac:dyDescent="0.3">
      <c r="A3155" t="s">
        <v>6226</v>
      </c>
      <c r="B3155" t="s">
        <v>6227</v>
      </c>
      <c r="C3155">
        <v>30</v>
      </c>
      <c r="D3155" t="s">
        <v>8263</v>
      </c>
      <c r="E3155" t="s">
        <v>14</v>
      </c>
      <c r="F3155" t="s">
        <v>6071</v>
      </c>
      <c r="G3155">
        <v>60.084173999999997</v>
      </c>
      <c r="H3155">
        <v>9.8161740000000002</v>
      </c>
      <c r="I3155">
        <v>22.39</v>
      </c>
      <c r="J3155">
        <v>100</v>
      </c>
      <c r="K3155">
        <v>5200</v>
      </c>
      <c r="L3155">
        <v>189.8074</v>
      </c>
    </row>
    <row r="3156" spans="1:12" x14ac:dyDescent="0.3">
      <c r="A3156" t="s">
        <v>6228</v>
      </c>
      <c r="B3156" t="s">
        <v>6229</v>
      </c>
      <c r="C3156">
        <v>29.4</v>
      </c>
      <c r="D3156" t="s">
        <v>8263</v>
      </c>
      <c r="E3156" t="s">
        <v>14</v>
      </c>
      <c r="F3156" t="s">
        <v>6071</v>
      </c>
      <c r="G3156">
        <v>60.169989000000001</v>
      </c>
      <c r="H3156">
        <v>10.254479999999999</v>
      </c>
      <c r="I3156">
        <v>21.5</v>
      </c>
      <c r="J3156" t="s">
        <v>8263</v>
      </c>
      <c r="K3156" t="s">
        <v>8263</v>
      </c>
      <c r="L3156">
        <v>119.8912</v>
      </c>
    </row>
    <row r="3157" spans="1:12" x14ac:dyDescent="0.3">
      <c r="A3157" t="s">
        <v>6230</v>
      </c>
      <c r="B3157" t="s">
        <v>6231</v>
      </c>
      <c r="C3157">
        <v>27</v>
      </c>
      <c r="D3157" t="s">
        <v>8263</v>
      </c>
      <c r="E3157" t="s">
        <v>14</v>
      </c>
      <c r="F3157" t="s">
        <v>6071</v>
      </c>
      <c r="G3157">
        <v>60.185023999999999</v>
      </c>
      <c r="H3157">
        <v>10.241127000000001</v>
      </c>
      <c r="I3157">
        <v>26.79</v>
      </c>
      <c r="J3157" t="s">
        <v>8263</v>
      </c>
      <c r="K3157" t="s">
        <v>8263</v>
      </c>
      <c r="L3157">
        <v>141.43530000000001</v>
      </c>
    </row>
    <row r="3158" spans="1:12" x14ac:dyDescent="0.3">
      <c r="A3158" t="s">
        <v>6232</v>
      </c>
      <c r="B3158" t="s">
        <v>6233</v>
      </c>
      <c r="C3158">
        <v>12.5</v>
      </c>
      <c r="D3158" t="s">
        <v>8263</v>
      </c>
      <c r="E3158" t="s">
        <v>14</v>
      </c>
      <c r="F3158" t="s">
        <v>6071</v>
      </c>
      <c r="G3158">
        <v>60.194521999999999</v>
      </c>
      <c r="H3158">
        <v>10.322398</v>
      </c>
      <c r="I3158">
        <v>17.29</v>
      </c>
      <c r="J3158" t="s">
        <v>8263</v>
      </c>
      <c r="K3158" t="s">
        <v>8263</v>
      </c>
      <c r="L3158">
        <v>46.689399999999999</v>
      </c>
    </row>
    <row r="3159" spans="1:12" x14ac:dyDescent="0.3">
      <c r="A3159" t="s">
        <v>6234</v>
      </c>
      <c r="B3159" t="s">
        <v>6235</v>
      </c>
      <c r="C3159">
        <v>13.8</v>
      </c>
      <c r="D3159" t="s">
        <v>8263</v>
      </c>
      <c r="E3159" t="s">
        <v>14</v>
      </c>
      <c r="F3159" t="s">
        <v>6071</v>
      </c>
      <c r="G3159">
        <v>60.582109000000003</v>
      </c>
      <c r="H3159">
        <v>5.5435160000000003</v>
      </c>
      <c r="I3159">
        <v>136</v>
      </c>
      <c r="J3159">
        <v>78.900000000000006</v>
      </c>
      <c r="K3159">
        <v>25169.1</v>
      </c>
      <c r="L3159">
        <v>64.194699999999997</v>
      </c>
    </row>
    <row r="3160" spans="1:12" x14ac:dyDescent="0.3">
      <c r="A3160" t="s">
        <v>6236</v>
      </c>
      <c r="B3160" t="s">
        <v>6237</v>
      </c>
      <c r="C3160">
        <v>150</v>
      </c>
      <c r="D3160" t="s">
        <v>8263</v>
      </c>
      <c r="E3160" t="s">
        <v>14</v>
      </c>
      <c r="F3160" t="s">
        <v>6071</v>
      </c>
      <c r="G3160">
        <v>60.581955000000001</v>
      </c>
      <c r="H3160">
        <v>5.8238570000000003</v>
      </c>
      <c r="I3160">
        <v>369.1</v>
      </c>
      <c r="J3160">
        <v>1.2</v>
      </c>
      <c r="K3160">
        <v>1190.4000000000001</v>
      </c>
      <c r="L3160">
        <v>664.40599999999995</v>
      </c>
    </row>
    <row r="3161" spans="1:12" x14ac:dyDescent="0.3">
      <c r="A3161" t="s">
        <v>6238</v>
      </c>
      <c r="B3161" t="s">
        <v>6239</v>
      </c>
      <c r="C3161">
        <v>25</v>
      </c>
      <c r="D3161" t="s">
        <v>8263</v>
      </c>
      <c r="E3161" t="s">
        <v>14</v>
      </c>
      <c r="F3161" t="s">
        <v>6071</v>
      </c>
      <c r="G3161">
        <v>60.581955999999998</v>
      </c>
      <c r="H3161">
        <v>5.8844329999999996</v>
      </c>
      <c r="I3161">
        <v>96.5</v>
      </c>
      <c r="J3161">
        <v>0</v>
      </c>
      <c r="K3161">
        <v>0</v>
      </c>
      <c r="L3161">
        <v>165.053</v>
      </c>
    </row>
    <row r="3162" spans="1:12" x14ac:dyDescent="0.3">
      <c r="A3162" t="s">
        <v>6240</v>
      </c>
      <c r="B3162" t="s">
        <v>6241</v>
      </c>
      <c r="C3162">
        <v>24</v>
      </c>
      <c r="D3162" t="s">
        <v>8263</v>
      </c>
      <c r="E3162" t="s">
        <v>14</v>
      </c>
      <c r="F3162" t="s">
        <v>6071</v>
      </c>
      <c r="G3162">
        <v>60.554265000000001</v>
      </c>
      <c r="H3162">
        <v>6.0298579999999999</v>
      </c>
      <c r="I3162">
        <v>80</v>
      </c>
      <c r="J3162">
        <v>175.89</v>
      </c>
      <c r="K3162">
        <v>30956.639999999999</v>
      </c>
      <c r="L3162">
        <v>93.831000000000003</v>
      </c>
    </row>
    <row r="3163" spans="1:12" x14ac:dyDescent="0.3">
      <c r="A3163" t="s">
        <v>6242</v>
      </c>
      <c r="B3163" t="s">
        <v>6243</v>
      </c>
      <c r="C3163">
        <v>150</v>
      </c>
      <c r="D3163" t="s">
        <v>8263</v>
      </c>
      <c r="E3163" t="s">
        <v>14</v>
      </c>
      <c r="F3163" t="s">
        <v>6071</v>
      </c>
      <c r="G3163">
        <v>60.872580999999997</v>
      </c>
      <c r="H3163">
        <v>5.5940890000000003</v>
      </c>
      <c r="I3163">
        <v>463</v>
      </c>
      <c r="J3163">
        <v>143.69999999999999</v>
      </c>
      <c r="K3163">
        <v>160512.9</v>
      </c>
      <c r="L3163">
        <v>817.81719999999996</v>
      </c>
    </row>
    <row r="3164" spans="1:12" x14ac:dyDescent="0.3">
      <c r="A3164" t="s">
        <v>6244</v>
      </c>
      <c r="B3164" t="s">
        <v>6245</v>
      </c>
      <c r="C3164">
        <v>170</v>
      </c>
      <c r="D3164" t="s">
        <v>8263</v>
      </c>
      <c r="E3164" t="s">
        <v>14</v>
      </c>
      <c r="F3164" t="s">
        <v>6071</v>
      </c>
      <c r="G3164">
        <v>60.923999000000002</v>
      </c>
      <c r="H3164">
        <v>5.9859400000000003</v>
      </c>
      <c r="I3164">
        <v>451.3</v>
      </c>
      <c r="J3164">
        <v>42.6</v>
      </c>
      <c r="K3164">
        <v>49075.199999999997</v>
      </c>
      <c r="L3164">
        <v>755.6</v>
      </c>
    </row>
    <row r="3165" spans="1:12" x14ac:dyDescent="0.3">
      <c r="A3165" t="s">
        <v>6246</v>
      </c>
      <c r="B3165" t="s">
        <v>6247</v>
      </c>
      <c r="C3165">
        <v>26</v>
      </c>
      <c r="D3165" t="s">
        <v>8263</v>
      </c>
      <c r="E3165" t="s">
        <v>14</v>
      </c>
      <c r="F3165" t="s">
        <v>6071</v>
      </c>
      <c r="G3165">
        <v>60.960971999999998</v>
      </c>
      <c r="H3165">
        <v>5.7031879999999999</v>
      </c>
      <c r="I3165">
        <v>115</v>
      </c>
      <c r="J3165">
        <v>83.6</v>
      </c>
      <c r="K3165">
        <v>21067.200000000001</v>
      </c>
      <c r="L3165">
        <v>57.228900000000003</v>
      </c>
    </row>
    <row r="3166" spans="1:12" x14ac:dyDescent="0.3">
      <c r="A3166" t="s">
        <v>6248</v>
      </c>
      <c r="B3166" t="s">
        <v>6249</v>
      </c>
      <c r="C3166">
        <v>22</v>
      </c>
      <c r="D3166" t="s">
        <v>8263</v>
      </c>
      <c r="E3166" t="s">
        <v>14</v>
      </c>
      <c r="F3166" t="s">
        <v>6071</v>
      </c>
      <c r="G3166">
        <v>61.716661999999999</v>
      </c>
      <c r="H3166">
        <v>5.2366970000000004</v>
      </c>
      <c r="I3166">
        <v>480</v>
      </c>
      <c r="J3166">
        <v>81.25</v>
      </c>
      <c r="K3166">
        <v>95225</v>
      </c>
      <c r="L3166">
        <v>113.0012</v>
      </c>
    </row>
    <row r="3167" spans="1:12" x14ac:dyDescent="0.3">
      <c r="A3167" t="s">
        <v>6250</v>
      </c>
      <c r="B3167" t="s">
        <v>6251</v>
      </c>
      <c r="C3167">
        <v>12.5</v>
      </c>
      <c r="D3167" t="s">
        <v>8263</v>
      </c>
      <c r="E3167" t="s">
        <v>14</v>
      </c>
      <c r="F3167" t="s">
        <v>6071</v>
      </c>
      <c r="G3167">
        <v>61.435682</v>
      </c>
      <c r="H3167">
        <v>5.915368</v>
      </c>
      <c r="I3167">
        <v>20.39</v>
      </c>
      <c r="J3167">
        <v>0</v>
      </c>
      <c r="K3167">
        <v>0</v>
      </c>
      <c r="L3167">
        <v>59.309899999999999</v>
      </c>
    </row>
    <row r="3168" spans="1:12" x14ac:dyDescent="0.3">
      <c r="A3168" t="s">
        <v>6252</v>
      </c>
      <c r="B3168" t="s">
        <v>6253</v>
      </c>
      <c r="C3168">
        <v>10.1</v>
      </c>
      <c r="D3168" t="s">
        <v>8263</v>
      </c>
      <c r="E3168" t="s">
        <v>14</v>
      </c>
      <c r="F3168" t="s">
        <v>6071</v>
      </c>
      <c r="G3168">
        <v>61.614778000000001</v>
      </c>
      <c r="H3168">
        <v>5.6782159999999999</v>
      </c>
      <c r="I3168">
        <v>61</v>
      </c>
      <c r="J3168">
        <v>22.6</v>
      </c>
      <c r="K3168">
        <v>3322.2</v>
      </c>
      <c r="L3168">
        <v>42.765500000000003</v>
      </c>
    </row>
    <row r="3169" spans="1:12" x14ac:dyDescent="0.3">
      <c r="A3169" t="s">
        <v>6254</v>
      </c>
      <c r="B3169" t="s">
        <v>6255</v>
      </c>
      <c r="C3169">
        <v>32.5</v>
      </c>
      <c r="D3169" t="s">
        <v>8263</v>
      </c>
      <c r="E3169" t="s">
        <v>14</v>
      </c>
      <c r="F3169" t="s">
        <v>6071</v>
      </c>
      <c r="G3169">
        <v>60.557839999999999</v>
      </c>
      <c r="H3169">
        <v>6.2112860000000003</v>
      </c>
      <c r="I3169">
        <v>300</v>
      </c>
      <c r="J3169">
        <v>177</v>
      </c>
      <c r="K3169">
        <v>122838</v>
      </c>
      <c r="L3169">
        <v>110.3411</v>
      </c>
    </row>
    <row r="3170" spans="1:12" x14ac:dyDescent="0.3">
      <c r="A3170" t="s">
        <v>6256</v>
      </c>
      <c r="B3170" t="s">
        <v>6257</v>
      </c>
      <c r="C3170">
        <v>330</v>
      </c>
      <c r="D3170" t="s">
        <v>8263</v>
      </c>
      <c r="E3170" t="s">
        <v>14</v>
      </c>
      <c r="F3170" t="s">
        <v>6071</v>
      </c>
      <c r="G3170">
        <v>60.662252000000002</v>
      </c>
      <c r="H3170">
        <v>6.1187389999999997</v>
      </c>
      <c r="I3170">
        <v>770</v>
      </c>
      <c r="J3170">
        <v>332</v>
      </c>
      <c r="K3170">
        <v>565728</v>
      </c>
      <c r="L3170">
        <v>1350.982</v>
      </c>
    </row>
    <row r="3171" spans="1:12" x14ac:dyDescent="0.3">
      <c r="A3171" t="s">
        <v>6258</v>
      </c>
      <c r="B3171" t="s">
        <v>6259</v>
      </c>
      <c r="C3171">
        <v>11</v>
      </c>
      <c r="D3171" t="s">
        <v>8263</v>
      </c>
      <c r="E3171" t="s">
        <v>14</v>
      </c>
      <c r="F3171" t="s">
        <v>6071</v>
      </c>
      <c r="G3171">
        <v>60.738548999999999</v>
      </c>
      <c r="H3171">
        <v>6.2619660000000001</v>
      </c>
      <c r="I3171">
        <v>125</v>
      </c>
      <c r="J3171">
        <v>69.3</v>
      </c>
      <c r="K3171">
        <v>20166.3</v>
      </c>
      <c r="L3171">
        <v>45.99</v>
      </c>
    </row>
    <row r="3172" spans="1:12" x14ac:dyDescent="0.3">
      <c r="A3172" t="s">
        <v>6260</v>
      </c>
      <c r="B3172" t="s">
        <v>6261</v>
      </c>
      <c r="C3172">
        <v>620</v>
      </c>
      <c r="D3172" t="s">
        <v>8263</v>
      </c>
      <c r="E3172" t="s">
        <v>14</v>
      </c>
      <c r="F3172" t="s">
        <v>6071</v>
      </c>
      <c r="G3172">
        <v>60.506968000000001</v>
      </c>
      <c r="H3172">
        <v>7.1409330000000004</v>
      </c>
      <c r="I3172">
        <v>905</v>
      </c>
      <c r="J3172">
        <v>475.02</v>
      </c>
      <c r="K3172">
        <v>1022718.06</v>
      </c>
      <c r="L3172">
        <v>2158.1909999999998</v>
      </c>
    </row>
    <row r="3173" spans="1:12" x14ac:dyDescent="0.3">
      <c r="A3173" t="s">
        <v>6262</v>
      </c>
      <c r="B3173" t="s">
        <v>6263</v>
      </c>
      <c r="C3173">
        <v>500</v>
      </c>
      <c r="D3173" t="s">
        <v>8263</v>
      </c>
      <c r="E3173" t="s">
        <v>14</v>
      </c>
      <c r="F3173" t="s">
        <v>6071</v>
      </c>
      <c r="G3173">
        <v>60.507421000000001</v>
      </c>
      <c r="H3173">
        <v>7.1407040000000004</v>
      </c>
      <c r="I3173">
        <v>1065</v>
      </c>
      <c r="J3173">
        <v>190</v>
      </c>
      <c r="K3173">
        <v>510340</v>
      </c>
      <c r="L3173">
        <v>1366.1410000000001</v>
      </c>
    </row>
    <row r="3174" spans="1:12" x14ac:dyDescent="0.3">
      <c r="A3174" t="s">
        <v>6264</v>
      </c>
      <c r="B3174" t="s">
        <v>6265</v>
      </c>
      <c r="C3174">
        <v>20</v>
      </c>
      <c r="D3174" t="s">
        <v>8263</v>
      </c>
      <c r="E3174" t="s">
        <v>14</v>
      </c>
      <c r="F3174" t="s">
        <v>6071</v>
      </c>
      <c r="G3174">
        <v>60.575845000000001</v>
      </c>
      <c r="H3174">
        <v>6.921271</v>
      </c>
      <c r="I3174">
        <v>380.6</v>
      </c>
      <c r="J3174">
        <v>52.6</v>
      </c>
      <c r="K3174">
        <v>50390.8</v>
      </c>
      <c r="L3174">
        <v>92.908000000000001</v>
      </c>
    </row>
    <row r="3175" spans="1:12" x14ac:dyDescent="0.3">
      <c r="A3175" t="s">
        <v>6266</v>
      </c>
      <c r="B3175" t="s">
        <v>6267</v>
      </c>
      <c r="C3175">
        <v>90</v>
      </c>
      <c r="D3175" t="s">
        <v>8263</v>
      </c>
      <c r="E3175" t="s">
        <v>14</v>
      </c>
      <c r="F3175" t="s">
        <v>6071</v>
      </c>
      <c r="G3175">
        <v>61.021374999999999</v>
      </c>
      <c r="H3175">
        <v>6.5676610000000002</v>
      </c>
      <c r="I3175">
        <v>513.59</v>
      </c>
      <c r="J3175">
        <v>90.2</v>
      </c>
      <c r="K3175">
        <v>107338</v>
      </c>
      <c r="L3175">
        <v>455.12650000000002</v>
      </c>
    </row>
    <row r="3176" spans="1:12" x14ac:dyDescent="0.3">
      <c r="A3176" t="s">
        <v>6268</v>
      </c>
      <c r="B3176" t="s">
        <v>6269</v>
      </c>
      <c r="C3176">
        <v>60</v>
      </c>
      <c r="D3176" t="s">
        <v>8263</v>
      </c>
      <c r="E3176" t="s">
        <v>14</v>
      </c>
      <c r="F3176" t="s">
        <v>6071</v>
      </c>
      <c r="G3176">
        <v>61.066513999999998</v>
      </c>
      <c r="H3176">
        <v>6.5892239999999997</v>
      </c>
      <c r="I3176">
        <v>318.2</v>
      </c>
      <c r="J3176">
        <v>0</v>
      </c>
      <c r="K3176">
        <v>0</v>
      </c>
      <c r="L3176">
        <v>390.92599999999999</v>
      </c>
    </row>
    <row r="3177" spans="1:12" x14ac:dyDescent="0.3">
      <c r="A3177" t="s">
        <v>6270</v>
      </c>
      <c r="B3177" t="s">
        <v>6271</v>
      </c>
      <c r="C3177">
        <v>38</v>
      </c>
      <c r="D3177" t="s">
        <v>8263</v>
      </c>
      <c r="E3177" t="s">
        <v>14</v>
      </c>
      <c r="F3177" t="s">
        <v>6071</v>
      </c>
      <c r="G3177">
        <v>60.901828000000002</v>
      </c>
      <c r="H3177">
        <v>7.1789709999999998</v>
      </c>
      <c r="I3177">
        <v>55</v>
      </c>
      <c r="J3177">
        <v>2.8</v>
      </c>
      <c r="K3177">
        <v>327.60000000000002</v>
      </c>
      <c r="L3177">
        <v>112.2034</v>
      </c>
    </row>
    <row r="3178" spans="1:12" x14ac:dyDescent="0.3">
      <c r="A3178" t="s">
        <v>6272</v>
      </c>
      <c r="B3178" t="s">
        <v>6273</v>
      </c>
      <c r="C3178">
        <v>60</v>
      </c>
      <c r="D3178" t="s">
        <v>8263</v>
      </c>
      <c r="E3178" t="s">
        <v>14</v>
      </c>
      <c r="F3178" t="s">
        <v>6071</v>
      </c>
      <c r="G3178">
        <v>60.804330999999998</v>
      </c>
      <c r="H3178">
        <v>7.3785720000000001</v>
      </c>
      <c r="I3178">
        <v>109</v>
      </c>
      <c r="J3178">
        <v>45.8</v>
      </c>
      <c r="K3178">
        <v>12274.4</v>
      </c>
      <c r="L3178">
        <v>227.45920000000001</v>
      </c>
    </row>
    <row r="3179" spans="1:12" x14ac:dyDescent="0.3">
      <c r="A3179" t="s">
        <v>6274</v>
      </c>
      <c r="B3179" t="s">
        <v>6275</v>
      </c>
      <c r="C3179">
        <v>840</v>
      </c>
      <c r="D3179" t="s">
        <v>8263</v>
      </c>
      <c r="E3179" t="s">
        <v>14</v>
      </c>
      <c r="F3179" t="s">
        <v>6071</v>
      </c>
      <c r="G3179">
        <v>60.852499999999999</v>
      </c>
      <c r="H3179">
        <v>7.3007039999999996</v>
      </c>
      <c r="I3179">
        <v>850</v>
      </c>
      <c r="J3179">
        <v>194</v>
      </c>
      <c r="K3179">
        <v>402356</v>
      </c>
      <c r="L3179">
        <v>2508.2530000000002</v>
      </c>
    </row>
    <row r="3180" spans="1:12" x14ac:dyDescent="0.3">
      <c r="A3180" t="s">
        <v>6276</v>
      </c>
      <c r="B3180" t="s">
        <v>6277</v>
      </c>
      <c r="C3180">
        <v>38</v>
      </c>
      <c r="D3180" t="s">
        <v>8263</v>
      </c>
      <c r="E3180" t="s">
        <v>14</v>
      </c>
      <c r="F3180" t="s">
        <v>6071</v>
      </c>
      <c r="G3180">
        <v>61.05021</v>
      </c>
      <c r="H3180">
        <v>7.6439409999999999</v>
      </c>
      <c r="I3180">
        <v>156.19</v>
      </c>
      <c r="J3180" t="s">
        <v>8263</v>
      </c>
      <c r="K3180" t="s">
        <v>8263</v>
      </c>
      <c r="L3180">
        <v>197.7</v>
      </c>
    </row>
    <row r="3181" spans="1:12" x14ac:dyDescent="0.3">
      <c r="A3181" t="s">
        <v>6278</v>
      </c>
      <c r="B3181" t="s">
        <v>6279</v>
      </c>
      <c r="C3181">
        <v>16.399999999999999</v>
      </c>
      <c r="D3181" t="s">
        <v>8263</v>
      </c>
      <c r="E3181" t="s">
        <v>14</v>
      </c>
      <c r="F3181" t="s">
        <v>6071</v>
      </c>
      <c r="G3181">
        <v>61.218822000000003</v>
      </c>
      <c r="H3181">
        <v>6.0636349999999997</v>
      </c>
      <c r="I3181">
        <v>729</v>
      </c>
      <c r="J3181">
        <v>25.6</v>
      </c>
      <c r="K3181">
        <v>43187.199999999997</v>
      </c>
      <c r="L3181">
        <v>107.0703</v>
      </c>
    </row>
    <row r="3182" spans="1:12" x14ac:dyDescent="0.3">
      <c r="A3182" t="s">
        <v>6280</v>
      </c>
      <c r="B3182" t="s">
        <v>6281</v>
      </c>
      <c r="C3182">
        <v>93</v>
      </c>
      <c r="D3182" t="s">
        <v>8263</v>
      </c>
      <c r="E3182" t="s">
        <v>14</v>
      </c>
      <c r="F3182" t="s">
        <v>6071</v>
      </c>
      <c r="G3182">
        <v>61.218879999999999</v>
      </c>
      <c r="H3182">
        <v>6.0633210000000002</v>
      </c>
      <c r="I3182">
        <v>574</v>
      </c>
      <c r="J3182">
        <v>165.9</v>
      </c>
      <c r="K3182">
        <v>213845.1</v>
      </c>
      <c r="L3182">
        <v>636.19079999999997</v>
      </c>
    </row>
    <row r="3183" spans="1:12" x14ac:dyDescent="0.3">
      <c r="A3183" t="s">
        <v>6282</v>
      </c>
      <c r="B3183" t="s">
        <v>6283</v>
      </c>
      <c r="C3183">
        <v>52</v>
      </c>
      <c r="D3183" t="s">
        <v>8263</v>
      </c>
      <c r="E3183" t="s">
        <v>14</v>
      </c>
      <c r="F3183" t="s">
        <v>6071</v>
      </c>
      <c r="G3183">
        <v>61.350357000000002</v>
      </c>
      <c r="H3183">
        <v>6.5737610000000002</v>
      </c>
      <c r="I3183">
        <v>810</v>
      </c>
      <c r="J3183">
        <v>60.3</v>
      </c>
      <c r="K3183">
        <v>116137.8</v>
      </c>
      <c r="L3183">
        <v>193.2259</v>
      </c>
    </row>
    <row r="3184" spans="1:12" x14ac:dyDescent="0.3">
      <c r="A3184" t="s">
        <v>6284</v>
      </c>
      <c r="B3184" t="s">
        <v>6285</v>
      </c>
      <c r="C3184">
        <v>90</v>
      </c>
      <c r="D3184" t="s">
        <v>8263</v>
      </c>
      <c r="E3184" t="s">
        <v>14</v>
      </c>
      <c r="F3184" t="s">
        <v>6071</v>
      </c>
      <c r="G3184">
        <v>61.277949999999997</v>
      </c>
      <c r="H3184">
        <v>7.1504539999999999</v>
      </c>
      <c r="I3184">
        <v>147</v>
      </c>
      <c r="J3184">
        <v>53</v>
      </c>
      <c r="K3184">
        <v>18868</v>
      </c>
      <c r="L3184">
        <v>349.61709999999999</v>
      </c>
    </row>
    <row r="3185" spans="1:12" x14ac:dyDescent="0.3">
      <c r="A3185" t="s">
        <v>6286</v>
      </c>
      <c r="B3185" t="s">
        <v>6287</v>
      </c>
      <c r="C3185">
        <v>112</v>
      </c>
      <c r="D3185" t="s">
        <v>8263</v>
      </c>
      <c r="E3185" t="s">
        <v>14</v>
      </c>
      <c r="F3185" t="s">
        <v>6071</v>
      </c>
      <c r="G3185">
        <v>61.176752</v>
      </c>
      <c r="H3185">
        <v>7.6269669999999996</v>
      </c>
      <c r="I3185">
        <v>969</v>
      </c>
      <c r="J3185">
        <v>30.6</v>
      </c>
      <c r="K3185">
        <v>73225.8</v>
      </c>
      <c r="L3185">
        <v>528.79579999999999</v>
      </c>
    </row>
    <row r="3186" spans="1:12" x14ac:dyDescent="0.3">
      <c r="A3186" t="s">
        <v>6288</v>
      </c>
      <c r="B3186" t="s">
        <v>6289</v>
      </c>
      <c r="C3186">
        <v>10</v>
      </c>
      <c r="D3186" t="s">
        <v>8263</v>
      </c>
      <c r="E3186" t="s">
        <v>14</v>
      </c>
      <c r="F3186" t="s">
        <v>6071</v>
      </c>
      <c r="G3186">
        <v>61.445796999999999</v>
      </c>
      <c r="H3186">
        <v>6.0096020000000001</v>
      </c>
      <c r="I3186">
        <v>43.79</v>
      </c>
      <c r="J3186">
        <v>50</v>
      </c>
      <c r="K3186">
        <v>4450</v>
      </c>
      <c r="L3186">
        <v>65.449100000000001</v>
      </c>
    </row>
    <row r="3187" spans="1:12" x14ac:dyDescent="0.3">
      <c r="A3187" t="s">
        <v>6290</v>
      </c>
      <c r="B3187" t="s">
        <v>6291</v>
      </c>
      <c r="C3187">
        <v>288</v>
      </c>
      <c r="D3187" t="s">
        <v>8263</v>
      </c>
      <c r="E3187" t="s">
        <v>14</v>
      </c>
      <c r="F3187" t="s">
        <v>6071</v>
      </c>
      <c r="G3187">
        <v>61.520817000000001</v>
      </c>
      <c r="H3187">
        <v>7.3087419999999996</v>
      </c>
      <c r="I3187">
        <v>1163</v>
      </c>
      <c r="J3187">
        <v>498</v>
      </c>
      <c r="K3187">
        <v>1373982</v>
      </c>
      <c r="L3187">
        <v>1005.7859999999999</v>
      </c>
    </row>
    <row r="3188" spans="1:12" x14ac:dyDescent="0.3">
      <c r="A3188" t="s">
        <v>6292</v>
      </c>
      <c r="B3188" t="s">
        <v>6293</v>
      </c>
      <c r="C3188">
        <v>36.5</v>
      </c>
      <c r="D3188" t="s">
        <v>8263</v>
      </c>
      <c r="E3188" t="s">
        <v>14</v>
      </c>
      <c r="F3188" t="s">
        <v>6071</v>
      </c>
      <c r="G3188">
        <v>60.529049000000001</v>
      </c>
      <c r="H3188">
        <v>7.7467829999999998</v>
      </c>
      <c r="I3188">
        <v>113</v>
      </c>
      <c r="J3188">
        <v>10.93</v>
      </c>
      <c r="K3188">
        <v>2874.59</v>
      </c>
      <c r="L3188">
        <v>72.978499999999997</v>
      </c>
    </row>
    <row r="3189" spans="1:12" x14ac:dyDescent="0.3">
      <c r="A3189" t="s">
        <v>6294</v>
      </c>
      <c r="B3189" t="s">
        <v>6295</v>
      </c>
      <c r="C3189">
        <v>10</v>
      </c>
      <c r="D3189" t="s">
        <v>8263</v>
      </c>
      <c r="E3189" t="s">
        <v>14</v>
      </c>
      <c r="F3189" t="s">
        <v>6071</v>
      </c>
      <c r="G3189">
        <v>60.502923000000003</v>
      </c>
      <c r="H3189">
        <v>7.8626560000000003</v>
      </c>
      <c r="I3189">
        <v>157.69</v>
      </c>
      <c r="J3189">
        <v>72.400000000000006</v>
      </c>
      <c r="K3189">
        <v>26788</v>
      </c>
      <c r="L3189">
        <v>32.283000000000001</v>
      </c>
    </row>
    <row r="3190" spans="1:12" x14ac:dyDescent="0.3">
      <c r="A3190" t="s">
        <v>6296</v>
      </c>
      <c r="B3190" t="s">
        <v>6297</v>
      </c>
      <c r="C3190">
        <v>196</v>
      </c>
      <c r="D3190" t="s">
        <v>8263</v>
      </c>
      <c r="E3190" t="s">
        <v>14</v>
      </c>
      <c r="F3190" t="s">
        <v>6071</v>
      </c>
      <c r="G3190">
        <v>60.567368000000002</v>
      </c>
      <c r="H3190">
        <v>8.4102589999999999</v>
      </c>
      <c r="I3190">
        <v>540</v>
      </c>
      <c r="J3190">
        <v>385</v>
      </c>
      <c r="K3190">
        <v>493185</v>
      </c>
      <c r="L3190">
        <v>890.04430000000002</v>
      </c>
    </row>
    <row r="3191" spans="1:12" x14ac:dyDescent="0.3">
      <c r="A3191" t="s">
        <v>6298</v>
      </c>
      <c r="B3191" t="s">
        <v>6299</v>
      </c>
      <c r="C3191">
        <v>26</v>
      </c>
      <c r="D3191" t="s">
        <v>8263</v>
      </c>
      <c r="E3191" t="s">
        <v>14</v>
      </c>
      <c r="F3191" t="s">
        <v>6071</v>
      </c>
      <c r="G3191">
        <v>60.611234000000003</v>
      </c>
      <c r="H3191">
        <v>8.2625799999999998</v>
      </c>
      <c r="I3191">
        <v>47.7</v>
      </c>
      <c r="J3191">
        <v>0.6</v>
      </c>
      <c r="K3191">
        <v>61.2</v>
      </c>
      <c r="L3191">
        <v>110.0988</v>
      </c>
    </row>
    <row r="3192" spans="1:12" x14ac:dyDescent="0.3">
      <c r="A3192" t="s">
        <v>6300</v>
      </c>
      <c r="B3192" t="s">
        <v>6301</v>
      </c>
      <c r="C3192">
        <v>106</v>
      </c>
      <c r="D3192" t="s">
        <v>8263</v>
      </c>
      <c r="E3192" t="s">
        <v>14</v>
      </c>
      <c r="F3192" t="s">
        <v>6071</v>
      </c>
      <c r="G3192">
        <v>60.626750000000001</v>
      </c>
      <c r="H3192">
        <v>8.1816790000000008</v>
      </c>
      <c r="I3192">
        <v>370.6</v>
      </c>
      <c r="J3192">
        <v>554</v>
      </c>
      <c r="K3192">
        <v>503586</v>
      </c>
      <c r="L3192">
        <v>371.72559999999999</v>
      </c>
    </row>
    <row r="3193" spans="1:12" x14ac:dyDescent="0.3">
      <c r="A3193" t="s">
        <v>6302</v>
      </c>
      <c r="B3193" t="s">
        <v>6303</v>
      </c>
      <c r="C3193">
        <v>114</v>
      </c>
      <c r="D3193" t="s">
        <v>8263</v>
      </c>
      <c r="E3193" t="s">
        <v>14</v>
      </c>
      <c r="F3193" t="s">
        <v>6071</v>
      </c>
      <c r="G3193">
        <v>60.626677000000001</v>
      </c>
      <c r="H3193">
        <v>8.1821439999999992</v>
      </c>
      <c r="I3193">
        <v>404.3</v>
      </c>
      <c r="J3193">
        <v>317.5</v>
      </c>
      <c r="K3193">
        <v>322262.5</v>
      </c>
      <c r="L3193">
        <v>379.79520000000002</v>
      </c>
    </row>
    <row r="3194" spans="1:12" x14ac:dyDescent="0.3">
      <c r="A3194" t="s">
        <v>6304</v>
      </c>
      <c r="B3194" t="s">
        <v>6305</v>
      </c>
      <c r="C3194">
        <v>60</v>
      </c>
      <c r="D3194" t="s">
        <v>8263</v>
      </c>
      <c r="E3194" t="s">
        <v>14</v>
      </c>
      <c r="F3194" t="s">
        <v>6071</v>
      </c>
      <c r="G3194">
        <v>60.582929999999998</v>
      </c>
      <c r="H3194">
        <v>8.4045539999999992</v>
      </c>
      <c r="I3194">
        <v>98</v>
      </c>
      <c r="J3194">
        <v>0</v>
      </c>
      <c r="K3194">
        <v>0</v>
      </c>
      <c r="L3194">
        <v>233.44730000000001</v>
      </c>
    </row>
    <row r="3195" spans="1:12" x14ac:dyDescent="0.3">
      <c r="A3195" t="s">
        <v>6306</v>
      </c>
      <c r="B3195" t="s">
        <v>6307</v>
      </c>
      <c r="C3195">
        <v>250</v>
      </c>
      <c r="D3195" t="s">
        <v>8263</v>
      </c>
      <c r="E3195" t="s">
        <v>14</v>
      </c>
      <c r="F3195" t="s">
        <v>6071</v>
      </c>
      <c r="G3195">
        <v>60.603391000000002</v>
      </c>
      <c r="H3195">
        <v>9.0646909999999998</v>
      </c>
      <c r="I3195">
        <v>285</v>
      </c>
      <c r="J3195">
        <v>0</v>
      </c>
      <c r="K3195">
        <v>0</v>
      </c>
      <c r="L3195">
        <v>1492.9059999999999</v>
      </c>
    </row>
    <row r="3196" spans="1:12" x14ac:dyDescent="0.3">
      <c r="A3196" t="s">
        <v>6308</v>
      </c>
      <c r="B3196" t="s">
        <v>6309</v>
      </c>
      <c r="C3196">
        <v>98</v>
      </c>
      <c r="D3196" t="s">
        <v>8263</v>
      </c>
      <c r="E3196" t="s">
        <v>14</v>
      </c>
      <c r="F3196" t="s">
        <v>6071</v>
      </c>
      <c r="G3196">
        <v>60.705018000000003</v>
      </c>
      <c r="H3196">
        <v>8.969284</v>
      </c>
      <c r="I3196">
        <v>370</v>
      </c>
      <c r="J3196">
        <v>0</v>
      </c>
      <c r="K3196">
        <v>0</v>
      </c>
      <c r="L3196">
        <v>522.82180000000005</v>
      </c>
    </row>
    <row r="3197" spans="1:12" x14ac:dyDescent="0.3">
      <c r="A3197" t="s">
        <v>6310</v>
      </c>
      <c r="B3197" t="s">
        <v>6311</v>
      </c>
      <c r="C3197">
        <v>212</v>
      </c>
      <c r="D3197" t="s">
        <v>8263</v>
      </c>
      <c r="E3197" t="s">
        <v>14</v>
      </c>
      <c r="F3197" t="s">
        <v>6071</v>
      </c>
      <c r="G3197">
        <v>61.061044000000003</v>
      </c>
      <c r="H3197">
        <v>7.8226170000000002</v>
      </c>
      <c r="I3197">
        <v>874</v>
      </c>
      <c r="J3197">
        <v>74.7</v>
      </c>
      <c r="K3197">
        <v>157094.1</v>
      </c>
      <c r="L3197">
        <v>1083.8</v>
      </c>
    </row>
    <row r="3198" spans="1:12" x14ac:dyDescent="0.3">
      <c r="A3198" t="s">
        <v>6312</v>
      </c>
      <c r="B3198" t="s">
        <v>6313</v>
      </c>
      <c r="C3198">
        <v>10</v>
      </c>
      <c r="D3198" t="s">
        <v>8263</v>
      </c>
      <c r="E3198" t="s">
        <v>14</v>
      </c>
      <c r="F3198" t="s">
        <v>6071</v>
      </c>
      <c r="G3198">
        <v>60.929667999999999</v>
      </c>
      <c r="H3198">
        <v>8.4229850000000006</v>
      </c>
      <c r="I3198">
        <v>410</v>
      </c>
      <c r="J3198">
        <v>34</v>
      </c>
      <c r="K3198">
        <v>31450</v>
      </c>
      <c r="L3198">
        <v>32.808700000000002</v>
      </c>
    </row>
    <row r="3199" spans="1:12" x14ac:dyDescent="0.3">
      <c r="A3199" t="s">
        <v>6314</v>
      </c>
      <c r="B3199" t="s">
        <v>6315</v>
      </c>
      <c r="C3199">
        <v>70</v>
      </c>
      <c r="D3199" t="s">
        <v>8263</v>
      </c>
      <c r="E3199" t="s">
        <v>14</v>
      </c>
      <c r="F3199" t="s">
        <v>6071</v>
      </c>
      <c r="G3199">
        <v>60.802416999999998</v>
      </c>
      <c r="H3199">
        <v>8.6382460000000005</v>
      </c>
      <c r="I3199">
        <v>540</v>
      </c>
      <c r="J3199">
        <v>205</v>
      </c>
      <c r="K3199">
        <v>249075</v>
      </c>
      <c r="L3199">
        <v>241.01849999999999</v>
      </c>
    </row>
    <row r="3200" spans="1:12" x14ac:dyDescent="0.3">
      <c r="A3200" t="s">
        <v>6316</v>
      </c>
      <c r="B3200" t="s">
        <v>6317</v>
      </c>
      <c r="C3200">
        <v>65</v>
      </c>
      <c r="D3200" t="s">
        <v>8263</v>
      </c>
      <c r="E3200" t="s">
        <v>14</v>
      </c>
      <c r="F3200" t="s">
        <v>6071</v>
      </c>
      <c r="G3200">
        <v>61.198141</v>
      </c>
      <c r="H3200">
        <v>8.3821670000000008</v>
      </c>
      <c r="I3200">
        <v>685.5</v>
      </c>
      <c r="J3200">
        <v>213.99</v>
      </c>
      <c r="K3200">
        <v>351157.59</v>
      </c>
      <c r="L3200">
        <v>145.9572</v>
      </c>
    </row>
    <row r="3201" spans="1:12" x14ac:dyDescent="0.3">
      <c r="A3201" t="s">
        <v>6318</v>
      </c>
      <c r="B3201" t="s">
        <v>6319</v>
      </c>
      <c r="C3201">
        <v>54.5</v>
      </c>
      <c r="D3201" t="s">
        <v>8263</v>
      </c>
      <c r="E3201" t="s">
        <v>14</v>
      </c>
      <c r="F3201" t="s">
        <v>6071</v>
      </c>
      <c r="G3201">
        <v>61.140411</v>
      </c>
      <c r="H3201">
        <v>8.8819859999999995</v>
      </c>
      <c r="I3201">
        <v>308</v>
      </c>
      <c r="J3201">
        <v>44</v>
      </c>
      <c r="K3201">
        <v>32428</v>
      </c>
      <c r="L3201">
        <v>166.35740000000001</v>
      </c>
    </row>
    <row r="3202" spans="1:12" x14ac:dyDescent="0.3">
      <c r="A3202" t="s">
        <v>6320</v>
      </c>
      <c r="B3202" t="s">
        <v>6321</v>
      </c>
      <c r="C3202">
        <v>19</v>
      </c>
      <c r="D3202" t="s">
        <v>8263</v>
      </c>
      <c r="E3202" t="s">
        <v>14</v>
      </c>
      <c r="F3202" t="s">
        <v>6071</v>
      </c>
      <c r="G3202">
        <v>61.258271000000001</v>
      </c>
      <c r="H3202">
        <v>8.7570709999999998</v>
      </c>
      <c r="I3202">
        <v>243.3</v>
      </c>
      <c r="J3202">
        <v>118.9</v>
      </c>
      <c r="K3202">
        <v>66584</v>
      </c>
      <c r="L3202">
        <v>73.609399999999994</v>
      </c>
    </row>
    <row r="3203" spans="1:12" x14ac:dyDescent="0.3">
      <c r="A3203" t="s">
        <v>6322</v>
      </c>
      <c r="B3203" t="s">
        <v>6323</v>
      </c>
      <c r="C3203">
        <v>270</v>
      </c>
      <c r="D3203" t="s">
        <v>8263</v>
      </c>
      <c r="E3203" t="s">
        <v>14</v>
      </c>
      <c r="F3203" t="s">
        <v>6071</v>
      </c>
      <c r="G3203">
        <v>61.504615000000001</v>
      </c>
      <c r="H3203">
        <v>7.706137</v>
      </c>
      <c r="I3203">
        <v>967</v>
      </c>
      <c r="J3203">
        <v>28.8</v>
      </c>
      <c r="K3203">
        <v>66470.399999999994</v>
      </c>
      <c r="L3203">
        <v>1407.001</v>
      </c>
    </row>
    <row r="3204" spans="1:12" x14ac:dyDescent="0.3">
      <c r="A3204" t="s">
        <v>6324</v>
      </c>
      <c r="B3204" t="s">
        <v>6325</v>
      </c>
      <c r="C3204">
        <v>140</v>
      </c>
      <c r="D3204" t="s">
        <v>8263</v>
      </c>
      <c r="E3204" t="s">
        <v>14</v>
      </c>
      <c r="F3204" t="s">
        <v>6071</v>
      </c>
      <c r="G3204">
        <v>61.481479</v>
      </c>
      <c r="H3204">
        <v>9.3143910000000005</v>
      </c>
      <c r="I3204">
        <v>329.29</v>
      </c>
      <c r="J3204">
        <v>536.96</v>
      </c>
      <c r="K3204">
        <v>434937.59999999998</v>
      </c>
      <c r="L3204">
        <v>629.78200000000004</v>
      </c>
    </row>
    <row r="3205" spans="1:12" x14ac:dyDescent="0.3">
      <c r="A3205" t="s">
        <v>6326</v>
      </c>
      <c r="B3205" t="s">
        <v>6327</v>
      </c>
      <c r="C3205">
        <v>75.5</v>
      </c>
      <c r="D3205" t="s">
        <v>8263</v>
      </c>
      <c r="E3205" t="s">
        <v>14</v>
      </c>
      <c r="F3205" t="s">
        <v>6071</v>
      </c>
      <c r="G3205">
        <v>60.827131999999999</v>
      </c>
      <c r="H3205">
        <v>9.5487889999999993</v>
      </c>
      <c r="I3205">
        <v>87</v>
      </c>
      <c r="J3205">
        <v>9.4</v>
      </c>
      <c r="K3205">
        <v>1974</v>
      </c>
      <c r="L3205">
        <v>293.702</v>
      </c>
    </row>
    <row r="3206" spans="1:12" x14ac:dyDescent="0.3">
      <c r="A3206" t="s">
        <v>6328</v>
      </c>
      <c r="B3206" t="s">
        <v>6329</v>
      </c>
      <c r="C3206">
        <v>44.6</v>
      </c>
      <c r="D3206" t="s">
        <v>8263</v>
      </c>
      <c r="E3206" t="s">
        <v>14</v>
      </c>
      <c r="F3206" t="s">
        <v>6071</v>
      </c>
      <c r="G3206">
        <v>60.810640999999997</v>
      </c>
      <c r="H3206">
        <v>10.135007999999999</v>
      </c>
      <c r="I3206">
        <v>130</v>
      </c>
      <c r="J3206" t="s">
        <v>8263</v>
      </c>
      <c r="K3206" t="s">
        <v>8263</v>
      </c>
      <c r="L3206">
        <v>140.06829999999999</v>
      </c>
    </row>
    <row r="3207" spans="1:12" x14ac:dyDescent="0.3">
      <c r="A3207" t="s">
        <v>6330</v>
      </c>
      <c r="B3207" t="s">
        <v>6331</v>
      </c>
      <c r="C3207">
        <v>150</v>
      </c>
      <c r="D3207" t="s">
        <v>8263</v>
      </c>
      <c r="E3207" t="s">
        <v>14</v>
      </c>
      <c r="F3207" t="s">
        <v>6071</v>
      </c>
      <c r="G3207">
        <v>61.006568999999999</v>
      </c>
      <c r="H3207">
        <v>10.031814000000001</v>
      </c>
      <c r="I3207">
        <v>470</v>
      </c>
      <c r="J3207">
        <v>250</v>
      </c>
      <c r="K3207">
        <v>266750</v>
      </c>
      <c r="L3207">
        <v>338.18310000000002</v>
      </c>
    </row>
    <row r="3208" spans="1:12" x14ac:dyDescent="0.3">
      <c r="A3208" t="s">
        <v>6332</v>
      </c>
      <c r="B3208" t="s">
        <v>6333</v>
      </c>
      <c r="C3208">
        <v>37.5</v>
      </c>
      <c r="D3208" t="s">
        <v>8263</v>
      </c>
      <c r="E3208" t="s">
        <v>14</v>
      </c>
      <c r="F3208" t="s">
        <v>6071</v>
      </c>
      <c r="G3208">
        <v>61.115301000000002</v>
      </c>
      <c r="H3208">
        <v>10.454126</v>
      </c>
      <c r="I3208">
        <v>356</v>
      </c>
      <c r="J3208">
        <v>81.400000000000006</v>
      </c>
      <c r="K3208">
        <v>70655.199999999997</v>
      </c>
      <c r="L3208">
        <v>135.65180000000001</v>
      </c>
    </row>
    <row r="3209" spans="1:12" x14ac:dyDescent="0.3">
      <c r="A3209" t="s">
        <v>6334</v>
      </c>
      <c r="B3209" t="s">
        <v>6335</v>
      </c>
      <c r="C3209">
        <v>112</v>
      </c>
      <c r="D3209" t="s">
        <v>8263</v>
      </c>
      <c r="E3209" t="s">
        <v>14</v>
      </c>
      <c r="F3209" t="s">
        <v>6071</v>
      </c>
      <c r="G3209">
        <v>61.219683000000003</v>
      </c>
      <c r="H3209">
        <v>10.439033999999999</v>
      </c>
      <c r="I3209">
        <v>46.4</v>
      </c>
      <c r="J3209" t="s">
        <v>8263</v>
      </c>
      <c r="K3209" t="s">
        <v>8263</v>
      </c>
      <c r="L3209">
        <v>608.22490000000005</v>
      </c>
    </row>
    <row r="3210" spans="1:12" x14ac:dyDescent="0.3">
      <c r="A3210" t="s">
        <v>6336</v>
      </c>
      <c r="B3210" t="s">
        <v>6337</v>
      </c>
      <c r="C3210">
        <v>15</v>
      </c>
      <c r="D3210" t="s">
        <v>8263</v>
      </c>
      <c r="E3210" t="s">
        <v>14</v>
      </c>
      <c r="F3210" t="s">
        <v>6071</v>
      </c>
      <c r="G3210">
        <v>61.319056000000003</v>
      </c>
      <c r="H3210">
        <v>10.300177</v>
      </c>
      <c r="I3210">
        <v>501</v>
      </c>
      <c r="J3210">
        <v>0</v>
      </c>
      <c r="K3210">
        <v>0</v>
      </c>
      <c r="L3210">
        <v>52.157600000000002</v>
      </c>
    </row>
    <row r="3211" spans="1:12" x14ac:dyDescent="0.3">
      <c r="A3211" t="s">
        <v>6338</v>
      </c>
      <c r="B3211" t="s">
        <v>6339</v>
      </c>
      <c r="C3211">
        <v>308</v>
      </c>
      <c r="D3211" t="s">
        <v>8263</v>
      </c>
      <c r="E3211" t="s">
        <v>14</v>
      </c>
      <c r="F3211" t="s">
        <v>6071</v>
      </c>
      <c r="G3211">
        <v>61.564563</v>
      </c>
      <c r="H3211">
        <v>9.7929259999999996</v>
      </c>
      <c r="I3211">
        <v>443.2</v>
      </c>
      <c r="J3211">
        <v>31.1</v>
      </c>
      <c r="K3211">
        <v>33245.9</v>
      </c>
      <c r="L3211">
        <v>1263.56</v>
      </c>
    </row>
    <row r="3212" spans="1:12" x14ac:dyDescent="0.3">
      <c r="A3212" t="s">
        <v>6340</v>
      </c>
      <c r="B3212" t="s">
        <v>6341</v>
      </c>
      <c r="C3212">
        <v>108</v>
      </c>
      <c r="D3212" t="s">
        <v>8263</v>
      </c>
      <c r="E3212" t="s">
        <v>14</v>
      </c>
      <c r="F3212" t="s">
        <v>6071</v>
      </c>
      <c r="G3212">
        <v>61.581623999999998</v>
      </c>
      <c r="H3212">
        <v>9.8421719999999997</v>
      </c>
      <c r="I3212">
        <v>34.619999999999997</v>
      </c>
      <c r="J3212">
        <v>0</v>
      </c>
      <c r="K3212">
        <v>0</v>
      </c>
      <c r="L3212">
        <v>448.8</v>
      </c>
    </row>
    <row r="3213" spans="1:12" x14ac:dyDescent="0.3">
      <c r="A3213" t="s">
        <v>6342</v>
      </c>
      <c r="B3213" t="s">
        <v>6343</v>
      </c>
      <c r="C3213">
        <v>29</v>
      </c>
      <c r="D3213" t="s">
        <v>8263</v>
      </c>
      <c r="E3213" t="s">
        <v>14</v>
      </c>
      <c r="F3213" t="s">
        <v>6071</v>
      </c>
      <c r="G3213">
        <v>61.768853</v>
      </c>
      <c r="H3213">
        <v>5.3047930000000001</v>
      </c>
      <c r="I3213">
        <v>480</v>
      </c>
      <c r="J3213">
        <v>86.7</v>
      </c>
      <c r="K3213">
        <v>93115.8</v>
      </c>
      <c r="L3213">
        <v>191.1448</v>
      </c>
    </row>
    <row r="3214" spans="1:12" x14ac:dyDescent="0.3">
      <c r="A3214" t="s">
        <v>6344</v>
      </c>
      <c r="B3214" t="s">
        <v>6345</v>
      </c>
      <c r="C3214">
        <v>50</v>
      </c>
      <c r="D3214" t="s">
        <v>8263</v>
      </c>
      <c r="E3214" t="s">
        <v>14</v>
      </c>
      <c r="F3214" t="s">
        <v>6071</v>
      </c>
      <c r="G3214">
        <v>61.768853</v>
      </c>
      <c r="H3214">
        <v>5.3047930000000001</v>
      </c>
      <c r="I3214">
        <v>360</v>
      </c>
      <c r="J3214">
        <v>141</v>
      </c>
      <c r="K3214">
        <v>122247</v>
      </c>
      <c r="L3214">
        <v>278.23700000000002</v>
      </c>
    </row>
    <row r="3215" spans="1:12" x14ac:dyDescent="0.3">
      <c r="A3215" t="s">
        <v>6346</v>
      </c>
      <c r="B3215" t="s">
        <v>6347</v>
      </c>
      <c r="C3215">
        <v>42</v>
      </c>
      <c r="D3215" t="s">
        <v>8263</v>
      </c>
      <c r="E3215" t="s">
        <v>14</v>
      </c>
      <c r="F3215" t="s">
        <v>6071</v>
      </c>
      <c r="G3215">
        <v>61.801738</v>
      </c>
      <c r="H3215">
        <v>5.6699529999999996</v>
      </c>
      <c r="I3215">
        <v>534.20000000000005</v>
      </c>
      <c r="J3215">
        <v>81</v>
      </c>
      <c r="K3215">
        <v>105867</v>
      </c>
      <c r="L3215">
        <v>227.87540000000001</v>
      </c>
    </row>
    <row r="3216" spans="1:12" x14ac:dyDescent="0.3">
      <c r="A3216" t="s">
        <v>6348</v>
      </c>
      <c r="B3216" t="s">
        <v>6349</v>
      </c>
      <c r="C3216">
        <v>85</v>
      </c>
      <c r="D3216" t="s">
        <v>8263</v>
      </c>
      <c r="E3216" t="s">
        <v>14</v>
      </c>
      <c r="F3216" t="s">
        <v>6071</v>
      </c>
      <c r="G3216">
        <v>61.801738</v>
      </c>
      <c r="H3216">
        <v>5.6699529999999996</v>
      </c>
      <c r="I3216">
        <v>665.29</v>
      </c>
      <c r="J3216">
        <v>102.2</v>
      </c>
      <c r="K3216">
        <v>159636.4</v>
      </c>
      <c r="L3216">
        <v>383.64229999999998</v>
      </c>
    </row>
    <row r="3217" spans="1:12" x14ac:dyDescent="0.3">
      <c r="A3217" t="s">
        <v>6350</v>
      </c>
      <c r="B3217" t="s">
        <v>6351</v>
      </c>
      <c r="C3217">
        <v>34</v>
      </c>
      <c r="D3217" t="s">
        <v>8263</v>
      </c>
      <c r="E3217" t="s">
        <v>14</v>
      </c>
      <c r="F3217" t="s">
        <v>6071</v>
      </c>
      <c r="G3217">
        <v>62.020561000000001</v>
      </c>
      <c r="H3217">
        <v>5.8393459999999999</v>
      </c>
      <c r="I3217">
        <v>535.6</v>
      </c>
      <c r="J3217">
        <v>40.799999999999997</v>
      </c>
      <c r="K3217">
        <v>51367.199999999997</v>
      </c>
      <c r="L3217">
        <v>131.25800000000001</v>
      </c>
    </row>
    <row r="3218" spans="1:12" x14ac:dyDescent="0.3">
      <c r="A3218" t="s">
        <v>6352</v>
      </c>
      <c r="B3218" t="s">
        <v>6353</v>
      </c>
      <c r="C3218">
        <v>64</v>
      </c>
      <c r="D3218" t="s">
        <v>8263</v>
      </c>
      <c r="E3218" t="s">
        <v>14</v>
      </c>
      <c r="F3218" t="s">
        <v>6071</v>
      </c>
      <c r="G3218">
        <v>62.107523999999998</v>
      </c>
      <c r="H3218">
        <v>6.5718199999999998</v>
      </c>
      <c r="I3218">
        <v>646</v>
      </c>
      <c r="J3218">
        <v>120.6</v>
      </c>
      <c r="K3218">
        <v>194889.60000000001</v>
      </c>
      <c r="L3218">
        <v>272.3</v>
      </c>
    </row>
    <row r="3219" spans="1:12" x14ac:dyDescent="0.3">
      <c r="A3219" t="s">
        <v>6354</v>
      </c>
      <c r="B3219" t="s">
        <v>6355</v>
      </c>
      <c r="C3219">
        <v>25</v>
      </c>
      <c r="D3219" t="s">
        <v>8263</v>
      </c>
      <c r="E3219" t="s">
        <v>14</v>
      </c>
      <c r="F3219" t="s">
        <v>6071</v>
      </c>
      <c r="G3219">
        <v>62.226405</v>
      </c>
      <c r="H3219">
        <v>7.4213449999999996</v>
      </c>
      <c r="I3219">
        <v>157</v>
      </c>
      <c r="J3219">
        <v>10</v>
      </c>
      <c r="K3219">
        <v>3420</v>
      </c>
      <c r="L3219">
        <v>68.277600000000007</v>
      </c>
    </row>
    <row r="3220" spans="1:12" x14ac:dyDescent="0.3">
      <c r="A3220" t="s">
        <v>6356</v>
      </c>
      <c r="B3220" t="s">
        <v>6357</v>
      </c>
      <c r="C3220">
        <v>29.5</v>
      </c>
      <c r="D3220" t="s">
        <v>8263</v>
      </c>
      <c r="E3220" t="s">
        <v>14</v>
      </c>
      <c r="F3220" t="s">
        <v>6071</v>
      </c>
      <c r="G3220">
        <v>62.205012000000004</v>
      </c>
      <c r="H3220">
        <v>7.4458729999999997</v>
      </c>
      <c r="I3220">
        <v>390</v>
      </c>
      <c r="J3220">
        <v>14</v>
      </c>
      <c r="K3220">
        <v>12754</v>
      </c>
      <c r="L3220">
        <v>150.54480000000001</v>
      </c>
    </row>
    <row r="3221" spans="1:12" x14ac:dyDescent="0.3">
      <c r="A3221" t="s">
        <v>6358</v>
      </c>
      <c r="B3221" t="s">
        <v>6359</v>
      </c>
      <c r="C3221">
        <v>82.7</v>
      </c>
      <c r="D3221" t="s">
        <v>8263</v>
      </c>
      <c r="E3221" t="s">
        <v>14</v>
      </c>
      <c r="F3221" t="s">
        <v>6071</v>
      </c>
      <c r="G3221">
        <v>62.195095999999999</v>
      </c>
      <c r="H3221">
        <v>7.5176850000000002</v>
      </c>
      <c r="I3221">
        <v>822.29</v>
      </c>
      <c r="J3221">
        <v>89.2</v>
      </c>
      <c r="K3221">
        <v>160114</v>
      </c>
      <c r="L3221">
        <v>418.3032</v>
      </c>
    </row>
    <row r="3222" spans="1:12" x14ac:dyDescent="0.3">
      <c r="A3222" t="s">
        <v>6360</v>
      </c>
      <c r="B3222" t="s">
        <v>6361</v>
      </c>
      <c r="C3222">
        <v>32</v>
      </c>
      <c r="D3222" t="s">
        <v>8263</v>
      </c>
      <c r="E3222" t="s">
        <v>14</v>
      </c>
      <c r="F3222" t="s">
        <v>6071</v>
      </c>
      <c r="G3222">
        <v>61.899278000000002</v>
      </c>
      <c r="H3222">
        <v>8.2270950000000003</v>
      </c>
      <c r="I3222">
        <v>684.59</v>
      </c>
      <c r="J3222">
        <v>60</v>
      </c>
      <c r="K3222">
        <v>95220</v>
      </c>
      <c r="L3222">
        <v>112.4123</v>
      </c>
    </row>
    <row r="3223" spans="1:12" x14ac:dyDescent="0.3">
      <c r="A3223" t="s">
        <v>6362</v>
      </c>
      <c r="B3223" t="s">
        <v>6363</v>
      </c>
      <c r="C3223">
        <v>16</v>
      </c>
      <c r="D3223" t="s">
        <v>8263</v>
      </c>
      <c r="E3223" t="s">
        <v>14</v>
      </c>
      <c r="F3223" t="s">
        <v>6071</v>
      </c>
      <c r="G3223">
        <v>61.846032000000001</v>
      </c>
      <c r="H3223">
        <v>8.9611429999999999</v>
      </c>
      <c r="I3223">
        <v>310.7</v>
      </c>
      <c r="J3223">
        <v>0</v>
      </c>
      <c r="K3223">
        <v>0</v>
      </c>
      <c r="L3223">
        <v>94.956199999999995</v>
      </c>
    </row>
    <row r="3224" spans="1:12" x14ac:dyDescent="0.3">
      <c r="A3224" t="s">
        <v>6364</v>
      </c>
      <c r="B3224" t="s">
        <v>6365</v>
      </c>
      <c r="C3224">
        <v>16</v>
      </c>
      <c r="D3224" t="s">
        <v>8263</v>
      </c>
      <c r="E3224" t="s">
        <v>14</v>
      </c>
      <c r="F3224" t="s">
        <v>6071</v>
      </c>
      <c r="G3224">
        <v>61.817179000000003</v>
      </c>
      <c r="H3224">
        <v>8.9515779999999996</v>
      </c>
      <c r="I3224">
        <v>175</v>
      </c>
      <c r="J3224">
        <v>130</v>
      </c>
      <c r="K3224">
        <v>51610</v>
      </c>
      <c r="L3224">
        <v>72.5578</v>
      </c>
    </row>
    <row r="3225" spans="1:12" x14ac:dyDescent="0.3">
      <c r="A3225" t="s">
        <v>6366</v>
      </c>
      <c r="B3225" t="s">
        <v>6367</v>
      </c>
      <c r="C3225">
        <v>13.2</v>
      </c>
      <c r="D3225" t="s">
        <v>8263</v>
      </c>
      <c r="E3225" t="s">
        <v>14</v>
      </c>
      <c r="F3225" t="s">
        <v>6071</v>
      </c>
      <c r="G3225">
        <v>61.803699999999999</v>
      </c>
      <c r="H3225">
        <v>9.3036969999999997</v>
      </c>
      <c r="I3225">
        <v>18.89</v>
      </c>
      <c r="J3225" t="s">
        <v>8263</v>
      </c>
      <c r="K3225" t="s">
        <v>8263</v>
      </c>
      <c r="L3225">
        <v>85.6</v>
      </c>
    </row>
    <row r="3226" spans="1:12" x14ac:dyDescent="0.3">
      <c r="A3226" t="s">
        <v>6368</v>
      </c>
      <c r="B3226" t="s">
        <v>6369</v>
      </c>
      <c r="C3226">
        <v>22.5</v>
      </c>
      <c r="D3226" t="s">
        <v>8263</v>
      </c>
      <c r="E3226" t="s">
        <v>14</v>
      </c>
      <c r="F3226" t="s">
        <v>6071</v>
      </c>
      <c r="G3226">
        <v>62.345564000000003</v>
      </c>
      <c r="H3226">
        <v>8.0465129999999991</v>
      </c>
      <c r="I3226">
        <v>424.4</v>
      </c>
      <c r="J3226">
        <v>32.4</v>
      </c>
      <c r="K3226">
        <v>33760.800000000003</v>
      </c>
      <c r="L3226">
        <v>65.576599999999999</v>
      </c>
    </row>
    <row r="3227" spans="1:12" x14ac:dyDescent="0.3">
      <c r="A3227" t="s">
        <v>6370</v>
      </c>
      <c r="B3227" t="s">
        <v>6371</v>
      </c>
      <c r="C3227">
        <v>20</v>
      </c>
      <c r="D3227" t="s">
        <v>8263</v>
      </c>
      <c r="E3227" t="s">
        <v>14</v>
      </c>
      <c r="F3227" t="s">
        <v>6071</v>
      </c>
      <c r="G3227">
        <v>62.508164999999998</v>
      </c>
      <c r="H3227">
        <v>8.4733219999999996</v>
      </c>
      <c r="I3227">
        <v>56</v>
      </c>
      <c r="J3227">
        <v>711</v>
      </c>
      <c r="K3227">
        <v>87453</v>
      </c>
      <c r="L3227">
        <v>112.1926</v>
      </c>
    </row>
    <row r="3228" spans="1:12" x14ac:dyDescent="0.3">
      <c r="A3228" t="s">
        <v>6372</v>
      </c>
      <c r="B3228" t="s">
        <v>6373</v>
      </c>
      <c r="C3228">
        <v>140</v>
      </c>
      <c r="D3228" t="s">
        <v>8263</v>
      </c>
      <c r="E3228" t="s">
        <v>14</v>
      </c>
      <c r="F3228" t="s">
        <v>6071</v>
      </c>
      <c r="G3228">
        <v>62.627288</v>
      </c>
      <c r="H3228">
        <v>8.8937460000000002</v>
      </c>
      <c r="I3228">
        <v>565.59</v>
      </c>
      <c r="J3228">
        <v>280</v>
      </c>
      <c r="K3228">
        <v>362880</v>
      </c>
      <c r="L3228">
        <v>602.44650000000001</v>
      </c>
    </row>
    <row r="3229" spans="1:12" x14ac:dyDescent="0.3">
      <c r="A3229" t="s">
        <v>6374</v>
      </c>
      <c r="B3229" t="s">
        <v>6375</v>
      </c>
      <c r="C3229">
        <v>290</v>
      </c>
      <c r="D3229" t="s">
        <v>8263</v>
      </c>
      <c r="E3229" t="s">
        <v>14</v>
      </c>
      <c r="F3229" t="s">
        <v>6071</v>
      </c>
      <c r="G3229">
        <v>62.664257999999997</v>
      </c>
      <c r="H3229">
        <v>8.5149690000000007</v>
      </c>
      <c r="I3229">
        <v>783</v>
      </c>
      <c r="J3229">
        <v>46.5</v>
      </c>
      <c r="K3229">
        <v>81421.5</v>
      </c>
      <c r="L3229">
        <v>1852.07</v>
      </c>
    </row>
    <row r="3230" spans="1:12" x14ac:dyDescent="0.3">
      <c r="A3230" t="s">
        <v>6376</v>
      </c>
      <c r="B3230" t="s">
        <v>6377</v>
      </c>
      <c r="C3230">
        <v>19.5</v>
      </c>
      <c r="D3230" t="s">
        <v>8263</v>
      </c>
      <c r="E3230" t="s">
        <v>14</v>
      </c>
      <c r="F3230" t="s">
        <v>6071</v>
      </c>
      <c r="G3230">
        <v>62.834158000000002</v>
      </c>
      <c r="H3230">
        <v>8.5204590000000007</v>
      </c>
      <c r="I3230">
        <v>85</v>
      </c>
      <c r="J3230">
        <v>10</v>
      </c>
      <c r="K3230">
        <v>1810</v>
      </c>
      <c r="L3230">
        <v>69.452600000000004</v>
      </c>
    </row>
    <row r="3231" spans="1:12" x14ac:dyDescent="0.3">
      <c r="A3231" t="s">
        <v>6378</v>
      </c>
      <c r="B3231" t="s">
        <v>6379</v>
      </c>
      <c r="C3231">
        <v>22</v>
      </c>
      <c r="D3231" t="s">
        <v>8263</v>
      </c>
      <c r="E3231" t="s">
        <v>14</v>
      </c>
      <c r="F3231" t="s">
        <v>6071</v>
      </c>
      <c r="G3231">
        <v>63.038848000000002</v>
      </c>
      <c r="H3231">
        <v>8.6558759999999992</v>
      </c>
      <c r="I3231">
        <v>259</v>
      </c>
      <c r="J3231">
        <v>12.5</v>
      </c>
      <c r="K3231">
        <v>7275</v>
      </c>
      <c r="L3231">
        <v>105.2788</v>
      </c>
    </row>
    <row r="3232" spans="1:12" x14ac:dyDescent="0.3">
      <c r="A3232" t="s">
        <v>6380</v>
      </c>
      <c r="B3232" t="s">
        <v>6381</v>
      </c>
      <c r="C3232">
        <v>15</v>
      </c>
      <c r="D3232" t="s">
        <v>8263</v>
      </c>
      <c r="E3232" t="s">
        <v>14</v>
      </c>
      <c r="F3232" t="s">
        <v>6071</v>
      </c>
      <c r="G3232">
        <v>62.933703000000001</v>
      </c>
      <c r="H3232">
        <v>9.1252569999999995</v>
      </c>
      <c r="I3232">
        <v>55</v>
      </c>
      <c r="J3232">
        <v>205</v>
      </c>
      <c r="K3232">
        <v>32800</v>
      </c>
      <c r="L3232">
        <v>67.776399999999995</v>
      </c>
    </row>
    <row r="3233" spans="1:12" x14ac:dyDescent="0.3">
      <c r="A3233" t="s">
        <v>6382</v>
      </c>
      <c r="B3233" t="s">
        <v>6383</v>
      </c>
      <c r="C3233">
        <v>126.6</v>
      </c>
      <c r="D3233" t="s">
        <v>8263</v>
      </c>
      <c r="E3233" t="s">
        <v>14</v>
      </c>
      <c r="F3233" t="s">
        <v>6071</v>
      </c>
      <c r="G3233">
        <v>63.001092999999997</v>
      </c>
      <c r="H3233">
        <v>9.0203209999999991</v>
      </c>
      <c r="I3233">
        <v>400</v>
      </c>
      <c r="J3233">
        <v>179</v>
      </c>
      <c r="K3233">
        <v>167902</v>
      </c>
      <c r="L3233">
        <v>893.03719999999998</v>
      </c>
    </row>
    <row r="3234" spans="1:12" x14ac:dyDescent="0.3">
      <c r="A3234" t="s">
        <v>6384</v>
      </c>
      <c r="B3234" t="s">
        <v>6385</v>
      </c>
      <c r="C3234">
        <v>62</v>
      </c>
      <c r="D3234" t="s">
        <v>8263</v>
      </c>
      <c r="E3234" t="s">
        <v>14</v>
      </c>
      <c r="F3234" t="s">
        <v>6071</v>
      </c>
      <c r="G3234">
        <v>62.185692000000003</v>
      </c>
      <c r="H3234">
        <v>10.611858</v>
      </c>
      <c r="I3234">
        <v>230.8</v>
      </c>
      <c r="J3234">
        <v>61.2</v>
      </c>
      <c r="K3234">
        <v>32864.400000000001</v>
      </c>
      <c r="L3234">
        <v>124.9258</v>
      </c>
    </row>
    <row r="3235" spans="1:12" x14ac:dyDescent="0.3">
      <c r="A3235" t="s">
        <v>6386</v>
      </c>
      <c r="B3235" t="s">
        <v>6387</v>
      </c>
      <c r="C3235">
        <v>35</v>
      </c>
      <c r="D3235" t="s">
        <v>8263</v>
      </c>
      <c r="E3235" t="s">
        <v>14</v>
      </c>
      <c r="F3235" t="s">
        <v>6071</v>
      </c>
      <c r="G3235">
        <v>62.621834</v>
      </c>
      <c r="H3235">
        <v>10.257690999999999</v>
      </c>
      <c r="I3235">
        <v>320</v>
      </c>
      <c r="J3235">
        <v>132</v>
      </c>
      <c r="K3235">
        <v>106920</v>
      </c>
      <c r="L3235">
        <v>151.53039999999999</v>
      </c>
    </row>
    <row r="3236" spans="1:12" x14ac:dyDescent="0.3">
      <c r="A3236" t="s">
        <v>6388</v>
      </c>
      <c r="B3236" t="s">
        <v>6389</v>
      </c>
      <c r="C3236">
        <v>75</v>
      </c>
      <c r="D3236" t="s">
        <v>8263</v>
      </c>
      <c r="E3236" t="s">
        <v>14</v>
      </c>
      <c r="F3236" t="s">
        <v>6071</v>
      </c>
      <c r="G3236">
        <v>62.662416999999998</v>
      </c>
      <c r="H3236">
        <v>10.139673</v>
      </c>
      <c r="I3236">
        <v>285</v>
      </c>
      <c r="J3236">
        <v>150</v>
      </c>
      <c r="K3236">
        <v>104100</v>
      </c>
      <c r="L3236">
        <v>167.09350000000001</v>
      </c>
    </row>
    <row r="3237" spans="1:12" x14ac:dyDescent="0.3">
      <c r="A3237" t="s">
        <v>6390</v>
      </c>
      <c r="B3237" t="s">
        <v>6391</v>
      </c>
      <c r="C3237">
        <v>75</v>
      </c>
      <c r="D3237" t="s">
        <v>8263</v>
      </c>
      <c r="E3237" t="s">
        <v>14</v>
      </c>
      <c r="F3237" t="s">
        <v>6071</v>
      </c>
      <c r="G3237">
        <v>62.915995000000002</v>
      </c>
      <c r="H3237">
        <v>9.6801670000000009</v>
      </c>
      <c r="I3237">
        <v>455</v>
      </c>
      <c r="J3237">
        <v>144</v>
      </c>
      <c r="K3237">
        <v>157680</v>
      </c>
      <c r="L3237">
        <v>331.62</v>
      </c>
    </row>
    <row r="3238" spans="1:12" x14ac:dyDescent="0.3">
      <c r="A3238" t="s">
        <v>6392</v>
      </c>
      <c r="B3238" t="s">
        <v>6393</v>
      </c>
      <c r="C3238">
        <v>30</v>
      </c>
      <c r="D3238" t="s">
        <v>8263</v>
      </c>
      <c r="E3238" t="s">
        <v>14</v>
      </c>
      <c r="F3238" t="s">
        <v>6071</v>
      </c>
      <c r="G3238">
        <v>63.113494000000003</v>
      </c>
      <c r="H3238">
        <v>10.478311</v>
      </c>
      <c r="I3238">
        <v>215</v>
      </c>
      <c r="J3238">
        <v>25</v>
      </c>
      <c r="K3238">
        <v>11575</v>
      </c>
      <c r="L3238">
        <v>133.5001</v>
      </c>
    </row>
    <row r="3239" spans="1:12" x14ac:dyDescent="0.3">
      <c r="A3239" t="s">
        <v>6394</v>
      </c>
      <c r="B3239" t="s">
        <v>6395</v>
      </c>
      <c r="C3239">
        <v>51</v>
      </c>
      <c r="D3239" t="s">
        <v>8263</v>
      </c>
      <c r="E3239" t="s">
        <v>14</v>
      </c>
      <c r="F3239" t="s">
        <v>6071</v>
      </c>
      <c r="G3239">
        <v>59.276364999999998</v>
      </c>
      <c r="H3239">
        <v>11.129868999999999</v>
      </c>
      <c r="I3239">
        <v>20.5</v>
      </c>
      <c r="J3239" t="s">
        <v>8263</v>
      </c>
      <c r="K3239" t="s">
        <v>8263</v>
      </c>
      <c r="L3239">
        <v>250.57679999999999</v>
      </c>
    </row>
    <row r="3240" spans="1:12" x14ac:dyDescent="0.3">
      <c r="A3240" t="s">
        <v>6396</v>
      </c>
      <c r="B3240" t="s">
        <v>6397</v>
      </c>
      <c r="C3240">
        <v>80</v>
      </c>
      <c r="D3240" t="s">
        <v>8263</v>
      </c>
      <c r="E3240" t="s">
        <v>14</v>
      </c>
      <c r="F3240" t="s">
        <v>6071</v>
      </c>
      <c r="G3240">
        <v>59.276440000000001</v>
      </c>
      <c r="H3240">
        <v>11.133689</v>
      </c>
      <c r="I3240">
        <v>20.5</v>
      </c>
      <c r="J3240" t="s">
        <v>8263</v>
      </c>
      <c r="K3240" t="s">
        <v>8263</v>
      </c>
      <c r="L3240">
        <v>544.01679999999999</v>
      </c>
    </row>
    <row r="3241" spans="1:12" x14ac:dyDescent="0.3">
      <c r="A3241" t="s">
        <v>6398</v>
      </c>
      <c r="B3241" t="s">
        <v>6399</v>
      </c>
      <c r="C3241">
        <v>31.85</v>
      </c>
      <c r="D3241" t="s">
        <v>8263</v>
      </c>
      <c r="E3241" t="s">
        <v>14</v>
      </c>
      <c r="F3241" t="s">
        <v>6071</v>
      </c>
      <c r="G3241">
        <v>59.274985000000001</v>
      </c>
      <c r="H3241">
        <v>11.129381</v>
      </c>
      <c r="I3241">
        <v>20.5</v>
      </c>
      <c r="J3241" t="s">
        <v>8263</v>
      </c>
      <c r="K3241" t="s">
        <v>8263</v>
      </c>
      <c r="L3241">
        <v>169.35679999999999</v>
      </c>
    </row>
    <row r="3242" spans="1:12" x14ac:dyDescent="0.3">
      <c r="A3242" t="s">
        <v>6400</v>
      </c>
      <c r="B3242" t="s">
        <v>6401</v>
      </c>
      <c r="C3242">
        <v>20</v>
      </c>
      <c r="D3242" t="s">
        <v>8263</v>
      </c>
      <c r="E3242" t="s">
        <v>14</v>
      </c>
      <c r="F3242" t="s">
        <v>6071</v>
      </c>
      <c r="G3242">
        <v>59.128022999999999</v>
      </c>
      <c r="H3242">
        <v>11.43825</v>
      </c>
      <c r="I3242">
        <v>66.09</v>
      </c>
      <c r="J3242">
        <v>28.7</v>
      </c>
      <c r="K3242">
        <v>4391.1000000000004</v>
      </c>
      <c r="L3242">
        <v>107.575</v>
      </c>
    </row>
    <row r="3243" spans="1:12" x14ac:dyDescent="0.3">
      <c r="A3243" t="s">
        <v>6402</v>
      </c>
      <c r="B3243" t="s">
        <v>6403</v>
      </c>
      <c r="C3243">
        <v>344</v>
      </c>
      <c r="D3243" t="s">
        <v>8263</v>
      </c>
      <c r="E3243" t="s">
        <v>14</v>
      </c>
      <c r="F3243" t="s">
        <v>6071</v>
      </c>
      <c r="G3243">
        <v>59.542610000000003</v>
      </c>
      <c r="H3243">
        <v>11.169893</v>
      </c>
      <c r="I3243">
        <v>27.5</v>
      </c>
      <c r="J3243" t="s">
        <v>8263</v>
      </c>
      <c r="K3243" t="s">
        <v>8263</v>
      </c>
      <c r="L3243">
        <v>1276.778</v>
      </c>
    </row>
    <row r="3244" spans="1:12" x14ac:dyDescent="0.3">
      <c r="A3244" t="s">
        <v>6404</v>
      </c>
      <c r="B3244" t="s">
        <v>6405</v>
      </c>
      <c r="C3244">
        <v>230</v>
      </c>
      <c r="D3244" t="s">
        <v>8263</v>
      </c>
      <c r="E3244" t="s">
        <v>14</v>
      </c>
      <c r="F3244" t="s">
        <v>6071</v>
      </c>
      <c r="G3244">
        <v>59.579898</v>
      </c>
      <c r="H3244">
        <v>11.100725000000001</v>
      </c>
      <c r="I3244">
        <v>27</v>
      </c>
      <c r="J3244" t="s">
        <v>8263</v>
      </c>
      <c r="K3244" t="s">
        <v>8263</v>
      </c>
      <c r="L3244">
        <v>1241.0419999999999</v>
      </c>
    </row>
    <row r="3245" spans="1:12" x14ac:dyDescent="0.3">
      <c r="A3245" t="s">
        <v>6406</v>
      </c>
      <c r="B3245" t="s">
        <v>6407</v>
      </c>
      <c r="C3245">
        <v>32.5</v>
      </c>
      <c r="D3245" t="s">
        <v>8263</v>
      </c>
      <c r="E3245" t="s">
        <v>14</v>
      </c>
      <c r="F3245" t="s">
        <v>6071</v>
      </c>
      <c r="G3245">
        <v>59.989970999999997</v>
      </c>
      <c r="H3245">
        <v>11.264708000000001</v>
      </c>
      <c r="I3245">
        <v>5</v>
      </c>
      <c r="J3245" t="s">
        <v>8263</v>
      </c>
      <c r="K3245" t="s">
        <v>8263</v>
      </c>
      <c r="L3245">
        <v>199.7972</v>
      </c>
    </row>
    <row r="3246" spans="1:12" x14ac:dyDescent="0.3">
      <c r="A3246" t="s">
        <v>6408</v>
      </c>
      <c r="B3246" t="s">
        <v>6409</v>
      </c>
      <c r="C3246">
        <v>128.4</v>
      </c>
      <c r="D3246" t="s">
        <v>8263</v>
      </c>
      <c r="E3246" t="s">
        <v>14</v>
      </c>
      <c r="F3246" t="s">
        <v>6071</v>
      </c>
      <c r="G3246">
        <v>60.027535999999998</v>
      </c>
      <c r="H3246">
        <v>11.323332000000001</v>
      </c>
      <c r="I3246">
        <v>12.3</v>
      </c>
      <c r="J3246">
        <v>1312</v>
      </c>
      <c r="K3246">
        <v>38048</v>
      </c>
      <c r="L3246">
        <v>583</v>
      </c>
    </row>
    <row r="3247" spans="1:12" x14ac:dyDescent="0.3">
      <c r="A3247" t="s">
        <v>6410</v>
      </c>
      <c r="B3247" t="s">
        <v>6411</v>
      </c>
      <c r="C3247">
        <v>40</v>
      </c>
      <c r="D3247" t="s">
        <v>8263</v>
      </c>
      <c r="E3247" t="s">
        <v>14</v>
      </c>
      <c r="F3247" t="s">
        <v>6071</v>
      </c>
      <c r="G3247">
        <v>60.167127000000001</v>
      </c>
      <c r="H3247">
        <v>11.529375999999999</v>
      </c>
      <c r="I3247">
        <v>10.5</v>
      </c>
      <c r="J3247" t="s">
        <v>8263</v>
      </c>
      <c r="K3247" t="s">
        <v>8263</v>
      </c>
      <c r="L3247">
        <v>193.59299999999999</v>
      </c>
    </row>
    <row r="3248" spans="1:12" x14ac:dyDescent="0.3">
      <c r="A3248" t="s">
        <v>6412</v>
      </c>
      <c r="B3248" t="s">
        <v>6413</v>
      </c>
      <c r="C3248">
        <v>42.7</v>
      </c>
      <c r="D3248" t="s">
        <v>8263</v>
      </c>
      <c r="E3248" t="s">
        <v>14</v>
      </c>
      <c r="F3248" t="s">
        <v>6071</v>
      </c>
      <c r="G3248">
        <v>60.202821999999998</v>
      </c>
      <c r="H3248">
        <v>11.892735999999999</v>
      </c>
      <c r="I3248">
        <v>10.25</v>
      </c>
      <c r="J3248" t="s">
        <v>8263</v>
      </c>
      <c r="K3248" t="s">
        <v>8263</v>
      </c>
      <c r="L3248">
        <v>191.5744</v>
      </c>
    </row>
    <row r="3249" spans="1:12" x14ac:dyDescent="0.3">
      <c r="A3249" t="s">
        <v>6414</v>
      </c>
      <c r="B3249" t="s">
        <v>6415</v>
      </c>
      <c r="C3249">
        <v>35.950000000000003</v>
      </c>
      <c r="D3249" t="s">
        <v>8263</v>
      </c>
      <c r="E3249" t="s">
        <v>14</v>
      </c>
      <c r="F3249" t="s">
        <v>6071</v>
      </c>
      <c r="G3249">
        <v>60.706254000000001</v>
      </c>
      <c r="H3249">
        <v>11.791752000000001</v>
      </c>
      <c r="I3249">
        <v>9.5</v>
      </c>
      <c r="J3249">
        <v>0.5</v>
      </c>
      <c r="K3249">
        <v>11</v>
      </c>
      <c r="L3249">
        <v>163.1</v>
      </c>
    </row>
    <row r="3250" spans="1:12" x14ac:dyDescent="0.3">
      <c r="A3250" t="s">
        <v>6416</v>
      </c>
      <c r="B3250" t="s">
        <v>6417</v>
      </c>
      <c r="C3250">
        <v>19.8</v>
      </c>
      <c r="D3250" t="s">
        <v>8263</v>
      </c>
      <c r="E3250" t="s">
        <v>14</v>
      </c>
      <c r="F3250" t="s">
        <v>6071</v>
      </c>
      <c r="G3250">
        <v>60.830494000000002</v>
      </c>
      <c r="H3250">
        <v>11.611755</v>
      </c>
      <c r="I3250">
        <v>12.8</v>
      </c>
      <c r="J3250" t="s">
        <v>8263</v>
      </c>
      <c r="K3250" t="s">
        <v>8263</v>
      </c>
      <c r="L3250">
        <v>135.02090000000001</v>
      </c>
    </row>
    <row r="3251" spans="1:12" x14ac:dyDescent="0.3">
      <c r="A3251" t="s">
        <v>6418</v>
      </c>
      <c r="B3251" t="s">
        <v>6419</v>
      </c>
      <c r="C3251">
        <v>29</v>
      </c>
      <c r="D3251" t="s">
        <v>8263</v>
      </c>
      <c r="E3251" t="s">
        <v>14</v>
      </c>
      <c r="F3251" t="s">
        <v>6071</v>
      </c>
      <c r="G3251">
        <v>61.163873000000002</v>
      </c>
      <c r="H3251">
        <v>11.456754999999999</v>
      </c>
      <c r="I3251">
        <v>18.89</v>
      </c>
      <c r="J3251">
        <v>175</v>
      </c>
      <c r="K3251">
        <v>8050</v>
      </c>
      <c r="L3251">
        <v>163.1</v>
      </c>
    </row>
    <row r="3252" spans="1:12" x14ac:dyDescent="0.3">
      <c r="A3252" t="s">
        <v>6420</v>
      </c>
      <c r="B3252" t="s">
        <v>6421</v>
      </c>
      <c r="C3252">
        <v>90</v>
      </c>
      <c r="D3252" t="s">
        <v>8263</v>
      </c>
      <c r="E3252" t="s">
        <v>14</v>
      </c>
      <c r="F3252" t="s">
        <v>6071</v>
      </c>
      <c r="G3252">
        <v>61.237602000000003</v>
      </c>
      <c r="H3252">
        <v>11.517878</v>
      </c>
      <c r="I3252">
        <v>200</v>
      </c>
      <c r="J3252">
        <v>265</v>
      </c>
      <c r="K3252">
        <v>120575</v>
      </c>
      <c r="L3252">
        <v>306.32080000000002</v>
      </c>
    </row>
    <row r="3253" spans="1:12" x14ac:dyDescent="0.3">
      <c r="A3253" t="s">
        <v>6422</v>
      </c>
      <c r="B3253" t="s">
        <v>6423</v>
      </c>
      <c r="C3253">
        <v>100.5</v>
      </c>
      <c r="D3253" t="s">
        <v>8263</v>
      </c>
      <c r="E3253" t="s">
        <v>14</v>
      </c>
      <c r="F3253" t="s">
        <v>6071</v>
      </c>
      <c r="G3253">
        <v>61.811303000000002</v>
      </c>
      <c r="H3253">
        <v>11.114915</v>
      </c>
      <c r="I3253">
        <v>209.69</v>
      </c>
      <c r="J3253" t="s">
        <v>8263</v>
      </c>
      <c r="K3253" t="s">
        <v>8263</v>
      </c>
      <c r="L3253">
        <v>771.4</v>
      </c>
    </row>
    <row r="3254" spans="1:12" x14ac:dyDescent="0.3">
      <c r="A3254" t="s">
        <v>6424</v>
      </c>
      <c r="B3254" t="s">
        <v>6425</v>
      </c>
      <c r="C3254">
        <v>25</v>
      </c>
      <c r="D3254" t="s">
        <v>8263</v>
      </c>
      <c r="E3254" t="s">
        <v>14</v>
      </c>
      <c r="F3254" t="s">
        <v>6071</v>
      </c>
      <c r="G3254">
        <v>63.053018000000002</v>
      </c>
      <c r="H3254">
        <v>11.489542</v>
      </c>
      <c r="I3254">
        <v>33</v>
      </c>
      <c r="J3254">
        <v>1</v>
      </c>
      <c r="K3254">
        <v>68</v>
      </c>
      <c r="L3254">
        <v>105.4002</v>
      </c>
    </row>
    <row r="3255" spans="1:12" x14ac:dyDescent="0.3">
      <c r="A3255" t="s">
        <v>6426</v>
      </c>
      <c r="B3255" t="s">
        <v>6427</v>
      </c>
      <c r="C3255">
        <v>40</v>
      </c>
      <c r="D3255" t="s">
        <v>8263</v>
      </c>
      <c r="E3255" t="s">
        <v>14</v>
      </c>
      <c r="F3255" t="s">
        <v>6071</v>
      </c>
      <c r="G3255">
        <v>62.996363000000002</v>
      </c>
      <c r="H3255">
        <v>11.826643000000001</v>
      </c>
      <c r="I3255">
        <v>50</v>
      </c>
      <c r="J3255">
        <v>625</v>
      </c>
      <c r="K3255">
        <v>74375</v>
      </c>
      <c r="L3255">
        <v>95.357200000000006</v>
      </c>
    </row>
    <row r="3256" spans="1:12" x14ac:dyDescent="0.3">
      <c r="A3256" t="s">
        <v>6428</v>
      </c>
      <c r="B3256" t="s">
        <v>6429</v>
      </c>
      <c r="C3256">
        <v>25</v>
      </c>
      <c r="D3256" t="s">
        <v>8263</v>
      </c>
      <c r="E3256" t="s">
        <v>14</v>
      </c>
      <c r="F3256" t="s">
        <v>6071</v>
      </c>
      <c r="G3256">
        <v>62.957738999999997</v>
      </c>
      <c r="H3256">
        <v>12.098549</v>
      </c>
      <c r="I3256">
        <v>96</v>
      </c>
      <c r="J3256">
        <v>0.2</v>
      </c>
      <c r="K3256">
        <v>46.2</v>
      </c>
      <c r="L3256">
        <v>73.039400000000001</v>
      </c>
    </row>
    <row r="3257" spans="1:12" x14ac:dyDescent="0.3">
      <c r="A3257" t="s">
        <v>6430</v>
      </c>
      <c r="B3257" t="s">
        <v>6431</v>
      </c>
      <c r="C3257">
        <v>37</v>
      </c>
      <c r="D3257" t="s">
        <v>8263</v>
      </c>
      <c r="E3257" t="s">
        <v>14</v>
      </c>
      <c r="F3257" t="s">
        <v>6071</v>
      </c>
      <c r="G3257">
        <v>63.300241999999997</v>
      </c>
      <c r="H3257">
        <v>9.1368449999999992</v>
      </c>
      <c r="I3257">
        <v>273.2</v>
      </c>
      <c r="J3257">
        <v>67</v>
      </c>
      <c r="K3257">
        <v>41875</v>
      </c>
      <c r="L3257">
        <v>207.45269999999999</v>
      </c>
    </row>
    <row r="3258" spans="1:12" x14ac:dyDescent="0.3">
      <c r="A3258" t="s">
        <v>6432</v>
      </c>
      <c r="B3258" t="s">
        <v>6433</v>
      </c>
      <c r="C3258">
        <v>55</v>
      </c>
      <c r="D3258" t="s">
        <v>8263</v>
      </c>
      <c r="E3258" t="s">
        <v>14</v>
      </c>
      <c r="F3258" t="s">
        <v>6071</v>
      </c>
      <c r="G3258">
        <v>63.178052999999998</v>
      </c>
      <c r="H3258">
        <v>9.7725720000000003</v>
      </c>
      <c r="I3258">
        <v>96</v>
      </c>
      <c r="J3258" t="s">
        <v>8263</v>
      </c>
      <c r="K3258" t="s">
        <v>8263</v>
      </c>
      <c r="L3258">
        <v>344.90910000000002</v>
      </c>
    </row>
    <row r="3259" spans="1:12" x14ac:dyDescent="0.3">
      <c r="A3259" t="s">
        <v>6434</v>
      </c>
      <c r="B3259" t="s">
        <v>6435</v>
      </c>
      <c r="C3259">
        <v>30</v>
      </c>
      <c r="D3259" t="s">
        <v>8263</v>
      </c>
      <c r="E3259" t="s">
        <v>14</v>
      </c>
      <c r="F3259" t="s">
        <v>6071</v>
      </c>
      <c r="G3259">
        <v>63.150398000000003</v>
      </c>
      <c r="H3259">
        <v>10.317983</v>
      </c>
      <c r="I3259">
        <v>181.7</v>
      </c>
      <c r="J3259">
        <v>1</v>
      </c>
      <c r="K3259">
        <v>362</v>
      </c>
      <c r="L3259">
        <v>158.65819999999999</v>
      </c>
    </row>
    <row r="3260" spans="1:12" x14ac:dyDescent="0.3">
      <c r="A3260" t="s">
        <v>6436</v>
      </c>
      <c r="B3260" t="s">
        <v>6437</v>
      </c>
      <c r="C3260">
        <v>18.8</v>
      </c>
      <c r="D3260" t="s">
        <v>8263</v>
      </c>
      <c r="E3260" t="s">
        <v>14</v>
      </c>
      <c r="F3260" t="s">
        <v>6071</v>
      </c>
      <c r="G3260">
        <v>63.321964999999999</v>
      </c>
      <c r="H3260">
        <v>10.436126</v>
      </c>
      <c r="I3260">
        <v>27</v>
      </c>
      <c r="J3260" t="s">
        <v>8263</v>
      </c>
      <c r="K3260" t="s">
        <v>8263</v>
      </c>
      <c r="L3260">
        <v>70.365600000000001</v>
      </c>
    </row>
    <row r="3261" spans="1:12" x14ac:dyDescent="0.3">
      <c r="A3261" t="s">
        <v>6438</v>
      </c>
      <c r="B3261" t="s">
        <v>6439</v>
      </c>
      <c r="C3261">
        <v>27</v>
      </c>
      <c r="D3261" t="s">
        <v>8263</v>
      </c>
      <c r="E3261" t="s">
        <v>14</v>
      </c>
      <c r="F3261" t="s">
        <v>6071</v>
      </c>
      <c r="G3261">
        <v>63.279212000000001</v>
      </c>
      <c r="H3261">
        <v>10.472662</v>
      </c>
      <c r="I3261">
        <v>56</v>
      </c>
      <c r="J3261" t="s">
        <v>8263</v>
      </c>
      <c r="K3261" t="s">
        <v>8263</v>
      </c>
      <c r="L3261">
        <v>109.99679999999999</v>
      </c>
    </row>
    <row r="3262" spans="1:12" x14ac:dyDescent="0.3">
      <c r="A3262" t="s">
        <v>6440</v>
      </c>
      <c r="B3262" t="s">
        <v>6441</v>
      </c>
      <c r="C3262">
        <v>124</v>
      </c>
      <c r="D3262" t="s">
        <v>8263</v>
      </c>
      <c r="E3262" t="s">
        <v>14</v>
      </c>
      <c r="F3262" t="s">
        <v>6071</v>
      </c>
      <c r="G3262">
        <v>63.357886999999998</v>
      </c>
      <c r="H3262">
        <v>10.447937</v>
      </c>
      <c r="I3262">
        <v>145</v>
      </c>
      <c r="J3262">
        <v>366.7</v>
      </c>
      <c r="K3262">
        <v>120277.6</v>
      </c>
      <c r="L3262">
        <v>621.15840000000003</v>
      </c>
    </row>
    <row r="3263" spans="1:12" x14ac:dyDescent="0.3">
      <c r="A3263" t="s">
        <v>6442</v>
      </c>
      <c r="B3263" t="s">
        <v>6443</v>
      </c>
      <c r="C3263">
        <v>20</v>
      </c>
      <c r="D3263" t="s">
        <v>8263</v>
      </c>
      <c r="E3263" t="s">
        <v>14</v>
      </c>
      <c r="F3263" t="s">
        <v>6071</v>
      </c>
      <c r="G3263">
        <v>63.192405999999998</v>
      </c>
      <c r="H3263">
        <v>10.956678</v>
      </c>
      <c r="I3263">
        <v>178</v>
      </c>
      <c r="J3263">
        <v>43.1</v>
      </c>
      <c r="K3263">
        <v>18360.599999999999</v>
      </c>
      <c r="L3263">
        <v>70.604900000000001</v>
      </c>
    </row>
    <row r="3264" spans="1:12" x14ac:dyDescent="0.3">
      <c r="A3264" t="s">
        <v>6444</v>
      </c>
      <c r="B3264" t="s">
        <v>6445</v>
      </c>
      <c r="C3264">
        <v>15.5</v>
      </c>
      <c r="D3264" t="s">
        <v>8263</v>
      </c>
      <c r="E3264" t="s">
        <v>14</v>
      </c>
      <c r="F3264" t="s">
        <v>6071</v>
      </c>
      <c r="G3264">
        <v>63.637554000000002</v>
      </c>
      <c r="H3264">
        <v>10.132666</v>
      </c>
      <c r="I3264">
        <v>107.9</v>
      </c>
      <c r="J3264">
        <v>74</v>
      </c>
      <c r="K3264">
        <v>19240</v>
      </c>
      <c r="L3264">
        <v>63.8</v>
      </c>
    </row>
    <row r="3265" spans="1:12" x14ac:dyDescent="0.3">
      <c r="A3265" t="s">
        <v>6446</v>
      </c>
      <c r="B3265" t="s">
        <v>6447</v>
      </c>
      <c r="C3265">
        <v>37</v>
      </c>
      <c r="D3265" t="s">
        <v>8263</v>
      </c>
      <c r="E3265" t="s">
        <v>14</v>
      </c>
      <c r="F3265" t="s">
        <v>6071</v>
      </c>
      <c r="G3265">
        <v>63.726498999999997</v>
      </c>
      <c r="H3265">
        <v>10.865012999999999</v>
      </c>
      <c r="I3265">
        <v>205</v>
      </c>
      <c r="J3265">
        <v>125</v>
      </c>
      <c r="K3265">
        <v>59625</v>
      </c>
      <c r="L3265">
        <v>96.037499999999994</v>
      </c>
    </row>
    <row r="3266" spans="1:12" x14ac:dyDescent="0.3">
      <c r="A3266" t="s">
        <v>6448</v>
      </c>
      <c r="B3266" t="s">
        <v>6449</v>
      </c>
      <c r="C3266">
        <v>13.6</v>
      </c>
      <c r="D3266" t="s">
        <v>8263</v>
      </c>
      <c r="E3266" t="s">
        <v>14</v>
      </c>
      <c r="F3266" t="s">
        <v>6071</v>
      </c>
      <c r="G3266">
        <v>63.927743999999997</v>
      </c>
      <c r="H3266">
        <v>10.233434000000001</v>
      </c>
      <c r="I3266">
        <v>81.3</v>
      </c>
      <c r="J3266">
        <v>12.4</v>
      </c>
      <c r="K3266">
        <v>2331.1999999999998</v>
      </c>
      <c r="L3266">
        <v>54.069499999999998</v>
      </c>
    </row>
    <row r="3267" spans="1:12" x14ac:dyDescent="0.3">
      <c r="A3267" t="s">
        <v>6450</v>
      </c>
      <c r="B3267" t="s">
        <v>6451</v>
      </c>
      <c r="C3267">
        <v>40</v>
      </c>
      <c r="D3267" t="s">
        <v>8263</v>
      </c>
      <c r="E3267" t="s">
        <v>14</v>
      </c>
      <c r="F3267" t="s">
        <v>6071</v>
      </c>
      <c r="G3267">
        <v>63.84787</v>
      </c>
      <c r="H3267">
        <v>10.682238999999999</v>
      </c>
      <c r="I3267">
        <v>383.7</v>
      </c>
      <c r="J3267">
        <v>44.7</v>
      </c>
      <c r="K3267">
        <v>41347.5</v>
      </c>
      <c r="L3267">
        <v>76.930000000000007</v>
      </c>
    </row>
    <row r="3268" spans="1:12" x14ac:dyDescent="0.3">
      <c r="A3268" t="s">
        <v>6452</v>
      </c>
      <c r="B3268" t="s">
        <v>6453</v>
      </c>
      <c r="C3268">
        <v>32</v>
      </c>
      <c r="D3268" t="s">
        <v>8263</v>
      </c>
      <c r="E3268" t="s">
        <v>14</v>
      </c>
      <c r="F3268" t="s">
        <v>6071</v>
      </c>
      <c r="G3268">
        <v>63.164752999999997</v>
      </c>
      <c r="H3268">
        <v>11.231370999999999</v>
      </c>
      <c r="I3268">
        <v>72</v>
      </c>
      <c r="J3268" t="s">
        <v>8263</v>
      </c>
      <c r="K3268" t="s">
        <v>8263</v>
      </c>
      <c r="L3268">
        <v>25.360900000000001</v>
      </c>
    </row>
    <row r="3269" spans="1:12" x14ac:dyDescent="0.3">
      <c r="A3269" t="s">
        <v>6454</v>
      </c>
      <c r="B3269" t="s">
        <v>6455</v>
      </c>
      <c r="C3269">
        <v>66.7</v>
      </c>
      <c r="D3269" t="s">
        <v>8263</v>
      </c>
      <c r="E3269" t="s">
        <v>14</v>
      </c>
      <c r="F3269" t="s">
        <v>6071</v>
      </c>
      <c r="G3269">
        <v>63.155303000000004</v>
      </c>
      <c r="H3269">
        <v>11.235879000000001</v>
      </c>
      <c r="I3269">
        <v>96</v>
      </c>
      <c r="J3269">
        <v>4</v>
      </c>
      <c r="K3269">
        <v>924</v>
      </c>
      <c r="L3269">
        <v>405.36970000000002</v>
      </c>
    </row>
    <row r="3270" spans="1:12" x14ac:dyDescent="0.3">
      <c r="A3270" t="s">
        <v>6456</v>
      </c>
      <c r="B3270" t="s">
        <v>6457</v>
      </c>
      <c r="C3270">
        <v>20.6</v>
      </c>
      <c r="D3270" t="s">
        <v>8263</v>
      </c>
      <c r="E3270" t="s">
        <v>14</v>
      </c>
      <c r="F3270" t="s">
        <v>6071</v>
      </c>
      <c r="G3270">
        <v>63.440244</v>
      </c>
      <c r="H3270">
        <v>11.742539000000001</v>
      </c>
      <c r="I3270">
        <v>336.2</v>
      </c>
      <c r="J3270">
        <v>64</v>
      </c>
      <c r="K3270">
        <v>56320</v>
      </c>
      <c r="L3270">
        <v>67.796000000000006</v>
      </c>
    </row>
    <row r="3271" spans="1:12" x14ac:dyDescent="0.3">
      <c r="A3271" t="s">
        <v>6458</v>
      </c>
      <c r="B3271" t="s">
        <v>6459</v>
      </c>
      <c r="C3271">
        <v>57</v>
      </c>
      <c r="D3271" t="s">
        <v>8263</v>
      </c>
      <c r="E3271" t="s">
        <v>14</v>
      </c>
      <c r="F3271" t="s">
        <v>6071</v>
      </c>
      <c r="G3271">
        <v>64.228735999999998</v>
      </c>
      <c r="H3271">
        <v>12.025878000000001</v>
      </c>
      <c r="I3271">
        <v>290</v>
      </c>
      <c r="J3271">
        <v>150</v>
      </c>
      <c r="K3271">
        <v>99750</v>
      </c>
      <c r="L3271">
        <v>136.55330000000001</v>
      </c>
    </row>
    <row r="3272" spans="1:12" x14ac:dyDescent="0.3">
      <c r="A3272" t="s">
        <v>6460</v>
      </c>
      <c r="B3272" t="s">
        <v>6461</v>
      </c>
      <c r="C3272">
        <v>70</v>
      </c>
      <c r="D3272" t="s">
        <v>8263</v>
      </c>
      <c r="E3272" t="s">
        <v>14</v>
      </c>
      <c r="F3272" t="s">
        <v>6071</v>
      </c>
      <c r="G3272">
        <v>60.805200999999997</v>
      </c>
      <c r="H3272">
        <v>7.3773049999999998</v>
      </c>
      <c r="I3272">
        <v>500</v>
      </c>
      <c r="J3272">
        <v>169.4</v>
      </c>
      <c r="K3272">
        <v>204465.8</v>
      </c>
      <c r="L3272">
        <v>259.19529999999997</v>
      </c>
    </row>
    <row r="3273" spans="1:12" x14ac:dyDescent="0.3">
      <c r="A3273" t="s">
        <v>6462</v>
      </c>
      <c r="B3273" t="s">
        <v>6463</v>
      </c>
      <c r="C3273">
        <v>17.8</v>
      </c>
      <c r="D3273" t="s">
        <v>8263</v>
      </c>
      <c r="E3273" t="s">
        <v>14</v>
      </c>
      <c r="F3273" t="s">
        <v>6071</v>
      </c>
      <c r="G3273">
        <v>60.958423000000003</v>
      </c>
      <c r="H3273">
        <v>9.300065</v>
      </c>
      <c r="I3273">
        <v>37.5</v>
      </c>
      <c r="J3273">
        <v>86.2</v>
      </c>
      <c r="K3273">
        <v>7068.4</v>
      </c>
      <c r="L3273">
        <v>77.395099999999999</v>
      </c>
    </row>
    <row r="3274" spans="1:12" x14ac:dyDescent="0.3">
      <c r="A3274" t="s">
        <v>6464</v>
      </c>
      <c r="B3274" t="s">
        <v>6465</v>
      </c>
      <c r="C3274">
        <v>45</v>
      </c>
      <c r="D3274" t="s">
        <v>8263</v>
      </c>
      <c r="E3274" t="s">
        <v>14</v>
      </c>
      <c r="F3274" t="s">
        <v>6071</v>
      </c>
      <c r="G3274">
        <v>60.857432000000003</v>
      </c>
      <c r="H3274">
        <v>5.696332</v>
      </c>
      <c r="I3274">
        <v>234</v>
      </c>
      <c r="J3274">
        <v>197.2</v>
      </c>
      <c r="K3274">
        <v>106290.8</v>
      </c>
      <c r="L3274">
        <v>168.1781</v>
      </c>
    </row>
    <row r="3275" spans="1:12" x14ac:dyDescent="0.3">
      <c r="A3275" t="s">
        <v>6466</v>
      </c>
      <c r="B3275" t="s">
        <v>6467</v>
      </c>
      <c r="C3275">
        <v>180</v>
      </c>
      <c r="D3275" t="s">
        <v>8263</v>
      </c>
      <c r="E3275" t="s">
        <v>14</v>
      </c>
      <c r="F3275" t="s">
        <v>6071</v>
      </c>
      <c r="G3275">
        <v>60.870058</v>
      </c>
      <c r="H3275">
        <v>5.596857</v>
      </c>
      <c r="I3275">
        <v>528.5</v>
      </c>
      <c r="J3275">
        <v>22</v>
      </c>
      <c r="K3275">
        <v>29172</v>
      </c>
      <c r="L3275">
        <v>679.9</v>
      </c>
    </row>
    <row r="3276" spans="1:12" x14ac:dyDescent="0.3">
      <c r="A3276" t="s">
        <v>6468</v>
      </c>
      <c r="B3276" t="s">
        <v>6469</v>
      </c>
      <c r="C3276">
        <v>86.8</v>
      </c>
      <c r="D3276" t="s">
        <v>8263</v>
      </c>
      <c r="E3276" t="s">
        <v>14</v>
      </c>
      <c r="F3276" t="s">
        <v>6071</v>
      </c>
      <c r="G3276">
        <v>63.407563000000003</v>
      </c>
      <c r="H3276">
        <v>11.776733</v>
      </c>
      <c r="I3276">
        <v>263.7</v>
      </c>
      <c r="J3276">
        <v>4.5</v>
      </c>
      <c r="K3276">
        <v>2956.5</v>
      </c>
      <c r="L3276">
        <v>463.78120000000001</v>
      </c>
    </row>
    <row r="3277" spans="1:12" x14ac:dyDescent="0.3">
      <c r="A3277" t="s">
        <v>6470</v>
      </c>
      <c r="B3277" t="s">
        <v>6471</v>
      </c>
      <c r="C3277">
        <v>16</v>
      </c>
      <c r="D3277" t="s">
        <v>8263</v>
      </c>
      <c r="E3277" t="s">
        <v>14</v>
      </c>
      <c r="F3277" t="s">
        <v>6071</v>
      </c>
      <c r="G3277">
        <v>59.204847000000001</v>
      </c>
      <c r="H3277">
        <v>7.8351230000000003</v>
      </c>
      <c r="I3277">
        <v>102.5</v>
      </c>
      <c r="J3277">
        <v>105.6</v>
      </c>
      <c r="K3277">
        <v>25977.599999999999</v>
      </c>
      <c r="L3277">
        <v>43.955300000000001</v>
      </c>
    </row>
    <row r="3278" spans="1:12" x14ac:dyDescent="0.3">
      <c r="A3278" t="s">
        <v>6472</v>
      </c>
      <c r="B3278" t="s">
        <v>6473</v>
      </c>
      <c r="C3278">
        <v>17</v>
      </c>
      <c r="D3278" t="s">
        <v>8263</v>
      </c>
      <c r="E3278" t="s">
        <v>14</v>
      </c>
      <c r="F3278" t="s">
        <v>6071</v>
      </c>
      <c r="G3278">
        <v>59.310502</v>
      </c>
      <c r="H3278">
        <v>9.0451549999999994</v>
      </c>
      <c r="I3278">
        <v>12</v>
      </c>
      <c r="J3278">
        <v>125</v>
      </c>
      <c r="K3278">
        <v>3500</v>
      </c>
      <c r="L3278">
        <v>101.7914</v>
      </c>
    </row>
    <row r="3279" spans="1:12" x14ac:dyDescent="0.3">
      <c r="A3279" t="s">
        <v>6474</v>
      </c>
      <c r="B3279" t="s">
        <v>6475</v>
      </c>
      <c r="C3279">
        <v>95</v>
      </c>
      <c r="D3279" t="s">
        <v>8263</v>
      </c>
      <c r="E3279" t="s">
        <v>14</v>
      </c>
      <c r="F3279" t="s">
        <v>6071</v>
      </c>
      <c r="G3279">
        <v>60.911585000000002</v>
      </c>
      <c r="H3279">
        <v>9.3689009999999993</v>
      </c>
      <c r="I3279">
        <v>442</v>
      </c>
      <c r="J3279">
        <v>8.1</v>
      </c>
      <c r="K3279">
        <v>8910</v>
      </c>
      <c r="L3279">
        <v>473.60500000000002</v>
      </c>
    </row>
    <row r="3280" spans="1:12" x14ac:dyDescent="0.3">
      <c r="A3280" t="s">
        <v>6476</v>
      </c>
      <c r="B3280" t="s">
        <v>6477</v>
      </c>
      <c r="C3280">
        <v>30</v>
      </c>
      <c r="D3280" t="s">
        <v>8263</v>
      </c>
      <c r="E3280" t="s">
        <v>14</v>
      </c>
      <c r="F3280" t="s">
        <v>6071</v>
      </c>
      <c r="G3280">
        <v>59.883232999999997</v>
      </c>
      <c r="H3280">
        <v>8.6846859999999992</v>
      </c>
      <c r="I3280">
        <v>47.5</v>
      </c>
      <c r="J3280" t="s">
        <v>8263</v>
      </c>
      <c r="K3280" t="s">
        <v>8263</v>
      </c>
      <c r="L3280">
        <v>140.489</v>
      </c>
    </row>
    <row r="3281" spans="1:12" x14ac:dyDescent="0.3">
      <c r="A3281" t="s">
        <v>6478</v>
      </c>
      <c r="B3281" t="s">
        <v>6479</v>
      </c>
      <c r="C3281">
        <v>189</v>
      </c>
      <c r="D3281" t="s">
        <v>8263</v>
      </c>
      <c r="E3281" t="s">
        <v>14</v>
      </c>
      <c r="F3281" t="s">
        <v>6071</v>
      </c>
      <c r="G3281">
        <v>59.876649999999998</v>
      </c>
      <c r="H3281">
        <v>8.5936219999999999</v>
      </c>
      <c r="I3281">
        <v>273</v>
      </c>
      <c r="J3281" t="s">
        <v>8263</v>
      </c>
      <c r="K3281" t="s">
        <v>8263</v>
      </c>
      <c r="L3281">
        <v>881.73689999999999</v>
      </c>
    </row>
    <row r="3282" spans="1:12" x14ac:dyDescent="0.3">
      <c r="A3282" t="s">
        <v>6480</v>
      </c>
      <c r="B3282" t="s">
        <v>6481</v>
      </c>
      <c r="C3282">
        <v>206.6</v>
      </c>
      <c r="D3282" t="s">
        <v>8263</v>
      </c>
      <c r="E3282" t="s">
        <v>14</v>
      </c>
      <c r="F3282" t="s">
        <v>6071</v>
      </c>
      <c r="G3282">
        <v>58.557966999999998</v>
      </c>
      <c r="H3282">
        <v>7.3671819999999997</v>
      </c>
      <c r="I3282">
        <v>357.22</v>
      </c>
      <c r="J3282">
        <v>250.69</v>
      </c>
      <c r="K3282">
        <v>231888.25</v>
      </c>
      <c r="L3282">
        <v>708.3</v>
      </c>
    </row>
    <row r="3283" spans="1:12" x14ac:dyDescent="0.3">
      <c r="A3283" t="s">
        <v>6482</v>
      </c>
      <c r="B3283" t="s">
        <v>6483</v>
      </c>
      <c r="C3283">
        <v>143.5</v>
      </c>
      <c r="D3283" t="s">
        <v>8263</v>
      </c>
      <c r="E3283" t="s">
        <v>14</v>
      </c>
      <c r="F3283" t="s">
        <v>6071</v>
      </c>
      <c r="G3283">
        <v>62.500670999999997</v>
      </c>
      <c r="H3283">
        <v>7.7761389999999997</v>
      </c>
      <c r="I3283">
        <v>953.4</v>
      </c>
      <c r="J3283">
        <v>158.30000000000001</v>
      </c>
      <c r="K3283">
        <v>356491.6</v>
      </c>
      <c r="L3283">
        <v>680.59379999999999</v>
      </c>
    </row>
    <row r="3284" spans="1:12" x14ac:dyDescent="0.3">
      <c r="A3284" t="s">
        <v>6484</v>
      </c>
      <c r="B3284" t="s">
        <v>6485</v>
      </c>
      <c r="C3284">
        <v>10</v>
      </c>
      <c r="D3284" t="s">
        <v>8263</v>
      </c>
      <c r="E3284" t="s">
        <v>14</v>
      </c>
      <c r="F3284" t="s">
        <v>6071</v>
      </c>
      <c r="G3284">
        <v>61.416521000000003</v>
      </c>
      <c r="H3284">
        <v>5.9492620000000001</v>
      </c>
      <c r="I3284">
        <v>550</v>
      </c>
      <c r="J3284">
        <v>0</v>
      </c>
      <c r="K3284">
        <v>0</v>
      </c>
      <c r="L3284">
        <v>39.539900000000003</v>
      </c>
    </row>
    <row r="3285" spans="1:12" x14ac:dyDescent="0.3">
      <c r="A3285" t="s">
        <v>6486</v>
      </c>
      <c r="B3285" t="s">
        <v>6487</v>
      </c>
      <c r="C3285">
        <v>34.700000000000003</v>
      </c>
      <c r="D3285" t="s">
        <v>8263</v>
      </c>
      <c r="E3285" t="s">
        <v>14</v>
      </c>
      <c r="F3285" t="s">
        <v>6071</v>
      </c>
      <c r="G3285">
        <v>62.639218</v>
      </c>
      <c r="H3285">
        <v>8.7306670000000004</v>
      </c>
      <c r="I3285">
        <v>353</v>
      </c>
      <c r="J3285" t="s">
        <v>8263</v>
      </c>
      <c r="K3285" t="s">
        <v>8263</v>
      </c>
      <c r="L3285">
        <v>97.841099999999997</v>
      </c>
    </row>
    <row r="3286" spans="1:12" x14ac:dyDescent="0.3">
      <c r="A3286" t="s">
        <v>6488</v>
      </c>
      <c r="B3286" t="s">
        <v>6489</v>
      </c>
      <c r="C3286">
        <v>15.9</v>
      </c>
      <c r="D3286" t="s">
        <v>8263</v>
      </c>
      <c r="E3286" t="s">
        <v>14</v>
      </c>
      <c r="F3286" t="s">
        <v>6071</v>
      </c>
      <c r="G3286">
        <v>62.447595</v>
      </c>
      <c r="H3286">
        <v>7.4874450000000001</v>
      </c>
      <c r="I3286">
        <v>275</v>
      </c>
      <c r="J3286">
        <v>2.5299999999999998</v>
      </c>
      <c r="K3286">
        <v>1692.57</v>
      </c>
      <c r="L3286">
        <v>51.606299999999997</v>
      </c>
    </row>
    <row r="3287" spans="1:12" x14ac:dyDescent="0.3">
      <c r="A3287" t="s">
        <v>6490</v>
      </c>
      <c r="B3287" t="s">
        <v>6491</v>
      </c>
      <c r="C3287">
        <v>80</v>
      </c>
      <c r="D3287" t="s">
        <v>8263</v>
      </c>
      <c r="E3287" t="s">
        <v>14</v>
      </c>
      <c r="F3287" t="s">
        <v>6071</v>
      </c>
      <c r="G3287">
        <v>62.802951999999998</v>
      </c>
      <c r="H3287">
        <v>10.017075999999999</v>
      </c>
      <c r="I3287">
        <v>268.89999999999998</v>
      </c>
      <c r="J3287">
        <v>1.7</v>
      </c>
      <c r="K3287">
        <v>1047.2</v>
      </c>
      <c r="L3287">
        <v>402.32639999999998</v>
      </c>
    </row>
    <row r="3288" spans="1:12" x14ac:dyDescent="0.3">
      <c r="A3288" t="s">
        <v>6492</v>
      </c>
      <c r="B3288" t="s">
        <v>6493</v>
      </c>
      <c r="C3288">
        <v>175</v>
      </c>
      <c r="D3288" t="s">
        <v>8263</v>
      </c>
      <c r="E3288" t="s">
        <v>14</v>
      </c>
      <c r="F3288" t="s">
        <v>6071</v>
      </c>
      <c r="G3288">
        <v>63.032063999999998</v>
      </c>
      <c r="H3288">
        <v>11.703241999999999</v>
      </c>
      <c r="I3288">
        <v>375</v>
      </c>
      <c r="J3288">
        <v>38</v>
      </c>
      <c r="K3288">
        <v>33592</v>
      </c>
      <c r="L3288">
        <v>676.83339999999998</v>
      </c>
    </row>
    <row r="3289" spans="1:12" x14ac:dyDescent="0.3">
      <c r="A3289" t="s">
        <v>6494</v>
      </c>
      <c r="B3289" t="s">
        <v>6495</v>
      </c>
      <c r="C3289">
        <v>32</v>
      </c>
      <c r="D3289" t="s">
        <v>8263</v>
      </c>
      <c r="E3289" t="s">
        <v>14</v>
      </c>
      <c r="F3289" t="s">
        <v>6071</v>
      </c>
      <c r="G3289">
        <v>63.032097999999998</v>
      </c>
      <c r="H3289">
        <v>11.703237</v>
      </c>
      <c r="I3289">
        <v>200</v>
      </c>
      <c r="J3289">
        <v>48.2</v>
      </c>
      <c r="K3289">
        <v>21400.799999999999</v>
      </c>
      <c r="L3289">
        <v>159.46969999999999</v>
      </c>
    </row>
    <row r="3290" spans="1:12" x14ac:dyDescent="0.3">
      <c r="A3290" t="s">
        <v>6496</v>
      </c>
      <c r="B3290" t="s">
        <v>6497</v>
      </c>
      <c r="C3290">
        <v>40</v>
      </c>
      <c r="D3290" t="s">
        <v>8263</v>
      </c>
      <c r="E3290" t="s">
        <v>14</v>
      </c>
      <c r="F3290" t="s">
        <v>6071</v>
      </c>
      <c r="G3290">
        <v>59.658147</v>
      </c>
      <c r="H3290">
        <v>6.9850789999999998</v>
      </c>
      <c r="I3290">
        <v>314</v>
      </c>
      <c r="J3290">
        <v>194</v>
      </c>
      <c r="K3290">
        <v>143560</v>
      </c>
      <c r="L3290">
        <v>186.62219999999999</v>
      </c>
    </row>
    <row r="3291" spans="1:12" x14ac:dyDescent="0.3">
      <c r="A3291" t="s">
        <v>6498</v>
      </c>
      <c r="B3291" t="s">
        <v>6499</v>
      </c>
      <c r="C3291">
        <v>16.7</v>
      </c>
      <c r="D3291" t="s">
        <v>8263</v>
      </c>
      <c r="E3291" t="s">
        <v>14</v>
      </c>
      <c r="F3291" t="s">
        <v>6071</v>
      </c>
      <c r="G3291">
        <v>60.208303000000001</v>
      </c>
      <c r="H3291">
        <v>10.239006</v>
      </c>
      <c r="I3291">
        <v>24</v>
      </c>
      <c r="J3291">
        <v>109.1</v>
      </c>
      <c r="K3291">
        <v>5673.2</v>
      </c>
      <c r="L3291">
        <v>106.5234</v>
      </c>
    </row>
    <row r="3292" spans="1:12" x14ac:dyDescent="0.3">
      <c r="A3292" t="s">
        <v>6500</v>
      </c>
      <c r="B3292" t="s">
        <v>6501</v>
      </c>
      <c r="C3292">
        <v>36</v>
      </c>
      <c r="D3292" t="s">
        <v>8263</v>
      </c>
      <c r="E3292" t="s">
        <v>14</v>
      </c>
      <c r="F3292" t="s">
        <v>6071</v>
      </c>
      <c r="G3292">
        <v>60.440010000000001</v>
      </c>
      <c r="H3292">
        <v>5.8607060000000004</v>
      </c>
      <c r="I3292">
        <v>165</v>
      </c>
      <c r="J3292">
        <v>34.6</v>
      </c>
      <c r="K3292">
        <v>15743</v>
      </c>
      <c r="L3292">
        <v>154.53919999999999</v>
      </c>
    </row>
    <row r="3293" spans="1:12" x14ac:dyDescent="0.3">
      <c r="A3293" t="s">
        <v>6502</v>
      </c>
      <c r="B3293" t="s">
        <v>6503</v>
      </c>
      <c r="C3293">
        <v>56</v>
      </c>
      <c r="D3293" t="s">
        <v>8263</v>
      </c>
      <c r="E3293" t="s">
        <v>14</v>
      </c>
      <c r="F3293" t="s">
        <v>6071</v>
      </c>
      <c r="G3293">
        <v>58.996124000000002</v>
      </c>
      <c r="H3293">
        <v>7.5468599999999997</v>
      </c>
      <c r="I3293">
        <v>38.5</v>
      </c>
      <c r="J3293">
        <v>0</v>
      </c>
      <c r="K3293">
        <v>0</v>
      </c>
      <c r="L3293">
        <v>249.55</v>
      </c>
    </row>
    <row r="3294" spans="1:12" x14ac:dyDescent="0.3">
      <c r="A3294" t="s">
        <v>6504</v>
      </c>
      <c r="B3294" t="s">
        <v>6505</v>
      </c>
      <c r="C3294">
        <v>108</v>
      </c>
      <c r="D3294" t="s">
        <v>8263</v>
      </c>
      <c r="E3294" t="s">
        <v>14</v>
      </c>
      <c r="F3294" t="s">
        <v>6071</v>
      </c>
      <c r="G3294">
        <v>59.187072999999998</v>
      </c>
      <c r="H3294">
        <v>8.0396870000000007</v>
      </c>
      <c r="I3294">
        <v>298</v>
      </c>
      <c r="J3294">
        <v>126.6</v>
      </c>
      <c r="K3294">
        <v>88366.8</v>
      </c>
      <c r="L3294">
        <v>266.3612</v>
      </c>
    </row>
    <row r="3295" spans="1:12" x14ac:dyDescent="0.3">
      <c r="A3295" t="s">
        <v>6506</v>
      </c>
      <c r="B3295" t="s">
        <v>6507</v>
      </c>
      <c r="C3295">
        <v>17</v>
      </c>
      <c r="D3295" t="s">
        <v>8263</v>
      </c>
      <c r="E3295" t="s">
        <v>14</v>
      </c>
      <c r="F3295" t="s">
        <v>6071</v>
      </c>
      <c r="G3295">
        <v>59.663476000000003</v>
      </c>
      <c r="H3295">
        <v>6.0655289999999997</v>
      </c>
      <c r="I3295">
        <v>126</v>
      </c>
      <c r="J3295">
        <v>0.62</v>
      </c>
      <c r="K3295">
        <v>174.22</v>
      </c>
      <c r="L3295">
        <v>51.376300000000001</v>
      </c>
    </row>
    <row r="3296" spans="1:12" x14ac:dyDescent="0.3">
      <c r="A3296" t="s">
        <v>6508</v>
      </c>
      <c r="B3296" t="s">
        <v>6509</v>
      </c>
      <c r="C3296">
        <v>107</v>
      </c>
      <c r="D3296" t="s">
        <v>8263</v>
      </c>
      <c r="E3296" t="s">
        <v>14</v>
      </c>
      <c r="F3296" t="s">
        <v>6071</v>
      </c>
      <c r="G3296">
        <v>60.738619</v>
      </c>
      <c r="H3296">
        <v>5.8068270000000002</v>
      </c>
      <c r="I3296">
        <v>248.8</v>
      </c>
      <c r="J3296">
        <v>0</v>
      </c>
      <c r="K3296">
        <v>0</v>
      </c>
      <c r="L3296">
        <v>367.42809999999997</v>
      </c>
    </row>
    <row r="3297" spans="1:12" x14ac:dyDescent="0.3">
      <c r="A3297" t="s">
        <v>6510</v>
      </c>
      <c r="B3297" t="s">
        <v>6511</v>
      </c>
      <c r="C3297">
        <v>55</v>
      </c>
      <c r="D3297" t="s">
        <v>8263</v>
      </c>
      <c r="E3297" t="s">
        <v>14</v>
      </c>
      <c r="F3297" t="s">
        <v>6071</v>
      </c>
      <c r="G3297">
        <v>58.406049000000003</v>
      </c>
      <c r="H3297">
        <v>8.6361950000000007</v>
      </c>
      <c r="I3297">
        <v>36.200000000000003</v>
      </c>
      <c r="J3297">
        <v>0</v>
      </c>
      <c r="K3297">
        <v>0</v>
      </c>
      <c r="L3297">
        <v>315.92930000000001</v>
      </c>
    </row>
    <row r="3298" spans="1:12" x14ac:dyDescent="0.3">
      <c r="A3298" t="s">
        <v>6512</v>
      </c>
      <c r="B3298" t="s">
        <v>6513</v>
      </c>
      <c r="C3298">
        <v>48</v>
      </c>
      <c r="D3298" t="s">
        <v>8263</v>
      </c>
      <c r="E3298" t="s">
        <v>14</v>
      </c>
      <c r="F3298" t="s">
        <v>6071</v>
      </c>
      <c r="G3298">
        <v>60.464283999999999</v>
      </c>
      <c r="H3298">
        <v>5.915178</v>
      </c>
      <c r="I3298">
        <v>251</v>
      </c>
      <c r="J3298">
        <v>92.1</v>
      </c>
      <c r="K3298">
        <v>57654.6</v>
      </c>
      <c r="L3298">
        <v>164.8</v>
      </c>
    </row>
    <row r="3299" spans="1:12" x14ac:dyDescent="0.3">
      <c r="A3299" t="s">
        <v>6514</v>
      </c>
      <c r="B3299" t="s">
        <v>6515</v>
      </c>
      <c r="C3299">
        <v>31.5</v>
      </c>
      <c r="D3299" t="s">
        <v>8263</v>
      </c>
      <c r="E3299" t="s">
        <v>14</v>
      </c>
      <c r="F3299" t="s">
        <v>6071</v>
      </c>
      <c r="G3299">
        <v>60.830770000000001</v>
      </c>
      <c r="H3299">
        <v>5.8818640000000002</v>
      </c>
      <c r="I3299">
        <v>72.19</v>
      </c>
      <c r="J3299" t="s">
        <v>8263</v>
      </c>
      <c r="K3299" t="s">
        <v>8263</v>
      </c>
      <c r="L3299">
        <v>169.20359999999999</v>
      </c>
    </row>
    <row r="3300" spans="1:12" x14ac:dyDescent="0.3">
      <c r="A3300" t="s">
        <v>6516</v>
      </c>
      <c r="B3300" t="s">
        <v>6517</v>
      </c>
      <c r="C3300">
        <v>30</v>
      </c>
      <c r="D3300" t="s">
        <v>8263</v>
      </c>
      <c r="E3300" t="s">
        <v>14</v>
      </c>
      <c r="F3300" t="s">
        <v>6071</v>
      </c>
      <c r="G3300">
        <v>60.255341000000001</v>
      </c>
      <c r="H3300">
        <v>5.7408299999999999</v>
      </c>
      <c r="I3300">
        <v>500</v>
      </c>
      <c r="J3300">
        <v>41</v>
      </c>
      <c r="K3300">
        <v>47150</v>
      </c>
      <c r="L3300">
        <v>96.3947</v>
      </c>
    </row>
    <row r="3301" spans="1:12" x14ac:dyDescent="0.3">
      <c r="A3301" t="s">
        <v>6518</v>
      </c>
      <c r="B3301" t="s">
        <v>6519</v>
      </c>
      <c r="C3301">
        <v>199</v>
      </c>
      <c r="D3301" t="s">
        <v>8263</v>
      </c>
      <c r="E3301" t="s">
        <v>14</v>
      </c>
      <c r="F3301" t="s">
        <v>6071</v>
      </c>
      <c r="G3301">
        <v>59.636705999999997</v>
      </c>
      <c r="H3301">
        <v>11.154443000000001</v>
      </c>
      <c r="I3301">
        <v>20.5</v>
      </c>
      <c r="J3301">
        <v>157</v>
      </c>
      <c r="K3301">
        <v>7222</v>
      </c>
      <c r="L3301">
        <v>946.44880000000001</v>
      </c>
    </row>
    <row r="3302" spans="1:12" x14ac:dyDescent="0.3">
      <c r="A3302" t="s">
        <v>6520</v>
      </c>
      <c r="B3302" t="s">
        <v>6521</v>
      </c>
      <c r="C3302">
        <v>15.2</v>
      </c>
      <c r="D3302" t="s">
        <v>8263</v>
      </c>
      <c r="E3302" t="s">
        <v>14</v>
      </c>
      <c r="F3302" t="s">
        <v>6071</v>
      </c>
      <c r="G3302">
        <v>58.478973000000003</v>
      </c>
      <c r="H3302">
        <v>6.0309939999999997</v>
      </c>
      <c r="I3302">
        <v>65.69</v>
      </c>
      <c r="J3302">
        <v>27</v>
      </c>
      <c r="K3302">
        <v>3915</v>
      </c>
      <c r="L3302">
        <v>72.300799999999995</v>
      </c>
    </row>
    <row r="3303" spans="1:12" x14ac:dyDescent="0.3">
      <c r="A3303" t="s">
        <v>6522</v>
      </c>
      <c r="B3303" t="s">
        <v>6523</v>
      </c>
      <c r="C3303">
        <v>14.1</v>
      </c>
      <c r="D3303" t="s">
        <v>8263</v>
      </c>
      <c r="E3303" t="s">
        <v>14</v>
      </c>
      <c r="F3303" t="s">
        <v>6071</v>
      </c>
      <c r="G3303">
        <v>61.065634000000003</v>
      </c>
      <c r="H3303">
        <v>12.581802</v>
      </c>
      <c r="I3303">
        <v>13.69</v>
      </c>
      <c r="J3303" t="s">
        <v>8263</v>
      </c>
      <c r="K3303" t="s">
        <v>8263</v>
      </c>
      <c r="L3303">
        <v>66.879400000000004</v>
      </c>
    </row>
    <row r="3304" spans="1:12" x14ac:dyDescent="0.3">
      <c r="A3304" t="s">
        <v>6524</v>
      </c>
      <c r="B3304" t="s">
        <v>6525</v>
      </c>
      <c r="C3304">
        <v>41.5</v>
      </c>
      <c r="D3304" t="s">
        <v>8263</v>
      </c>
      <c r="E3304" t="s">
        <v>14</v>
      </c>
      <c r="F3304" t="s">
        <v>6071</v>
      </c>
      <c r="G3304">
        <v>64.543206999999995</v>
      </c>
      <c r="H3304">
        <v>12.454644</v>
      </c>
      <c r="I3304">
        <v>34.5</v>
      </c>
      <c r="J3304" t="s">
        <v>8263</v>
      </c>
      <c r="K3304" t="s">
        <v>8263</v>
      </c>
      <c r="L3304">
        <v>301.91800000000001</v>
      </c>
    </row>
    <row r="3305" spans="1:12" x14ac:dyDescent="0.3">
      <c r="A3305" t="s">
        <v>6526</v>
      </c>
      <c r="B3305" t="s">
        <v>6527</v>
      </c>
      <c r="C3305">
        <v>29.54</v>
      </c>
      <c r="D3305" t="s">
        <v>8263</v>
      </c>
      <c r="E3305" t="s">
        <v>14</v>
      </c>
      <c r="F3305" t="s">
        <v>6071</v>
      </c>
      <c r="G3305">
        <v>64.610022000000001</v>
      </c>
      <c r="H3305">
        <v>12.578041000000001</v>
      </c>
      <c r="I3305">
        <v>28.5</v>
      </c>
      <c r="J3305" t="s">
        <v>8263</v>
      </c>
      <c r="K3305" t="s">
        <v>8263</v>
      </c>
      <c r="L3305">
        <v>214.18369999999999</v>
      </c>
    </row>
    <row r="3306" spans="1:12" x14ac:dyDescent="0.3">
      <c r="A3306" t="s">
        <v>6528</v>
      </c>
      <c r="B3306" t="s">
        <v>6529</v>
      </c>
      <c r="C3306">
        <v>12</v>
      </c>
      <c r="D3306" t="s">
        <v>8263</v>
      </c>
      <c r="E3306" t="s">
        <v>14</v>
      </c>
      <c r="F3306" t="s">
        <v>6071</v>
      </c>
      <c r="G3306">
        <v>64.677473000000006</v>
      </c>
      <c r="H3306">
        <v>12.677894999999999</v>
      </c>
      <c r="I3306">
        <v>10</v>
      </c>
      <c r="J3306" t="s">
        <v>8263</v>
      </c>
      <c r="K3306" t="s">
        <v>8263</v>
      </c>
      <c r="L3306">
        <v>85.033199999999994</v>
      </c>
    </row>
    <row r="3307" spans="1:12" x14ac:dyDescent="0.3">
      <c r="A3307" t="s">
        <v>6530</v>
      </c>
      <c r="B3307" t="s">
        <v>6531</v>
      </c>
      <c r="C3307">
        <v>176</v>
      </c>
      <c r="D3307" t="s">
        <v>8263</v>
      </c>
      <c r="E3307" t="s">
        <v>14</v>
      </c>
      <c r="F3307" t="s">
        <v>6071</v>
      </c>
      <c r="G3307">
        <v>64.703361000000001</v>
      </c>
      <c r="H3307">
        <v>12.836591</v>
      </c>
      <c r="I3307">
        <v>237.5</v>
      </c>
      <c r="J3307">
        <v>13</v>
      </c>
      <c r="K3307">
        <v>7072</v>
      </c>
      <c r="L3307">
        <v>813.11789999999996</v>
      </c>
    </row>
    <row r="3308" spans="1:12" x14ac:dyDescent="0.3">
      <c r="A3308" t="s">
        <v>6532</v>
      </c>
      <c r="B3308" t="s">
        <v>6533</v>
      </c>
      <c r="C3308">
        <v>30.4</v>
      </c>
      <c r="D3308" t="s">
        <v>8263</v>
      </c>
      <c r="E3308" t="s">
        <v>14</v>
      </c>
      <c r="F3308" t="s">
        <v>6071</v>
      </c>
      <c r="G3308">
        <v>64.695063000000005</v>
      </c>
      <c r="H3308">
        <v>13.641730000000001</v>
      </c>
      <c r="I3308">
        <v>60</v>
      </c>
      <c r="J3308" t="s">
        <v>8263</v>
      </c>
      <c r="K3308" t="s">
        <v>8263</v>
      </c>
      <c r="L3308">
        <v>145.7569</v>
      </c>
    </row>
    <row r="3309" spans="1:12" x14ac:dyDescent="0.3">
      <c r="A3309" t="s">
        <v>6534</v>
      </c>
      <c r="B3309" t="s">
        <v>6535</v>
      </c>
      <c r="C3309">
        <v>25</v>
      </c>
      <c r="D3309" t="s">
        <v>8263</v>
      </c>
      <c r="E3309" t="s">
        <v>14</v>
      </c>
      <c r="F3309" t="s">
        <v>6071</v>
      </c>
      <c r="G3309">
        <v>64.652493000000007</v>
      </c>
      <c r="H3309">
        <v>13.786225999999999</v>
      </c>
      <c r="I3309">
        <v>106.69</v>
      </c>
      <c r="J3309">
        <v>490.4</v>
      </c>
      <c r="K3309">
        <v>123580.8</v>
      </c>
      <c r="L3309">
        <v>110.5432</v>
      </c>
    </row>
    <row r="3310" spans="1:12" x14ac:dyDescent="0.3">
      <c r="A3310" t="s">
        <v>6536</v>
      </c>
      <c r="B3310" t="s">
        <v>6537</v>
      </c>
      <c r="C3310">
        <v>16.600000000000001</v>
      </c>
      <c r="D3310" t="s">
        <v>8263</v>
      </c>
      <c r="E3310" t="s">
        <v>14</v>
      </c>
      <c r="F3310" t="s">
        <v>6071</v>
      </c>
      <c r="G3310">
        <v>64.886274999999998</v>
      </c>
      <c r="H3310">
        <v>13.562079000000001</v>
      </c>
      <c r="I3310">
        <v>28.5</v>
      </c>
      <c r="J3310">
        <v>496</v>
      </c>
      <c r="K3310">
        <v>33232</v>
      </c>
      <c r="L3310">
        <v>88.734700000000004</v>
      </c>
    </row>
    <row r="3311" spans="1:12" x14ac:dyDescent="0.3">
      <c r="A3311" t="s">
        <v>6538</v>
      </c>
      <c r="B3311" t="s">
        <v>6539</v>
      </c>
      <c r="C3311">
        <v>128</v>
      </c>
      <c r="D3311" t="s">
        <v>8263</v>
      </c>
      <c r="E3311" t="s">
        <v>14</v>
      </c>
      <c r="F3311" t="s">
        <v>6071</v>
      </c>
      <c r="G3311">
        <v>65.209196000000006</v>
      </c>
      <c r="H3311">
        <v>12.796868</v>
      </c>
      <c r="I3311">
        <v>519</v>
      </c>
      <c r="J3311">
        <v>188.1</v>
      </c>
      <c r="K3311">
        <v>218572.2</v>
      </c>
      <c r="L3311">
        <v>549.06380000000001</v>
      </c>
    </row>
    <row r="3312" spans="1:12" x14ac:dyDescent="0.3">
      <c r="A3312" t="s">
        <v>6540</v>
      </c>
      <c r="B3312" t="s">
        <v>6541</v>
      </c>
      <c r="C3312">
        <v>48</v>
      </c>
      <c r="D3312" t="s">
        <v>8263</v>
      </c>
      <c r="E3312" t="s">
        <v>14</v>
      </c>
      <c r="F3312" t="s">
        <v>6071</v>
      </c>
      <c r="G3312">
        <v>65.803544000000002</v>
      </c>
      <c r="H3312">
        <v>12.729010000000001</v>
      </c>
      <c r="I3312">
        <v>198</v>
      </c>
      <c r="J3312">
        <v>149.5</v>
      </c>
      <c r="K3312">
        <v>65630.5</v>
      </c>
      <c r="L3312">
        <v>256.40469999999999</v>
      </c>
    </row>
    <row r="3313" spans="1:12" x14ac:dyDescent="0.3">
      <c r="A3313" t="s">
        <v>6542</v>
      </c>
      <c r="B3313" t="s">
        <v>6543</v>
      </c>
      <c r="C3313">
        <v>175</v>
      </c>
      <c r="D3313" t="s">
        <v>8263</v>
      </c>
      <c r="E3313" t="s">
        <v>14</v>
      </c>
      <c r="F3313" t="s">
        <v>6071</v>
      </c>
      <c r="G3313">
        <v>65.887091999999996</v>
      </c>
      <c r="H3313">
        <v>13.800661</v>
      </c>
      <c r="I3313">
        <v>135.5</v>
      </c>
      <c r="J3313">
        <v>2559</v>
      </c>
      <c r="K3313">
        <v>800967</v>
      </c>
      <c r="L3313">
        <v>901</v>
      </c>
    </row>
    <row r="3314" spans="1:12" x14ac:dyDescent="0.3">
      <c r="A3314" t="s">
        <v>6544</v>
      </c>
      <c r="B3314" t="s">
        <v>6545</v>
      </c>
      <c r="C3314">
        <v>15</v>
      </c>
      <c r="D3314" t="s">
        <v>8263</v>
      </c>
      <c r="E3314" t="s">
        <v>14</v>
      </c>
      <c r="F3314" t="s">
        <v>6071</v>
      </c>
      <c r="G3314">
        <v>66.053038000000001</v>
      </c>
      <c r="H3314">
        <v>13.336591</v>
      </c>
      <c r="I3314">
        <v>565</v>
      </c>
      <c r="J3314">
        <v>13.8</v>
      </c>
      <c r="K3314">
        <v>17429.400000000001</v>
      </c>
      <c r="L3314">
        <v>71.956100000000006</v>
      </c>
    </row>
    <row r="3315" spans="1:12" x14ac:dyDescent="0.3">
      <c r="A3315" t="s">
        <v>6546</v>
      </c>
      <c r="B3315" t="s">
        <v>6547</v>
      </c>
      <c r="C3315">
        <v>350</v>
      </c>
      <c r="D3315" t="s">
        <v>8263</v>
      </c>
      <c r="E3315" t="s">
        <v>14</v>
      </c>
      <c r="F3315" t="s">
        <v>6071</v>
      </c>
      <c r="G3315">
        <v>66.052026999999995</v>
      </c>
      <c r="H3315">
        <v>13.774634000000001</v>
      </c>
      <c r="I3315">
        <v>244.4</v>
      </c>
      <c r="J3315">
        <v>19</v>
      </c>
      <c r="K3315">
        <v>11191</v>
      </c>
      <c r="L3315">
        <v>2001</v>
      </c>
    </row>
    <row r="3316" spans="1:12" x14ac:dyDescent="0.3">
      <c r="A3316" t="s">
        <v>6548</v>
      </c>
      <c r="B3316" t="s">
        <v>6549</v>
      </c>
      <c r="C3316">
        <v>52</v>
      </c>
      <c r="D3316" t="s">
        <v>8263</v>
      </c>
      <c r="E3316" t="s">
        <v>14</v>
      </c>
      <c r="F3316" t="s">
        <v>6071</v>
      </c>
      <c r="G3316">
        <v>66.310342000000006</v>
      </c>
      <c r="H3316">
        <v>13.563553000000001</v>
      </c>
      <c r="I3316">
        <v>267.7</v>
      </c>
      <c r="J3316">
        <v>72</v>
      </c>
      <c r="K3316">
        <v>46008</v>
      </c>
      <c r="L3316">
        <v>231.98439999999999</v>
      </c>
    </row>
    <row r="3317" spans="1:12" x14ac:dyDescent="0.3">
      <c r="A3317" t="s">
        <v>6550</v>
      </c>
      <c r="B3317" t="s">
        <v>6551</v>
      </c>
      <c r="C3317">
        <v>20</v>
      </c>
      <c r="D3317" t="s">
        <v>8263</v>
      </c>
      <c r="E3317" t="s">
        <v>14</v>
      </c>
      <c r="F3317" t="s">
        <v>6071</v>
      </c>
      <c r="G3317">
        <v>66.062707000000003</v>
      </c>
      <c r="H3317">
        <v>13.997821999999999</v>
      </c>
      <c r="I3317">
        <v>357</v>
      </c>
      <c r="J3317">
        <v>153</v>
      </c>
      <c r="K3317">
        <v>128826</v>
      </c>
      <c r="L3317">
        <v>136.9323</v>
      </c>
    </row>
    <row r="3318" spans="1:12" x14ac:dyDescent="0.3">
      <c r="A3318" t="s">
        <v>6552</v>
      </c>
      <c r="B3318" t="s">
        <v>6553</v>
      </c>
      <c r="C3318">
        <v>90</v>
      </c>
      <c r="D3318" t="s">
        <v>8263</v>
      </c>
      <c r="E3318" t="s">
        <v>14</v>
      </c>
      <c r="F3318" t="s">
        <v>6071</v>
      </c>
      <c r="G3318">
        <v>66.336842000000004</v>
      </c>
      <c r="H3318">
        <v>14.166999000000001</v>
      </c>
      <c r="I3318">
        <v>43</v>
      </c>
      <c r="J3318">
        <v>54</v>
      </c>
      <c r="K3318">
        <v>4752</v>
      </c>
      <c r="L3318">
        <v>306.38850000000002</v>
      </c>
    </row>
    <row r="3319" spans="1:12" x14ac:dyDescent="0.3">
      <c r="A3319" t="s">
        <v>6554</v>
      </c>
      <c r="B3319" t="s">
        <v>6555</v>
      </c>
      <c r="C3319">
        <v>21</v>
      </c>
      <c r="D3319" t="s">
        <v>8263</v>
      </c>
      <c r="E3319" t="s">
        <v>14</v>
      </c>
      <c r="F3319" t="s">
        <v>6071</v>
      </c>
      <c r="G3319">
        <v>66.375658000000001</v>
      </c>
      <c r="H3319">
        <v>13.657311</v>
      </c>
      <c r="I3319">
        <v>227</v>
      </c>
      <c r="J3319">
        <v>74</v>
      </c>
      <c r="K3319">
        <v>51060</v>
      </c>
      <c r="L3319">
        <v>57.083399999999997</v>
      </c>
    </row>
    <row r="3320" spans="1:12" x14ac:dyDescent="0.3">
      <c r="A3320" t="s">
        <v>6556</v>
      </c>
      <c r="B3320" t="s">
        <v>6557</v>
      </c>
      <c r="C3320">
        <v>10</v>
      </c>
      <c r="D3320" t="s">
        <v>8263</v>
      </c>
      <c r="E3320" t="s">
        <v>14</v>
      </c>
      <c r="F3320" t="s">
        <v>6071</v>
      </c>
      <c r="G3320">
        <v>66.645942000000005</v>
      </c>
      <c r="H3320">
        <v>13.560479000000001</v>
      </c>
      <c r="I3320">
        <v>575</v>
      </c>
      <c r="J3320">
        <v>30.9</v>
      </c>
      <c r="K3320">
        <v>40880.699999999997</v>
      </c>
      <c r="L3320">
        <v>62.7</v>
      </c>
    </row>
    <row r="3321" spans="1:12" x14ac:dyDescent="0.3">
      <c r="A3321" t="s">
        <v>6558</v>
      </c>
      <c r="B3321" t="s">
        <v>6559</v>
      </c>
      <c r="C3321">
        <v>600</v>
      </c>
      <c r="D3321" t="s">
        <v>8263</v>
      </c>
      <c r="E3321" t="s">
        <v>14</v>
      </c>
      <c r="F3321" t="s">
        <v>6071</v>
      </c>
      <c r="G3321">
        <v>66.724508999999998</v>
      </c>
      <c r="H3321">
        <v>13.931343999999999</v>
      </c>
      <c r="I3321">
        <v>543</v>
      </c>
      <c r="J3321">
        <v>3506</v>
      </c>
      <c r="K3321">
        <v>4869834</v>
      </c>
      <c r="L3321">
        <v>2466.1460000000002</v>
      </c>
    </row>
    <row r="3322" spans="1:12" x14ac:dyDescent="0.3">
      <c r="A3322" t="s">
        <v>6560</v>
      </c>
      <c r="B3322" t="s">
        <v>6561</v>
      </c>
      <c r="C3322">
        <v>96</v>
      </c>
      <c r="D3322" t="s">
        <v>8263</v>
      </c>
      <c r="E3322" t="s">
        <v>14</v>
      </c>
      <c r="F3322" t="s">
        <v>6071</v>
      </c>
      <c r="G3322">
        <v>66.971196000000006</v>
      </c>
      <c r="H3322">
        <v>14.157405000000001</v>
      </c>
      <c r="I3322">
        <v>328.39</v>
      </c>
      <c r="J3322">
        <v>266</v>
      </c>
      <c r="K3322">
        <v>205086</v>
      </c>
      <c r="L3322">
        <v>561.68960000000004</v>
      </c>
    </row>
    <row r="3323" spans="1:12" x14ac:dyDescent="0.3">
      <c r="A3323" t="s">
        <v>6562</v>
      </c>
      <c r="B3323" t="s">
        <v>6563</v>
      </c>
      <c r="C3323">
        <v>12</v>
      </c>
      <c r="D3323" t="s">
        <v>8263</v>
      </c>
      <c r="E3323" t="s">
        <v>14</v>
      </c>
      <c r="F3323" t="s">
        <v>6071</v>
      </c>
      <c r="G3323">
        <v>66.951346000000001</v>
      </c>
      <c r="H3323">
        <v>14.225300000000001</v>
      </c>
      <c r="I3323">
        <v>295</v>
      </c>
      <c r="J3323">
        <v>63.3</v>
      </c>
      <c r="K3323">
        <v>45892.5</v>
      </c>
      <c r="L3323">
        <v>48.244399999999999</v>
      </c>
    </row>
    <row r="3324" spans="1:12" x14ac:dyDescent="0.3">
      <c r="A3324" t="s">
        <v>6564</v>
      </c>
      <c r="B3324" t="s">
        <v>6565</v>
      </c>
      <c r="C3324">
        <v>15</v>
      </c>
      <c r="D3324" t="s">
        <v>8263</v>
      </c>
      <c r="E3324" t="s">
        <v>14</v>
      </c>
      <c r="F3324" t="s">
        <v>6071</v>
      </c>
      <c r="G3324">
        <v>67.129684999999995</v>
      </c>
      <c r="H3324">
        <v>14.955136</v>
      </c>
      <c r="I3324">
        <v>319</v>
      </c>
      <c r="J3324">
        <v>43</v>
      </c>
      <c r="K3324">
        <v>33497</v>
      </c>
      <c r="L3324">
        <v>76.659599999999998</v>
      </c>
    </row>
    <row r="3325" spans="1:12" x14ac:dyDescent="0.3">
      <c r="A3325" t="s">
        <v>6566</v>
      </c>
      <c r="B3325" t="s">
        <v>6567</v>
      </c>
      <c r="C3325">
        <v>66</v>
      </c>
      <c r="D3325" t="s">
        <v>8263</v>
      </c>
      <c r="E3325" t="s">
        <v>14</v>
      </c>
      <c r="F3325" t="s">
        <v>6071</v>
      </c>
      <c r="G3325">
        <v>67.198670000000007</v>
      </c>
      <c r="H3325">
        <v>15.724273</v>
      </c>
      <c r="I3325">
        <v>125</v>
      </c>
      <c r="J3325">
        <v>2.7</v>
      </c>
      <c r="K3325">
        <v>785.7</v>
      </c>
      <c r="L3325">
        <v>293.42869999999999</v>
      </c>
    </row>
    <row r="3326" spans="1:12" x14ac:dyDescent="0.3">
      <c r="A3326" t="s">
        <v>6568</v>
      </c>
      <c r="B3326" t="s">
        <v>6569</v>
      </c>
      <c r="C3326">
        <v>180</v>
      </c>
      <c r="D3326" t="s">
        <v>8263</v>
      </c>
      <c r="E3326" t="s">
        <v>14</v>
      </c>
      <c r="F3326" t="s">
        <v>6071</v>
      </c>
      <c r="G3326">
        <v>67.323103000000003</v>
      </c>
      <c r="H3326">
        <v>15.722386</v>
      </c>
      <c r="I3326">
        <v>650</v>
      </c>
      <c r="J3326">
        <v>547.1</v>
      </c>
      <c r="K3326">
        <v>811896.4</v>
      </c>
      <c r="L3326">
        <v>916.3383</v>
      </c>
    </row>
    <row r="3327" spans="1:12" x14ac:dyDescent="0.3">
      <c r="A3327" t="s">
        <v>6570</v>
      </c>
      <c r="B3327" t="s">
        <v>6571</v>
      </c>
      <c r="C3327">
        <v>30</v>
      </c>
      <c r="D3327" t="s">
        <v>8263</v>
      </c>
      <c r="E3327" t="s">
        <v>14</v>
      </c>
      <c r="F3327" t="s">
        <v>6071</v>
      </c>
      <c r="G3327">
        <v>67.082707999999997</v>
      </c>
      <c r="H3327">
        <v>16.055171000000001</v>
      </c>
      <c r="I3327">
        <v>155</v>
      </c>
      <c r="J3327">
        <v>316.3</v>
      </c>
      <c r="K3327">
        <v>109756.1</v>
      </c>
      <c r="L3327">
        <v>155.71690000000001</v>
      </c>
    </row>
    <row r="3328" spans="1:12" x14ac:dyDescent="0.3">
      <c r="A3328" t="s">
        <v>6572</v>
      </c>
      <c r="B3328" t="s">
        <v>6573</v>
      </c>
      <c r="C3328">
        <v>48</v>
      </c>
      <c r="D3328" t="s">
        <v>8263</v>
      </c>
      <c r="E3328" t="s">
        <v>14</v>
      </c>
      <c r="F3328" t="s">
        <v>6071</v>
      </c>
      <c r="G3328">
        <v>67.116045</v>
      </c>
      <c r="H3328">
        <v>16.067266</v>
      </c>
      <c r="I3328">
        <v>231.69</v>
      </c>
      <c r="J3328">
        <v>0</v>
      </c>
      <c r="K3328">
        <v>0</v>
      </c>
      <c r="L3328">
        <v>247.7921</v>
      </c>
    </row>
    <row r="3329" spans="1:12" x14ac:dyDescent="0.3">
      <c r="A3329" t="s">
        <v>6574</v>
      </c>
      <c r="B3329" t="s">
        <v>6575</v>
      </c>
      <c r="C3329">
        <v>118</v>
      </c>
      <c r="D3329" t="s">
        <v>8263</v>
      </c>
      <c r="E3329" t="s">
        <v>14</v>
      </c>
      <c r="F3329" t="s">
        <v>6071</v>
      </c>
      <c r="G3329">
        <v>67.120911000000007</v>
      </c>
      <c r="H3329">
        <v>16.120823999999999</v>
      </c>
      <c r="I3329">
        <v>560</v>
      </c>
      <c r="J3329">
        <v>473</v>
      </c>
      <c r="K3329">
        <v>620103</v>
      </c>
      <c r="L3329">
        <v>362.65519999999998</v>
      </c>
    </row>
    <row r="3330" spans="1:12" x14ac:dyDescent="0.3">
      <c r="A3330" t="s">
        <v>6576</v>
      </c>
      <c r="B3330" t="s">
        <v>6577</v>
      </c>
      <c r="C3330">
        <v>10</v>
      </c>
      <c r="D3330" t="s">
        <v>8263</v>
      </c>
      <c r="E3330" t="s">
        <v>14</v>
      </c>
      <c r="F3330" t="s">
        <v>6071</v>
      </c>
      <c r="G3330">
        <v>67.355703000000005</v>
      </c>
      <c r="H3330">
        <v>14.851800000000001</v>
      </c>
      <c r="I3330">
        <v>116.69</v>
      </c>
      <c r="J3330">
        <v>116</v>
      </c>
      <c r="K3330">
        <v>32132</v>
      </c>
      <c r="L3330">
        <v>52.247700000000002</v>
      </c>
    </row>
    <row r="3331" spans="1:12" x14ac:dyDescent="0.3">
      <c r="A3331" t="s">
        <v>6578</v>
      </c>
      <c r="B3331" t="s">
        <v>6579</v>
      </c>
      <c r="C3331">
        <v>300</v>
      </c>
      <c r="D3331" t="s">
        <v>8263</v>
      </c>
      <c r="E3331" t="s">
        <v>14</v>
      </c>
      <c r="F3331" t="s">
        <v>6071</v>
      </c>
      <c r="G3331">
        <v>67.621621000000005</v>
      </c>
      <c r="H3331">
        <v>16.007076000000001</v>
      </c>
      <c r="I3331">
        <v>590</v>
      </c>
      <c r="J3331">
        <v>1476</v>
      </c>
      <c r="K3331">
        <v>2121012</v>
      </c>
      <c r="L3331">
        <v>749.74059999999997</v>
      </c>
    </row>
    <row r="3332" spans="1:12" x14ac:dyDescent="0.3">
      <c r="A3332" t="s">
        <v>6580</v>
      </c>
      <c r="B3332" t="s">
        <v>6581</v>
      </c>
      <c r="C3332">
        <v>11.3</v>
      </c>
      <c r="D3332" t="s">
        <v>8263</v>
      </c>
      <c r="E3332" t="s">
        <v>14</v>
      </c>
      <c r="F3332" t="s">
        <v>6071</v>
      </c>
      <c r="G3332">
        <v>67.904601</v>
      </c>
      <c r="H3332">
        <v>15.860028</v>
      </c>
      <c r="I3332">
        <v>45</v>
      </c>
      <c r="J3332">
        <v>4</v>
      </c>
      <c r="K3332">
        <v>436</v>
      </c>
      <c r="L3332">
        <v>52.453099999999999</v>
      </c>
    </row>
    <row r="3333" spans="1:12" x14ac:dyDescent="0.3">
      <c r="A3333" t="s">
        <v>6582</v>
      </c>
      <c r="B3333" t="s">
        <v>6583</v>
      </c>
      <c r="C3333">
        <v>21</v>
      </c>
      <c r="D3333" t="s">
        <v>8263</v>
      </c>
      <c r="E3333" t="s">
        <v>14</v>
      </c>
      <c r="F3333" t="s">
        <v>6071</v>
      </c>
      <c r="G3333">
        <v>67.807908999999995</v>
      </c>
      <c r="H3333">
        <v>16.115713</v>
      </c>
      <c r="I3333">
        <v>246.5</v>
      </c>
      <c r="J3333">
        <v>85</v>
      </c>
      <c r="K3333">
        <v>49555</v>
      </c>
      <c r="L3333">
        <v>80.578599999999994</v>
      </c>
    </row>
    <row r="3334" spans="1:12" x14ac:dyDescent="0.3">
      <c r="A3334" t="s">
        <v>6584</v>
      </c>
      <c r="B3334" t="s">
        <v>6585</v>
      </c>
      <c r="C3334">
        <v>23.3</v>
      </c>
      <c r="D3334" t="s">
        <v>8263</v>
      </c>
      <c r="E3334" t="s">
        <v>14</v>
      </c>
      <c r="F3334" t="s">
        <v>6071</v>
      </c>
      <c r="G3334">
        <v>67.824218000000002</v>
      </c>
      <c r="H3334">
        <v>15.993795</v>
      </c>
      <c r="I3334">
        <v>207.5</v>
      </c>
      <c r="J3334">
        <v>77</v>
      </c>
      <c r="K3334">
        <v>33110</v>
      </c>
      <c r="L3334">
        <v>86.429400000000001</v>
      </c>
    </row>
    <row r="3335" spans="1:12" x14ac:dyDescent="0.3">
      <c r="A3335" t="s">
        <v>6586</v>
      </c>
      <c r="B3335" t="s">
        <v>6587</v>
      </c>
      <c r="C3335">
        <v>75</v>
      </c>
      <c r="D3335" t="s">
        <v>8263</v>
      </c>
      <c r="E3335" t="s">
        <v>14</v>
      </c>
      <c r="F3335" t="s">
        <v>6071</v>
      </c>
      <c r="G3335">
        <v>68.060655999999994</v>
      </c>
      <c r="H3335">
        <v>16.668724999999998</v>
      </c>
      <c r="I3335">
        <v>486</v>
      </c>
      <c r="J3335">
        <v>107</v>
      </c>
      <c r="K3335">
        <v>122622</v>
      </c>
      <c r="L3335">
        <v>304.24849999999998</v>
      </c>
    </row>
    <row r="3336" spans="1:12" x14ac:dyDescent="0.3">
      <c r="A3336" t="s">
        <v>6588</v>
      </c>
      <c r="B3336" t="s">
        <v>6589</v>
      </c>
      <c r="C3336">
        <v>300</v>
      </c>
      <c r="D3336" t="s">
        <v>8263</v>
      </c>
      <c r="E3336" t="s">
        <v>14</v>
      </c>
      <c r="F3336" t="s">
        <v>6071</v>
      </c>
      <c r="G3336">
        <v>68.201085000000006</v>
      </c>
      <c r="H3336">
        <v>17.365839999999999</v>
      </c>
      <c r="I3336">
        <v>606.29</v>
      </c>
      <c r="J3336">
        <v>380.8</v>
      </c>
      <c r="K3336">
        <v>565488</v>
      </c>
      <c r="L3336">
        <v>1191.127</v>
      </c>
    </row>
    <row r="3337" spans="1:12" x14ac:dyDescent="0.3">
      <c r="A3337" t="s">
        <v>6590</v>
      </c>
      <c r="B3337" t="s">
        <v>6591</v>
      </c>
      <c r="C3337">
        <v>17</v>
      </c>
      <c r="D3337" t="s">
        <v>8263</v>
      </c>
      <c r="E3337" t="s">
        <v>14</v>
      </c>
      <c r="F3337" t="s">
        <v>6071</v>
      </c>
      <c r="G3337">
        <v>68.537019999999998</v>
      </c>
      <c r="H3337">
        <v>17.028627</v>
      </c>
      <c r="I3337">
        <v>501.7</v>
      </c>
      <c r="J3337">
        <v>34</v>
      </c>
      <c r="K3337">
        <v>39338</v>
      </c>
      <c r="L3337">
        <v>69.563999999999993</v>
      </c>
    </row>
    <row r="3338" spans="1:12" x14ac:dyDescent="0.3">
      <c r="A3338" t="s">
        <v>6592</v>
      </c>
      <c r="B3338" t="s">
        <v>6593</v>
      </c>
      <c r="C3338">
        <v>12</v>
      </c>
      <c r="D3338" t="s">
        <v>8263</v>
      </c>
      <c r="E3338" t="s">
        <v>14</v>
      </c>
      <c r="F3338" t="s">
        <v>6071</v>
      </c>
      <c r="G3338">
        <v>68.403304000000006</v>
      </c>
      <c r="H3338">
        <v>17.421530000000001</v>
      </c>
      <c r="I3338">
        <v>216.6</v>
      </c>
      <c r="J3338">
        <v>48</v>
      </c>
      <c r="K3338">
        <v>25008</v>
      </c>
      <c r="L3338">
        <v>41.366999999999997</v>
      </c>
    </row>
    <row r="3339" spans="1:12" x14ac:dyDescent="0.3">
      <c r="A3339" t="s">
        <v>6594</v>
      </c>
      <c r="B3339" t="s">
        <v>6595</v>
      </c>
      <c r="C3339">
        <v>65</v>
      </c>
      <c r="D3339" t="s">
        <v>8263</v>
      </c>
      <c r="E3339" t="s">
        <v>14</v>
      </c>
      <c r="F3339" t="s">
        <v>6071</v>
      </c>
      <c r="G3339">
        <v>68.397625000000005</v>
      </c>
      <c r="H3339">
        <v>17.799681</v>
      </c>
      <c r="I3339">
        <v>660</v>
      </c>
      <c r="J3339">
        <v>94.9</v>
      </c>
      <c r="K3339">
        <v>148993</v>
      </c>
      <c r="L3339">
        <v>246.45769999999999</v>
      </c>
    </row>
    <row r="3340" spans="1:12" x14ac:dyDescent="0.3">
      <c r="A3340" t="s">
        <v>6596</v>
      </c>
      <c r="B3340" t="s">
        <v>6597</v>
      </c>
      <c r="C3340">
        <v>25</v>
      </c>
      <c r="D3340" t="s">
        <v>8263</v>
      </c>
      <c r="E3340" t="s">
        <v>14</v>
      </c>
      <c r="F3340" t="s">
        <v>6071</v>
      </c>
      <c r="G3340">
        <v>68.475637000000006</v>
      </c>
      <c r="H3340">
        <v>17.626087999999999</v>
      </c>
      <c r="I3340">
        <v>253.89</v>
      </c>
      <c r="J3340">
        <v>96.5</v>
      </c>
      <c r="K3340">
        <v>55391</v>
      </c>
      <c r="L3340">
        <v>101.21080000000001</v>
      </c>
    </row>
    <row r="3341" spans="1:12" x14ac:dyDescent="0.3">
      <c r="A3341" t="s">
        <v>6598</v>
      </c>
      <c r="B3341" t="s">
        <v>6599</v>
      </c>
      <c r="C3341">
        <v>30</v>
      </c>
      <c r="D3341" t="s">
        <v>8263</v>
      </c>
      <c r="E3341" t="s">
        <v>14</v>
      </c>
      <c r="F3341" t="s">
        <v>6071</v>
      </c>
      <c r="G3341">
        <v>67.451701999999997</v>
      </c>
      <c r="H3341">
        <v>15.742424</v>
      </c>
      <c r="I3341">
        <v>314</v>
      </c>
      <c r="J3341">
        <v>24.5</v>
      </c>
      <c r="K3341">
        <v>18914</v>
      </c>
      <c r="L3341">
        <v>110.9623</v>
      </c>
    </row>
    <row r="3342" spans="1:12" x14ac:dyDescent="0.3">
      <c r="A3342" t="s">
        <v>6600</v>
      </c>
      <c r="B3342" t="s">
        <v>6601</v>
      </c>
      <c r="C3342">
        <v>90</v>
      </c>
      <c r="D3342" t="s">
        <v>8263</v>
      </c>
      <c r="E3342" t="s">
        <v>14</v>
      </c>
      <c r="F3342" t="s">
        <v>6071</v>
      </c>
      <c r="G3342">
        <v>68.659576000000001</v>
      </c>
      <c r="H3342">
        <v>18.824753000000001</v>
      </c>
      <c r="I3342">
        <v>185</v>
      </c>
      <c r="J3342">
        <v>1027</v>
      </c>
      <c r="K3342">
        <v>428259</v>
      </c>
      <c r="L3342">
        <v>500.35129999999998</v>
      </c>
    </row>
    <row r="3343" spans="1:12" x14ac:dyDescent="0.3">
      <c r="A3343" t="s">
        <v>6602</v>
      </c>
      <c r="B3343" t="s">
        <v>6603</v>
      </c>
      <c r="C3343">
        <v>130</v>
      </c>
      <c r="D3343" t="s">
        <v>8263</v>
      </c>
      <c r="E3343" t="s">
        <v>14</v>
      </c>
      <c r="F3343" t="s">
        <v>6071</v>
      </c>
      <c r="G3343">
        <v>68.738709999999998</v>
      </c>
      <c r="H3343">
        <v>18.656694999999999</v>
      </c>
      <c r="I3343">
        <v>229</v>
      </c>
      <c r="J3343">
        <v>3.7</v>
      </c>
      <c r="K3343">
        <v>1909.2</v>
      </c>
      <c r="L3343">
        <v>704.38710000000003</v>
      </c>
    </row>
    <row r="3344" spans="1:12" x14ac:dyDescent="0.3">
      <c r="A3344" t="s">
        <v>6604</v>
      </c>
      <c r="B3344" t="s">
        <v>6605</v>
      </c>
      <c r="C3344">
        <v>41.5</v>
      </c>
      <c r="D3344" t="s">
        <v>8263</v>
      </c>
      <c r="E3344" t="s">
        <v>14</v>
      </c>
      <c r="F3344" t="s">
        <v>6071</v>
      </c>
      <c r="G3344">
        <v>69.043788000000006</v>
      </c>
      <c r="H3344">
        <v>18.589680999999999</v>
      </c>
      <c r="I3344">
        <v>52.79</v>
      </c>
      <c r="J3344" t="s">
        <v>8263</v>
      </c>
      <c r="K3344" t="s">
        <v>8263</v>
      </c>
      <c r="L3344">
        <v>221.3252</v>
      </c>
    </row>
    <row r="3345" spans="1:12" x14ac:dyDescent="0.3">
      <c r="A3345" t="s">
        <v>6606</v>
      </c>
      <c r="B3345" t="s">
        <v>6607</v>
      </c>
      <c r="C3345">
        <v>26</v>
      </c>
      <c r="D3345" t="s">
        <v>8263</v>
      </c>
      <c r="E3345" t="s">
        <v>14</v>
      </c>
      <c r="F3345" t="s">
        <v>6071</v>
      </c>
      <c r="G3345">
        <v>68.875556000000003</v>
      </c>
      <c r="H3345">
        <v>19.560556999999999</v>
      </c>
      <c r="I3345">
        <v>278.5</v>
      </c>
      <c r="J3345">
        <v>135.69999999999999</v>
      </c>
      <c r="K3345">
        <v>84541.1</v>
      </c>
      <c r="L3345">
        <v>124.5671</v>
      </c>
    </row>
    <row r="3346" spans="1:12" x14ac:dyDescent="0.3">
      <c r="A3346" t="s">
        <v>6608</v>
      </c>
      <c r="B3346" t="s">
        <v>6609</v>
      </c>
      <c r="C3346">
        <v>70</v>
      </c>
      <c r="D3346" t="s">
        <v>8263</v>
      </c>
      <c r="E3346" t="s">
        <v>14</v>
      </c>
      <c r="F3346" t="s">
        <v>6071</v>
      </c>
      <c r="G3346">
        <v>69.312882999999999</v>
      </c>
      <c r="H3346">
        <v>20.34206</v>
      </c>
      <c r="I3346">
        <v>440</v>
      </c>
      <c r="J3346">
        <v>145.6</v>
      </c>
      <c r="K3346">
        <v>153025.60000000001</v>
      </c>
      <c r="L3346">
        <v>340.47629999999998</v>
      </c>
    </row>
    <row r="3347" spans="1:12" x14ac:dyDescent="0.3">
      <c r="A3347" t="s">
        <v>6610</v>
      </c>
      <c r="B3347" t="s">
        <v>6611</v>
      </c>
      <c r="C3347">
        <v>80</v>
      </c>
      <c r="D3347" t="s">
        <v>8263</v>
      </c>
      <c r="E3347" t="s">
        <v>14</v>
      </c>
      <c r="F3347" t="s">
        <v>6071</v>
      </c>
      <c r="G3347">
        <v>69.456759000000005</v>
      </c>
      <c r="H3347">
        <v>20.909811999999999</v>
      </c>
      <c r="I3347">
        <v>719.09</v>
      </c>
      <c r="J3347">
        <v>134.6</v>
      </c>
      <c r="K3347">
        <v>224916.6</v>
      </c>
      <c r="L3347">
        <v>339.9556</v>
      </c>
    </row>
    <row r="3348" spans="1:12" x14ac:dyDescent="0.3">
      <c r="A3348" t="s">
        <v>6612</v>
      </c>
      <c r="B3348" t="s">
        <v>6613</v>
      </c>
      <c r="C3348">
        <v>18.8</v>
      </c>
      <c r="D3348" t="s">
        <v>8263</v>
      </c>
      <c r="E3348" t="s">
        <v>14</v>
      </c>
      <c r="F3348" t="s">
        <v>6071</v>
      </c>
      <c r="G3348">
        <v>69.684261000000006</v>
      </c>
      <c r="H3348">
        <v>22.154025000000001</v>
      </c>
      <c r="I3348">
        <v>221</v>
      </c>
      <c r="J3348">
        <v>61.8</v>
      </c>
      <c r="K3348">
        <v>29664</v>
      </c>
      <c r="L3348">
        <v>74.113200000000006</v>
      </c>
    </row>
    <row r="3349" spans="1:12" x14ac:dyDescent="0.3">
      <c r="A3349" t="s">
        <v>6614</v>
      </c>
      <c r="B3349" t="s">
        <v>6615</v>
      </c>
      <c r="C3349">
        <v>12.8</v>
      </c>
      <c r="D3349" t="s">
        <v>8263</v>
      </c>
      <c r="E3349" t="s">
        <v>14</v>
      </c>
      <c r="F3349" t="s">
        <v>6071</v>
      </c>
      <c r="G3349">
        <v>70.401409000000001</v>
      </c>
      <c r="H3349">
        <v>23.627292000000001</v>
      </c>
      <c r="I3349">
        <v>215</v>
      </c>
      <c r="J3349">
        <v>52</v>
      </c>
      <c r="K3349">
        <v>24024</v>
      </c>
      <c r="L3349">
        <v>58.409500000000001</v>
      </c>
    </row>
    <row r="3350" spans="1:12" x14ac:dyDescent="0.3">
      <c r="A3350" t="s">
        <v>6616</v>
      </c>
      <c r="B3350" t="s">
        <v>6617</v>
      </c>
      <c r="C3350">
        <v>55</v>
      </c>
      <c r="D3350" t="s">
        <v>8263</v>
      </c>
      <c r="E3350" t="s">
        <v>14</v>
      </c>
      <c r="F3350" t="s">
        <v>6071</v>
      </c>
      <c r="G3350">
        <v>69.720001999999994</v>
      </c>
      <c r="H3350">
        <v>22.057216</v>
      </c>
      <c r="I3350">
        <v>308</v>
      </c>
      <c r="J3350">
        <v>23.3</v>
      </c>
      <c r="K3350">
        <v>17801.2</v>
      </c>
      <c r="L3350">
        <v>197.94659999999999</v>
      </c>
    </row>
    <row r="3351" spans="1:12" x14ac:dyDescent="0.3">
      <c r="A3351" t="s">
        <v>6618</v>
      </c>
      <c r="B3351" t="s">
        <v>6619</v>
      </c>
      <c r="C3351">
        <v>48</v>
      </c>
      <c r="D3351" t="s">
        <v>8263</v>
      </c>
      <c r="E3351" t="s">
        <v>14</v>
      </c>
      <c r="F3351" t="s">
        <v>6071</v>
      </c>
      <c r="G3351">
        <v>69.372952999999995</v>
      </c>
      <c r="H3351">
        <v>29.694029</v>
      </c>
      <c r="I3351">
        <v>19.7</v>
      </c>
      <c r="J3351">
        <v>2684</v>
      </c>
      <c r="K3351">
        <v>134200</v>
      </c>
      <c r="L3351">
        <v>288.59300000000002</v>
      </c>
    </row>
    <row r="3352" spans="1:12" x14ac:dyDescent="0.3">
      <c r="A3352" t="s">
        <v>6620</v>
      </c>
      <c r="B3352" t="s">
        <v>6621</v>
      </c>
      <c r="C3352">
        <v>22</v>
      </c>
      <c r="D3352" t="s">
        <v>8263</v>
      </c>
      <c r="E3352" t="s">
        <v>14</v>
      </c>
      <c r="F3352" t="s">
        <v>6071</v>
      </c>
      <c r="G3352">
        <v>69.399382000000003</v>
      </c>
      <c r="H3352">
        <v>29.787299999999998</v>
      </c>
      <c r="I3352">
        <v>10.19</v>
      </c>
      <c r="J3352">
        <v>0</v>
      </c>
      <c r="K3352">
        <v>0</v>
      </c>
      <c r="L3352">
        <v>141.11150000000001</v>
      </c>
    </row>
    <row r="3353" spans="1:12" x14ac:dyDescent="0.3">
      <c r="A3353" t="s">
        <v>6622</v>
      </c>
      <c r="B3353" t="s">
        <v>6623</v>
      </c>
      <c r="C3353">
        <v>50</v>
      </c>
      <c r="D3353" t="s">
        <v>8263</v>
      </c>
      <c r="E3353" t="s">
        <v>14</v>
      </c>
      <c r="F3353" t="s">
        <v>6071</v>
      </c>
      <c r="G3353">
        <v>70.409577999999996</v>
      </c>
      <c r="H3353">
        <v>26.701878000000001</v>
      </c>
      <c r="I3353">
        <v>200</v>
      </c>
      <c r="J3353">
        <v>364</v>
      </c>
      <c r="K3353">
        <v>167440</v>
      </c>
      <c r="L3353">
        <v>215</v>
      </c>
    </row>
    <row r="3354" spans="1:12" x14ac:dyDescent="0.3">
      <c r="A3354" t="s">
        <v>6624</v>
      </c>
      <c r="B3354" t="s">
        <v>6625</v>
      </c>
      <c r="C3354">
        <v>10.6</v>
      </c>
      <c r="D3354" t="s">
        <v>8263</v>
      </c>
      <c r="E3354" t="s">
        <v>14</v>
      </c>
      <c r="F3354" t="s">
        <v>6071</v>
      </c>
      <c r="G3354">
        <v>62.673965000000003</v>
      </c>
      <c r="H3354">
        <v>11.454045000000001</v>
      </c>
      <c r="I3354">
        <v>48</v>
      </c>
      <c r="J3354">
        <v>215</v>
      </c>
      <c r="K3354">
        <v>23005</v>
      </c>
      <c r="L3354">
        <v>55.996899999999997</v>
      </c>
    </row>
    <row r="3355" spans="1:12" x14ac:dyDescent="0.3">
      <c r="A3355" t="s">
        <v>6626</v>
      </c>
      <c r="B3355" t="s">
        <v>6627</v>
      </c>
      <c r="C3355">
        <v>30.2</v>
      </c>
      <c r="D3355" t="s">
        <v>8263</v>
      </c>
      <c r="E3355" t="s">
        <v>14</v>
      </c>
      <c r="F3355" t="s">
        <v>6071</v>
      </c>
      <c r="G3355">
        <v>59.929420999999998</v>
      </c>
      <c r="H3355">
        <v>9.9464170000000003</v>
      </c>
      <c r="I3355">
        <v>20</v>
      </c>
      <c r="J3355" t="s">
        <v>8263</v>
      </c>
      <c r="K3355" t="s">
        <v>8263</v>
      </c>
      <c r="L3355">
        <v>179.41759999999999</v>
      </c>
    </row>
    <row r="3356" spans="1:12" x14ac:dyDescent="0.3">
      <c r="A3356" t="s">
        <v>6628</v>
      </c>
      <c r="B3356" t="s">
        <v>6629</v>
      </c>
      <c r="C3356">
        <v>18.600000000000001</v>
      </c>
      <c r="D3356" t="s">
        <v>8263</v>
      </c>
      <c r="E3356" t="s">
        <v>14</v>
      </c>
      <c r="F3356" t="s">
        <v>6071</v>
      </c>
      <c r="G3356">
        <v>59.931023000000003</v>
      </c>
      <c r="H3356">
        <v>9.9454659999999997</v>
      </c>
      <c r="I3356">
        <v>19.7</v>
      </c>
      <c r="J3356" t="s">
        <v>8263</v>
      </c>
      <c r="K3356" t="s">
        <v>8263</v>
      </c>
      <c r="L3356">
        <v>35.0032</v>
      </c>
    </row>
    <row r="3357" spans="1:12" x14ac:dyDescent="0.3">
      <c r="A3357" t="s">
        <v>6630</v>
      </c>
      <c r="B3357" t="s">
        <v>6631</v>
      </c>
      <c r="C3357">
        <v>28</v>
      </c>
      <c r="D3357" t="s">
        <v>8263</v>
      </c>
      <c r="E3357" t="s">
        <v>14</v>
      </c>
      <c r="F3357" t="s">
        <v>6071</v>
      </c>
      <c r="G3357">
        <v>61.841526999999999</v>
      </c>
      <c r="H3357">
        <v>5.8026169999999997</v>
      </c>
      <c r="I3357">
        <v>375</v>
      </c>
      <c r="J3357">
        <v>12</v>
      </c>
      <c r="K3357">
        <v>11112</v>
      </c>
      <c r="L3357">
        <v>162.01</v>
      </c>
    </row>
    <row r="3358" spans="1:12" x14ac:dyDescent="0.3">
      <c r="A3358" t="s">
        <v>6632</v>
      </c>
      <c r="B3358" t="s">
        <v>6633</v>
      </c>
      <c r="C3358">
        <v>99.2</v>
      </c>
      <c r="D3358" t="s">
        <v>8263</v>
      </c>
      <c r="E3358" t="s">
        <v>14</v>
      </c>
      <c r="F3358" t="s">
        <v>6071</v>
      </c>
      <c r="G3358">
        <v>60.440064999999997</v>
      </c>
      <c r="H3358">
        <v>6.4061110000000001</v>
      </c>
      <c r="I3358">
        <v>870</v>
      </c>
      <c r="J3358">
        <v>92.5</v>
      </c>
      <c r="K3358">
        <v>195175</v>
      </c>
      <c r="L3358">
        <v>428.21800000000002</v>
      </c>
    </row>
    <row r="3359" spans="1:12" x14ac:dyDescent="0.3">
      <c r="A3359" t="s">
        <v>6634</v>
      </c>
      <c r="B3359" t="s">
        <v>6635</v>
      </c>
      <c r="C3359">
        <v>374</v>
      </c>
      <c r="D3359" t="s">
        <v>8263</v>
      </c>
      <c r="E3359" t="s">
        <v>14</v>
      </c>
      <c r="F3359" t="s">
        <v>6071</v>
      </c>
      <c r="G3359">
        <v>61.297125999999999</v>
      </c>
      <c r="H3359">
        <v>7.8499489999999996</v>
      </c>
      <c r="I3359">
        <v>1040</v>
      </c>
      <c r="J3359">
        <v>342.8</v>
      </c>
      <c r="K3359">
        <v>890251.6</v>
      </c>
      <c r="L3359">
        <v>1449.7260000000001</v>
      </c>
    </row>
    <row r="3360" spans="1:12" x14ac:dyDescent="0.3">
      <c r="A3360" t="s">
        <v>6636</v>
      </c>
      <c r="B3360" t="s">
        <v>6637</v>
      </c>
      <c r="C3360">
        <v>125</v>
      </c>
      <c r="D3360" t="s">
        <v>8263</v>
      </c>
      <c r="E3360" t="s">
        <v>14</v>
      </c>
      <c r="F3360" t="s">
        <v>6071</v>
      </c>
      <c r="G3360">
        <v>61.437100000000001</v>
      </c>
      <c r="H3360">
        <v>7.2347900000000003</v>
      </c>
      <c r="I3360">
        <v>454</v>
      </c>
      <c r="J3360">
        <v>178</v>
      </c>
      <c r="K3360">
        <v>189926</v>
      </c>
      <c r="L3360">
        <v>451.06849999999997</v>
      </c>
    </row>
    <row r="3361" spans="1:12" x14ac:dyDescent="0.3">
      <c r="A3361" t="s">
        <v>6638</v>
      </c>
      <c r="B3361" t="s">
        <v>6639</v>
      </c>
      <c r="C3361">
        <v>500</v>
      </c>
      <c r="D3361" t="s">
        <v>8263</v>
      </c>
      <c r="E3361" t="s">
        <v>14</v>
      </c>
      <c r="F3361" t="s">
        <v>6071</v>
      </c>
      <c r="G3361">
        <v>66.294966000000002</v>
      </c>
      <c r="H3361">
        <v>14.270422</v>
      </c>
      <c r="I3361">
        <v>505.29</v>
      </c>
      <c r="J3361">
        <v>2039.5</v>
      </c>
      <c r="K3361">
        <v>2447400</v>
      </c>
      <c r="L3361">
        <v>2183.8000000000002</v>
      </c>
    </row>
    <row r="3362" spans="1:12" x14ac:dyDescent="0.3">
      <c r="A3362" t="s">
        <v>6640</v>
      </c>
      <c r="B3362" t="s">
        <v>6641</v>
      </c>
      <c r="C3362">
        <v>15</v>
      </c>
      <c r="D3362" t="s">
        <v>8263</v>
      </c>
      <c r="E3362" t="s">
        <v>14</v>
      </c>
      <c r="F3362" t="s">
        <v>6071</v>
      </c>
      <c r="G3362">
        <v>59.885624</v>
      </c>
      <c r="H3362">
        <v>9.9090360000000004</v>
      </c>
      <c r="I3362">
        <v>6.09</v>
      </c>
      <c r="J3362" t="s">
        <v>8263</v>
      </c>
      <c r="K3362" t="s">
        <v>8263</v>
      </c>
      <c r="L3362">
        <v>103.1584</v>
      </c>
    </row>
    <row r="3363" spans="1:12" x14ac:dyDescent="0.3">
      <c r="A3363" t="s">
        <v>6642</v>
      </c>
      <c r="B3363" t="s">
        <v>6643</v>
      </c>
      <c r="C3363">
        <v>22</v>
      </c>
      <c r="D3363" t="s">
        <v>8263</v>
      </c>
      <c r="E3363" t="s">
        <v>14</v>
      </c>
      <c r="F3363" t="s">
        <v>6071</v>
      </c>
      <c r="G3363">
        <v>62.149825999999997</v>
      </c>
      <c r="H3363">
        <v>7.4354899999999997</v>
      </c>
      <c r="I3363">
        <v>329</v>
      </c>
      <c r="J3363">
        <v>10.5</v>
      </c>
      <c r="K3363">
        <v>8022</v>
      </c>
      <c r="L3363">
        <v>90.932400000000001</v>
      </c>
    </row>
    <row r="3364" spans="1:12" x14ac:dyDescent="0.3">
      <c r="A3364" t="s">
        <v>6644</v>
      </c>
      <c r="B3364" t="s">
        <v>6645</v>
      </c>
      <c r="C3364">
        <v>110</v>
      </c>
      <c r="D3364" t="s">
        <v>8263</v>
      </c>
      <c r="E3364" t="s">
        <v>14</v>
      </c>
      <c r="F3364" t="s">
        <v>6071</v>
      </c>
      <c r="G3364">
        <v>59.047854000000001</v>
      </c>
      <c r="H3364">
        <v>6.6475790000000003</v>
      </c>
      <c r="I3364">
        <v>885.5</v>
      </c>
      <c r="J3364">
        <v>96</v>
      </c>
      <c r="K3364">
        <v>195456</v>
      </c>
      <c r="L3364">
        <v>347.07</v>
      </c>
    </row>
    <row r="3365" spans="1:12" x14ac:dyDescent="0.3">
      <c r="A3365" t="s">
        <v>6646</v>
      </c>
      <c r="B3365" t="s">
        <v>6647</v>
      </c>
      <c r="C3365">
        <v>20</v>
      </c>
      <c r="D3365" t="s">
        <v>8263</v>
      </c>
      <c r="E3365" t="s">
        <v>14</v>
      </c>
      <c r="F3365" t="s">
        <v>6071</v>
      </c>
      <c r="G3365">
        <v>66.796875</v>
      </c>
      <c r="H3365">
        <v>14.000939000000001</v>
      </c>
      <c r="I3365">
        <v>463.5</v>
      </c>
      <c r="J3365">
        <v>17</v>
      </c>
      <c r="K3365">
        <v>15742</v>
      </c>
      <c r="L3365">
        <v>94.846599999999995</v>
      </c>
    </row>
    <row r="3366" spans="1:12" x14ac:dyDescent="0.3">
      <c r="A3366" t="s">
        <v>6648</v>
      </c>
      <c r="B3366" t="s">
        <v>6649</v>
      </c>
      <c r="C3366">
        <v>300</v>
      </c>
      <c r="D3366" t="s">
        <v>8263</v>
      </c>
      <c r="E3366" t="s">
        <v>14</v>
      </c>
      <c r="F3366" t="s">
        <v>6071</v>
      </c>
      <c r="G3366">
        <v>59.625304999999997</v>
      </c>
      <c r="H3366">
        <v>7.8532820000000001</v>
      </c>
      <c r="I3366">
        <v>221.8</v>
      </c>
      <c r="J3366">
        <v>307.2</v>
      </c>
      <c r="K3366">
        <v>154828.79999999999</v>
      </c>
      <c r="L3366">
        <v>1051.4590000000001</v>
      </c>
    </row>
    <row r="3367" spans="1:12" x14ac:dyDescent="0.3">
      <c r="A3367" t="s">
        <v>6650</v>
      </c>
      <c r="B3367" t="s">
        <v>6651</v>
      </c>
      <c r="C3367">
        <v>20</v>
      </c>
      <c r="D3367" t="s">
        <v>8263</v>
      </c>
      <c r="E3367" t="s">
        <v>14</v>
      </c>
      <c r="F3367" t="s">
        <v>6071</v>
      </c>
      <c r="G3367">
        <v>60.978203000000001</v>
      </c>
      <c r="H3367">
        <v>6.5160920000000004</v>
      </c>
      <c r="I3367">
        <v>175</v>
      </c>
      <c r="J3367">
        <v>95.9</v>
      </c>
      <c r="K3367">
        <v>38072.300000000003</v>
      </c>
      <c r="L3367">
        <v>63.055900000000001</v>
      </c>
    </row>
    <row r="3368" spans="1:12" x14ac:dyDescent="0.3">
      <c r="A3368" t="s">
        <v>6652</v>
      </c>
      <c r="B3368" t="s">
        <v>6653</v>
      </c>
      <c r="C3368">
        <v>52</v>
      </c>
      <c r="D3368" t="s">
        <v>8263</v>
      </c>
      <c r="E3368" t="s">
        <v>14</v>
      </c>
      <c r="F3368" t="s">
        <v>6071</v>
      </c>
      <c r="G3368">
        <v>60.238241000000002</v>
      </c>
      <c r="H3368">
        <v>9.0008400000000002</v>
      </c>
      <c r="I3368">
        <v>100</v>
      </c>
      <c r="J3368">
        <v>0</v>
      </c>
      <c r="K3368">
        <v>0</v>
      </c>
      <c r="L3368">
        <v>203.68799999999999</v>
      </c>
    </row>
    <row r="3369" spans="1:12" x14ac:dyDescent="0.3">
      <c r="A3369" t="s">
        <v>6654</v>
      </c>
      <c r="B3369" t="s">
        <v>6655</v>
      </c>
      <c r="C3369">
        <v>62</v>
      </c>
      <c r="D3369" t="s">
        <v>8263</v>
      </c>
      <c r="E3369" t="s">
        <v>14</v>
      </c>
      <c r="F3369" t="s">
        <v>6071</v>
      </c>
      <c r="G3369">
        <v>59.736730999999999</v>
      </c>
      <c r="H3369">
        <v>7.4345549999999996</v>
      </c>
      <c r="I3369">
        <v>174</v>
      </c>
      <c r="J3369">
        <v>517.1</v>
      </c>
      <c r="K3369">
        <v>216664.9</v>
      </c>
      <c r="L3369">
        <v>282.34500000000003</v>
      </c>
    </row>
    <row r="3370" spans="1:12" x14ac:dyDescent="0.3">
      <c r="A3370" t="s">
        <v>6656</v>
      </c>
      <c r="B3370" t="s">
        <v>6657</v>
      </c>
      <c r="C3370">
        <v>25</v>
      </c>
      <c r="D3370" t="s">
        <v>8263</v>
      </c>
      <c r="E3370" t="s">
        <v>14</v>
      </c>
      <c r="F3370" t="s">
        <v>6071</v>
      </c>
      <c r="G3370">
        <v>60.909193000000002</v>
      </c>
      <c r="H3370">
        <v>11.525804000000001</v>
      </c>
      <c r="I3370">
        <v>12.5</v>
      </c>
      <c r="J3370" t="s">
        <v>8263</v>
      </c>
      <c r="K3370" t="s">
        <v>8263</v>
      </c>
      <c r="L3370">
        <v>148.48089999999999</v>
      </c>
    </row>
    <row r="3371" spans="1:12" x14ac:dyDescent="0.3">
      <c r="A3371" t="s">
        <v>6658</v>
      </c>
      <c r="B3371" t="s">
        <v>6659</v>
      </c>
      <c r="C3371">
        <v>430</v>
      </c>
      <c r="D3371" t="s">
        <v>8263</v>
      </c>
      <c r="E3371" t="s">
        <v>14</v>
      </c>
      <c r="F3371" t="s">
        <v>6071</v>
      </c>
      <c r="G3371">
        <v>59.445571999999999</v>
      </c>
      <c r="H3371">
        <v>8.0403029999999998</v>
      </c>
      <c r="I3371">
        <v>393.5</v>
      </c>
      <c r="J3371">
        <v>11.2</v>
      </c>
      <c r="K3371">
        <v>10449.6</v>
      </c>
      <c r="L3371">
        <v>2327.7429999999999</v>
      </c>
    </row>
    <row r="3372" spans="1:12" x14ac:dyDescent="0.3">
      <c r="A3372" t="s">
        <v>6660</v>
      </c>
      <c r="B3372" t="s">
        <v>6661</v>
      </c>
      <c r="C3372">
        <v>20</v>
      </c>
      <c r="D3372" t="s">
        <v>8263</v>
      </c>
      <c r="E3372" t="s">
        <v>14</v>
      </c>
      <c r="F3372" t="s">
        <v>6071</v>
      </c>
      <c r="G3372">
        <v>59.496878000000002</v>
      </c>
      <c r="H3372">
        <v>7.8290579999999999</v>
      </c>
      <c r="I3372">
        <v>285</v>
      </c>
      <c r="J3372">
        <v>58.2</v>
      </c>
      <c r="K3372">
        <v>40390.800000000003</v>
      </c>
      <c r="L3372">
        <v>135.33629999999999</v>
      </c>
    </row>
    <row r="3373" spans="1:12" x14ac:dyDescent="0.3">
      <c r="A3373" t="s">
        <v>6662</v>
      </c>
      <c r="B3373" t="s">
        <v>6663</v>
      </c>
      <c r="C3373">
        <v>43</v>
      </c>
      <c r="D3373" t="s">
        <v>8263</v>
      </c>
      <c r="E3373" t="s">
        <v>14</v>
      </c>
      <c r="F3373" t="s">
        <v>6071</v>
      </c>
      <c r="G3373">
        <v>59.465161000000002</v>
      </c>
      <c r="H3373">
        <v>7.9322229999999996</v>
      </c>
      <c r="I3373">
        <v>346</v>
      </c>
      <c r="J3373">
        <v>75.5</v>
      </c>
      <c r="K3373">
        <v>64477</v>
      </c>
      <c r="L3373">
        <v>305.7</v>
      </c>
    </row>
    <row r="3374" spans="1:12" x14ac:dyDescent="0.3">
      <c r="A3374" t="s">
        <v>6664</v>
      </c>
      <c r="B3374" t="s">
        <v>6665</v>
      </c>
      <c r="C3374">
        <v>13.2</v>
      </c>
      <c r="D3374" t="s">
        <v>8263</v>
      </c>
      <c r="E3374" t="s">
        <v>14</v>
      </c>
      <c r="F3374" t="s">
        <v>6071</v>
      </c>
      <c r="G3374">
        <v>60.203110000000002</v>
      </c>
      <c r="H3374">
        <v>10.342110999999999</v>
      </c>
      <c r="I3374">
        <v>20.6</v>
      </c>
      <c r="J3374" t="s">
        <v>8263</v>
      </c>
      <c r="K3374" t="s">
        <v>8263</v>
      </c>
      <c r="L3374">
        <v>58.046300000000002</v>
      </c>
    </row>
    <row r="3375" spans="1:12" x14ac:dyDescent="0.3">
      <c r="A3375" t="s">
        <v>6666</v>
      </c>
      <c r="B3375" t="s">
        <v>6667</v>
      </c>
      <c r="C3375">
        <v>18.399999999999999</v>
      </c>
      <c r="D3375" t="s">
        <v>8263</v>
      </c>
      <c r="E3375" t="s">
        <v>14</v>
      </c>
      <c r="F3375" t="s">
        <v>6071</v>
      </c>
      <c r="G3375">
        <v>58.767746000000002</v>
      </c>
      <c r="H3375">
        <v>8.4814469999999993</v>
      </c>
      <c r="I3375">
        <v>54.5</v>
      </c>
      <c r="J3375" t="s">
        <v>8263</v>
      </c>
      <c r="K3375" t="s">
        <v>8263</v>
      </c>
      <c r="L3375">
        <v>67.995199999999997</v>
      </c>
    </row>
    <row r="3376" spans="1:12" x14ac:dyDescent="0.3">
      <c r="A3376" t="s">
        <v>6668</v>
      </c>
      <c r="B3376" t="s">
        <v>6669</v>
      </c>
      <c r="C3376">
        <v>180</v>
      </c>
      <c r="D3376" t="s">
        <v>8263</v>
      </c>
      <c r="E3376" t="s">
        <v>14</v>
      </c>
      <c r="F3376" t="s">
        <v>6071</v>
      </c>
      <c r="G3376">
        <v>59.885317999999998</v>
      </c>
      <c r="H3376">
        <v>8.6740139999999997</v>
      </c>
      <c r="I3376">
        <v>823</v>
      </c>
      <c r="J3376">
        <v>260.39999999999998</v>
      </c>
      <c r="K3376">
        <v>473407.2</v>
      </c>
      <c r="L3376">
        <v>736.83130000000006</v>
      </c>
    </row>
    <row r="3377" spans="1:12" x14ac:dyDescent="0.3">
      <c r="A3377" t="s">
        <v>6670</v>
      </c>
      <c r="B3377" t="s">
        <v>6671</v>
      </c>
      <c r="C3377">
        <v>120</v>
      </c>
      <c r="D3377" t="s">
        <v>8263</v>
      </c>
      <c r="E3377" t="s">
        <v>14</v>
      </c>
      <c r="F3377" t="s">
        <v>6071</v>
      </c>
      <c r="G3377">
        <v>58.881373000000004</v>
      </c>
      <c r="H3377">
        <v>6.8178140000000003</v>
      </c>
      <c r="I3377">
        <v>158</v>
      </c>
      <c r="J3377">
        <v>931.58</v>
      </c>
      <c r="K3377">
        <v>344684.6</v>
      </c>
      <c r="L3377">
        <v>582.79930000000002</v>
      </c>
    </row>
    <row r="3378" spans="1:12" x14ac:dyDescent="0.3">
      <c r="A3378" t="s">
        <v>6672</v>
      </c>
      <c r="B3378" t="s">
        <v>6673</v>
      </c>
      <c r="C3378">
        <v>75</v>
      </c>
      <c r="D3378" t="s">
        <v>8263</v>
      </c>
      <c r="E3378" t="s">
        <v>14</v>
      </c>
      <c r="F3378" t="s">
        <v>6071</v>
      </c>
      <c r="G3378">
        <v>61.937434000000003</v>
      </c>
      <c r="H3378">
        <v>7.8868530000000003</v>
      </c>
      <c r="I3378">
        <v>325.60000000000002</v>
      </c>
      <c r="J3378">
        <v>166</v>
      </c>
      <c r="K3378">
        <v>128152</v>
      </c>
      <c r="L3378">
        <v>303.92</v>
      </c>
    </row>
    <row r="3379" spans="1:12" x14ac:dyDescent="0.3">
      <c r="A3379" t="s">
        <v>6674</v>
      </c>
      <c r="B3379" t="s">
        <v>6675</v>
      </c>
      <c r="C3379">
        <v>99.5</v>
      </c>
      <c r="D3379" t="s">
        <v>8263</v>
      </c>
      <c r="E3379" t="s">
        <v>14</v>
      </c>
      <c r="F3379" t="s">
        <v>6071</v>
      </c>
      <c r="G3379">
        <v>61.921770000000002</v>
      </c>
      <c r="H3379">
        <v>8.0905280000000008</v>
      </c>
      <c r="I3379">
        <v>149.6</v>
      </c>
      <c r="J3379">
        <v>0.55000000000000004</v>
      </c>
      <c r="K3379">
        <v>202.95</v>
      </c>
      <c r="L3379">
        <v>377.28</v>
      </c>
    </row>
    <row r="3380" spans="1:12" x14ac:dyDescent="0.3">
      <c r="A3380" t="s">
        <v>6676</v>
      </c>
      <c r="B3380" t="s">
        <v>6677</v>
      </c>
      <c r="C3380">
        <v>48.1</v>
      </c>
      <c r="D3380" t="s">
        <v>8263</v>
      </c>
      <c r="E3380" t="s">
        <v>14</v>
      </c>
      <c r="F3380" t="s">
        <v>6071</v>
      </c>
      <c r="G3380">
        <v>63.986370999999998</v>
      </c>
      <c r="H3380">
        <v>11.094741000000001</v>
      </c>
      <c r="I3380">
        <v>175.3</v>
      </c>
      <c r="J3380">
        <v>32</v>
      </c>
      <c r="K3380">
        <v>14464</v>
      </c>
      <c r="L3380">
        <v>193.01920000000001</v>
      </c>
    </row>
    <row r="3381" spans="1:12" x14ac:dyDescent="0.3">
      <c r="A3381" t="s">
        <v>6678</v>
      </c>
      <c r="B3381" t="s">
        <v>6679</v>
      </c>
      <c r="C3381">
        <v>25.32</v>
      </c>
      <c r="D3381" t="s">
        <v>8263</v>
      </c>
      <c r="E3381" t="s">
        <v>14</v>
      </c>
      <c r="F3381" t="s">
        <v>6071</v>
      </c>
      <c r="G3381">
        <v>59.517958</v>
      </c>
      <c r="H3381">
        <v>8.6710410000000007</v>
      </c>
      <c r="I3381">
        <v>389</v>
      </c>
      <c r="J3381">
        <v>0.21</v>
      </c>
      <c r="K3381">
        <v>196.98</v>
      </c>
      <c r="L3381">
        <v>54</v>
      </c>
    </row>
    <row r="3382" spans="1:12" x14ac:dyDescent="0.3">
      <c r="A3382" t="s">
        <v>6680</v>
      </c>
      <c r="B3382" t="s">
        <v>6681</v>
      </c>
      <c r="C3382">
        <v>14.8</v>
      </c>
      <c r="D3382" t="s">
        <v>8263</v>
      </c>
      <c r="E3382" t="s">
        <v>14</v>
      </c>
      <c r="F3382" t="s">
        <v>6071</v>
      </c>
      <c r="G3382">
        <v>59.159053</v>
      </c>
      <c r="H3382">
        <v>6.6128660000000004</v>
      </c>
      <c r="I3382">
        <v>60</v>
      </c>
      <c r="J3382">
        <v>40</v>
      </c>
      <c r="K3382">
        <v>5680</v>
      </c>
      <c r="L3382">
        <v>54</v>
      </c>
    </row>
    <row r="3383" spans="1:12" x14ac:dyDescent="0.3">
      <c r="A3383" t="s">
        <v>6682</v>
      </c>
      <c r="B3383" t="s">
        <v>6683</v>
      </c>
      <c r="C3383">
        <v>230</v>
      </c>
      <c r="D3383" t="s">
        <v>8263</v>
      </c>
      <c r="E3383" t="s">
        <v>14</v>
      </c>
      <c r="F3383" t="s">
        <v>6071</v>
      </c>
      <c r="G3383">
        <v>59.844023</v>
      </c>
      <c r="H3383">
        <v>5.9941170000000001</v>
      </c>
      <c r="I3383">
        <v>374.8</v>
      </c>
      <c r="J3383">
        <v>22.4</v>
      </c>
      <c r="K3383">
        <v>21011.200000000001</v>
      </c>
      <c r="L3383">
        <v>712.3</v>
      </c>
    </row>
    <row r="3384" spans="1:12" x14ac:dyDescent="0.3">
      <c r="A3384" t="s">
        <v>6684</v>
      </c>
      <c r="B3384" t="s">
        <v>6685</v>
      </c>
      <c r="C3384">
        <v>15.5</v>
      </c>
      <c r="D3384" t="s">
        <v>8263</v>
      </c>
      <c r="E3384" t="s">
        <v>14</v>
      </c>
      <c r="F3384" t="s">
        <v>6071</v>
      </c>
      <c r="G3384">
        <v>61.840738000000002</v>
      </c>
      <c r="H3384">
        <v>6.6387799999999997</v>
      </c>
      <c r="I3384">
        <v>512</v>
      </c>
      <c r="J3384">
        <v>0</v>
      </c>
      <c r="K3384" t="s">
        <v>8263</v>
      </c>
      <c r="L3384">
        <v>55</v>
      </c>
    </row>
    <row r="3385" spans="1:12" x14ac:dyDescent="0.3">
      <c r="A3385" t="s">
        <v>6686</v>
      </c>
      <c r="B3385" t="s">
        <v>6687</v>
      </c>
      <c r="C3385">
        <v>13.27</v>
      </c>
      <c r="D3385" t="s">
        <v>8263</v>
      </c>
      <c r="E3385" t="s">
        <v>14</v>
      </c>
      <c r="F3385" t="s">
        <v>6071</v>
      </c>
      <c r="G3385">
        <v>61.733638999999997</v>
      </c>
      <c r="H3385">
        <v>6.5085750000000004</v>
      </c>
      <c r="I3385">
        <v>137</v>
      </c>
      <c r="J3385">
        <v>0</v>
      </c>
      <c r="K3385">
        <v>0</v>
      </c>
      <c r="L3385">
        <v>61.5</v>
      </c>
    </row>
    <row r="3386" spans="1:12" x14ac:dyDescent="0.3">
      <c r="A3386" t="s">
        <v>6688</v>
      </c>
      <c r="B3386" t="s">
        <v>6689</v>
      </c>
      <c r="C3386">
        <v>62.5</v>
      </c>
      <c r="D3386" t="s">
        <v>8263</v>
      </c>
      <c r="E3386" t="s">
        <v>14</v>
      </c>
      <c r="F3386" t="s">
        <v>6071</v>
      </c>
      <c r="G3386">
        <v>59.639932999999999</v>
      </c>
      <c r="H3386">
        <v>6.3795609999999998</v>
      </c>
      <c r="I3386">
        <v>253</v>
      </c>
      <c r="J3386">
        <v>9.6999999999999993</v>
      </c>
      <c r="K3386">
        <v>6101.3</v>
      </c>
      <c r="L3386">
        <v>381.017</v>
      </c>
    </row>
    <row r="3387" spans="1:12" x14ac:dyDescent="0.3">
      <c r="A3387" t="s">
        <v>6690</v>
      </c>
      <c r="B3387" t="s">
        <v>6691</v>
      </c>
      <c r="C3387">
        <v>212.4</v>
      </c>
      <c r="D3387" t="s">
        <v>8263</v>
      </c>
      <c r="E3387" t="s">
        <v>14</v>
      </c>
      <c r="F3387" t="s">
        <v>6071</v>
      </c>
      <c r="G3387">
        <v>59.639932999999999</v>
      </c>
      <c r="H3387">
        <v>6.3795609999999998</v>
      </c>
      <c r="I3387">
        <v>550</v>
      </c>
      <c r="J3387">
        <v>35.299999999999997</v>
      </c>
      <c r="K3387">
        <v>49596.5</v>
      </c>
      <c r="L3387">
        <v>1029.568</v>
      </c>
    </row>
    <row r="3388" spans="1:12" x14ac:dyDescent="0.3">
      <c r="A3388" t="s">
        <v>6692</v>
      </c>
      <c r="B3388" t="s">
        <v>6693</v>
      </c>
      <c r="C3388">
        <v>45</v>
      </c>
      <c r="D3388" t="s">
        <v>8263</v>
      </c>
      <c r="E3388" t="s">
        <v>14</v>
      </c>
      <c r="F3388" t="s">
        <v>6071</v>
      </c>
      <c r="G3388">
        <v>63.372365000000002</v>
      </c>
      <c r="H3388">
        <v>10.404037000000001</v>
      </c>
      <c r="I3388">
        <v>61</v>
      </c>
      <c r="J3388" t="s">
        <v>8263</v>
      </c>
      <c r="K3388" t="s">
        <v>8263</v>
      </c>
      <c r="L3388">
        <v>138.4</v>
      </c>
    </row>
    <row r="3389" spans="1:12" x14ac:dyDescent="0.3">
      <c r="A3389" t="s">
        <v>6694</v>
      </c>
      <c r="B3389" t="s">
        <v>6695</v>
      </c>
      <c r="C3389">
        <v>84</v>
      </c>
      <c r="D3389" t="s">
        <v>8263</v>
      </c>
      <c r="E3389" t="s">
        <v>14</v>
      </c>
      <c r="F3389" t="s">
        <v>6071</v>
      </c>
      <c r="G3389">
        <v>61.511811999999999</v>
      </c>
      <c r="H3389">
        <v>6.6096300000000001</v>
      </c>
      <c r="I3389">
        <v>775.4</v>
      </c>
      <c r="J3389">
        <v>31.86</v>
      </c>
      <c r="K3389">
        <v>61935.839999999997</v>
      </c>
      <c r="L3389">
        <v>247</v>
      </c>
    </row>
    <row r="3390" spans="1:12" x14ac:dyDescent="0.3">
      <c r="A3390" t="s">
        <v>6696</v>
      </c>
      <c r="B3390" t="s">
        <v>6697</v>
      </c>
      <c r="C3390">
        <v>34</v>
      </c>
      <c r="D3390" t="s">
        <v>8263</v>
      </c>
      <c r="E3390" t="s">
        <v>14</v>
      </c>
      <c r="F3390" t="s">
        <v>6071</v>
      </c>
      <c r="G3390">
        <v>59.002831</v>
      </c>
      <c r="H3390">
        <v>6.0815669999999997</v>
      </c>
      <c r="I3390">
        <v>281</v>
      </c>
      <c r="J3390">
        <v>24.35</v>
      </c>
      <c r="K3390">
        <v>17678.099999999999</v>
      </c>
      <c r="L3390">
        <v>92</v>
      </c>
    </row>
    <row r="3391" spans="1:12" x14ac:dyDescent="0.3">
      <c r="A3391" t="s">
        <v>6698</v>
      </c>
      <c r="B3391" t="s">
        <v>6699</v>
      </c>
      <c r="C3391">
        <v>48.9</v>
      </c>
      <c r="D3391" t="s">
        <v>8263</v>
      </c>
      <c r="E3391" t="s">
        <v>14</v>
      </c>
      <c r="F3391" t="s">
        <v>6071</v>
      </c>
      <c r="G3391">
        <v>61.310276000000002</v>
      </c>
      <c r="H3391">
        <v>7.8326450000000003</v>
      </c>
      <c r="I3391">
        <v>687.8</v>
      </c>
      <c r="J3391">
        <v>0</v>
      </c>
      <c r="K3391">
        <v>0</v>
      </c>
      <c r="L3391">
        <v>84</v>
      </c>
    </row>
    <row r="3392" spans="1:12" x14ac:dyDescent="0.3">
      <c r="A3392" t="s">
        <v>6700</v>
      </c>
      <c r="B3392" t="s">
        <v>6701</v>
      </c>
      <c r="C3392">
        <v>24</v>
      </c>
      <c r="D3392" t="s">
        <v>8263</v>
      </c>
      <c r="E3392" t="s">
        <v>14</v>
      </c>
      <c r="F3392" t="s">
        <v>6071</v>
      </c>
      <c r="G3392">
        <v>59.350377999999999</v>
      </c>
      <c r="H3392">
        <v>7.2953549999999998</v>
      </c>
      <c r="I3392">
        <v>81</v>
      </c>
      <c r="J3392">
        <v>0</v>
      </c>
      <c r="K3392">
        <v>0</v>
      </c>
      <c r="L3392">
        <v>69</v>
      </c>
    </row>
    <row r="3393" spans="1:12" x14ac:dyDescent="0.3">
      <c r="A3393" t="s">
        <v>6702</v>
      </c>
      <c r="B3393" t="s">
        <v>6703</v>
      </c>
      <c r="C3393">
        <v>80</v>
      </c>
      <c r="D3393" t="s">
        <v>8263</v>
      </c>
      <c r="E3393" t="s">
        <v>14</v>
      </c>
      <c r="F3393" t="s">
        <v>6071</v>
      </c>
      <c r="G3393">
        <v>61.238650999999997</v>
      </c>
      <c r="H3393">
        <v>6.1593590000000003</v>
      </c>
      <c r="I3393">
        <v>570.4</v>
      </c>
      <c r="J3393">
        <v>37.6</v>
      </c>
      <c r="K3393">
        <v>52226.400000000001</v>
      </c>
      <c r="L3393">
        <v>342</v>
      </c>
    </row>
    <row r="3394" spans="1:12" x14ac:dyDescent="0.3">
      <c r="A3394" t="s">
        <v>6704</v>
      </c>
      <c r="B3394" t="s">
        <v>6705</v>
      </c>
      <c r="C3394">
        <v>14</v>
      </c>
      <c r="D3394" t="s">
        <v>8263</v>
      </c>
      <c r="E3394" t="s">
        <v>14</v>
      </c>
      <c r="F3394" t="s">
        <v>6071</v>
      </c>
      <c r="G3394">
        <v>66.057334999999995</v>
      </c>
      <c r="H3394">
        <v>14.243865</v>
      </c>
      <c r="I3394">
        <v>70</v>
      </c>
      <c r="J3394">
        <v>314</v>
      </c>
      <c r="K3394">
        <v>55578</v>
      </c>
      <c r="L3394">
        <v>65</v>
      </c>
    </row>
    <row r="3395" spans="1:12" x14ac:dyDescent="0.3">
      <c r="A3395" t="s">
        <v>6706</v>
      </c>
      <c r="B3395" t="s">
        <v>6707</v>
      </c>
      <c r="C3395">
        <v>13.7</v>
      </c>
      <c r="D3395" t="s">
        <v>8263</v>
      </c>
      <c r="E3395" t="s">
        <v>14</v>
      </c>
      <c r="F3395" t="s">
        <v>6071</v>
      </c>
      <c r="G3395">
        <v>61.736210999999997</v>
      </c>
      <c r="H3395">
        <v>8.9362820000000003</v>
      </c>
      <c r="I3395">
        <v>123</v>
      </c>
      <c r="J3395">
        <v>0</v>
      </c>
      <c r="K3395">
        <v>0</v>
      </c>
      <c r="L3395">
        <v>47.4</v>
      </c>
    </row>
    <row r="3396" spans="1:12" x14ac:dyDescent="0.3">
      <c r="A3396" t="s">
        <v>6708</v>
      </c>
      <c r="B3396" t="s">
        <v>6709</v>
      </c>
      <c r="C3396">
        <v>25</v>
      </c>
      <c r="D3396" t="s">
        <v>8263</v>
      </c>
      <c r="E3396" t="s">
        <v>14</v>
      </c>
      <c r="F3396" t="s">
        <v>6071</v>
      </c>
      <c r="G3396">
        <v>60.849198999999999</v>
      </c>
      <c r="H3396">
        <v>6.7229720000000004</v>
      </c>
      <c r="I3396">
        <v>278.5</v>
      </c>
      <c r="J3396" t="s">
        <v>8263</v>
      </c>
      <c r="K3396" t="s">
        <v>8263</v>
      </c>
      <c r="L3396">
        <v>81</v>
      </c>
    </row>
    <row r="3397" spans="1:12" x14ac:dyDescent="0.3">
      <c r="A3397" t="s">
        <v>6710</v>
      </c>
      <c r="B3397" t="s">
        <v>6711</v>
      </c>
      <c r="C3397">
        <v>26.8</v>
      </c>
      <c r="D3397" t="s">
        <v>8263</v>
      </c>
      <c r="E3397" t="s">
        <v>14</v>
      </c>
      <c r="F3397" t="s">
        <v>6071</v>
      </c>
      <c r="G3397">
        <v>66.923648</v>
      </c>
      <c r="H3397">
        <v>14.393596000000001</v>
      </c>
      <c r="I3397">
        <v>220.5</v>
      </c>
      <c r="J3397" t="s">
        <v>8263</v>
      </c>
      <c r="K3397" t="s">
        <v>8263</v>
      </c>
      <c r="L3397">
        <v>58</v>
      </c>
    </row>
    <row r="3398" spans="1:12" x14ac:dyDescent="0.3">
      <c r="A3398" t="s">
        <v>6712</v>
      </c>
      <c r="B3398" t="s">
        <v>6713</v>
      </c>
      <c r="C3398">
        <v>19.3</v>
      </c>
      <c r="D3398" t="s">
        <v>8263</v>
      </c>
      <c r="E3398" t="s">
        <v>14</v>
      </c>
      <c r="F3398" t="s">
        <v>6071</v>
      </c>
      <c r="G3398">
        <v>65.289810000000003</v>
      </c>
      <c r="H3398">
        <v>13.041161000000001</v>
      </c>
      <c r="I3398">
        <v>531.37</v>
      </c>
      <c r="J3398">
        <v>0</v>
      </c>
      <c r="K3398">
        <v>0</v>
      </c>
      <c r="L3398">
        <v>40.5</v>
      </c>
    </row>
    <row r="3399" spans="1:12" x14ac:dyDescent="0.3">
      <c r="A3399" t="s">
        <v>6714</v>
      </c>
      <c r="B3399" t="s">
        <v>6715</v>
      </c>
      <c r="C3399">
        <v>23</v>
      </c>
      <c r="D3399" t="s">
        <v>8263</v>
      </c>
      <c r="E3399" t="s">
        <v>14</v>
      </c>
      <c r="F3399" t="s">
        <v>6071</v>
      </c>
      <c r="G3399">
        <v>60.115822000000001</v>
      </c>
      <c r="H3399">
        <v>6.6252880000000003</v>
      </c>
      <c r="I3399">
        <v>513</v>
      </c>
      <c r="J3399" t="s">
        <v>8263</v>
      </c>
      <c r="K3399" t="s">
        <v>8263</v>
      </c>
      <c r="L3399">
        <v>57</v>
      </c>
    </row>
    <row r="3400" spans="1:12" x14ac:dyDescent="0.3">
      <c r="A3400" t="s">
        <v>6716</v>
      </c>
      <c r="B3400" t="s">
        <v>6717</v>
      </c>
      <c r="C3400">
        <v>80</v>
      </c>
      <c r="D3400" t="s">
        <v>8263</v>
      </c>
      <c r="E3400" t="s">
        <v>14</v>
      </c>
      <c r="F3400" t="s">
        <v>6071</v>
      </c>
      <c r="G3400">
        <v>61.860793000000001</v>
      </c>
      <c r="H3400">
        <v>9.4087870000000002</v>
      </c>
      <c r="I3400">
        <v>103.5</v>
      </c>
      <c r="J3400" t="s">
        <v>8263</v>
      </c>
      <c r="K3400" t="s">
        <v>8263</v>
      </c>
      <c r="L3400">
        <v>192</v>
      </c>
    </row>
    <row r="3401" spans="1:12" x14ac:dyDescent="0.3">
      <c r="A3401" t="s">
        <v>6718</v>
      </c>
      <c r="B3401" t="s">
        <v>6719</v>
      </c>
      <c r="C3401">
        <v>25.5</v>
      </c>
      <c r="D3401" t="s">
        <v>8263</v>
      </c>
      <c r="E3401" t="s">
        <v>14</v>
      </c>
      <c r="F3401" t="s">
        <v>6071</v>
      </c>
      <c r="G3401">
        <v>64.279770999999997</v>
      </c>
      <c r="H3401">
        <v>12.617346</v>
      </c>
      <c r="I3401">
        <v>124</v>
      </c>
      <c r="J3401" t="s">
        <v>8263</v>
      </c>
      <c r="K3401" t="s">
        <v>8263</v>
      </c>
      <c r="L3401">
        <v>75</v>
      </c>
    </row>
    <row r="3402" spans="1:12" x14ac:dyDescent="0.3">
      <c r="A3402" t="s">
        <v>6720</v>
      </c>
      <c r="B3402" t="s">
        <v>6721</v>
      </c>
      <c r="C3402">
        <v>370</v>
      </c>
      <c r="D3402" t="s">
        <v>8263</v>
      </c>
      <c r="E3402" t="s">
        <v>14</v>
      </c>
      <c r="F3402" t="s">
        <v>6071</v>
      </c>
      <c r="G3402">
        <v>59.065337999999997</v>
      </c>
      <c r="H3402">
        <v>6.6322720000000004</v>
      </c>
      <c r="I3402">
        <v>670.5</v>
      </c>
      <c r="J3402">
        <v>556</v>
      </c>
      <c r="K3402">
        <v>952428</v>
      </c>
      <c r="L3402">
        <v>1500</v>
      </c>
    </row>
    <row r="3403" spans="1:12" x14ac:dyDescent="0.3">
      <c r="A3403" t="s">
        <v>6722</v>
      </c>
      <c r="B3403" t="s">
        <v>6723</v>
      </c>
      <c r="C3403">
        <v>77</v>
      </c>
      <c r="D3403" t="s">
        <v>8263</v>
      </c>
      <c r="E3403" t="s">
        <v>14</v>
      </c>
      <c r="F3403" t="s">
        <v>6071</v>
      </c>
      <c r="G3403">
        <v>61.204763999999997</v>
      </c>
      <c r="H3403">
        <v>6.7082649999999999</v>
      </c>
      <c r="I3403">
        <v>595</v>
      </c>
      <c r="J3403" t="s">
        <v>8263</v>
      </c>
      <c r="K3403" t="s">
        <v>8263</v>
      </c>
      <c r="L3403" t="s">
        <v>8263</v>
      </c>
    </row>
    <row r="3404" spans="1:12" x14ac:dyDescent="0.3">
      <c r="A3404" t="s">
        <v>6724</v>
      </c>
      <c r="B3404" t="s">
        <v>6725</v>
      </c>
      <c r="C3404">
        <v>78</v>
      </c>
      <c r="D3404" t="s">
        <v>8263</v>
      </c>
      <c r="E3404" t="s">
        <v>14</v>
      </c>
      <c r="F3404" t="s">
        <v>6071</v>
      </c>
      <c r="G3404">
        <v>61.792926999999999</v>
      </c>
      <c r="H3404">
        <v>9.3835490000000004</v>
      </c>
      <c r="I3404">
        <v>55.5</v>
      </c>
      <c r="J3404" t="s">
        <v>8263</v>
      </c>
      <c r="K3404" t="s">
        <v>8263</v>
      </c>
      <c r="L3404" t="s">
        <v>8263</v>
      </c>
    </row>
    <row r="3405" spans="1:12" x14ac:dyDescent="0.3">
      <c r="A3405" t="s">
        <v>6726</v>
      </c>
      <c r="B3405" t="s">
        <v>6727</v>
      </c>
      <c r="C3405">
        <v>15</v>
      </c>
      <c r="D3405" t="s">
        <v>8263</v>
      </c>
      <c r="E3405" t="s">
        <v>14</v>
      </c>
      <c r="F3405" t="s">
        <v>6071</v>
      </c>
      <c r="G3405">
        <v>60.975610000000003</v>
      </c>
      <c r="H3405">
        <v>6.0637489999999996</v>
      </c>
      <c r="I3405">
        <v>383</v>
      </c>
      <c r="J3405">
        <v>39.1</v>
      </c>
      <c r="K3405">
        <v>37887.9</v>
      </c>
      <c r="L3405">
        <v>77.161000000000001</v>
      </c>
    </row>
    <row r="3406" spans="1:12" x14ac:dyDescent="0.3">
      <c r="A3406" t="s">
        <v>6728</v>
      </c>
      <c r="B3406" t="s">
        <v>6729</v>
      </c>
      <c r="C3406">
        <v>150</v>
      </c>
      <c r="D3406" t="s">
        <v>8263</v>
      </c>
      <c r="E3406" t="s">
        <v>14</v>
      </c>
      <c r="F3406" t="s">
        <v>6071</v>
      </c>
      <c r="G3406">
        <v>69.717916000000002</v>
      </c>
      <c r="H3406">
        <v>23.795677000000001</v>
      </c>
      <c r="I3406">
        <v>185</v>
      </c>
      <c r="J3406">
        <v>135</v>
      </c>
      <c r="K3406">
        <v>58455</v>
      </c>
      <c r="L3406">
        <v>762.34780000000001</v>
      </c>
    </row>
    <row r="3407" spans="1:12" x14ac:dyDescent="0.3">
      <c r="A3407" t="s">
        <v>6730</v>
      </c>
      <c r="B3407" t="s">
        <v>6731</v>
      </c>
      <c r="C3407">
        <v>17.37</v>
      </c>
      <c r="D3407" t="s">
        <v>8263</v>
      </c>
      <c r="E3407" t="s">
        <v>14</v>
      </c>
      <c r="F3407" t="s">
        <v>6071</v>
      </c>
      <c r="G3407">
        <v>61.612471999999997</v>
      </c>
      <c r="H3407">
        <v>6.5482019999999999</v>
      </c>
      <c r="I3407">
        <v>62.5</v>
      </c>
      <c r="J3407" t="s">
        <v>8263</v>
      </c>
      <c r="K3407" t="s">
        <v>8263</v>
      </c>
      <c r="L3407" t="s">
        <v>8263</v>
      </c>
    </row>
    <row r="3408" spans="1:12" x14ac:dyDescent="0.3">
      <c r="A3408" t="s">
        <v>6732</v>
      </c>
      <c r="B3408" t="s">
        <v>6733</v>
      </c>
      <c r="C3408">
        <v>85.5</v>
      </c>
      <c r="D3408" t="s">
        <v>8263</v>
      </c>
      <c r="E3408" t="s">
        <v>14</v>
      </c>
      <c r="F3408" t="s">
        <v>6071</v>
      </c>
      <c r="G3408">
        <v>59.947544000000001</v>
      </c>
      <c r="H3408">
        <v>9.934564</v>
      </c>
      <c r="I3408">
        <v>70</v>
      </c>
      <c r="J3408" t="s">
        <v>8263</v>
      </c>
      <c r="K3408" t="s">
        <v>8263</v>
      </c>
      <c r="L3408">
        <v>586.87819999999999</v>
      </c>
    </row>
    <row r="3409" spans="1:12" x14ac:dyDescent="0.3">
      <c r="A3409" t="s">
        <v>6734</v>
      </c>
      <c r="B3409" t="s">
        <v>6735</v>
      </c>
      <c r="C3409">
        <v>22</v>
      </c>
      <c r="D3409" t="s">
        <v>8263</v>
      </c>
      <c r="E3409" t="s">
        <v>14</v>
      </c>
      <c r="F3409" t="s">
        <v>6071</v>
      </c>
      <c r="G3409">
        <v>58.530183000000001</v>
      </c>
      <c r="H3409">
        <v>8.3346359999999997</v>
      </c>
      <c r="I3409">
        <v>70</v>
      </c>
      <c r="J3409">
        <v>16.399999999999999</v>
      </c>
      <c r="K3409">
        <v>2509.1999999999998</v>
      </c>
      <c r="L3409">
        <v>126.351</v>
      </c>
    </row>
    <row r="3410" spans="1:12" x14ac:dyDescent="0.3">
      <c r="A3410" t="s">
        <v>6736</v>
      </c>
      <c r="B3410" t="s">
        <v>6737</v>
      </c>
      <c r="C3410">
        <v>23.7</v>
      </c>
      <c r="D3410" t="s">
        <v>8263</v>
      </c>
      <c r="E3410" t="s">
        <v>14</v>
      </c>
      <c r="F3410" t="s">
        <v>6071</v>
      </c>
      <c r="G3410">
        <v>60.346716000000001</v>
      </c>
      <c r="H3410">
        <v>6.404039</v>
      </c>
      <c r="I3410">
        <v>430</v>
      </c>
      <c r="J3410" t="s">
        <v>8263</v>
      </c>
      <c r="K3410" t="s">
        <v>8263</v>
      </c>
      <c r="L3410" t="s">
        <v>8263</v>
      </c>
    </row>
    <row r="3411" spans="1:12" x14ac:dyDescent="0.3">
      <c r="A3411" t="s">
        <v>6738</v>
      </c>
      <c r="B3411" t="s">
        <v>6739</v>
      </c>
      <c r="C3411">
        <v>43.1</v>
      </c>
      <c r="D3411" t="s">
        <v>8263</v>
      </c>
      <c r="E3411" t="s">
        <v>14</v>
      </c>
      <c r="F3411" t="s">
        <v>6071</v>
      </c>
      <c r="G3411">
        <v>62.427683000000002</v>
      </c>
      <c r="H3411">
        <v>11.086361</v>
      </c>
      <c r="I3411">
        <v>87.8</v>
      </c>
      <c r="J3411" t="s">
        <v>8263</v>
      </c>
      <c r="K3411" t="s">
        <v>8263</v>
      </c>
      <c r="L3411" t="s">
        <v>8263</v>
      </c>
    </row>
    <row r="3412" spans="1:12" x14ac:dyDescent="0.3">
      <c r="A3412" t="s">
        <v>6740</v>
      </c>
      <c r="B3412" t="s">
        <v>6741</v>
      </c>
      <c r="C3412">
        <v>48</v>
      </c>
      <c r="D3412" t="s">
        <v>8263</v>
      </c>
      <c r="E3412" t="s">
        <v>14</v>
      </c>
      <c r="F3412" t="s">
        <v>6071</v>
      </c>
      <c r="G3412">
        <v>61.079957</v>
      </c>
      <c r="H3412">
        <v>5.9253879999999999</v>
      </c>
      <c r="I3412">
        <v>583.70000000000005</v>
      </c>
      <c r="J3412">
        <v>30.09</v>
      </c>
      <c r="K3412">
        <v>44563.29</v>
      </c>
      <c r="L3412" t="s">
        <v>8263</v>
      </c>
    </row>
    <row r="3413" spans="1:12" x14ac:dyDescent="0.3">
      <c r="A3413" t="s">
        <v>6742</v>
      </c>
      <c r="B3413" t="s">
        <v>6743</v>
      </c>
      <c r="C3413">
        <v>110</v>
      </c>
      <c r="D3413" t="s">
        <v>8263</v>
      </c>
      <c r="E3413" t="s">
        <v>14</v>
      </c>
      <c r="F3413" t="s">
        <v>6071</v>
      </c>
      <c r="G3413">
        <v>62.232343</v>
      </c>
      <c r="H3413">
        <v>7.4296930000000003</v>
      </c>
      <c r="I3413">
        <v>430</v>
      </c>
      <c r="J3413">
        <v>70</v>
      </c>
      <c r="K3413">
        <v>71330</v>
      </c>
      <c r="L3413">
        <v>519.18119999999999</v>
      </c>
    </row>
    <row r="3414" spans="1:12" x14ac:dyDescent="0.3">
      <c r="A3414" t="s">
        <v>6744</v>
      </c>
      <c r="B3414" t="s">
        <v>6745</v>
      </c>
      <c r="C3414">
        <v>200</v>
      </c>
      <c r="D3414" t="s">
        <v>8263</v>
      </c>
      <c r="E3414" t="s">
        <v>18</v>
      </c>
      <c r="F3414" t="s">
        <v>6071</v>
      </c>
      <c r="G3414">
        <v>59.128898999999997</v>
      </c>
      <c r="H3414">
        <v>6.8921770000000002</v>
      </c>
      <c r="I3414">
        <v>220</v>
      </c>
      <c r="J3414">
        <v>1400</v>
      </c>
      <c r="K3414">
        <v>777000</v>
      </c>
      <c r="L3414">
        <v>302.6558</v>
      </c>
    </row>
    <row r="3415" spans="1:12" x14ac:dyDescent="0.3">
      <c r="A3415" t="s">
        <v>6746</v>
      </c>
      <c r="B3415" t="s">
        <v>6747</v>
      </c>
      <c r="C3415">
        <v>640</v>
      </c>
      <c r="D3415" t="s">
        <v>8263</v>
      </c>
      <c r="E3415" t="s">
        <v>18</v>
      </c>
      <c r="F3415" t="s">
        <v>6071</v>
      </c>
      <c r="G3415">
        <v>59.479142000000003</v>
      </c>
      <c r="H3415">
        <v>6.6923339999999998</v>
      </c>
      <c r="I3415">
        <v>437</v>
      </c>
      <c r="J3415">
        <v>3112</v>
      </c>
      <c r="K3415">
        <v>3192912</v>
      </c>
      <c r="L3415">
        <v>1335.075</v>
      </c>
    </row>
    <row r="3416" spans="1:12" x14ac:dyDescent="0.3">
      <c r="A3416" t="s">
        <v>6748</v>
      </c>
      <c r="B3416" t="s">
        <v>6749</v>
      </c>
      <c r="C3416">
        <v>35</v>
      </c>
      <c r="D3416" t="s">
        <v>8263</v>
      </c>
      <c r="E3416" t="s">
        <v>18</v>
      </c>
      <c r="F3416" t="s">
        <v>6071</v>
      </c>
      <c r="G3416">
        <v>60.191553999999996</v>
      </c>
      <c r="H3416">
        <v>6.3892720000000001</v>
      </c>
      <c r="I3416">
        <v>200</v>
      </c>
      <c r="J3416">
        <v>341</v>
      </c>
      <c r="K3416">
        <v>122760</v>
      </c>
      <c r="L3416">
        <v>67.676100000000005</v>
      </c>
    </row>
    <row r="3417" spans="1:12" x14ac:dyDescent="0.3">
      <c r="A3417" t="s">
        <v>6750</v>
      </c>
      <c r="B3417" t="s">
        <v>6751</v>
      </c>
      <c r="C3417">
        <v>50</v>
      </c>
      <c r="D3417" t="s">
        <v>8263</v>
      </c>
      <c r="E3417" t="s">
        <v>18</v>
      </c>
      <c r="F3417" t="s">
        <v>6071</v>
      </c>
      <c r="G3417">
        <v>61.003580999999997</v>
      </c>
      <c r="H3417">
        <v>8.0685920000000007</v>
      </c>
      <c r="I3417">
        <v>211.8</v>
      </c>
      <c r="J3417">
        <v>161</v>
      </c>
      <c r="K3417">
        <v>74382</v>
      </c>
      <c r="L3417">
        <v>44.742600000000003</v>
      </c>
    </row>
    <row r="3418" spans="1:12" x14ac:dyDescent="0.3">
      <c r="A3418" t="s">
        <v>6752</v>
      </c>
      <c r="B3418" t="s">
        <v>6753</v>
      </c>
      <c r="C3418">
        <v>33</v>
      </c>
      <c r="D3418" t="s">
        <v>8263</v>
      </c>
      <c r="E3418" t="s">
        <v>18</v>
      </c>
      <c r="F3418" t="s">
        <v>6071</v>
      </c>
      <c r="G3418">
        <v>61.565818999999998</v>
      </c>
      <c r="H3418">
        <v>7.86585</v>
      </c>
      <c r="I3418">
        <v>257</v>
      </c>
      <c r="J3418">
        <v>251.7</v>
      </c>
      <c r="K3418">
        <v>141203.70000000001</v>
      </c>
      <c r="L3418">
        <v>107.4864</v>
      </c>
    </row>
    <row r="3419" spans="1:12" x14ac:dyDescent="0.3">
      <c r="A3419" t="s">
        <v>6754</v>
      </c>
      <c r="B3419" t="s">
        <v>6755</v>
      </c>
      <c r="C3419">
        <v>10.7</v>
      </c>
      <c r="D3419" t="s">
        <v>8263</v>
      </c>
      <c r="E3419" t="s">
        <v>18</v>
      </c>
      <c r="F3419" t="s">
        <v>6071</v>
      </c>
      <c r="G3419">
        <v>64.046233999999998</v>
      </c>
      <c r="H3419">
        <v>11.082015</v>
      </c>
      <c r="I3419">
        <v>118.3</v>
      </c>
      <c r="J3419">
        <v>107</v>
      </c>
      <c r="K3419">
        <v>26536</v>
      </c>
      <c r="L3419">
        <v>31.111999999999998</v>
      </c>
    </row>
    <row r="3420" spans="1:12" x14ac:dyDescent="0.3">
      <c r="A3420" t="s">
        <v>6756</v>
      </c>
      <c r="B3420" t="s">
        <v>6757</v>
      </c>
      <c r="C3420">
        <v>270</v>
      </c>
      <c r="D3420" t="s">
        <v>8263</v>
      </c>
      <c r="E3420" t="s">
        <v>18</v>
      </c>
      <c r="F3420" t="s">
        <v>6071</v>
      </c>
      <c r="G3420">
        <v>60.798130999999998</v>
      </c>
      <c r="H3420">
        <v>7.5714069999999998</v>
      </c>
      <c r="I3420">
        <v>400</v>
      </c>
      <c r="J3420">
        <v>448</v>
      </c>
      <c r="K3420">
        <v>420224</v>
      </c>
      <c r="L3420">
        <v>170.12620000000001</v>
      </c>
    </row>
    <row r="3421" spans="1:12" x14ac:dyDescent="0.3">
      <c r="A3421" t="s">
        <v>6758</v>
      </c>
      <c r="B3421" t="s">
        <v>6759</v>
      </c>
      <c r="C3421">
        <v>49.6</v>
      </c>
      <c r="D3421" t="s">
        <v>8263</v>
      </c>
      <c r="E3421" t="s">
        <v>18</v>
      </c>
      <c r="F3421" t="s">
        <v>6071</v>
      </c>
      <c r="G3421">
        <v>63.394120000000001</v>
      </c>
      <c r="H3421">
        <v>11.913235999999999</v>
      </c>
      <c r="I3421">
        <v>164.5</v>
      </c>
      <c r="J3421">
        <v>252.2</v>
      </c>
      <c r="K3421">
        <v>101888.8</v>
      </c>
      <c r="L3421">
        <v>106.74169999999999</v>
      </c>
    </row>
    <row r="3422" spans="1:12" x14ac:dyDescent="0.3">
      <c r="A3422" t="s">
        <v>6760</v>
      </c>
      <c r="B3422" t="s">
        <v>6761</v>
      </c>
      <c r="C3422">
        <v>56</v>
      </c>
      <c r="D3422" t="s">
        <v>8263</v>
      </c>
      <c r="E3422" t="s">
        <v>18</v>
      </c>
      <c r="F3422" t="s">
        <v>6071</v>
      </c>
      <c r="G3422">
        <v>60.892783000000001</v>
      </c>
      <c r="H3422">
        <v>6.0650149999999998</v>
      </c>
      <c r="I3422">
        <v>450</v>
      </c>
      <c r="J3422">
        <v>102.8</v>
      </c>
      <c r="K3422">
        <v>96015.2</v>
      </c>
      <c r="L3422">
        <v>81.555599999999998</v>
      </c>
    </row>
    <row r="3423" spans="1:12" x14ac:dyDescent="0.3">
      <c r="A3423" t="s">
        <v>6762</v>
      </c>
      <c r="B3423" t="s">
        <v>6763</v>
      </c>
      <c r="C3423">
        <v>1.48</v>
      </c>
      <c r="D3423" t="s">
        <v>8263</v>
      </c>
      <c r="E3423" t="s">
        <v>14</v>
      </c>
      <c r="F3423" t="s">
        <v>6071</v>
      </c>
      <c r="G3423">
        <v>58.524009</v>
      </c>
      <c r="H3423">
        <v>5.8360690000000002</v>
      </c>
      <c r="I3423">
        <v>55.3</v>
      </c>
      <c r="J3423">
        <v>7.7</v>
      </c>
      <c r="K3423">
        <v>1054.9000000000001</v>
      </c>
      <c r="L3423">
        <v>9.0683000000000007</v>
      </c>
    </row>
    <row r="3424" spans="1:12" x14ac:dyDescent="0.3">
      <c r="A3424" t="s">
        <v>6764</v>
      </c>
      <c r="B3424" t="s">
        <v>6765</v>
      </c>
      <c r="C3424">
        <v>3.08</v>
      </c>
      <c r="D3424" t="s">
        <v>8263</v>
      </c>
      <c r="E3424" t="s">
        <v>14</v>
      </c>
      <c r="F3424" t="s">
        <v>6071</v>
      </c>
      <c r="G3424">
        <v>58.406025</v>
      </c>
      <c r="H3424">
        <v>6.1014140000000001</v>
      </c>
      <c r="I3424">
        <v>62</v>
      </c>
      <c r="J3424" t="s">
        <v>8263</v>
      </c>
      <c r="K3424" t="s">
        <v>8263</v>
      </c>
      <c r="L3424">
        <v>16.384699999999999</v>
      </c>
    </row>
    <row r="3425" spans="1:12" x14ac:dyDescent="0.3">
      <c r="A3425" t="s">
        <v>6766</v>
      </c>
      <c r="B3425" t="s">
        <v>6767</v>
      </c>
      <c r="C3425">
        <v>2.88</v>
      </c>
      <c r="D3425" t="s">
        <v>8263</v>
      </c>
      <c r="E3425" t="s">
        <v>14</v>
      </c>
      <c r="F3425" t="s">
        <v>6071</v>
      </c>
      <c r="G3425">
        <v>58.418928999999999</v>
      </c>
      <c r="H3425">
        <v>6.1096209999999997</v>
      </c>
      <c r="I3425">
        <v>39.590000000000003</v>
      </c>
      <c r="J3425">
        <v>61.1</v>
      </c>
      <c r="K3425">
        <v>4582.5</v>
      </c>
      <c r="L3425">
        <v>8.7591000000000001</v>
      </c>
    </row>
    <row r="3426" spans="1:12" x14ac:dyDescent="0.3">
      <c r="A3426" t="s">
        <v>6768</v>
      </c>
      <c r="B3426" t="s">
        <v>6769</v>
      </c>
      <c r="C3426">
        <v>2</v>
      </c>
      <c r="D3426" t="s">
        <v>8263</v>
      </c>
      <c r="E3426" t="s">
        <v>14</v>
      </c>
      <c r="F3426" t="s">
        <v>6071</v>
      </c>
      <c r="G3426">
        <v>58.828634999999998</v>
      </c>
      <c r="H3426">
        <v>5.8327960000000001</v>
      </c>
      <c r="I3426">
        <v>76</v>
      </c>
      <c r="J3426">
        <v>9.1999999999999993</v>
      </c>
      <c r="K3426">
        <v>1407.6</v>
      </c>
      <c r="L3426">
        <v>11.2323</v>
      </c>
    </row>
    <row r="3427" spans="1:12" x14ac:dyDescent="0.3">
      <c r="A3427" t="s">
        <v>6770</v>
      </c>
      <c r="B3427" t="s">
        <v>6771</v>
      </c>
      <c r="C3427">
        <v>9.3000000000000007</v>
      </c>
      <c r="D3427" t="s">
        <v>8263</v>
      </c>
      <c r="E3427" t="s">
        <v>14</v>
      </c>
      <c r="F3427" t="s">
        <v>6071</v>
      </c>
      <c r="G3427">
        <v>58.828059000000003</v>
      </c>
      <c r="H3427">
        <v>6.0550079999999999</v>
      </c>
      <c r="I3427">
        <v>72</v>
      </c>
      <c r="J3427">
        <v>30.8</v>
      </c>
      <c r="K3427">
        <v>4928</v>
      </c>
      <c r="L3427">
        <v>34.109200000000001</v>
      </c>
    </row>
    <row r="3428" spans="1:12" x14ac:dyDescent="0.3">
      <c r="A3428" t="s">
        <v>6772</v>
      </c>
      <c r="B3428" t="s">
        <v>6773</v>
      </c>
      <c r="C3428">
        <v>5</v>
      </c>
      <c r="D3428" t="s">
        <v>8263</v>
      </c>
      <c r="E3428" t="s">
        <v>14</v>
      </c>
      <c r="F3428" t="s">
        <v>6071</v>
      </c>
      <c r="G3428">
        <v>58.851993</v>
      </c>
      <c r="H3428">
        <v>6.1231350000000004</v>
      </c>
      <c r="I3428">
        <v>37.5</v>
      </c>
      <c r="J3428">
        <v>2.9</v>
      </c>
      <c r="K3428">
        <v>229.1</v>
      </c>
      <c r="L3428">
        <v>20.0945</v>
      </c>
    </row>
    <row r="3429" spans="1:12" x14ac:dyDescent="0.3">
      <c r="A3429" t="s">
        <v>6774</v>
      </c>
      <c r="B3429" t="s">
        <v>6775</v>
      </c>
      <c r="C3429">
        <v>4.9000000000000004</v>
      </c>
      <c r="D3429" t="s">
        <v>8263</v>
      </c>
      <c r="E3429" t="s">
        <v>14</v>
      </c>
      <c r="F3429" t="s">
        <v>6071</v>
      </c>
      <c r="G3429">
        <v>59.022810999999997</v>
      </c>
      <c r="H3429">
        <v>6.0704469999999997</v>
      </c>
      <c r="I3429">
        <v>181</v>
      </c>
      <c r="J3429" t="s">
        <v>8263</v>
      </c>
      <c r="K3429" t="s">
        <v>8263</v>
      </c>
      <c r="L3429">
        <v>17.459</v>
      </c>
    </row>
    <row r="3430" spans="1:12" x14ac:dyDescent="0.3">
      <c r="A3430" t="s">
        <v>6776</v>
      </c>
      <c r="B3430" t="s">
        <v>6777</v>
      </c>
      <c r="C3430">
        <v>2.9</v>
      </c>
      <c r="D3430" t="s">
        <v>8263</v>
      </c>
      <c r="E3430" t="s">
        <v>14</v>
      </c>
      <c r="F3430" t="s">
        <v>6071</v>
      </c>
      <c r="G3430">
        <v>58.254201000000002</v>
      </c>
      <c r="H3430">
        <v>6.7925519999999997</v>
      </c>
      <c r="I3430">
        <v>106</v>
      </c>
      <c r="J3430">
        <v>5.7</v>
      </c>
      <c r="K3430">
        <v>1390.8</v>
      </c>
      <c r="L3430">
        <v>6.2210000000000001</v>
      </c>
    </row>
    <row r="3431" spans="1:12" x14ac:dyDescent="0.3">
      <c r="A3431" t="s">
        <v>6778</v>
      </c>
      <c r="B3431" t="s">
        <v>6779</v>
      </c>
      <c r="C3431">
        <v>7.5</v>
      </c>
      <c r="D3431" t="s">
        <v>8263</v>
      </c>
      <c r="E3431" t="s">
        <v>14</v>
      </c>
      <c r="F3431" t="s">
        <v>6071</v>
      </c>
      <c r="G3431">
        <v>58.281281999999997</v>
      </c>
      <c r="H3431">
        <v>6.8154320000000004</v>
      </c>
      <c r="I3431">
        <v>54.5</v>
      </c>
      <c r="J3431">
        <v>14.6</v>
      </c>
      <c r="K3431">
        <v>1795.8</v>
      </c>
      <c r="L3431">
        <v>35.273800000000001</v>
      </c>
    </row>
    <row r="3432" spans="1:12" x14ac:dyDescent="0.3">
      <c r="A3432" t="s">
        <v>6780</v>
      </c>
      <c r="B3432" t="s">
        <v>6781</v>
      </c>
      <c r="C3432">
        <v>5.4</v>
      </c>
      <c r="D3432" t="s">
        <v>8263</v>
      </c>
      <c r="E3432" t="s">
        <v>14</v>
      </c>
      <c r="F3432" t="s">
        <v>6071</v>
      </c>
      <c r="G3432">
        <v>58.222591000000001</v>
      </c>
      <c r="H3432">
        <v>7.3353440000000001</v>
      </c>
      <c r="I3432">
        <v>133</v>
      </c>
      <c r="J3432">
        <v>19.8</v>
      </c>
      <c r="K3432">
        <v>5128.2</v>
      </c>
      <c r="L3432">
        <v>30.073</v>
      </c>
    </row>
    <row r="3433" spans="1:12" x14ac:dyDescent="0.3">
      <c r="A3433" t="s">
        <v>6782</v>
      </c>
      <c r="B3433" t="s">
        <v>6783</v>
      </c>
      <c r="C3433">
        <v>4.9000000000000004</v>
      </c>
      <c r="D3433" t="s">
        <v>8263</v>
      </c>
      <c r="E3433" t="s">
        <v>14</v>
      </c>
      <c r="F3433" t="s">
        <v>6071</v>
      </c>
      <c r="G3433">
        <v>58.465032000000001</v>
      </c>
      <c r="H3433">
        <v>6.5443220000000002</v>
      </c>
      <c r="I3433">
        <v>252.5</v>
      </c>
      <c r="J3433">
        <v>8.5</v>
      </c>
      <c r="K3433">
        <v>5261.5</v>
      </c>
      <c r="L3433">
        <v>19.8</v>
      </c>
    </row>
    <row r="3434" spans="1:12" x14ac:dyDescent="0.3">
      <c r="A3434" t="s">
        <v>6784</v>
      </c>
      <c r="B3434" t="s">
        <v>6173</v>
      </c>
      <c r="C3434">
        <v>4</v>
      </c>
      <c r="D3434" t="s">
        <v>8263</v>
      </c>
      <c r="E3434" t="s">
        <v>14</v>
      </c>
      <c r="F3434" t="s">
        <v>6071</v>
      </c>
      <c r="G3434">
        <v>58.662373000000002</v>
      </c>
      <c r="H3434">
        <v>6.6178670000000004</v>
      </c>
      <c r="I3434">
        <v>57.29</v>
      </c>
      <c r="J3434">
        <v>60</v>
      </c>
      <c r="K3434">
        <v>7380</v>
      </c>
      <c r="L3434">
        <v>16.024000000000001</v>
      </c>
    </row>
    <row r="3435" spans="1:12" x14ac:dyDescent="0.3">
      <c r="A3435" t="s">
        <v>6785</v>
      </c>
      <c r="B3435" t="s">
        <v>6786</v>
      </c>
      <c r="C3435">
        <v>1.5</v>
      </c>
      <c r="D3435" t="s">
        <v>8263</v>
      </c>
      <c r="E3435" t="s">
        <v>14</v>
      </c>
      <c r="F3435" t="s">
        <v>6071</v>
      </c>
      <c r="G3435">
        <v>68.440290000000005</v>
      </c>
      <c r="H3435">
        <v>17.469798000000001</v>
      </c>
      <c r="I3435">
        <v>425</v>
      </c>
      <c r="J3435">
        <v>9.3000000000000007</v>
      </c>
      <c r="K3435">
        <v>9690.6</v>
      </c>
      <c r="L3435">
        <v>10.778</v>
      </c>
    </row>
    <row r="3436" spans="1:12" x14ac:dyDescent="0.3">
      <c r="A3436" t="s">
        <v>6787</v>
      </c>
      <c r="B3436" t="s">
        <v>6788</v>
      </c>
      <c r="C3436">
        <v>1.3</v>
      </c>
      <c r="D3436" t="s">
        <v>8263</v>
      </c>
      <c r="E3436" t="s">
        <v>14</v>
      </c>
      <c r="F3436" t="s">
        <v>6071</v>
      </c>
      <c r="G3436">
        <v>58.752982000000003</v>
      </c>
      <c r="H3436">
        <v>7.8570130000000002</v>
      </c>
      <c r="I3436">
        <v>298</v>
      </c>
      <c r="J3436">
        <v>12.5</v>
      </c>
      <c r="K3436">
        <v>6437.5</v>
      </c>
      <c r="L3436">
        <v>6.6336000000000004</v>
      </c>
    </row>
    <row r="3437" spans="1:12" x14ac:dyDescent="0.3">
      <c r="A3437" t="s">
        <v>6789</v>
      </c>
      <c r="B3437" t="s">
        <v>6790</v>
      </c>
      <c r="C3437">
        <v>9.5</v>
      </c>
      <c r="D3437" t="s">
        <v>8263</v>
      </c>
      <c r="E3437" t="s">
        <v>14</v>
      </c>
      <c r="F3437" t="s">
        <v>6071</v>
      </c>
      <c r="G3437">
        <v>58.945844000000001</v>
      </c>
      <c r="H3437">
        <v>8.4824789999999997</v>
      </c>
      <c r="I3437">
        <v>29</v>
      </c>
      <c r="J3437" t="s">
        <v>8263</v>
      </c>
      <c r="K3437" t="s">
        <v>8263</v>
      </c>
      <c r="L3437">
        <v>62.147399999999998</v>
      </c>
    </row>
    <row r="3438" spans="1:12" x14ac:dyDescent="0.3">
      <c r="A3438" t="s">
        <v>6791</v>
      </c>
      <c r="B3438" t="s">
        <v>6792</v>
      </c>
      <c r="C3438">
        <v>6</v>
      </c>
      <c r="D3438" t="s">
        <v>8263</v>
      </c>
      <c r="E3438" t="s">
        <v>14</v>
      </c>
      <c r="F3438" t="s">
        <v>6071</v>
      </c>
      <c r="G3438">
        <v>58.982861</v>
      </c>
      <c r="H3438">
        <v>8.5334339999999997</v>
      </c>
      <c r="I3438">
        <v>17.7</v>
      </c>
      <c r="J3438">
        <v>0</v>
      </c>
      <c r="K3438">
        <v>0</v>
      </c>
      <c r="L3438">
        <v>39.854199999999999</v>
      </c>
    </row>
    <row r="3439" spans="1:12" x14ac:dyDescent="0.3">
      <c r="A3439" t="s">
        <v>6793</v>
      </c>
      <c r="B3439" t="s">
        <v>6794</v>
      </c>
      <c r="C3439">
        <v>1.8</v>
      </c>
      <c r="D3439" t="s">
        <v>8263</v>
      </c>
      <c r="E3439" t="s">
        <v>14</v>
      </c>
      <c r="F3439" t="s">
        <v>6071</v>
      </c>
      <c r="G3439">
        <v>59.007843000000001</v>
      </c>
      <c r="H3439">
        <v>8.5517409999999998</v>
      </c>
      <c r="I3439">
        <v>6.9</v>
      </c>
      <c r="J3439">
        <v>244.2</v>
      </c>
      <c r="K3439">
        <v>3174.6</v>
      </c>
      <c r="L3439">
        <v>11.3568</v>
      </c>
    </row>
    <row r="3440" spans="1:12" x14ac:dyDescent="0.3">
      <c r="A3440" t="s">
        <v>6795</v>
      </c>
      <c r="B3440" t="s">
        <v>6796</v>
      </c>
      <c r="C3440">
        <v>4.8899999999999997</v>
      </c>
      <c r="D3440" t="s">
        <v>8263</v>
      </c>
      <c r="E3440" t="s">
        <v>14</v>
      </c>
      <c r="F3440" t="s">
        <v>6071</v>
      </c>
      <c r="G3440">
        <v>58.895750999999997</v>
      </c>
      <c r="H3440">
        <v>9.3372930000000007</v>
      </c>
      <c r="I3440">
        <v>13.19</v>
      </c>
      <c r="J3440">
        <v>0</v>
      </c>
      <c r="K3440">
        <v>0</v>
      </c>
      <c r="L3440">
        <v>28.295999999999999</v>
      </c>
    </row>
    <row r="3441" spans="1:12" x14ac:dyDescent="0.3">
      <c r="A3441" t="s">
        <v>6797</v>
      </c>
      <c r="B3441" t="s">
        <v>6798</v>
      </c>
      <c r="C3441">
        <v>2.4</v>
      </c>
      <c r="D3441" t="s">
        <v>8263</v>
      </c>
      <c r="E3441" t="s">
        <v>14</v>
      </c>
      <c r="F3441" t="s">
        <v>6071</v>
      </c>
      <c r="G3441">
        <v>58.901719</v>
      </c>
      <c r="H3441">
        <v>9.3379770000000004</v>
      </c>
      <c r="I3441">
        <v>7.69</v>
      </c>
      <c r="J3441">
        <v>0</v>
      </c>
      <c r="K3441">
        <v>0</v>
      </c>
      <c r="L3441">
        <v>13.144500000000001</v>
      </c>
    </row>
    <row r="3442" spans="1:12" x14ac:dyDescent="0.3">
      <c r="A3442" t="s">
        <v>6799</v>
      </c>
      <c r="B3442" t="s">
        <v>6800</v>
      </c>
      <c r="C3442">
        <v>2.6</v>
      </c>
      <c r="D3442" t="s">
        <v>8263</v>
      </c>
      <c r="E3442" t="s">
        <v>14</v>
      </c>
      <c r="F3442" t="s">
        <v>6071</v>
      </c>
      <c r="G3442">
        <v>58.924804000000002</v>
      </c>
      <c r="H3442">
        <v>9.3330190000000002</v>
      </c>
      <c r="I3442">
        <v>9.3000000000000007</v>
      </c>
      <c r="J3442">
        <v>0</v>
      </c>
      <c r="K3442">
        <v>0</v>
      </c>
      <c r="L3442">
        <v>13.670299999999999</v>
      </c>
    </row>
    <row r="3443" spans="1:12" x14ac:dyDescent="0.3">
      <c r="A3443" t="s">
        <v>6801</v>
      </c>
      <c r="B3443" t="s">
        <v>6802</v>
      </c>
      <c r="C3443">
        <v>6.2</v>
      </c>
      <c r="D3443" t="s">
        <v>8263</v>
      </c>
      <c r="E3443" t="s">
        <v>14</v>
      </c>
      <c r="F3443" t="s">
        <v>6071</v>
      </c>
      <c r="G3443">
        <v>58.96678</v>
      </c>
      <c r="H3443">
        <v>9.3131749999999993</v>
      </c>
      <c r="I3443">
        <v>22</v>
      </c>
      <c r="J3443">
        <v>150</v>
      </c>
      <c r="K3443">
        <v>7200</v>
      </c>
      <c r="L3443">
        <v>32.283000000000001</v>
      </c>
    </row>
    <row r="3444" spans="1:12" x14ac:dyDescent="0.3">
      <c r="A3444" t="s">
        <v>6803</v>
      </c>
      <c r="B3444" t="s">
        <v>6804</v>
      </c>
      <c r="C3444">
        <v>1.9</v>
      </c>
      <c r="D3444" t="s">
        <v>8263</v>
      </c>
      <c r="E3444" t="s">
        <v>14</v>
      </c>
      <c r="F3444" t="s">
        <v>6071</v>
      </c>
      <c r="G3444">
        <v>58.884596000000002</v>
      </c>
      <c r="H3444">
        <v>9.3475809999999999</v>
      </c>
      <c r="I3444">
        <v>6.4</v>
      </c>
      <c r="J3444" t="s">
        <v>8263</v>
      </c>
      <c r="K3444" t="s">
        <v>8263</v>
      </c>
      <c r="L3444">
        <v>11.9877</v>
      </c>
    </row>
    <row r="3445" spans="1:12" x14ac:dyDescent="0.3">
      <c r="A3445" t="s">
        <v>6805</v>
      </c>
      <c r="B3445" t="s">
        <v>6806</v>
      </c>
      <c r="C3445">
        <v>3.3</v>
      </c>
      <c r="D3445" t="s">
        <v>8263</v>
      </c>
      <c r="E3445" t="s">
        <v>14</v>
      </c>
      <c r="F3445" t="s">
        <v>6071</v>
      </c>
      <c r="G3445">
        <v>59.052672999999999</v>
      </c>
      <c r="H3445">
        <v>10.018279</v>
      </c>
      <c r="I3445">
        <v>23.29</v>
      </c>
      <c r="J3445">
        <v>66</v>
      </c>
      <c r="K3445">
        <v>3036</v>
      </c>
      <c r="L3445">
        <v>12.934200000000001</v>
      </c>
    </row>
    <row r="3446" spans="1:12" x14ac:dyDescent="0.3">
      <c r="A3446" t="s">
        <v>6807</v>
      </c>
      <c r="B3446" t="s">
        <v>6808</v>
      </c>
      <c r="C3446">
        <v>1.1000000000000001</v>
      </c>
      <c r="D3446" t="s">
        <v>8263</v>
      </c>
      <c r="E3446" t="s">
        <v>14</v>
      </c>
      <c r="F3446" t="s">
        <v>6071</v>
      </c>
      <c r="G3446">
        <v>59.064155</v>
      </c>
      <c r="H3446">
        <v>5.913017</v>
      </c>
      <c r="I3446">
        <v>13.5</v>
      </c>
      <c r="J3446">
        <v>8.5</v>
      </c>
      <c r="K3446">
        <v>272</v>
      </c>
      <c r="L3446">
        <v>5.1524000000000001</v>
      </c>
    </row>
    <row r="3447" spans="1:12" x14ac:dyDescent="0.3">
      <c r="A3447" t="s">
        <v>6809</v>
      </c>
      <c r="B3447" t="s">
        <v>6810</v>
      </c>
      <c r="C3447">
        <v>2.4</v>
      </c>
      <c r="D3447" t="s">
        <v>8263</v>
      </c>
      <c r="E3447" t="s">
        <v>14</v>
      </c>
      <c r="F3447" t="s">
        <v>6071</v>
      </c>
      <c r="G3447">
        <v>59.890019000000002</v>
      </c>
      <c r="H3447">
        <v>5.5177909999999999</v>
      </c>
      <c r="I3447">
        <v>356.39</v>
      </c>
      <c r="J3447">
        <v>1.9</v>
      </c>
      <c r="K3447">
        <v>1582.7</v>
      </c>
      <c r="L3447">
        <v>9.9469999999999992</v>
      </c>
    </row>
    <row r="3448" spans="1:12" x14ac:dyDescent="0.3">
      <c r="A3448" t="s">
        <v>6811</v>
      </c>
      <c r="B3448" t="s">
        <v>6812</v>
      </c>
      <c r="C3448">
        <v>3.8</v>
      </c>
      <c r="D3448" t="s">
        <v>8263</v>
      </c>
      <c r="E3448" t="s">
        <v>14</v>
      </c>
      <c r="F3448" t="s">
        <v>6071</v>
      </c>
      <c r="G3448">
        <v>59.827390000000001</v>
      </c>
      <c r="H3448">
        <v>5.7954470000000002</v>
      </c>
      <c r="I3448">
        <v>300</v>
      </c>
      <c r="J3448">
        <v>2.4</v>
      </c>
      <c r="K3448">
        <v>1521.6</v>
      </c>
      <c r="L3448">
        <v>20.133400000000002</v>
      </c>
    </row>
    <row r="3449" spans="1:12" x14ac:dyDescent="0.3">
      <c r="A3449" t="s">
        <v>6813</v>
      </c>
      <c r="B3449" t="s">
        <v>6814</v>
      </c>
      <c r="C3449">
        <v>5</v>
      </c>
      <c r="D3449" t="s">
        <v>8263</v>
      </c>
      <c r="E3449" t="s">
        <v>14</v>
      </c>
      <c r="F3449" t="s">
        <v>6071</v>
      </c>
      <c r="G3449">
        <v>59.874724999999998</v>
      </c>
      <c r="H3449">
        <v>6.0741310000000004</v>
      </c>
      <c r="I3449">
        <v>57</v>
      </c>
      <c r="J3449">
        <v>13.6</v>
      </c>
      <c r="K3449">
        <v>2080.8000000000002</v>
      </c>
      <c r="L3449">
        <v>19.372699999999998</v>
      </c>
    </row>
    <row r="3450" spans="1:12" x14ac:dyDescent="0.3">
      <c r="A3450" t="s">
        <v>6815</v>
      </c>
      <c r="B3450" t="s">
        <v>6816</v>
      </c>
      <c r="C3450">
        <v>4.5</v>
      </c>
      <c r="D3450" t="s">
        <v>8263</v>
      </c>
      <c r="E3450" t="s">
        <v>14</v>
      </c>
      <c r="F3450" t="s">
        <v>6071</v>
      </c>
      <c r="G3450">
        <v>60.274630999999999</v>
      </c>
      <c r="H3450">
        <v>6.0394329999999998</v>
      </c>
      <c r="I3450">
        <v>175</v>
      </c>
      <c r="J3450">
        <v>6.8</v>
      </c>
      <c r="K3450">
        <v>2577.1999999999998</v>
      </c>
      <c r="L3450">
        <v>22.3553</v>
      </c>
    </row>
    <row r="3451" spans="1:12" x14ac:dyDescent="0.3">
      <c r="A3451" t="s">
        <v>6817</v>
      </c>
      <c r="B3451" t="s">
        <v>6818</v>
      </c>
      <c r="C3451">
        <v>3.5</v>
      </c>
      <c r="D3451" t="s">
        <v>8263</v>
      </c>
      <c r="E3451" t="s">
        <v>14</v>
      </c>
      <c r="F3451" t="s">
        <v>6071</v>
      </c>
      <c r="G3451">
        <v>59.465305000000001</v>
      </c>
      <c r="H3451">
        <v>6.3193669999999997</v>
      </c>
      <c r="I3451">
        <v>326.8</v>
      </c>
      <c r="J3451">
        <v>0</v>
      </c>
      <c r="K3451">
        <v>0</v>
      </c>
      <c r="L3451">
        <v>16.431999999999999</v>
      </c>
    </row>
    <row r="3452" spans="1:12" x14ac:dyDescent="0.3">
      <c r="A3452" t="s">
        <v>6819</v>
      </c>
      <c r="B3452" t="s">
        <v>6820</v>
      </c>
      <c r="C3452">
        <v>1.3</v>
      </c>
      <c r="D3452" t="s">
        <v>8263</v>
      </c>
      <c r="E3452" t="s">
        <v>14</v>
      </c>
      <c r="F3452" t="s">
        <v>6071</v>
      </c>
      <c r="G3452">
        <v>59.871268000000001</v>
      </c>
      <c r="H3452">
        <v>7.0077660000000002</v>
      </c>
      <c r="I3452">
        <v>66</v>
      </c>
      <c r="J3452">
        <v>10</v>
      </c>
      <c r="K3452">
        <v>1500</v>
      </c>
      <c r="L3452">
        <v>5.3323</v>
      </c>
    </row>
    <row r="3453" spans="1:12" x14ac:dyDescent="0.3">
      <c r="A3453" t="s">
        <v>6821</v>
      </c>
      <c r="B3453" t="s">
        <v>6822</v>
      </c>
      <c r="C3453">
        <v>3.8</v>
      </c>
      <c r="D3453" t="s">
        <v>8263</v>
      </c>
      <c r="E3453" t="s">
        <v>14</v>
      </c>
      <c r="F3453" t="s">
        <v>6071</v>
      </c>
      <c r="G3453">
        <v>60.283619000000002</v>
      </c>
      <c r="H3453">
        <v>6.2972650000000003</v>
      </c>
      <c r="I3453">
        <v>70</v>
      </c>
      <c r="J3453" t="s">
        <v>8263</v>
      </c>
      <c r="K3453" t="s">
        <v>8263</v>
      </c>
      <c r="L3453">
        <v>19.8</v>
      </c>
    </row>
    <row r="3454" spans="1:12" x14ac:dyDescent="0.3">
      <c r="A3454" t="s">
        <v>6823</v>
      </c>
      <c r="B3454" t="s">
        <v>6241</v>
      </c>
      <c r="C3454">
        <v>6.3</v>
      </c>
      <c r="D3454" t="s">
        <v>8263</v>
      </c>
      <c r="E3454" t="s">
        <v>14</v>
      </c>
      <c r="F3454" t="s">
        <v>6071</v>
      </c>
      <c r="G3454">
        <v>60.364246999999999</v>
      </c>
      <c r="H3454">
        <v>6.1502540000000003</v>
      </c>
      <c r="I3454">
        <v>596</v>
      </c>
      <c r="J3454">
        <v>6.6</v>
      </c>
      <c r="K3454">
        <v>9616.2000000000007</v>
      </c>
      <c r="L3454">
        <v>29.5336</v>
      </c>
    </row>
    <row r="3455" spans="1:12" x14ac:dyDescent="0.3">
      <c r="A3455" t="s">
        <v>6824</v>
      </c>
      <c r="B3455" t="s">
        <v>6825</v>
      </c>
      <c r="C3455">
        <v>6.4</v>
      </c>
      <c r="D3455" t="s">
        <v>8263</v>
      </c>
      <c r="E3455" t="s">
        <v>14</v>
      </c>
      <c r="F3455" t="s">
        <v>6071</v>
      </c>
      <c r="G3455">
        <v>59.281295</v>
      </c>
      <c r="H3455">
        <v>9.2528659999999991</v>
      </c>
      <c r="I3455">
        <v>10</v>
      </c>
      <c r="J3455" t="s">
        <v>8263</v>
      </c>
      <c r="K3455" t="s">
        <v>8263</v>
      </c>
      <c r="L3455">
        <v>47.683999999999997</v>
      </c>
    </row>
    <row r="3456" spans="1:12" x14ac:dyDescent="0.3">
      <c r="A3456" t="s">
        <v>6826</v>
      </c>
      <c r="B3456" t="s">
        <v>6827</v>
      </c>
      <c r="C3456">
        <v>5.7</v>
      </c>
      <c r="D3456" t="s">
        <v>8263</v>
      </c>
      <c r="E3456" t="s">
        <v>14</v>
      </c>
      <c r="F3456" t="s">
        <v>6071</v>
      </c>
      <c r="G3456">
        <v>59.281502000000003</v>
      </c>
      <c r="H3456">
        <v>9.2530439999999992</v>
      </c>
      <c r="I3456">
        <v>10.6</v>
      </c>
      <c r="J3456" t="s">
        <v>8263</v>
      </c>
      <c r="K3456" t="s">
        <v>8263</v>
      </c>
      <c r="L3456">
        <v>44.015999999999998</v>
      </c>
    </row>
    <row r="3457" spans="1:12" x14ac:dyDescent="0.3">
      <c r="A3457" t="s">
        <v>6828</v>
      </c>
      <c r="B3457" t="s">
        <v>6829</v>
      </c>
      <c r="C3457">
        <v>2.9</v>
      </c>
      <c r="D3457" t="s">
        <v>8263</v>
      </c>
      <c r="E3457" t="s">
        <v>14</v>
      </c>
      <c r="F3457" t="s">
        <v>6071</v>
      </c>
      <c r="G3457">
        <v>59.674242999999997</v>
      </c>
      <c r="H3457">
        <v>8.5589209999999998</v>
      </c>
      <c r="I3457">
        <v>56.5</v>
      </c>
      <c r="J3457">
        <v>45.6</v>
      </c>
      <c r="K3457">
        <v>3967.2</v>
      </c>
      <c r="L3457">
        <v>7.6763000000000003</v>
      </c>
    </row>
    <row r="3458" spans="1:12" x14ac:dyDescent="0.3">
      <c r="A3458" t="s">
        <v>6830</v>
      </c>
      <c r="B3458" t="s">
        <v>6831</v>
      </c>
      <c r="C3458">
        <v>7</v>
      </c>
      <c r="D3458" t="s">
        <v>8263</v>
      </c>
      <c r="E3458" t="s">
        <v>14</v>
      </c>
      <c r="F3458" t="s">
        <v>6071</v>
      </c>
      <c r="G3458">
        <v>59.715440999999998</v>
      </c>
      <c r="H3458">
        <v>8.6993489999999998</v>
      </c>
      <c r="I3458">
        <v>126</v>
      </c>
      <c r="J3458">
        <v>97.2</v>
      </c>
      <c r="K3458">
        <v>29548.799999999999</v>
      </c>
      <c r="L3458">
        <v>28.286899999999999</v>
      </c>
    </row>
    <row r="3459" spans="1:12" x14ac:dyDescent="0.3">
      <c r="A3459" t="s">
        <v>6832</v>
      </c>
      <c r="B3459" t="s">
        <v>6833</v>
      </c>
      <c r="C3459">
        <v>2</v>
      </c>
      <c r="D3459" t="s">
        <v>8263</v>
      </c>
      <c r="E3459" t="s">
        <v>14</v>
      </c>
      <c r="F3459" t="s">
        <v>6071</v>
      </c>
      <c r="G3459">
        <v>59.8461</v>
      </c>
      <c r="H3459">
        <v>9.2945609999999999</v>
      </c>
      <c r="I3459">
        <v>70</v>
      </c>
      <c r="J3459">
        <v>10</v>
      </c>
      <c r="K3459">
        <v>1530</v>
      </c>
      <c r="L3459">
        <v>9.0434000000000001</v>
      </c>
    </row>
    <row r="3460" spans="1:12" x14ac:dyDescent="0.3">
      <c r="A3460" t="s">
        <v>6834</v>
      </c>
      <c r="B3460" t="s">
        <v>6835</v>
      </c>
      <c r="C3460">
        <v>2.2999999999999998</v>
      </c>
      <c r="D3460" t="s">
        <v>8263</v>
      </c>
      <c r="E3460" t="s">
        <v>14</v>
      </c>
      <c r="F3460" t="s">
        <v>6071</v>
      </c>
      <c r="G3460">
        <v>59.205643999999999</v>
      </c>
      <c r="H3460">
        <v>9.6091510000000007</v>
      </c>
      <c r="I3460">
        <v>5</v>
      </c>
      <c r="J3460" t="s">
        <v>8263</v>
      </c>
      <c r="K3460" t="s">
        <v>8263</v>
      </c>
      <c r="L3460">
        <v>17</v>
      </c>
    </row>
    <row r="3461" spans="1:12" x14ac:dyDescent="0.3">
      <c r="A3461" t="s">
        <v>6836</v>
      </c>
      <c r="B3461" t="s">
        <v>6485</v>
      </c>
      <c r="C3461">
        <v>2.2999999999999998</v>
      </c>
      <c r="D3461" t="s">
        <v>8263</v>
      </c>
      <c r="E3461" t="s">
        <v>14</v>
      </c>
      <c r="F3461" t="s">
        <v>6071</v>
      </c>
      <c r="G3461">
        <v>59.294938999999999</v>
      </c>
      <c r="H3461">
        <v>9.5602490000000007</v>
      </c>
      <c r="I3461">
        <v>65</v>
      </c>
      <c r="J3461">
        <v>0</v>
      </c>
      <c r="K3461">
        <v>0</v>
      </c>
      <c r="L3461">
        <v>13.3096</v>
      </c>
    </row>
    <row r="3462" spans="1:12" x14ac:dyDescent="0.3">
      <c r="A3462" t="s">
        <v>6837</v>
      </c>
      <c r="B3462" t="s">
        <v>6838</v>
      </c>
      <c r="C3462">
        <v>9.6</v>
      </c>
      <c r="D3462" t="s">
        <v>8263</v>
      </c>
      <c r="E3462" t="s">
        <v>14</v>
      </c>
      <c r="F3462" t="s">
        <v>6071</v>
      </c>
      <c r="G3462">
        <v>59.321348</v>
      </c>
      <c r="H3462">
        <v>9.6572490000000002</v>
      </c>
      <c r="I3462">
        <v>135.5</v>
      </c>
      <c r="J3462">
        <v>2.1</v>
      </c>
      <c r="K3462">
        <v>657.3</v>
      </c>
      <c r="L3462">
        <v>45.064</v>
      </c>
    </row>
    <row r="3463" spans="1:12" x14ac:dyDescent="0.3">
      <c r="A3463" t="s">
        <v>6839</v>
      </c>
      <c r="B3463" t="s">
        <v>6840</v>
      </c>
      <c r="C3463">
        <v>4.8</v>
      </c>
      <c r="D3463" t="s">
        <v>8263</v>
      </c>
      <c r="E3463" t="s">
        <v>14</v>
      </c>
      <c r="F3463" t="s">
        <v>6071</v>
      </c>
      <c r="G3463">
        <v>59.362264000000003</v>
      </c>
      <c r="H3463">
        <v>9.6630479999999999</v>
      </c>
      <c r="I3463">
        <v>80.59</v>
      </c>
      <c r="J3463">
        <v>58.5</v>
      </c>
      <c r="K3463">
        <v>7897.5</v>
      </c>
      <c r="L3463">
        <v>13.5579</v>
      </c>
    </row>
    <row r="3464" spans="1:12" x14ac:dyDescent="0.3">
      <c r="A3464" t="s">
        <v>6841</v>
      </c>
      <c r="B3464" t="s">
        <v>6842</v>
      </c>
      <c r="C3464">
        <v>5.87</v>
      </c>
      <c r="D3464" t="s">
        <v>8263</v>
      </c>
      <c r="E3464" t="s">
        <v>14</v>
      </c>
      <c r="F3464" t="s">
        <v>6071</v>
      </c>
      <c r="G3464">
        <v>59.242815999999998</v>
      </c>
      <c r="H3464">
        <v>9.8119420000000002</v>
      </c>
      <c r="I3464">
        <v>43</v>
      </c>
      <c r="J3464">
        <v>16.7</v>
      </c>
      <c r="K3464">
        <v>1302.5999999999999</v>
      </c>
      <c r="L3464">
        <v>21.2744</v>
      </c>
    </row>
    <row r="3465" spans="1:12" x14ac:dyDescent="0.3">
      <c r="A3465" t="s">
        <v>6843</v>
      </c>
      <c r="B3465" t="s">
        <v>6844</v>
      </c>
      <c r="C3465">
        <v>3</v>
      </c>
      <c r="D3465" t="s">
        <v>8263</v>
      </c>
      <c r="E3465" t="s">
        <v>14</v>
      </c>
      <c r="F3465" t="s">
        <v>6071</v>
      </c>
      <c r="G3465">
        <v>59.667538</v>
      </c>
      <c r="H3465">
        <v>9.6521349999999995</v>
      </c>
      <c r="I3465">
        <v>13.24</v>
      </c>
      <c r="J3465" t="s">
        <v>8263</v>
      </c>
      <c r="K3465" t="s">
        <v>8263</v>
      </c>
      <c r="L3465">
        <v>25</v>
      </c>
    </row>
    <row r="3466" spans="1:12" x14ac:dyDescent="0.3">
      <c r="A3466" t="s">
        <v>6845</v>
      </c>
      <c r="B3466" t="s">
        <v>6846</v>
      </c>
      <c r="C3466">
        <v>2.8</v>
      </c>
      <c r="D3466" t="s">
        <v>8263</v>
      </c>
      <c r="E3466" t="s">
        <v>14</v>
      </c>
      <c r="F3466" t="s">
        <v>6071</v>
      </c>
      <c r="G3466">
        <v>59.733038999999998</v>
      </c>
      <c r="H3466">
        <v>9.8720110000000005</v>
      </c>
      <c r="I3466">
        <v>16.2</v>
      </c>
      <c r="J3466">
        <v>65.900000000000006</v>
      </c>
      <c r="K3466">
        <v>2438.3000000000002</v>
      </c>
      <c r="L3466">
        <v>11.041399999999999</v>
      </c>
    </row>
    <row r="3467" spans="1:12" x14ac:dyDescent="0.3">
      <c r="A3467" t="s">
        <v>6847</v>
      </c>
      <c r="B3467" t="s">
        <v>6848</v>
      </c>
      <c r="C3467">
        <v>3.1</v>
      </c>
      <c r="D3467" t="s">
        <v>8263</v>
      </c>
      <c r="E3467" t="s">
        <v>14</v>
      </c>
      <c r="F3467" t="s">
        <v>6071</v>
      </c>
      <c r="G3467">
        <v>59.438715999999999</v>
      </c>
      <c r="H3467">
        <v>10.668395</v>
      </c>
      <c r="I3467">
        <v>22.4</v>
      </c>
      <c r="J3467">
        <v>73</v>
      </c>
      <c r="K3467">
        <v>4088</v>
      </c>
      <c r="L3467">
        <v>21.588799999999999</v>
      </c>
    </row>
    <row r="3468" spans="1:12" x14ac:dyDescent="0.3">
      <c r="A3468" t="s">
        <v>6849</v>
      </c>
      <c r="B3468" t="s">
        <v>6850</v>
      </c>
      <c r="C3468">
        <v>7.2</v>
      </c>
      <c r="D3468" t="s">
        <v>8263</v>
      </c>
      <c r="E3468" t="s">
        <v>14</v>
      </c>
      <c r="F3468" t="s">
        <v>6071</v>
      </c>
      <c r="G3468">
        <v>60.053334</v>
      </c>
      <c r="H3468">
        <v>9.5456099999999999</v>
      </c>
      <c r="I3468">
        <v>204</v>
      </c>
      <c r="J3468">
        <v>19.7</v>
      </c>
      <c r="K3468">
        <v>9199.9</v>
      </c>
      <c r="L3468">
        <v>27.866399999999999</v>
      </c>
    </row>
    <row r="3469" spans="1:12" x14ac:dyDescent="0.3">
      <c r="A3469" t="s">
        <v>6851</v>
      </c>
      <c r="B3469" t="s">
        <v>6852</v>
      </c>
      <c r="C3469">
        <v>3.6</v>
      </c>
      <c r="D3469" t="s">
        <v>8263</v>
      </c>
      <c r="E3469" t="s">
        <v>14</v>
      </c>
      <c r="F3469" t="s">
        <v>6071</v>
      </c>
      <c r="G3469">
        <v>59.913781</v>
      </c>
      <c r="H3469">
        <v>9.8857920000000004</v>
      </c>
      <c r="I3469">
        <v>37</v>
      </c>
      <c r="J3469">
        <v>14.3</v>
      </c>
      <c r="K3469">
        <v>1186.9000000000001</v>
      </c>
      <c r="L3469">
        <v>16.509499999999999</v>
      </c>
    </row>
    <row r="3470" spans="1:12" x14ac:dyDescent="0.3">
      <c r="A3470" t="s">
        <v>6853</v>
      </c>
      <c r="B3470" t="s">
        <v>6854</v>
      </c>
      <c r="C3470">
        <v>4.7</v>
      </c>
      <c r="D3470" t="s">
        <v>8263</v>
      </c>
      <c r="E3470" t="s">
        <v>14</v>
      </c>
      <c r="F3470" t="s">
        <v>6071</v>
      </c>
      <c r="G3470">
        <v>59.996668999999997</v>
      </c>
      <c r="H3470">
        <v>10.749974</v>
      </c>
      <c r="I3470">
        <v>105</v>
      </c>
      <c r="J3470">
        <v>38.549999999999997</v>
      </c>
      <c r="K3470">
        <v>7401.6</v>
      </c>
      <c r="L3470">
        <v>23.4498</v>
      </c>
    </row>
    <row r="3471" spans="1:12" x14ac:dyDescent="0.3">
      <c r="A3471" t="s">
        <v>6855</v>
      </c>
      <c r="B3471" t="s">
        <v>6856</v>
      </c>
      <c r="C3471">
        <v>5.6</v>
      </c>
      <c r="D3471" t="s">
        <v>8263</v>
      </c>
      <c r="E3471" t="s">
        <v>14</v>
      </c>
      <c r="F3471" t="s">
        <v>6071</v>
      </c>
      <c r="G3471">
        <v>60.202559000000001</v>
      </c>
      <c r="H3471">
        <v>10.249582</v>
      </c>
      <c r="I3471">
        <v>8</v>
      </c>
      <c r="J3471" t="s">
        <v>8263</v>
      </c>
      <c r="K3471" t="s">
        <v>8263</v>
      </c>
      <c r="L3471">
        <v>37.120100000000001</v>
      </c>
    </row>
    <row r="3472" spans="1:12" x14ac:dyDescent="0.3">
      <c r="A3472" t="s">
        <v>6857</v>
      </c>
      <c r="B3472" t="s">
        <v>6858</v>
      </c>
      <c r="C3472">
        <v>1.4</v>
      </c>
      <c r="D3472" t="s">
        <v>8263</v>
      </c>
      <c r="E3472" t="s">
        <v>14</v>
      </c>
      <c r="F3472" t="s">
        <v>6071</v>
      </c>
      <c r="G3472">
        <v>60.221483999999997</v>
      </c>
      <c r="H3472">
        <v>10.369892</v>
      </c>
      <c r="I3472">
        <v>9</v>
      </c>
      <c r="J3472" t="s">
        <v>8263</v>
      </c>
      <c r="K3472" t="s">
        <v>8263</v>
      </c>
      <c r="L3472">
        <v>3.4701</v>
      </c>
    </row>
    <row r="3473" spans="1:12" x14ac:dyDescent="0.3">
      <c r="A3473" t="s">
        <v>6859</v>
      </c>
      <c r="B3473" t="s">
        <v>6860</v>
      </c>
      <c r="C3473">
        <v>4.2</v>
      </c>
      <c r="D3473" t="s">
        <v>8263</v>
      </c>
      <c r="E3473" t="s">
        <v>14</v>
      </c>
      <c r="F3473" t="s">
        <v>6071</v>
      </c>
      <c r="G3473">
        <v>60.222093999999998</v>
      </c>
      <c r="H3473">
        <v>10.368594999999999</v>
      </c>
      <c r="I3473">
        <v>10.5</v>
      </c>
      <c r="J3473" t="s">
        <v>8263</v>
      </c>
      <c r="K3473" t="s">
        <v>8263</v>
      </c>
      <c r="L3473">
        <v>23.7652</v>
      </c>
    </row>
    <row r="3474" spans="1:12" x14ac:dyDescent="0.3">
      <c r="A3474" t="s">
        <v>6861</v>
      </c>
      <c r="B3474" t="s">
        <v>6862</v>
      </c>
      <c r="C3474">
        <v>3.3</v>
      </c>
      <c r="D3474" t="s">
        <v>8263</v>
      </c>
      <c r="E3474" t="s">
        <v>14</v>
      </c>
      <c r="F3474" t="s">
        <v>6071</v>
      </c>
      <c r="G3474">
        <v>60.227747999999998</v>
      </c>
      <c r="H3474">
        <v>10.376135</v>
      </c>
      <c r="I3474">
        <v>5.4</v>
      </c>
      <c r="J3474">
        <v>408.6</v>
      </c>
      <c r="K3474">
        <v>5311.8</v>
      </c>
      <c r="L3474">
        <v>15.2476</v>
      </c>
    </row>
    <row r="3475" spans="1:12" x14ac:dyDescent="0.3">
      <c r="A3475" t="s">
        <v>6863</v>
      </c>
      <c r="B3475" t="s">
        <v>6864</v>
      </c>
      <c r="C3475">
        <v>6</v>
      </c>
      <c r="D3475" t="s">
        <v>8263</v>
      </c>
      <c r="E3475" t="s">
        <v>14</v>
      </c>
      <c r="F3475" t="s">
        <v>6071</v>
      </c>
      <c r="G3475">
        <v>60.420729999999999</v>
      </c>
      <c r="H3475">
        <v>10.384411</v>
      </c>
      <c r="I3475">
        <v>230.1</v>
      </c>
      <c r="J3475">
        <v>20</v>
      </c>
      <c r="K3475">
        <v>10740</v>
      </c>
      <c r="L3475">
        <v>13.8805</v>
      </c>
    </row>
    <row r="3476" spans="1:12" x14ac:dyDescent="0.3">
      <c r="A3476" t="s">
        <v>6865</v>
      </c>
      <c r="B3476" t="s">
        <v>6866</v>
      </c>
      <c r="C3476">
        <v>3.5</v>
      </c>
      <c r="D3476" t="s">
        <v>8263</v>
      </c>
      <c r="E3476" t="s">
        <v>14</v>
      </c>
      <c r="F3476" t="s">
        <v>6071</v>
      </c>
      <c r="G3476">
        <v>60.428801</v>
      </c>
      <c r="H3476">
        <v>5.6234659999999996</v>
      </c>
      <c r="I3476">
        <v>388</v>
      </c>
      <c r="J3476">
        <v>2.7</v>
      </c>
      <c r="K3476">
        <v>2624.4</v>
      </c>
      <c r="L3476">
        <v>18.9712</v>
      </c>
    </row>
    <row r="3477" spans="1:12" x14ac:dyDescent="0.3">
      <c r="A3477" t="s">
        <v>6867</v>
      </c>
      <c r="B3477" t="s">
        <v>6868</v>
      </c>
      <c r="C3477">
        <v>2.2000000000000002</v>
      </c>
      <c r="D3477" t="s">
        <v>8263</v>
      </c>
      <c r="E3477" t="s">
        <v>14</v>
      </c>
      <c r="F3477" t="s">
        <v>6071</v>
      </c>
      <c r="G3477">
        <v>60.460743999999998</v>
      </c>
      <c r="H3477">
        <v>5.4375159999999996</v>
      </c>
      <c r="I3477">
        <v>61</v>
      </c>
      <c r="J3477">
        <v>1.6</v>
      </c>
      <c r="K3477">
        <v>238.4</v>
      </c>
      <c r="L3477">
        <v>7.5884</v>
      </c>
    </row>
    <row r="3478" spans="1:12" x14ac:dyDescent="0.3">
      <c r="A3478" t="s">
        <v>6869</v>
      </c>
      <c r="B3478" t="s">
        <v>6870</v>
      </c>
      <c r="C3478">
        <v>3.5</v>
      </c>
      <c r="D3478" t="s">
        <v>8263</v>
      </c>
      <c r="E3478" t="s">
        <v>14</v>
      </c>
      <c r="F3478" t="s">
        <v>6071</v>
      </c>
      <c r="G3478">
        <v>60.617730999999999</v>
      </c>
      <c r="H3478">
        <v>5.5869369999999998</v>
      </c>
      <c r="I3478">
        <v>52</v>
      </c>
      <c r="J3478">
        <v>5.6</v>
      </c>
      <c r="K3478">
        <v>924</v>
      </c>
      <c r="L3478">
        <v>14.254</v>
      </c>
    </row>
    <row r="3479" spans="1:12" x14ac:dyDescent="0.3">
      <c r="A3479" t="s">
        <v>6871</v>
      </c>
      <c r="B3479" t="s">
        <v>6872</v>
      </c>
      <c r="C3479">
        <v>2.2999999999999998</v>
      </c>
      <c r="D3479" t="s">
        <v>8263</v>
      </c>
      <c r="E3479" t="s">
        <v>14</v>
      </c>
      <c r="F3479" t="s">
        <v>6071</v>
      </c>
      <c r="G3479">
        <v>60.613506999999998</v>
      </c>
      <c r="H3479">
        <v>5.6045920000000002</v>
      </c>
      <c r="I3479">
        <v>205</v>
      </c>
      <c r="J3479">
        <v>8</v>
      </c>
      <c r="K3479">
        <v>3784</v>
      </c>
      <c r="L3479">
        <v>12.263999999999999</v>
      </c>
    </row>
    <row r="3480" spans="1:12" x14ac:dyDescent="0.3">
      <c r="A3480" t="s">
        <v>6873</v>
      </c>
      <c r="B3480" t="s">
        <v>6874</v>
      </c>
      <c r="C3480">
        <v>3.7</v>
      </c>
      <c r="D3480" t="s">
        <v>8263</v>
      </c>
      <c r="E3480" t="s">
        <v>14</v>
      </c>
      <c r="F3480" t="s">
        <v>6071</v>
      </c>
      <c r="G3480">
        <v>60.426946000000001</v>
      </c>
      <c r="H3480">
        <v>5.830622</v>
      </c>
      <c r="I3480">
        <v>18.2</v>
      </c>
      <c r="J3480">
        <v>4.4000000000000004</v>
      </c>
      <c r="K3480">
        <v>224.4</v>
      </c>
      <c r="L3480">
        <v>17.945799999999998</v>
      </c>
    </row>
    <row r="3481" spans="1:12" x14ac:dyDescent="0.3">
      <c r="A3481" t="s">
        <v>6875</v>
      </c>
      <c r="B3481" t="s">
        <v>6876</v>
      </c>
      <c r="C3481">
        <v>2</v>
      </c>
      <c r="D3481" t="s">
        <v>8263</v>
      </c>
      <c r="E3481" t="s">
        <v>14</v>
      </c>
      <c r="F3481" t="s">
        <v>6071</v>
      </c>
      <c r="G3481">
        <v>60.476306999999998</v>
      </c>
      <c r="H3481">
        <v>5.7384240000000002</v>
      </c>
      <c r="I3481">
        <v>80</v>
      </c>
      <c r="J3481" t="s">
        <v>8263</v>
      </c>
      <c r="K3481" t="s">
        <v>8263</v>
      </c>
      <c r="L3481">
        <v>13.946400000000001</v>
      </c>
    </row>
    <row r="3482" spans="1:12" x14ac:dyDescent="0.3">
      <c r="A3482" t="s">
        <v>6877</v>
      </c>
      <c r="B3482" t="s">
        <v>6878</v>
      </c>
      <c r="C3482">
        <v>2.5</v>
      </c>
      <c r="D3482" t="s">
        <v>8263</v>
      </c>
      <c r="E3482" t="s">
        <v>14</v>
      </c>
      <c r="F3482" t="s">
        <v>6071</v>
      </c>
      <c r="G3482">
        <v>60.476157000000001</v>
      </c>
      <c r="H3482">
        <v>5.777838</v>
      </c>
      <c r="I3482">
        <v>120</v>
      </c>
      <c r="J3482">
        <v>7.06</v>
      </c>
      <c r="K3482">
        <v>2040.34</v>
      </c>
      <c r="L3482">
        <v>14.0489</v>
      </c>
    </row>
    <row r="3483" spans="1:12" x14ac:dyDescent="0.3">
      <c r="A3483" t="s">
        <v>6879</v>
      </c>
      <c r="B3483" t="s">
        <v>6880</v>
      </c>
      <c r="C3483">
        <v>9</v>
      </c>
      <c r="D3483" t="s">
        <v>8263</v>
      </c>
      <c r="E3483" t="s">
        <v>14</v>
      </c>
      <c r="F3483" t="s">
        <v>6071</v>
      </c>
      <c r="G3483">
        <v>60.512160000000002</v>
      </c>
      <c r="H3483">
        <v>5.7254040000000002</v>
      </c>
      <c r="I3483">
        <v>432</v>
      </c>
      <c r="J3483">
        <v>1.8</v>
      </c>
      <c r="K3483">
        <v>1875.6</v>
      </c>
      <c r="L3483">
        <v>43.992899999999999</v>
      </c>
    </row>
    <row r="3484" spans="1:12" x14ac:dyDescent="0.3">
      <c r="A3484" t="s">
        <v>6881</v>
      </c>
      <c r="B3484" t="s">
        <v>6882</v>
      </c>
      <c r="C3484">
        <v>2.8</v>
      </c>
      <c r="D3484" t="s">
        <v>8263</v>
      </c>
      <c r="E3484" t="s">
        <v>14</v>
      </c>
      <c r="F3484" t="s">
        <v>6071</v>
      </c>
      <c r="G3484">
        <v>60.900222999999997</v>
      </c>
      <c r="H3484">
        <v>5.617947</v>
      </c>
      <c r="I3484">
        <v>186.5</v>
      </c>
      <c r="J3484">
        <v>1.2</v>
      </c>
      <c r="K3484">
        <v>522</v>
      </c>
      <c r="L3484">
        <v>14.0489</v>
      </c>
    </row>
    <row r="3485" spans="1:12" x14ac:dyDescent="0.3">
      <c r="A3485" t="s">
        <v>6883</v>
      </c>
      <c r="B3485" t="s">
        <v>6884</v>
      </c>
      <c r="C3485">
        <v>8.8000000000000007</v>
      </c>
      <c r="D3485" t="s">
        <v>8263</v>
      </c>
      <c r="E3485" t="s">
        <v>14</v>
      </c>
      <c r="F3485" t="s">
        <v>6071</v>
      </c>
      <c r="G3485">
        <v>61.154508999999997</v>
      </c>
      <c r="H3485">
        <v>5.350066</v>
      </c>
      <c r="I3485">
        <v>68</v>
      </c>
      <c r="J3485">
        <v>10</v>
      </c>
      <c r="K3485">
        <v>1370</v>
      </c>
      <c r="L3485">
        <v>40.372300000000003</v>
      </c>
    </row>
    <row r="3486" spans="1:12" x14ac:dyDescent="0.3">
      <c r="A3486" t="s">
        <v>6885</v>
      </c>
      <c r="B3486" t="s">
        <v>6886</v>
      </c>
      <c r="C3486">
        <v>6.45</v>
      </c>
      <c r="D3486" t="s">
        <v>8263</v>
      </c>
      <c r="E3486" t="s">
        <v>14</v>
      </c>
      <c r="F3486" t="s">
        <v>6071</v>
      </c>
      <c r="G3486">
        <v>61.160204999999998</v>
      </c>
      <c r="H3486">
        <v>5.4780879999999996</v>
      </c>
      <c r="I3486">
        <v>103</v>
      </c>
      <c r="J3486">
        <v>25.6</v>
      </c>
      <c r="K3486">
        <v>6963.2</v>
      </c>
      <c r="L3486">
        <v>26.7</v>
      </c>
    </row>
    <row r="3487" spans="1:12" x14ac:dyDescent="0.3">
      <c r="A3487" t="s">
        <v>6887</v>
      </c>
      <c r="B3487" t="s">
        <v>6888</v>
      </c>
      <c r="C3487">
        <v>6.5</v>
      </c>
      <c r="D3487" t="s">
        <v>8263</v>
      </c>
      <c r="E3487" t="s">
        <v>14</v>
      </c>
      <c r="F3487" t="s">
        <v>6071</v>
      </c>
      <c r="G3487">
        <v>61.204093999999998</v>
      </c>
      <c r="H3487">
        <v>5.8112170000000001</v>
      </c>
      <c r="I3487">
        <v>314</v>
      </c>
      <c r="J3487">
        <v>7.4</v>
      </c>
      <c r="K3487">
        <v>5157.8</v>
      </c>
      <c r="L3487">
        <v>49.008800000000001</v>
      </c>
    </row>
    <row r="3488" spans="1:12" x14ac:dyDescent="0.3">
      <c r="A3488" t="s">
        <v>6889</v>
      </c>
      <c r="B3488" t="s">
        <v>6890</v>
      </c>
      <c r="C3488">
        <v>2.9</v>
      </c>
      <c r="D3488" t="s">
        <v>8263</v>
      </c>
      <c r="E3488" t="s">
        <v>14</v>
      </c>
      <c r="F3488" t="s">
        <v>6071</v>
      </c>
      <c r="G3488">
        <v>61.427965999999998</v>
      </c>
      <c r="H3488">
        <v>5.1694009999999997</v>
      </c>
      <c r="I3488">
        <v>90</v>
      </c>
      <c r="J3488">
        <v>4.5</v>
      </c>
      <c r="K3488">
        <v>940.5</v>
      </c>
      <c r="L3488">
        <v>11.6538</v>
      </c>
    </row>
    <row r="3489" spans="1:12" x14ac:dyDescent="0.3">
      <c r="A3489" t="s">
        <v>6891</v>
      </c>
      <c r="B3489" t="s">
        <v>6892</v>
      </c>
      <c r="C3489">
        <v>2.9</v>
      </c>
      <c r="D3489" t="s">
        <v>8263</v>
      </c>
      <c r="E3489" t="s">
        <v>14</v>
      </c>
      <c r="F3489" t="s">
        <v>6071</v>
      </c>
      <c r="G3489">
        <v>61.421610000000001</v>
      </c>
      <c r="H3489">
        <v>5.2334509999999996</v>
      </c>
      <c r="I3489">
        <v>188</v>
      </c>
      <c r="J3489">
        <v>5.9</v>
      </c>
      <c r="K3489">
        <v>2643.2</v>
      </c>
      <c r="L3489">
        <v>11.757899999999999</v>
      </c>
    </row>
    <row r="3490" spans="1:12" x14ac:dyDescent="0.3">
      <c r="A3490" t="s">
        <v>6893</v>
      </c>
      <c r="B3490" t="s">
        <v>6894</v>
      </c>
      <c r="C3490">
        <v>5</v>
      </c>
      <c r="D3490" t="s">
        <v>8263</v>
      </c>
      <c r="E3490" t="s">
        <v>14</v>
      </c>
      <c r="F3490" t="s">
        <v>6071</v>
      </c>
      <c r="G3490">
        <v>61.446092999999998</v>
      </c>
      <c r="H3490">
        <v>5.3351620000000004</v>
      </c>
      <c r="I3490">
        <v>113.8</v>
      </c>
      <c r="J3490">
        <v>20.5</v>
      </c>
      <c r="K3490">
        <v>5699</v>
      </c>
      <c r="L3490">
        <v>20.221499999999999</v>
      </c>
    </row>
    <row r="3491" spans="1:12" x14ac:dyDescent="0.3">
      <c r="A3491" t="s">
        <v>6895</v>
      </c>
      <c r="B3491" t="s">
        <v>6896</v>
      </c>
      <c r="C3491">
        <v>2.8</v>
      </c>
      <c r="D3491" t="s">
        <v>8263</v>
      </c>
      <c r="E3491" t="s">
        <v>14</v>
      </c>
      <c r="F3491" t="s">
        <v>6071</v>
      </c>
      <c r="G3491">
        <v>61.462957000000003</v>
      </c>
      <c r="H3491">
        <v>5.3221150000000002</v>
      </c>
      <c r="I3491">
        <v>42</v>
      </c>
      <c r="J3491">
        <v>0</v>
      </c>
      <c r="K3491">
        <v>0</v>
      </c>
      <c r="L3491">
        <v>9.3646999999999991</v>
      </c>
    </row>
    <row r="3492" spans="1:12" x14ac:dyDescent="0.3">
      <c r="A3492" t="s">
        <v>6897</v>
      </c>
      <c r="B3492" t="s">
        <v>6898</v>
      </c>
      <c r="C3492">
        <v>7.7</v>
      </c>
      <c r="D3492" t="s">
        <v>8263</v>
      </c>
      <c r="E3492" t="s">
        <v>14</v>
      </c>
      <c r="F3492" t="s">
        <v>6071</v>
      </c>
      <c r="G3492">
        <v>61.675013999999997</v>
      </c>
      <c r="H3492">
        <v>5.7832210000000002</v>
      </c>
      <c r="I3492">
        <v>341</v>
      </c>
      <c r="J3492">
        <v>19</v>
      </c>
      <c r="K3492">
        <v>15637</v>
      </c>
      <c r="L3492">
        <v>31.319700000000001</v>
      </c>
    </row>
    <row r="3493" spans="1:12" x14ac:dyDescent="0.3">
      <c r="A3493" t="s">
        <v>6899</v>
      </c>
      <c r="B3493" t="s">
        <v>6900</v>
      </c>
      <c r="C3493">
        <v>6</v>
      </c>
      <c r="D3493" t="s">
        <v>8263</v>
      </c>
      <c r="E3493" t="s">
        <v>14</v>
      </c>
      <c r="F3493" t="s">
        <v>6071</v>
      </c>
      <c r="G3493">
        <v>60.632486999999998</v>
      </c>
      <c r="H3493">
        <v>6.4317029999999997</v>
      </c>
      <c r="I3493">
        <v>19.29</v>
      </c>
      <c r="J3493" t="s">
        <v>8263</v>
      </c>
      <c r="K3493" t="s">
        <v>8263</v>
      </c>
      <c r="L3493">
        <v>31.579799999999999</v>
      </c>
    </row>
    <row r="3494" spans="1:12" x14ac:dyDescent="0.3">
      <c r="A3494" t="s">
        <v>6901</v>
      </c>
      <c r="B3494" t="s">
        <v>6902</v>
      </c>
      <c r="C3494">
        <v>1.4</v>
      </c>
      <c r="D3494" t="s">
        <v>8263</v>
      </c>
      <c r="E3494" t="s">
        <v>14</v>
      </c>
      <c r="F3494" t="s">
        <v>6071</v>
      </c>
      <c r="G3494">
        <v>60.569184</v>
      </c>
      <c r="H3494">
        <v>6.914784</v>
      </c>
      <c r="I3494">
        <v>60</v>
      </c>
      <c r="J3494">
        <v>0</v>
      </c>
      <c r="K3494">
        <v>0</v>
      </c>
      <c r="L3494">
        <v>6.6654999999999998</v>
      </c>
    </row>
    <row r="3495" spans="1:12" x14ac:dyDescent="0.3">
      <c r="A3495" t="s">
        <v>6903</v>
      </c>
      <c r="B3495" t="s">
        <v>6904</v>
      </c>
      <c r="C3495">
        <v>4.8</v>
      </c>
      <c r="D3495" t="s">
        <v>8263</v>
      </c>
      <c r="E3495" t="s">
        <v>14</v>
      </c>
      <c r="F3495" t="s">
        <v>6071</v>
      </c>
      <c r="G3495">
        <v>60.831726000000003</v>
      </c>
      <c r="H3495">
        <v>7.1183579999999997</v>
      </c>
      <c r="I3495">
        <v>54</v>
      </c>
      <c r="J3495" t="s">
        <v>8263</v>
      </c>
      <c r="K3495" t="s">
        <v>8263</v>
      </c>
      <c r="L3495">
        <v>29.654900000000001</v>
      </c>
    </row>
    <row r="3496" spans="1:12" x14ac:dyDescent="0.3">
      <c r="A3496" t="s">
        <v>6905</v>
      </c>
      <c r="B3496" t="s">
        <v>6906</v>
      </c>
      <c r="C3496">
        <v>9</v>
      </c>
      <c r="D3496" t="s">
        <v>8263</v>
      </c>
      <c r="E3496" t="s">
        <v>14</v>
      </c>
      <c r="F3496" t="s">
        <v>6071</v>
      </c>
      <c r="G3496">
        <v>60.804001999999997</v>
      </c>
      <c r="H3496">
        <v>7.3528500000000001</v>
      </c>
      <c r="I3496">
        <v>395</v>
      </c>
      <c r="J3496">
        <v>16</v>
      </c>
      <c r="K3496">
        <v>15440</v>
      </c>
      <c r="L3496">
        <v>29.4468</v>
      </c>
    </row>
    <row r="3497" spans="1:12" x14ac:dyDescent="0.3">
      <c r="A3497" t="s">
        <v>6907</v>
      </c>
      <c r="B3497" t="s">
        <v>6908</v>
      </c>
      <c r="C3497">
        <v>4.5</v>
      </c>
      <c r="D3497" t="s">
        <v>8263</v>
      </c>
      <c r="E3497" t="s">
        <v>14</v>
      </c>
      <c r="F3497" t="s">
        <v>6071</v>
      </c>
      <c r="G3497">
        <v>61.750061000000002</v>
      </c>
      <c r="H3497">
        <v>6.276408</v>
      </c>
      <c r="I3497">
        <v>11.5</v>
      </c>
      <c r="J3497">
        <v>42.8</v>
      </c>
      <c r="K3497">
        <v>1112.8</v>
      </c>
      <c r="L3497">
        <v>21.642900000000001</v>
      </c>
    </row>
    <row r="3498" spans="1:12" x14ac:dyDescent="0.3">
      <c r="A3498" t="s">
        <v>6909</v>
      </c>
      <c r="B3498" t="s">
        <v>6910</v>
      </c>
      <c r="C3498">
        <v>1.6</v>
      </c>
      <c r="D3498" t="s">
        <v>8263</v>
      </c>
      <c r="E3498" t="s">
        <v>14</v>
      </c>
      <c r="F3498" t="s">
        <v>6071</v>
      </c>
      <c r="G3498">
        <v>60.887458000000002</v>
      </c>
      <c r="H3498">
        <v>8.4605940000000004</v>
      </c>
      <c r="I3498">
        <v>38</v>
      </c>
      <c r="J3498">
        <v>0</v>
      </c>
      <c r="K3498">
        <v>0</v>
      </c>
      <c r="L3498">
        <v>11.3568</v>
      </c>
    </row>
    <row r="3499" spans="1:12" x14ac:dyDescent="0.3">
      <c r="A3499" t="s">
        <v>6911</v>
      </c>
      <c r="B3499" t="s">
        <v>6912</v>
      </c>
      <c r="C3499">
        <v>5</v>
      </c>
      <c r="D3499" t="s">
        <v>8263</v>
      </c>
      <c r="E3499" t="s">
        <v>14</v>
      </c>
      <c r="F3499" t="s">
        <v>6071</v>
      </c>
      <c r="G3499">
        <v>61.163283</v>
      </c>
      <c r="H3499">
        <v>7.7506919999999999</v>
      </c>
      <c r="I3499">
        <v>61</v>
      </c>
      <c r="J3499">
        <v>44.3</v>
      </c>
      <c r="K3499">
        <v>7309.5</v>
      </c>
      <c r="L3499">
        <v>19.978100000000001</v>
      </c>
    </row>
    <row r="3500" spans="1:12" x14ac:dyDescent="0.3">
      <c r="A3500" t="s">
        <v>6913</v>
      </c>
      <c r="B3500" t="s">
        <v>6177</v>
      </c>
      <c r="C3500">
        <v>4.0999999999999996</v>
      </c>
      <c r="D3500" t="s">
        <v>8263</v>
      </c>
      <c r="E3500" t="s">
        <v>14</v>
      </c>
      <c r="F3500" t="s">
        <v>6071</v>
      </c>
      <c r="G3500">
        <v>61.176741</v>
      </c>
      <c r="H3500">
        <v>8.3909730000000007</v>
      </c>
      <c r="I3500">
        <v>49</v>
      </c>
      <c r="J3500">
        <v>11</v>
      </c>
      <c r="K3500">
        <v>1144</v>
      </c>
      <c r="L3500">
        <v>16.299199999999999</v>
      </c>
    </row>
    <row r="3501" spans="1:12" x14ac:dyDescent="0.3">
      <c r="A3501" t="s">
        <v>6914</v>
      </c>
      <c r="B3501" t="s">
        <v>6915</v>
      </c>
      <c r="C3501">
        <v>2</v>
      </c>
      <c r="D3501" t="s">
        <v>8263</v>
      </c>
      <c r="E3501" t="s">
        <v>14</v>
      </c>
      <c r="F3501" t="s">
        <v>6071</v>
      </c>
      <c r="G3501">
        <v>61.651691999999997</v>
      </c>
      <c r="H3501">
        <v>7.7501059999999997</v>
      </c>
      <c r="I3501">
        <v>230</v>
      </c>
      <c r="J3501">
        <v>11.1</v>
      </c>
      <c r="K3501">
        <v>5594.4</v>
      </c>
      <c r="L3501">
        <v>7.6997999999999998</v>
      </c>
    </row>
    <row r="3502" spans="1:12" x14ac:dyDescent="0.3">
      <c r="A3502" t="s">
        <v>6916</v>
      </c>
      <c r="B3502" t="s">
        <v>6917</v>
      </c>
      <c r="C3502">
        <v>1.2</v>
      </c>
      <c r="D3502" t="s">
        <v>8263</v>
      </c>
      <c r="E3502" t="s">
        <v>14</v>
      </c>
      <c r="F3502" t="s">
        <v>6071</v>
      </c>
      <c r="G3502">
        <v>60.667445000000001</v>
      </c>
      <c r="H3502">
        <v>10.601300999999999</v>
      </c>
      <c r="I3502">
        <v>43</v>
      </c>
      <c r="J3502">
        <v>38.950000000000003</v>
      </c>
      <c r="K3502">
        <v>3622.35</v>
      </c>
      <c r="L3502">
        <v>7.0453000000000001</v>
      </c>
    </row>
    <row r="3503" spans="1:12" x14ac:dyDescent="0.3">
      <c r="A3503" t="s">
        <v>6918</v>
      </c>
      <c r="B3503" t="s">
        <v>6919</v>
      </c>
      <c r="C3503">
        <v>4.0999999999999996</v>
      </c>
      <c r="D3503" t="s">
        <v>8263</v>
      </c>
      <c r="E3503" t="s">
        <v>14</v>
      </c>
      <c r="F3503" t="s">
        <v>6071</v>
      </c>
      <c r="G3503">
        <v>60.800769000000003</v>
      </c>
      <c r="H3503">
        <v>10.112389</v>
      </c>
      <c r="I3503">
        <v>335</v>
      </c>
      <c r="J3503">
        <v>0</v>
      </c>
      <c r="K3503">
        <v>0</v>
      </c>
      <c r="L3503">
        <v>11.4619</v>
      </c>
    </row>
    <row r="3504" spans="1:12" x14ac:dyDescent="0.3">
      <c r="A3504" t="s">
        <v>6920</v>
      </c>
      <c r="B3504" t="s">
        <v>6921</v>
      </c>
      <c r="C3504">
        <v>1.8</v>
      </c>
      <c r="D3504" t="s">
        <v>8263</v>
      </c>
      <c r="E3504" t="s">
        <v>14</v>
      </c>
      <c r="F3504" t="s">
        <v>6071</v>
      </c>
      <c r="G3504">
        <v>60.782663999999997</v>
      </c>
      <c r="H3504">
        <v>10.647478</v>
      </c>
      <c r="I3504">
        <v>56</v>
      </c>
      <c r="J3504">
        <v>0</v>
      </c>
      <c r="K3504">
        <v>0</v>
      </c>
      <c r="L3504">
        <v>12.828900000000001</v>
      </c>
    </row>
    <row r="3505" spans="1:12" x14ac:dyDescent="0.3">
      <c r="A3505" t="s">
        <v>6922</v>
      </c>
      <c r="B3505" t="s">
        <v>6923</v>
      </c>
      <c r="C3505">
        <v>2.2000000000000002</v>
      </c>
      <c r="D3505" t="s">
        <v>8263</v>
      </c>
      <c r="E3505" t="s">
        <v>14</v>
      </c>
      <c r="F3505" t="s">
        <v>6071</v>
      </c>
      <c r="G3505">
        <v>60.790332999999997</v>
      </c>
      <c r="H3505">
        <v>10.678292000000001</v>
      </c>
      <c r="I3505">
        <v>32.5</v>
      </c>
      <c r="J3505" t="s">
        <v>8263</v>
      </c>
      <c r="K3505" t="s">
        <v>8263</v>
      </c>
      <c r="L3505">
        <v>10.9361</v>
      </c>
    </row>
    <row r="3506" spans="1:12" x14ac:dyDescent="0.3">
      <c r="A3506" t="s">
        <v>6924</v>
      </c>
      <c r="B3506" t="s">
        <v>6925</v>
      </c>
      <c r="C3506">
        <v>1.1000000000000001</v>
      </c>
      <c r="D3506" t="s">
        <v>8263</v>
      </c>
      <c r="E3506" t="s">
        <v>14</v>
      </c>
      <c r="F3506" t="s">
        <v>6071</v>
      </c>
      <c r="G3506">
        <v>60.883318000000003</v>
      </c>
      <c r="H3506">
        <v>10.645331000000001</v>
      </c>
      <c r="I3506">
        <v>38.5</v>
      </c>
      <c r="J3506" t="s">
        <v>8263</v>
      </c>
      <c r="K3506" t="s">
        <v>8263</v>
      </c>
      <c r="L3506">
        <v>5.1524999999999999</v>
      </c>
    </row>
    <row r="3507" spans="1:12" x14ac:dyDescent="0.3">
      <c r="A3507" t="s">
        <v>6926</v>
      </c>
      <c r="B3507" t="s">
        <v>6927</v>
      </c>
      <c r="C3507">
        <v>5</v>
      </c>
      <c r="D3507" t="s">
        <v>8263</v>
      </c>
      <c r="E3507" t="s">
        <v>14</v>
      </c>
      <c r="F3507" t="s">
        <v>6071</v>
      </c>
      <c r="G3507">
        <v>61.240405000000003</v>
      </c>
      <c r="H3507">
        <v>10.058534</v>
      </c>
      <c r="I3507">
        <v>473</v>
      </c>
      <c r="J3507">
        <v>13.7</v>
      </c>
      <c r="K3507">
        <v>14617.9</v>
      </c>
      <c r="L3507">
        <v>31.231400000000001</v>
      </c>
    </row>
    <row r="3508" spans="1:12" x14ac:dyDescent="0.3">
      <c r="A3508" t="s">
        <v>6928</v>
      </c>
      <c r="B3508" t="s">
        <v>6929</v>
      </c>
      <c r="C3508">
        <v>1.1000000000000001</v>
      </c>
      <c r="D3508" t="s">
        <v>8263</v>
      </c>
      <c r="E3508" t="s">
        <v>14</v>
      </c>
      <c r="F3508" t="s">
        <v>6071</v>
      </c>
      <c r="G3508">
        <v>61.271742000000003</v>
      </c>
      <c r="H3508">
        <v>10.132687000000001</v>
      </c>
      <c r="I3508">
        <v>391.7</v>
      </c>
      <c r="J3508">
        <v>5</v>
      </c>
      <c r="K3508">
        <v>3815</v>
      </c>
      <c r="L3508">
        <v>5.1524999999999999</v>
      </c>
    </row>
    <row r="3509" spans="1:12" x14ac:dyDescent="0.3">
      <c r="A3509" t="s">
        <v>6930</v>
      </c>
      <c r="B3509" t="s">
        <v>6931</v>
      </c>
      <c r="C3509">
        <v>3.3</v>
      </c>
      <c r="D3509" t="s">
        <v>8263</v>
      </c>
      <c r="E3509" t="s">
        <v>14</v>
      </c>
      <c r="F3509" t="s">
        <v>6071</v>
      </c>
      <c r="G3509">
        <v>61.114006000000003</v>
      </c>
      <c r="H3509">
        <v>10.671124000000001</v>
      </c>
      <c r="I3509">
        <v>176</v>
      </c>
      <c r="J3509" t="s">
        <v>8263</v>
      </c>
      <c r="K3509" t="s">
        <v>8263</v>
      </c>
      <c r="L3509">
        <v>15.878500000000001</v>
      </c>
    </row>
    <row r="3510" spans="1:12" x14ac:dyDescent="0.3">
      <c r="A3510" t="s">
        <v>6932</v>
      </c>
      <c r="B3510" t="s">
        <v>6933</v>
      </c>
      <c r="C3510">
        <v>2.2000000000000002</v>
      </c>
      <c r="D3510" t="s">
        <v>8263</v>
      </c>
      <c r="E3510" t="s">
        <v>14</v>
      </c>
      <c r="F3510" t="s">
        <v>6071</v>
      </c>
      <c r="G3510">
        <v>61.124574000000003</v>
      </c>
      <c r="H3510">
        <v>10.695164999999999</v>
      </c>
      <c r="I3510">
        <v>114</v>
      </c>
      <c r="J3510">
        <v>18.7</v>
      </c>
      <c r="K3510">
        <v>4375.8</v>
      </c>
      <c r="L3510">
        <v>9.9898000000000007</v>
      </c>
    </row>
    <row r="3511" spans="1:12" x14ac:dyDescent="0.3">
      <c r="A3511" t="s">
        <v>6934</v>
      </c>
      <c r="B3511" t="s">
        <v>6935</v>
      </c>
      <c r="C3511">
        <v>7.1</v>
      </c>
      <c r="D3511" t="s">
        <v>8263</v>
      </c>
      <c r="E3511" t="s">
        <v>14</v>
      </c>
      <c r="F3511" t="s">
        <v>6071</v>
      </c>
      <c r="G3511">
        <v>61.532876000000002</v>
      </c>
      <c r="H3511">
        <v>10.141178</v>
      </c>
      <c r="I3511">
        <v>109</v>
      </c>
      <c r="J3511">
        <v>0</v>
      </c>
      <c r="K3511">
        <v>0</v>
      </c>
      <c r="L3511">
        <v>26.814800000000002</v>
      </c>
    </row>
    <row r="3512" spans="1:12" x14ac:dyDescent="0.3">
      <c r="A3512" t="s">
        <v>6936</v>
      </c>
      <c r="B3512" t="s">
        <v>6937</v>
      </c>
      <c r="C3512">
        <v>9.1</v>
      </c>
      <c r="D3512" t="s">
        <v>8263</v>
      </c>
      <c r="E3512" t="s">
        <v>14</v>
      </c>
      <c r="F3512" t="s">
        <v>6071</v>
      </c>
      <c r="G3512">
        <v>61.771110999999998</v>
      </c>
      <c r="H3512">
        <v>5.2976219999999996</v>
      </c>
      <c r="I3512">
        <v>223</v>
      </c>
      <c r="J3512">
        <v>10.7</v>
      </c>
      <c r="K3512">
        <v>5414.2</v>
      </c>
      <c r="L3512">
        <v>52.650599999999997</v>
      </c>
    </row>
    <row r="3513" spans="1:12" x14ac:dyDescent="0.3">
      <c r="A3513" t="s">
        <v>6938</v>
      </c>
      <c r="B3513" t="s">
        <v>6939</v>
      </c>
      <c r="C3513">
        <v>1.8</v>
      </c>
      <c r="D3513" t="s">
        <v>8263</v>
      </c>
      <c r="E3513" t="s">
        <v>14</v>
      </c>
      <c r="F3513" t="s">
        <v>6071</v>
      </c>
      <c r="G3513">
        <v>61.999015999999997</v>
      </c>
      <c r="H3513">
        <v>5.4590399999999999</v>
      </c>
      <c r="I3513">
        <v>340</v>
      </c>
      <c r="J3513">
        <v>14.9</v>
      </c>
      <c r="K3513">
        <v>10623.7</v>
      </c>
      <c r="L3513">
        <v>6.7633999999999999</v>
      </c>
    </row>
    <row r="3514" spans="1:12" x14ac:dyDescent="0.3">
      <c r="A3514" t="s">
        <v>6940</v>
      </c>
      <c r="B3514" t="s">
        <v>6941</v>
      </c>
      <c r="C3514">
        <v>5.2</v>
      </c>
      <c r="D3514" t="s">
        <v>8263</v>
      </c>
      <c r="E3514" t="s">
        <v>14</v>
      </c>
      <c r="F3514" t="s">
        <v>6071</v>
      </c>
      <c r="G3514">
        <v>62.063378999999998</v>
      </c>
      <c r="H3514">
        <v>5.9268919999999996</v>
      </c>
      <c r="I3514">
        <v>619</v>
      </c>
      <c r="J3514">
        <v>6.3</v>
      </c>
      <c r="K3514">
        <v>9097.2000000000007</v>
      </c>
      <c r="L3514">
        <v>25.036300000000001</v>
      </c>
    </row>
    <row r="3515" spans="1:12" x14ac:dyDescent="0.3">
      <c r="A3515" t="s">
        <v>6942</v>
      </c>
      <c r="B3515" t="s">
        <v>6943</v>
      </c>
      <c r="C3515">
        <v>9.5</v>
      </c>
      <c r="D3515" t="s">
        <v>8263</v>
      </c>
      <c r="E3515" t="s">
        <v>14</v>
      </c>
      <c r="F3515" t="s">
        <v>6071</v>
      </c>
      <c r="G3515">
        <v>62.166187000000001</v>
      </c>
      <c r="H3515">
        <v>5.5685149999999997</v>
      </c>
      <c r="I3515">
        <v>369</v>
      </c>
      <c r="J3515">
        <v>30.2</v>
      </c>
      <c r="K3515">
        <v>26636.400000000001</v>
      </c>
      <c r="L3515">
        <v>41.76</v>
      </c>
    </row>
    <row r="3516" spans="1:12" x14ac:dyDescent="0.3">
      <c r="A3516" t="s">
        <v>6944</v>
      </c>
      <c r="B3516" t="s">
        <v>6945</v>
      </c>
      <c r="C3516">
        <v>4</v>
      </c>
      <c r="D3516" t="s">
        <v>8263</v>
      </c>
      <c r="E3516" t="s">
        <v>14</v>
      </c>
      <c r="F3516" t="s">
        <v>6071</v>
      </c>
      <c r="G3516">
        <v>62.256070999999999</v>
      </c>
      <c r="H3516">
        <v>5.5839259999999999</v>
      </c>
      <c r="I3516">
        <v>196</v>
      </c>
      <c r="J3516">
        <v>22.5</v>
      </c>
      <c r="K3516">
        <v>10957.5</v>
      </c>
      <c r="L3516">
        <v>10.161099999999999</v>
      </c>
    </row>
    <row r="3517" spans="1:12" x14ac:dyDescent="0.3">
      <c r="A3517" t="s">
        <v>6946</v>
      </c>
      <c r="B3517" t="s">
        <v>6947</v>
      </c>
      <c r="C3517">
        <v>1.3</v>
      </c>
      <c r="D3517" t="s">
        <v>8263</v>
      </c>
      <c r="E3517" t="s">
        <v>14</v>
      </c>
      <c r="F3517" t="s">
        <v>6071</v>
      </c>
      <c r="G3517">
        <v>62.364845000000003</v>
      </c>
      <c r="H3517">
        <v>5.846927</v>
      </c>
      <c r="I3517">
        <v>195</v>
      </c>
      <c r="J3517">
        <v>2.9</v>
      </c>
      <c r="K3517">
        <v>1307.9000000000001</v>
      </c>
      <c r="L3517">
        <v>5.4470999999999998</v>
      </c>
    </row>
    <row r="3518" spans="1:12" x14ac:dyDescent="0.3">
      <c r="A3518" t="s">
        <v>6948</v>
      </c>
      <c r="B3518" t="s">
        <v>6949</v>
      </c>
      <c r="C3518">
        <v>2.6</v>
      </c>
      <c r="D3518" t="s">
        <v>8263</v>
      </c>
      <c r="E3518" t="s">
        <v>14</v>
      </c>
      <c r="F3518" t="s">
        <v>6071</v>
      </c>
      <c r="G3518">
        <v>62.033468999999997</v>
      </c>
      <c r="H3518">
        <v>6.3955799999999998</v>
      </c>
      <c r="I3518">
        <v>83.3</v>
      </c>
      <c r="J3518">
        <v>6.5</v>
      </c>
      <c r="K3518">
        <v>1228.5</v>
      </c>
      <c r="L3518">
        <v>16.132200000000001</v>
      </c>
    </row>
    <row r="3519" spans="1:12" x14ac:dyDescent="0.3">
      <c r="A3519" t="s">
        <v>6950</v>
      </c>
      <c r="B3519" t="s">
        <v>6951</v>
      </c>
      <c r="C3519">
        <v>2.7</v>
      </c>
      <c r="D3519" t="s">
        <v>8263</v>
      </c>
      <c r="E3519" t="s">
        <v>14</v>
      </c>
      <c r="F3519" t="s">
        <v>6071</v>
      </c>
      <c r="G3519">
        <v>62.048644000000003</v>
      </c>
      <c r="H3519">
        <v>6.3937569999999999</v>
      </c>
      <c r="I3519">
        <v>46</v>
      </c>
      <c r="J3519">
        <v>2.1</v>
      </c>
      <c r="K3519">
        <v>174.3</v>
      </c>
      <c r="L3519">
        <v>14.4072</v>
      </c>
    </row>
    <row r="3520" spans="1:12" x14ac:dyDescent="0.3">
      <c r="A3520" t="s">
        <v>6952</v>
      </c>
      <c r="B3520" t="s">
        <v>6953</v>
      </c>
      <c r="C3520">
        <v>3</v>
      </c>
      <c r="D3520" t="s">
        <v>8263</v>
      </c>
      <c r="E3520" t="s">
        <v>14</v>
      </c>
      <c r="F3520" t="s">
        <v>6071</v>
      </c>
      <c r="G3520">
        <v>62.140217</v>
      </c>
      <c r="H3520">
        <v>6.2499479999999998</v>
      </c>
      <c r="I3520">
        <v>90</v>
      </c>
      <c r="J3520">
        <v>0</v>
      </c>
      <c r="K3520">
        <v>0</v>
      </c>
      <c r="L3520">
        <v>17.1797</v>
      </c>
    </row>
    <row r="3521" spans="1:12" x14ac:dyDescent="0.3">
      <c r="A3521" t="s">
        <v>6954</v>
      </c>
      <c r="B3521" t="s">
        <v>6955</v>
      </c>
      <c r="C3521">
        <v>4.3</v>
      </c>
      <c r="D3521" t="s">
        <v>8263</v>
      </c>
      <c r="E3521" t="s">
        <v>14</v>
      </c>
      <c r="F3521" t="s">
        <v>6071</v>
      </c>
      <c r="G3521">
        <v>62.134076999999998</v>
      </c>
      <c r="H3521">
        <v>6.2987909999999996</v>
      </c>
      <c r="I3521">
        <v>291</v>
      </c>
      <c r="J3521">
        <v>11.69</v>
      </c>
      <c r="K3521">
        <v>7353.01</v>
      </c>
      <c r="L3521">
        <v>27.76</v>
      </c>
    </row>
    <row r="3522" spans="1:12" x14ac:dyDescent="0.3">
      <c r="A3522" t="s">
        <v>6956</v>
      </c>
      <c r="B3522" t="s">
        <v>6957</v>
      </c>
      <c r="C3522">
        <v>7</v>
      </c>
      <c r="D3522" t="s">
        <v>8263</v>
      </c>
      <c r="E3522" t="s">
        <v>14</v>
      </c>
      <c r="F3522" t="s">
        <v>6071</v>
      </c>
      <c r="G3522">
        <v>61.846024999999997</v>
      </c>
      <c r="H3522">
        <v>8.9607799999999997</v>
      </c>
      <c r="I3522">
        <v>146.5</v>
      </c>
      <c r="J3522">
        <v>0</v>
      </c>
      <c r="K3522">
        <v>0</v>
      </c>
      <c r="L3522">
        <v>17.9816</v>
      </c>
    </row>
    <row r="3523" spans="1:12" x14ac:dyDescent="0.3">
      <c r="A3523" t="s">
        <v>6958</v>
      </c>
      <c r="B3523" t="s">
        <v>6959</v>
      </c>
      <c r="C3523">
        <v>4.8</v>
      </c>
      <c r="D3523" t="s">
        <v>8263</v>
      </c>
      <c r="E3523" t="s">
        <v>14</v>
      </c>
      <c r="F3523" t="s">
        <v>6071</v>
      </c>
      <c r="G3523">
        <v>62.805200999999997</v>
      </c>
      <c r="H3523">
        <v>7.7002949999999997</v>
      </c>
      <c r="I3523">
        <v>158</v>
      </c>
      <c r="J3523" t="s">
        <v>8263</v>
      </c>
      <c r="K3523" t="s">
        <v>8263</v>
      </c>
      <c r="L3523">
        <v>24</v>
      </c>
    </row>
    <row r="3524" spans="1:12" x14ac:dyDescent="0.3">
      <c r="A3524" t="s">
        <v>6960</v>
      </c>
      <c r="B3524" t="s">
        <v>6961</v>
      </c>
      <c r="C3524">
        <v>1.76</v>
      </c>
      <c r="D3524" t="s">
        <v>8263</v>
      </c>
      <c r="E3524" t="s">
        <v>14</v>
      </c>
      <c r="F3524" t="s">
        <v>6071</v>
      </c>
      <c r="G3524">
        <v>62.840822000000003</v>
      </c>
      <c r="H3524">
        <v>7.7019250000000001</v>
      </c>
      <c r="I3524">
        <v>60</v>
      </c>
      <c r="J3524">
        <v>16.95</v>
      </c>
      <c r="K3524">
        <v>2593.35</v>
      </c>
      <c r="L3524">
        <v>6.66</v>
      </c>
    </row>
    <row r="3525" spans="1:12" x14ac:dyDescent="0.3">
      <c r="A3525" t="s">
        <v>6962</v>
      </c>
      <c r="B3525" t="s">
        <v>6963</v>
      </c>
      <c r="C3525">
        <v>2.9</v>
      </c>
      <c r="D3525" t="s">
        <v>8263</v>
      </c>
      <c r="E3525" t="s">
        <v>14</v>
      </c>
      <c r="F3525" t="s">
        <v>6071</v>
      </c>
      <c r="G3525">
        <v>62.833475999999997</v>
      </c>
      <c r="H3525">
        <v>8.300592</v>
      </c>
      <c r="I3525">
        <v>148.80000000000001</v>
      </c>
      <c r="J3525">
        <v>16.100000000000001</v>
      </c>
      <c r="K3525">
        <v>5635</v>
      </c>
      <c r="L3525">
        <v>13.513299999999999</v>
      </c>
    </row>
    <row r="3526" spans="1:12" x14ac:dyDescent="0.3">
      <c r="A3526" t="s">
        <v>6964</v>
      </c>
      <c r="B3526" t="s">
        <v>6965</v>
      </c>
      <c r="C3526">
        <v>4.9000000000000004</v>
      </c>
      <c r="D3526" t="s">
        <v>8263</v>
      </c>
      <c r="E3526" t="s">
        <v>14</v>
      </c>
      <c r="F3526" t="s">
        <v>6071</v>
      </c>
      <c r="G3526">
        <v>62.804585000000003</v>
      </c>
      <c r="H3526">
        <v>8.502891</v>
      </c>
      <c r="I3526">
        <v>263.60000000000002</v>
      </c>
      <c r="J3526">
        <v>10.5</v>
      </c>
      <c r="K3526">
        <v>5712</v>
      </c>
      <c r="L3526">
        <v>16.655899999999999</v>
      </c>
    </row>
    <row r="3527" spans="1:12" x14ac:dyDescent="0.3">
      <c r="A3527" t="s">
        <v>6966</v>
      </c>
      <c r="B3527" t="s">
        <v>6967</v>
      </c>
      <c r="C3527">
        <v>1.1000000000000001</v>
      </c>
      <c r="D3527" t="s">
        <v>8263</v>
      </c>
      <c r="E3527" t="s">
        <v>14</v>
      </c>
      <c r="F3527" t="s">
        <v>6071</v>
      </c>
      <c r="G3527">
        <v>62.891387000000002</v>
      </c>
      <c r="H3527">
        <v>8.083062</v>
      </c>
      <c r="I3527">
        <v>56</v>
      </c>
      <c r="J3527" t="s">
        <v>8263</v>
      </c>
      <c r="K3527" t="s">
        <v>8263</v>
      </c>
      <c r="L3527">
        <v>4.9233000000000002</v>
      </c>
    </row>
    <row r="3528" spans="1:12" x14ac:dyDescent="0.3">
      <c r="A3528" t="s">
        <v>6968</v>
      </c>
      <c r="B3528" t="s">
        <v>6969</v>
      </c>
      <c r="C3528">
        <v>4.28</v>
      </c>
      <c r="D3528" t="s">
        <v>8263</v>
      </c>
      <c r="E3528" t="s">
        <v>14</v>
      </c>
      <c r="F3528" t="s">
        <v>6071</v>
      </c>
      <c r="G3528">
        <v>63.121025000000003</v>
      </c>
      <c r="H3528">
        <v>8.5680689999999995</v>
      </c>
      <c r="I3528">
        <v>187</v>
      </c>
      <c r="J3528">
        <v>0</v>
      </c>
      <c r="K3528">
        <v>0</v>
      </c>
      <c r="L3528">
        <v>19.209599999999998</v>
      </c>
    </row>
    <row r="3529" spans="1:12" x14ac:dyDescent="0.3">
      <c r="A3529" t="s">
        <v>6970</v>
      </c>
      <c r="B3529" t="s">
        <v>6971</v>
      </c>
      <c r="C3529">
        <v>9</v>
      </c>
      <c r="D3529" t="s">
        <v>8263</v>
      </c>
      <c r="E3529" t="s">
        <v>14</v>
      </c>
      <c r="F3529" t="s">
        <v>6071</v>
      </c>
      <c r="G3529">
        <v>62.231330999999997</v>
      </c>
      <c r="H3529">
        <v>10.342027</v>
      </c>
      <c r="I3529">
        <v>123</v>
      </c>
      <c r="J3529">
        <v>85</v>
      </c>
      <c r="K3529">
        <v>22100</v>
      </c>
      <c r="L3529">
        <v>42.693399999999997</v>
      </c>
    </row>
    <row r="3530" spans="1:12" x14ac:dyDescent="0.3">
      <c r="A3530" t="s">
        <v>6972</v>
      </c>
      <c r="B3530" t="s">
        <v>6973</v>
      </c>
      <c r="C3530">
        <v>7.9</v>
      </c>
      <c r="D3530" t="s">
        <v>8263</v>
      </c>
      <c r="E3530" t="s">
        <v>14</v>
      </c>
      <c r="F3530" t="s">
        <v>6071</v>
      </c>
      <c r="G3530">
        <v>63.111583000000003</v>
      </c>
      <c r="H3530">
        <v>10.601725999999999</v>
      </c>
      <c r="I3530">
        <v>52.47</v>
      </c>
      <c r="J3530">
        <v>120</v>
      </c>
      <c r="K3530">
        <v>15960</v>
      </c>
      <c r="L3530">
        <v>26.071000000000002</v>
      </c>
    </row>
    <row r="3531" spans="1:12" x14ac:dyDescent="0.3">
      <c r="A3531" t="s">
        <v>6974</v>
      </c>
      <c r="B3531" t="s">
        <v>6975</v>
      </c>
      <c r="C3531">
        <v>8</v>
      </c>
      <c r="D3531" t="s">
        <v>8263</v>
      </c>
      <c r="E3531" t="s">
        <v>14</v>
      </c>
      <c r="F3531" t="s">
        <v>6071</v>
      </c>
      <c r="G3531">
        <v>59.148451000000001</v>
      </c>
      <c r="H3531">
        <v>11.556397</v>
      </c>
      <c r="I3531">
        <v>26.6</v>
      </c>
      <c r="J3531">
        <v>25.31</v>
      </c>
      <c r="K3531">
        <v>1493.29</v>
      </c>
      <c r="L3531">
        <v>36.489199999999997</v>
      </c>
    </row>
    <row r="3532" spans="1:12" x14ac:dyDescent="0.3">
      <c r="A3532" t="s">
        <v>6976</v>
      </c>
      <c r="B3532" t="s">
        <v>6975</v>
      </c>
      <c r="C3532">
        <v>1.5</v>
      </c>
      <c r="D3532" t="s">
        <v>8263</v>
      </c>
      <c r="E3532" t="s">
        <v>14</v>
      </c>
      <c r="F3532" t="s">
        <v>6071</v>
      </c>
      <c r="G3532">
        <v>59.438701000000002</v>
      </c>
      <c r="H3532">
        <v>11.225482</v>
      </c>
      <c r="I3532">
        <v>15</v>
      </c>
      <c r="J3532" t="s">
        <v>8263</v>
      </c>
      <c r="K3532" t="s">
        <v>8263</v>
      </c>
      <c r="L3532">
        <v>5.5544000000000002</v>
      </c>
    </row>
    <row r="3533" spans="1:12" x14ac:dyDescent="0.3">
      <c r="A3533" t="s">
        <v>6977</v>
      </c>
      <c r="B3533" t="s">
        <v>6978</v>
      </c>
      <c r="C3533">
        <v>1.5</v>
      </c>
      <c r="D3533" t="s">
        <v>8263</v>
      </c>
      <c r="E3533" t="s">
        <v>14</v>
      </c>
      <c r="F3533" t="s">
        <v>6071</v>
      </c>
      <c r="G3533">
        <v>59.435696999999998</v>
      </c>
      <c r="H3533">
        <v>11.241683</v>
      </c>
      <c r="I3533">
        <v>15.5</v>
      </c>
      <c r="J3533" t="s">
        <v>8263</v>
      </c>
      <c r="K3533" t="s">
        <v>8263</v>
      </c>
      <c r="L3533">
        <v>5.5544000000000002</v>
      </c>
    </row>
    <row r="3534" spans="1:12" x14ac:dyDescent="0.3">
      <c r="A3534" t="s">
        <v>6979</v>
      </c>
      <c r="B3534" t="s">
        <v>6980</v>
      </c>
      <c r="C3534">
        <v>1.5</v>
      </c>
      <c r="D3534" t="s">
        <v>8263</v>
      </c>
      <c r="E3534" t="s">
        <v>14</v>
      </c>
      <c r="F3534" t="s">
        <v>6071</v>
      </c>
      <c r="G3534">
        <v>59.433143999999999</v>
      </c>
      <c r="H3534">
        <v>11.279994</v>
      </c>
      <c r="I3534">
        <v>16</v>
      </c>
      <c r="J3534" t="s">
        <v>8263</v>
      </c>
      <c r="K3534" t="s">
        <v>8263</v>
      </c>
      <c r="L3534">
        <v>5.3448000000000002</v>
      </c>
    </row>
    <row r="3535" spans="1:12" x14ac:dyDescent="0.3">
      <c r="A3535" t="s">
        <v>6981</v>
      </c>
      <c r="B3535" t="s">
        <v>6982</v>
      </c>
      <c r="C3535">
        <v>1.75</v>
      </c>
      <c r="D3535" t="s">
        <v>8263</v>
      </c>
      <c r="E3535" t="s">
        <v>14</v>
      </c>
      <c r="F3535" t="s">
        <v>6071</v>
      </c>
      <c r="G3535">
        <v>59.480770999999997</v>
      </c>
      <c r="H3535">
        <v>11.652347000000001</v>
      </c>
      <c r="I3535">
        <v>9.5</v>
      </c>
      <c r="J3535">
        <v>64.900000000000006</v>
      </c>
      <c r="K3535">
        <v>1557.6</v>
      </c>
      <c r="L3535">
        <v>9.7463999999999995</v>
      </c>
    </row>
    <row r="3536" spans="1:12" x14ac:dyDescent="0.3">
      <c r="A3536" t="s">
        <v>6983</v>
      </c>
      <c r="B3536" t="s">
        <v>6984</v>
      </c>
      <c r="C3536">
        <v>1.6</v>
      </c>
      <c r="D3536" t="s">
        <v>8263</v>
      </c>
      <c r="E3536" t="s">
        <v>14</v>
      </c>
      <c r="F3536" t="s">
        <v>6071</v>
      </c>
      <c r="G3536">
        <v>60.320995000000003</v>
      </c>
      <c r="H3536">
        <v>11.260020000000001</v>
      </c>
      <c r="I3536">
        <v>8</v>
      </c>
      <c r="J3536" t="s">
        <v>8263</v>
      </c>
      <c r="K3536" t="s">
        <v>8263</v>
      </c>
      <c r="L3536">
        <v>6.3093000000000004</v>
      </c>
    </row>
    <row r="3537" spans="1:12" x14ac:dyDescent="0.3">
      <c r="A3537" t="s">
        <v>6985</v>
      </c>
      <c r="B3537" t="s">
        <v>6986</v>
      </c>
      <c r="C3537">
        <v>3</v>
      </c>
      <c r="D3537" t="s">
        <v>8263</v>
      </c>
      <c r="E3537" t="s">
        <v>14</v>
      </c>
      <c r="F3537" t="s">
        <v>6071</v>
      </c>
      <c r="G3537">
        <v>60.286994999999997</v>
      </c>
      <c r="H3537">
        <v>11.194127999999999</v>
      </c>
      <c r="I3537">
        <v>18.2</v>
      </c>
      <c r="J3537">
        <v>121.7</v>
      </c>
      <c r="K3537">
        <v>4502.8999999999996</v>
      </c>
      <c r="L3537">
        <v>11.5672</v>
      </c>
    </row>
    <row r="3538" spans="1:12" x14ac:dyDescent="0.3">
      <c r="A3538" t="s">
        <v>6987</v>
      </c>
      <c r="B3538" t="s">
        <v>6988</v>
      </c>
      <c r="C3538">
        <v>4</v>
      </c>
      <c r="D3538" t="s">
        <v>8263</v>
      </c>
      <c r="E3538" t="s">
        <v>14</v>
      </c>
      <c r="F3538" t="s">
        <v>6071</v>
      </c>
      <c r="G3538">
        <v>60.826503000000002</v>
      </c>
      <c r="H3538">
        <v>11.610549000000001</v>
      </c>
      <c r="I3538">
        <v>9.39</v>
      </c>
      <c r="J3538" t="s">
        <v>8263</v>
      </c>
      <c r="K3538" t="s">
        <v>8263</v>
      </c>
      <c r="L3538">
        <v>11.6723</v>
      </c>
    </row>
    <row r="3539" spans="1:12" x14ac:dyDescent="0.3">
      <c r="A3539" t="s">
        <v>6989</v>
      </c>
      <c r="B3539" t="s">
        <v>6990</v>
      </c>
      <c r="C3539">
        <v>1.1000000000000001</v>
      </c>
      <c r="D3539" t="s">
        <v>8263</v>
      </c>
      <c r="E3539" t="s">
        <v>14</v>
      </c>
      <c r="F3539" t="s">
        <v>6071</v>
      </c>
      <c r="G3539">
        <v>61.195979000000001</v>
      </c>
      <c r="H3539">
        <v>11.549010000000001</v>
      </c>
      <c r="I3539">
        <v>18</v>
      </c>
      <c r="J3539" t="s">
        <v>8263</v>
      </c>
      <c r="K3539" t="s">
        <v>8263</v>
      </c>
      <c r="L3539">
        <v>2.2082000000000002</v>
      </c>
    </row>
    <row r="3540" spans="1:12" x14ac:dyDescent="0.3">
      <c r="A3540" t="s">
        <v>6991</v>
      </c>
      <c r="B3540" t="s">
        <v>6992</v>
      </c>
      <c r="C3540">
        <v>5.6</v>
      </c>
      <c r="D3540" t="s">
        <v>8263</v>
      </c>
      <c r="E3540" t="s">
        <v>14</v>
      </c>
      <c r="F3540" t="s">
        <v>6071</v>
      </c>
      <c r="G3540">
        <v>61.201663000000003</v>
      </c>
      <c r="H3540">
        <v>11.506418</v>
      </c>
      <c r="I3540">
        <v>40.79</v>
      </c>
      <c r="J3540" t="s">
        <v>8263</v>
      </c>
      <c r="K3540" t="s">
        <v>8263</v>
      </c>
      <c r="L3540">
        <v>8.2020999999999997</v>
      </c>
    </row>
    <row r="3541" spans="1:12" x14ac:dyDescent="0.3">
      <c r="A3541" t="s">
        <v>6993</v>
      </c>
      <c r="B3541" t="s">
        <v>6994</v>
      </c>
      <c r="C3541">
        <v>2.9</v>
      </c>
      <c r="D3541" t="s">
        <v>8263</v>
      </c>
      <c r="E3541" t="s">
        <v>14</v>
      </c>
      <c r="F3541" t="s">
        <v>6071</v>
      </c>
      <c r="G3541">
        <v>61.665298</v>
      </c>
      <c r="H3541">
        <v>12.018903999999999</v>
      </c>
      <c r="I3541">
        <v>320</v>
      </c>
      <c r="J3541">
        <v>1.05</v>
      </c>
      <c r="K3541">
        <v>767.55</v>
      </c>
      <c r="L3541">
        <v>8.5175999999999998</v>
      </c>
    </row>
    <row r="3542" spans="1:12" x14ac:dyDescent="0.3">
      <c r="A3542" t="s">
        <v>6995</v>
      </c>
      <c r="B3542" t="s">
        <v>6996</v>
      </c>
      <c r="C3542">
        <v>3</v>
      </c>
      <c r="D3542" t="s">
        <v>8263</v>
      </c>
      <c r="E3542" t="s">
        <v>14</v>
      </c>
      <c r="F3542" t="s">
        <v>6071</v>
      </c>
      <c r="G3542">
        <v>62.507534999999997</v>
      </c>
      <c r="H3542">
        <v>11.263389</v>
      </c>
      <c r="I3542">
        <v>9.5</v>
      </c>
      <c r="J3542" t="s">
        <v>8263</v>
      </c>
      <c r="K3542" t="s">
        <v>8263</v>
      </c>
      <c r="L3542">
        <v>20.400200000000002</v>
      </c>
    </row>
    <row r="3543" spans="1:12" x14ac:dyDescent="0.3">
      <c r="A3543" t="s">
        <v>6997</v>
      </c>
      <c r="B3543" t="s">
        <v>6998</v>
      </c>
      <c r="C3543">
        <v>2.6</v>
      </c>
      <c r="D3543" t="s">
        <v>8263</v>
      </c>
      <c r="E3543" t="s">
        <v>14</v>
      </c>
      <c r="F3543" t="s">
        <v>6071</v>
      </c>
      <c r="G3543">
        <v>63.195269000000003</v>
      </c>
      <c r="H3543">
        <v>8.9305889999999994</v>
      </c>
      <c r="I3543">
        <v>300</v>
      </c>
      <c r="J3543">
        <v>2.5</v>
      </c>
      <c r="K3543">
        <v>1805</v>
      </c>
      <c r="L3543">
        <v>10.347099999999999</v>
      </c>
    </row>
    <row r="3544" spans="1:12" x14ac:dyDescent="0.3">
      <c r="A3544" t="s">
        <v>6999</v>
      </c>
      <c r="B3544" t="s">
        <v>7000</v>
      </c>
      <c r="C3544">
        <v>5.8</v>
      </c>
      <c r="D3544" t="s">
        <v>8263</v>
      </c>
      <c r="E3544" t="s">
        <v>14</v>
      </c>
      <c r="F3544" t="s">
        <v>6071</v>
      </c>
      <c r="G3544">
        <v>63.293667999999997</v>
      </c>
      <c r="H3544">
        <v>9.7285889999999995</v>
      </c>
      <c r="I3544">
        <v>63.6</v>
      </c>
      <c r="J3544">
        <v>39.799999999999997</v>
      </c>
      <c r="K3544">
        <v>5970</v>
      </c>
      <c r="L3544">
        <v>22.419</v>
      </c>
    </row>
    <row r="3545" spans="1:12" x14ac:dyDescent="0.3">
      <c r="A3545" t="s">
        <v>7001</v>
      </c>
      <c r="B3545" t="s">
        <v>7002</v>
      </c>
      <c r="C3545">
        <v>9.3000000000000007</v>
      </c>
      <c r="D3545" t="s">
        <v>8263</v>
      </c>
      <c r="E3545" t="s">
        <v>14</v>
      </c>
      <c r="F3545" t="s">
        <v>6071</v>
      </c>
      <c r="G3545">
        <v>63.268183999999998</v>
      </c>
      <c r="H3545">
        <v>10.458287</v>
      </c>
      <c r="I3545">
        <v>52</v>
      </c>
      <c r="J3545">
        <v>0</v>
      </c>
      <c r="K3545">
        <v>0</v>
      </c>
      <c r="L3545">
        <v>7.2792000000000003</v>
      </c>
    </row>
    <row r="3546" spans="1:12" x14ac:dyDescent="0.3">
      <c r="A3546" t="s">
        <v>7003</v>
      </c>
      <c r="B3546" t="s">
        <v>7004</v>
      </c>
      <c r="C3546">
        <v>3.1</v>
      </c>
      <c r="D3546" t="s">
        <v>8263</v>
      </c>
      <c r="E3546" t="s">
        <v>14</v>
      </c>
      <c r="F3546" t="s">
        <v>6071</v>
      </c>
      <c r="G3546">
        <v>63.372869000000001</v>
      </c>
      <c r="H3546">
        <v>10.407425</v>
      </c>
      <c r="I3546">
        <v>34</v>
      </c>
      <c r="J3546" t="s">
        <v>8263</v>
      </c>
      <c r="K3546" t="s">
        <v>8263</v>
      </c>
      <c r="L3546">
        <v>23.253</v>
      </c>
    </row>
    <row r="3547" spans="1:12" x14ac:dyDescent="0.3">
      <c r="A3547" t="s">
        <v>7005</v>
      </c>
      <c r="B3547" t="s">
        <v>7006</v>
      </c>
      <c r="C3547">
        <v>2.4</v>
      </c>
      <c r="D3547" t="s">
        <v>8263</v>
      </c>
      <c r="E3547" t="s">
        <v>14</v>
      </c>
      <c r="F3547" t="s">
        <v>6071</v>
      </c>
      <c r="G3547">
        <v>63.381841999999999</v>
      </c>
      <c r="H3547">
        <v>10.396675</v>
      </c>
      <c r="I3547">
        <v>27</v>
      </c>
      <c r="J3547" t="s">
        <v>8263</v>
      </c>
      <c r="K3547" t="s">
        <v>8263</v>
      </c>
      <c r="L3547">
        <v>18.400200000000002</v>
      </c>
    </row>
    <row r="3548" spans="1:12" x14ac:dyDescent="0.3">
      <c r="A3548" t="s">
        <v>7007</v>
      </c>
      <c r="B3548" t="s">
        <v>7008</v>
      </c>
      <c r="C3548">
        <v>7</v>
      </c>
      <c r="D3548" t="s">
        <v>8263</v>
      </c>
      <c r="E3548" t="s">
        <v>14</v>
      </c>
      <c r="F3548" t="s">
        <v>6071</v>
      </c>
      <c r="G3548">
        <v>63.140481000000001</v>
      </c>
      <c r="H3548">
        <v>10.968042000000001</v>
      </c>
      <c r="I3548">
        <v>106.8</v>
      </c>
      <c r="J3548">
        <v>65</v>
      </c>
      <c r="K3548">
        <v>15795</v>
      </c>
      <c r="L3548">
        <v>26.780999999999999</v>
      </c>
    </row>
    <row r="3549" spans="1:12" x14ac:dyDescent="0.3">
      <c r="A3549" t="s">
        <v>7009</v>
      </c>
      <c r="B3549" t="s">
        <v>7010</v>
      </c>
      <c r="C3549">
        <v>1.1000000000000001</v>
      </c>
      <c r="D3549" t="s">
        <v>8263</v>
      </c>
      <c r="E3549" t="s">
        <v>14</v>
      </c>
      <c r="F3549" t="s">
        <v>6071</v>
      </c>
      <c r="G3549">
        <v>63.650951999999997</v>
      </c>
      <c r="H3549">
        <v>9.9044410000000003</v>
      </c>
      <c r="I3549">
        <v>60</v>
      </c>
      <c r="J3549">
        <v>4.5</v>
      </c>
      <c r="K3549">
        <v>598.5</v>
      </c>
      <c r="L3549">
        <v>4.0576999999999996</v>
      </c>
    </row>
    <row r="3550" spans="1:12" x14ac:dyDescent="0.3">
      <c r="A3550" t="s">
        <v>7011</v>
      </c>
      <c r="B3550" t="s">
        <v>7012</v>
      </c>
      <c r="C3550">
        <v>2.5</v>
      </c>
      <c r="D3550" t="s">
        <v>8263</v>
      </c>
      <c r="E3550" t="s">
        <v>14</v>
      </c>
      <c r="F3550" t="s">
        <v>6071</v>
      </c>
      <c r="G3550">
        <v>63.848700999999998</v>
      </c>
      <c r="H3550">
        <v>9.8906969999999994</v>
      </c>
      <c r="I3550">
        <v>42</v>
      </c>
      <c r="J3550">
        <v>37.5</v>
      </c>
      <c r="K3550">
        <v>3075</v>
      </c>
      <c r="L3550">
        <v>13.694900000000001</v>
      </c>
    </row>
    <row r="3551" spans="1:12" x14ac:dyDescent="0.3">
      <c r="A3551" t="s">
        <v>7013</v>
      </c>
      <c r="B3551" t="s">
        <v>7014</v>
      </c>
      <c r="C3551">
        <v>1.2</v>
      </c>
      <c r="D3551" t="s">
        <v>8263</v>
      </c>
      <c r="E3551" t="s">
        <v>14</v>
      </c>
      <c r="F3551" t="s">
        <v>6071</v>
      </c>
      <c r="G3551">
        <v>64.241996999999998</v>
      </c>
      <c r="H3551">
        <v>10.390435999999999</v>
      </c>
      <c r="I3551">
        <v>87</v>
      </c>
      <c r="J3551">
        <v>4</v>
      </c>
      <c r="K3551">
        <v>780</v>
      </c>
      <c r="L3551">
        <v>7.4053000000000004</v>
      </c>
    </row>
    <row r="3552" spans="1:12" x14ac:dyDescent="0.3">
      <c r="A3552" t="s">
        <v>7015</v>
      </c>
      <c r="B3552" t="s">
        <v>7016</v>
      </c>
      <c r="C3552">
        <v>1.1299999999999999</v>
      </c>
      <c r="D3552" t="s">
        <v>8263</v>
      </c>
      <c r="E3552" t="s">
        <v>14</v>
      </c>
      <c r="F3552" t="s">
        <v>6071</v>
      </c>
      <c r="G3552">
        <v>63.715896000000001</v>
      </c>
      <c r="H3552">
        <v>11.352543000000001</v>
      </c>
      <c r="I3552">
        <v>80</v>
      </c>
      <c r="J3552">
        <v>4.5999999999999996</v>
      </c>
      <c r="K3552">
        <v>782</v>
      </c>
      <c r="L3552">
        <v>5.5021000000000004</v>
      </c>
    </row>
    <row r="3553" spans="1:12" x14ac:dyDescent="0.3">
      <c r="A3553" t="s">
        <v>7017</v>
      </c>
      <c r="B3553" t="s">
        <v>6825</v>
      </c>
      <c r="C3553">
        <v>2.1</v>
      </c>
      <c r="D3553" t="s">
        <v>8263</v>
      </c>
      <c r="E3553" t="s">
        <v>14</v>
      </c>
      <c r="F3553" t="s">
        <v>6071</v>
      </c>
      <c r="G3553">
        <v>64.830095</v>
      </c>
      <c r="H3553">
        <v>11.933662999999999</v>
      </c>
      <c r="I3553">
        <v>29</v>
      </c>
      <c r="J3553" t="s">
        <v>8263</v>
      </c>
      <c r="K3553" t="s">
        <v>8263</v>
      </c>
      <c r="L3553">
        <v>15.405900000000001</v>
      </c>
    </row>
    <row r="3554" spans="1:12" x14ac:dyDescent="0.3">
      <c r="A3554" t="s">
        <v>7018</v>
      </c>
      <c r="B3554" t="s">
        <v>7019</v>
      </c>
      <c r="C3554">
        <v>1.5</v>
      </c>
      <c r="D3554" t="s">
        <v>8263</v>
      </c>
      <c r="E3554" t="s">
        <v>14</v>
      </c>
      <c r="F3554" t="s">
        <v>6071</v>
      </c>
      <c r="G3554">
        <v>64.801644999999994</v>
      </c>
      <c r="H3554">
        <v>11.862156000000001</v>
      </c>
      <c r="I3554">
        <v>15.3</v>
      </c>
      <c r="J3554">
        <v>0</v>
      </c>
      <c r="K3554">
        <v>0</v>
      </c>
      <c r="L3554">
        <v>11.004200000000001</v>
      </c>
    </row>
    <row r="3555" spans="1:12" x14ac:dyDescent="0.3">
      <c r="A3555" t="s">
        <v>7020</v>
      </c>
      <c r="B3555" t="s">
        <v>7021</v>
      </c>
      <c r="C3555">
        <v>1.8</v>
      </c>
      <c r="D3555" t="s">
        <v>8263</v>
      </c>
      <c r="E3555" t="s">
        <v>14</v>
      </c>
      <c r="F3555" t="s">
        <v>6071</v>
      </c>
      <c r="G3555">
        <v>64.843237000000002</v>
      </c>
      <c r="H3555">
        <v>11.971394</v>
      </c>
      <c r="I3555">
        <v>56.09</v>
      </c>
      <c r="J3555">
        <v>82.6</v>
      </c>
      <c r="K3555">
        <v>9168.6</v>
      </c>
      <c r="L3555">
        <v>9.8038000000000007</v>
      </c>
    </row>
    <row r="3556" spans="1:12" x14ac:dyDescent="0.3">
      <c r="A3556" t="s">
        <v>7022</v>
      </c>
      <c r="B3556" t="s">
        <v>7023</v>
      </c>
      <c r="C3556">
        <v>2.9</v>
      </c>
      <c r="D3556" t="s">
        <v>8263</v>
      </c>
      <c r="E3556" t="s">
        <v>14</v>
      </c>
      <c r="F3556" t="s">
        <v>6071</v>
      </c>
      <c r="G3556">
        <v>64.838852000000003</v>
      </c>
      <c r="H3556">
        <v>11.953250000000001</v>
      </c>
      <c r="I3556">
        <v>45.59</v>
      </c>
      <c r="J3556">
        <v>73.8</v>
      </c>
      <c r="K3556">
        <v>7453.8</v>
      </c>
      <c r="L3556">
        <v>24.709599999999998</v>
      </c>
    </row>
    <row r="3557" spans="1:12" x14ac:dyDescent="0.3">
      <c r="A3557" t="s">
        <v>7024</v>
      </c>
      <c r="B3557" t="s">
        <v>7025</v>
      </c>
      <c r="C3557">
        <v>1.3</v>
      </c>
      <c r="D3557" t="s">
        <v>8263</v>
      </c>
      <c r="E3557" t="s">
        <v>14</v>
      </c>
      <c r="F3557" t="s">
        <v>6071</v>
      </c>
      <c r="G3557">
        <v>63.721159999999998</v>
      </c>
      <c r="H3557">
        <v>11.450426</v>
      </c>
      <c r="I3557">
        <v>48</v>
      </c>
      <c r="J3557">
        <v>7.4</v>
      </c>
      <c r="K3557">
        <v>851</v>
      </c>
      <c r="L3557">
        <v>7.9029999999999996</v>
      </c>
    </row>
    <row r="3558" spans="1:12" x14ac:dyDescent="0.3">
      <c r="A3558" t="s">
        <v>7026</v>
      </c>
      <c r="B3558" t="s">
        <v>7027</v>
      </c>
      <c r="C3558">
        <v>5.3</v>
      </c>
      <c r="D3558" t="s">
        <v>8263</v>
      </c>
      <c r="E3558" t="s">
        <v>14</v>
      </c>
      <c r="F3558" t="s">
        <v>6071</v>
      </c>
      <c r="G3558">
        <v>62.352649999999997</v>
      </c>
      <c r="H3558">
        <v>6.5593339999999998</v>
      </c>
      <c r="I3558">
        <v>258.74</v>
      </c>
      <c r="J3558">
        <v>0</v>
      </c>
      <c r="K3558">
        <v>0</v>
      </c>
      <c r="L3558">
        <v>17.4941</v>
      </c>
    </row>
    <row r="3559" spans="1:12" x14ac:dyDescent="0.3">
      <c r="A3559" t="s">
        <v>7028</v>
      </c>
      <c r="B3559" t="s">
        <v>7029</v>
      </c>
      <c r="C3559">
        <v>1.5</v>
      </c>
      <c r="D3559" t="s">
        <v>8263</v>
      </c>
      <c r="E3559" t="s">
        <v>14</v>
      </c>
      <c r="F3559" t="s">
        <v>6071</v>
      </c>
      <c r="G3559">
        <v>59.522939000000001</v>
      </c>
      <c r="H3559">
        <v>11.245471</v>
      </c>
      <c r="I3559">
        <v>31.39</v>
      </c>
      <c r="J3559" t="s">
        <v>8263</v>
      </c>
      <c r="K3559" t="s">
        <v>8263</v>
      </c>
      <c r="L3559">
        <v>5.7835000000000001</v>
      </c>
    </row>
    <row r="3560" spans="1:12" x14ac:dyDescent="0.3">
      <c r="A3560" t="s">
        <v>7030</v>
      </c>
      <c r="B3560" t="s">
        <v>7031</v>
      </c>
      <c r="C3560">
        <v>3.2</v>
      </c>
      <c r="D3560" t="s">
        <v>8263</v>
      </c>
      <c r="E3560" t="s">
        <v>14</v>
      </c>
      <c r="F3560" t="s">
        <v>6071</v>
      </c>
      <c r="G3560">
        <v>60.650263000000002</v>
      </c>
      <c r="H3560">
        <v>8.6122540000000001</v>
      </c>
      <c r="I3560">
        <v>30.5</v>
      </c>
      <c r="J3560" t="s">
        <v>8263</v>
      </c>
      <c r="K3560" t="s">
        <v>8263</v>
      </c>
      <c r="L3560">
        <v>13.414400000000001</v>
      </c>
    </row>
    <row r="3561" spans="1:12" x14ac:dyDescent="0.3">
      <c r="A3561" t="s">
        <v>7032</v>
      </c>
      <c r="B3561" t="s">
        <v>7033</v>
      </c>
      <c r="C3561">
        <v>2.6</v>
      </c>
      <c r="D3561" t="s">
        <v>8263</v>
      </c>
      <c r="E3561" t="s">
        <v>14</v>
      </c>
      <c r="F3561" t="s">
        <v>6071</v>
      </c>
      <c r="G3561">
        <v>64.227294999999998</v>
      </c>
      <c r="H3561">
        <v>10.406153</v>
      </c>
      <c r="I3561">
        <v>121</v>
      </c>
      <c r="J3561">
        <v>8.1999999999999993</v>
      </c>
      <c r="K3561">
        <v>2468.1999999999998</v>
      </c>
      <c r="L3561">
        <v>7.7096</v>
      </c>
    </row>
    <row r="3562" spans="1:12" x14ac:dyDescent="0.3">
      <c r="A3562" t="s">
        <v>7034</v>
      </c>
      <c r="B3562" t="s">
        <v>7035</v>
      </c>
      <c r="C3562">
        <v>1.8</v>
      </c>
      <c r="D3562" t="s">
        <v>8263</v>
      </c>
      <c r="E3562" t="s">
        <v>14</v>
      </c>
      <c r="F3562" t="s">
        <v>6071</v>
      </c>
      <c r="G3562">
        <v>62.133172000000002</v>
      </c>
      <c r="H3562">
        <v>7.5592379999999997</v>
      </c>
      <c r="I3562">
        <v>36</v>
      </c>
      <c r="J3562">
        <v>68</v>
      </c>
      <c r="K3562">
        <v>6324</v>
      </c>
      <c r="L3562">
        <v>5.22</v>
      </c>
    </row>
    <row r="3563" spans="1:12" x14ac:dyDescent="0.3">
      <c r="A3563" t="s">
        <v>7036</v>
      </c>
      <c r="B3563" t="s">
        <v>7037</v>
      </c>
      <c r="C3563">
        <v>6</v>
      </c>
      <c r="D3563" t="s">
        <v>8263</v>
      </c>
      <c r="E3563" t="s">
        <v>14</v>
      </c>
      <c r="F3563" t="s">
        <v>6071</v>
      </c>
      <c r="G3563">
        <v>59.223844999999997</v>
      </c>
      <c r="H3563">
        <v>6.2192980000000002</v>
      </c>
      <c r="I3563">
        <v>145</v>
      </c>
      <c r="J3563">
        <v>2</v>
      </c>
      <c r="K3563">
        <v>698</v>
      </c>
      <c r="L3563">
        <v>21.434200000000001</v>
      </c>
    </row>
    <row r="3564" spans="1:12" x14ac:dyDescent="0.3">
      <c r="A3564" t="s">
        <v>7038</v>
      </c>
      <c r="B3564" t="s">
        <v>7039</v>
      </c>
      <c r="C3564">
        <v>6</v>
      </c>
      <c r="D3564" t="s">
        <v>8263</v>
      </c>
      <c r="E3564" t="s">
        <v>14</v>
      </c>
      <c r="F3564" t="s">
        <v>6071</v>
      </c>
      <c r="G3564">
        <v>64.038141999999993</v>
      </c>
      <c r="H3564">
        <v>11.552689000000001</v>
      </c>
      <c r="I3564">
        <v>8</v>
      </c>
      <c r="J3564">
        <v>0</v>
      </c>
      <c r="K3564">
        <v>0</v>
      </c>
      <c r="L3564">
        <v>34.799999999999997</v>
      </c>
    </row>
    <row r="3565" spans="1:12" x14ac:dyDescent="0.3">
      <c r="A3565" t="s">
        <v>7040</v>
      </c>
      <c r="B3565" t="s">
        <v>7041</v>
      </c>
      <c r="C3565">
        <v>1.4</v>
      </c>
      <c r="D3565" t="s">
        <v>8263</v>
      </c>
      <c r="E3565" t="s">
        <v>14</v>
      </c>
      <c r="F3565" t="s">
        <v>6071</v>
      </c>
      <c r="G3565">
        <v>64.465919999999997</v>
      </c>
      <c r="H3565">
        <v>10.946657999999999</v>
      </c>
      <c r="I3565">
        <v>22.5</v>
      </c>
      <c r="J3565">
        <v>10</v>
      </c>
      <c r="K3565">
        <v>490</v>
      </c>
      <c r="L3565">
        <v>7.1026999999999996</v>
      </c>
    </row>
    <row r="3566" spans="1:12" x14ac:dyDescent="0.3">
      <c r="A3566" t="s">
        <v>7042</v>
      </c>
      <c r="B3566" t="s">
        <v>7043</v>
      </c>
      <c r="C3566">
        <v>2.1</v>
      </c>
      <c r="D3566" t="s">
        <v>8263</v>
      </c>
      <c r="E3566" t="s">
        <v>14</v>
      </c>
      <c r="F3566" t="s">
        <v>6071</v>
      </c>
      <c r="G3566">
        <v>64.429328999999996</v>
      </c>
      <c r="H3566">
        <v>10.959254</v>
      </c>
      <c r="I3566">
        <v>50.5</v>
      </c>
      <c r="J3566">
        <v>14.2</v>
      </c>
      <c r="K3566">
        <v>1661.4</v>
      </c>
      <c r="L3566">
        <v>11.5044</v>
      </c>
    </row>
    <row r="3567" spans="1:12" x14ac:dyDescent="0.3">
      <c r="A3567" t="s">
        <v>7044</v>
      </c>
      <c r="B3567" t="s">
        <v>7045</v>
      </c>
      <c r="C3567">
        <v>6.9</v>
      </c>
      <c r="D3567" t="s">
        <v>8263</v>
      </c>
      <c r="E3567" t="s">
        <v>14</v>
      </c>
      <c r="F3567" t="s">
        <v>6071</v>
      </c>
      <c r="G3567">
        <v>59.353813000000002</v>
      </c>
      <c r="H3567">
        <v>8.0797709999999991</v>
      </c>
      <c r="I3567">
        <v>55.1</v>
      </c>
      <c r="J3567">
        <v>0</v>
      </c>
      <c r="K3567">
        <v>0</v>
      </c>
      <c r="L3567">
        <v>31.967500000000001</v>
      </c>
    </row>
    <row r="3568" spans="1:12" x14ac:dyDescent="0.3">
      <c r="A3568" t="s">
        <v>7046</v>
      </c>
      <c r="B3568" t="s">
        <v>7047</v>
      </c>
      <c r="C3568">
        <v>8.32</v>
      </c>
      <c r="D3568" t="s">
        <v>8263</v>
      </c>
      <c r="E3568" t="s">
        <v>14</v>
      </c>
      <c r="F3568" t="s">
        <v>6071</v>
      </c>
      <c r="G3568">
        <v>61.579621000000003</v>
      </c>
      <c r="H3568">
        <v>6.5026529999999996</v>
      </c>
      <c r="I3568">
        <v>326</v>
      </c>
      <c r="J3568">
        <v>0</v>
      </c>
      <c r="K3568">
        <v>0</v>
      </c>
      <c r="L3568">
        <v>38.811500000000002</v>
      </c>
    </row>
    <row r="3569" spans="1:12" x14ac:dyDescent="0.3">
      <c r="A3569" t="s">
        <v>7048</v>
      </c>
      <c r="B3569" t="s">
        <v>7049</v>
      </c>
      <c r="C3569">
        <v>2.7</v>
      </c>
      <c r="D3569" t="s">
        <v>8263</v>
      </c>
      <c r="E3569" t="s">
        <v>14</v>
      </c>
      <c r="F3569" t="s">
        <v>6071</v>
      </c>
      <c r="G3569">
        <v>62.943292</v>
      </c>
      <c r="H3569">
        <v>11.107585</v>
      </c>
      <c r="I3569">
        <v>61.5</v>
      </c>
      <c r="J3569">
        <v>6</v>
      </c>
      <c r="K3569">
        <v>876</v>
      </c>
      <c r="L3569">
        <v>11.6265</v>
      </c>
    </row>
    <row r="3570" spans="1:12" x14ac:dyDescent="0.3">
      <c r="A3570" t="s">
        <v>7050</v>
      </c>
      <c r="B3570" t="s">
        <v>7051</v>
      </c>
      <c r="C3570">
        <v>2.7</v>
      </c>
      <c r="D3570" t="s">
        <v>8263</v>
      </c>
      <c r="E3570" t="s">
        <v>14</v>
      </c>
      <c r="F3570" t="s">
        <v>6071</v>
      </c>
      <c r="G3570">
        <v>61.371819000000002</v>
      </c>
      <c r="H3570">
        <v>11.104129</v>
      </c>
      <c r="I3570">
        <v>71.400000000000006</v>
      </c>
      <c r="J3570">
        <v>0</v>
      </c>
      <c r="K3570">
        <v>0</v>
      </c>
      <c r="L3570">
        <v>8.4124999999999996</v>
      </c>
    </row>
    <row r="3571" spans="1:12" x14ac:dyDescent="0.3">
      <c r="A3571" t="s">
        <v>7052</v>
      </c>
      <c r="B3571" t="s">
        <v>7053</v>
      </c>
      <c r="C3571">
        <v>4.0999999999999996</v>
      </c>
      <c r="D3571" t="s">
        <v>8263</v>
      </c>
      <c r="E3571" t="s">
        <v>14</v>
      </c>
      <c r="F3571" t="s">
        <v>6071</v>
      </c>
      <c r="G3571">
        <v>60.351841999999998</v>
      </c>
      <c r="H3571">
        <v>6.7579310000000001</v>
      </c>
      <c r="I3571">
        <v>111</v>
      </c>
      <c r="J3571" t="s">
        <v>8263</v>
      </c>
      <c r="K3571" t="s">
        <v>8263</v>
      </c>
      <c r="L3571">
        <v>21.1</v>
      </c>
    </row>
    <row r="3572" spans="1:12" x14ac:dyDescent="0.3">
      <c r="A3572" t="s">
        <v>7054</v>
      </c>
      <c r="B3572" t="s">
        <v>7055</v>
      </c>
      <c r="C3572">
        <v>7.2</v>
      </c>
      <c r="D3572" t="s">
        <v>8263</v>
      </c>
      <c r="E3572" t="s">
        <v>14</v>
      </c>
      <c r="F3572" t="s">
        <v>6071</v>
      </c>
      <c r="G3572">
        <v>59.367561000000002</v>
      </c>
      <c r="H3572">
        <v>7.8925809999999998</v>
      </c>
      <c r="I3572">
        <v>88</v>
      </c>
      <c r="J3572">
        <v>116.8</v>
      </c>
      <c r="K3572">
        <v>24528</v>
      </c>
      <c r="L3572">
        <v>33.439599999999999</v>
      </c>
    </row>
    <row r="3573" spans="1:12" x14ac:dyDescent="0.3">
      <c r="A3573" t="s">
        <v>7056</v>
      </c>
      <c r="B3573" t="s">
        <v>7057</v>
      </c>
      <c r="C3573">
        <v>2.2000000000000002</v>
      </c>
      <c r="D3573" t="s">
        <v>8263</v>
      </c>
      <c r="E3573" t="s">
        <v>14</v>
      </c>
      <c r="F3573" t="s">
        <v>6071</v>
      </c>
      <c r="G3573">
        <v>64.078222999999994</v>
      </c>
      <c r="H3573">
        <v>11.632160000000001</v>
      </c>
      <c r="I3573">
        <v>4.4000000000000004</v>
      </c>
      <c r="J3573">
        <v>165</v>
      </c>
      <c r="K3573">
        <v>1650</v>
      </c>
      <c r="L3573">
        <v>13.405099999999999</v>
      </c>
    </row>
    <row r="3574" spans="1:12" x14ac:dyDescent="0.3">
      <c r="A3574" t="s">
        <v>7058</v>
      </c>
      <c r="B3574" t="s">
        <v>7059</v>
      </c>
      <c r="C3574">
        <v>2.4</v>
      </c>
      <c r="D3574" t="s">
        <v>8263</v>
      </c>
      <c r="E3574" t="s">
        <v>14</v>
      </c>
      <c r="F3574" t="s">
        <v>6071</v>
      </c>
      <c r="G3574">
        <v>59.126285000000003</v>
      </c>
      <c r="H3574">
        <v>11.418139999999999</v>
      </c>
      <c r="I3574">
        <v>7.69</v>
      </c>
      <c r="J3574" t="s">
        <v>8263</v>
      </c>
      <c r="K3574" t="s">
        <v>8263</v>
      </c>
      <c r="L3574">
        <v>12.6187</v>
      </c>
    </row>
    <row r="3575" spans="1:12" x14ac:dyDescent="0.3">
      <c r="A3575" t="s">
        <v>7060</v>
      </c>
      <c r="B3575" t="s">
        <v>7061</v>
      </c>
      <c r="C3575">
        <v>5.5</v>
      </c>
      <c r="D3575" t="s">
        <v>8263</v>
      </c>
      <c r="E3575" t="s">
        <v>14</v>
      </c>
      <c r="F3575" t="s">
        <v>6071</v>
      </c>
      <c r="G3575">
        <v>59.323002000000002</v>
      </c>
      <c r="H3575">
        <v>9.5364699999999996</v>
      </c>
      <c r="I3575">
        <v>146</v>
      </c>
      <c r="J3575">
        <v>23.71</v>
      </c>
      <c r="K3575">
        <v>8630.44</v>
      </c>
      <c r="L3575">
        <v>44.3</v>
      </c>
    </row>
    <row r="3576" spans="1:12" x14ac:dyDescent="0.3">
      <c r="A3576" t="s">
        <v>7062</v>
      </c>
      <c r="B3576" t="s">
        <v>7063</v>
      </c>
      <c r="C3576">
        <v>1.7</v>
      </c>
      <c r="D3576" t="s">
        <v>8263</v>
      </c>
      <c r="E3576" t="s">
        <v>14</v>
      </c>
      <c r="F3576" t="s">
        <v>6071</v>
      </c>
      <c r="G3576">
        <v>60.417833999999999</v>
      </c>
      <c r="H3576">
        <v>7.1903069999999998</v>
      </c>
      <c r="I3576">
        <v>62</v>
      </c>
      <c r="J3576" t="s">
        <v>8263</v>
      </c>
      <c r="K3576" t="s">
        <v>8263</v>
      </c>
      <c r="L3576">
        <v>7.1783000000000001</v>
      </c>
    </row>
    <row r="3577" spans="1:12" x14ac:dyDescent="0.3">
      <c r="A3577" t="s">
        <v>7064</v>
      </c>
      <c r="B3577" t="s">
        <v>7065</v>
      </c>
      <c r="C3577">
        <v>1.2</v>
      </c>
      <c r="D3577" t="s">
        <v>8263</v>
      </c>
      <c r="E3577" t="s">
        <v>14</v>
      </c>
      <c r="F3577" t="s">
        <v>6071</v>
      </c>
      <c r="G3577">
        <v>62.398629</v>
      </c>
      <c r="H3577">
        <v>6.8005120000000003</v>
      </c>
      <c r="I3577">
        <v>380</v>
      </c>
      <c r="J3577">
        <v>0.81</v>
      </c>
      <c r="K3577">
        <v>749.25</v>
      </c>
      <c r="L3577">
        <v>3.2364000000000002</v>
      </c>
    </row>
    <row r="3578" spans="1:12" x14ac:dyDescent="0.3">
      <c r="A3578" t="s">
        <v>7066</v>
      </c>
      <c r="B3578" t="s">
        <v>7067</v>
      </c>
      <c r="C3578">
        <v>3.8</v>
      </c>
      <c r="D3578" t="s">
        <v>8263</v>
      </c>
      <c r="E3578" t="s">
        <v>14</v>
      </c>
      <c r="F3578" t="s">
        <v>6071</v>
      </c>
      <c r="G3578">
        <v>59.866906999999998</v>
      </c>
      <c r="H3578">
        <v>6.0875409999999999</v>
      </c>
      <c r="I3578">
        <v>214</v>
      </c>
      <c r="J3578">
        <v>5.7</v>
      </c>
      <c r="K3578">
        <v>3009.6</v>
      </c>
      <c r="L3578">
        <v>16.407599999999999</v>
      </c>
    </row>
    <row r="3579" spans="1:12" x14ac:dyDescent="0.3">
      <c r="A3579" t="s">
        <v>7068</v>
      </c>
      <c r="B3579" t="s">
        <v>7069</v>
      </c>
      <c r="C3579">
        <v>9.6</v>
      </c>
      <c r="D3579" t="s">
        <v>8263</v>
      </c>
      <c r="E3579" t="s">
        <v>14</v>
      </c>
      <c r="F3579" t="s">
        <v>6071</v>
      </c>
      <c r="G3579">
        <v>60.720717</v>
      </c>
      <c r="H3579">
        <v>9.7133760000000002</v>
      </c>
      <c r="I3579">
        <v>12.5</v>
      </c>
      <c r="J3579">
        <v>0</v>
      </c>
      <c r="K3579">
        <v>0</v>
      </c>
      <c r="L3579">
        <v>55.417400000000001</v>
      </c>
    </row>
    <row r="3580" spans="1:12" x14ac:dyDescent="0.3">
      <c r="A3580" t="s">
        <v>7070</v>
      </c>
      <c r="B3580" t="s">
        <v>7071</v>
      </c>
      <c r="C3580">
        <v>2.8</v>
      </c>
      <c r="D3580" t="s">
        <v>8263</v>
      </c>
      <c r="E3580" t="s">
        <v>14</v>
      </c>
      <c r="F3580" t="s">
        <v>6071</v>
      </c>
      <c r="G3580">
        <v>60.995103999999998</v>
      </c>
      <c r="H3580">
        <v>5.7228909999999997</v>
      </c>
      <c r="I3580">
        <v>78.7</v>
      </c>
      <c r="J3580">
        <v>47.6</v>
      </c>
      <c r="K3580">
        <v>9234.4</v>
      </c>
      <c r="L3580">
        <v>15.816000000000001</v>
      </c>
    </row>
    <row r="3581" spans="1:12" x14ac:dyDescent="0.3">
      <c r="A3581" t="s">
        <v>7072</v>
      </c>
      <c r="B3581" t="s">
        <v>7073</v>
      </c>
      <c r="C3581">
        <v>4.0999999999999996</v>
      </c>
      <c r="D3581" t="s">
        <v>8263</v>
      </c>
      <c r="E3581" t="s">
        <v>14</v>
      </c>
      <c r="F3581" t="s">
        <v>6071</v>
      </c>
      <c r="G3581">
        <v>62.788628000000003</v>
      </c>
      <c r="H3581">
        <v>8.2322930000000003</v>
      </c>
      <c r="I3581">
        <v>605</v>
      </c>
      <c r="J3581">
        <v>2.5</v>
      </c>
      <c r="K3581">
        <v>3560</v>
      </c>
      <c r="L3581">
        <v>24.6174</v>
      </c>
    </row>
    <row r="3582" spans="1:12" x14ac:dyDescent="0.3">
      <c r="A3582" t="s">
        <v>7074</v>
      </c>
      <c r="B3582" t="s">
        <v>7075</v>
      </c>
      <c r="C3582">
        <v>7</v>
      </c>
      <c r="D3582" t="s">
        <v>8263</v>
      </c>
      <c r="E3582" t="s">
        <v>14</v>
      </c>
      <c r="F3582" t="s">
        <v>6071</v>
      </c>
      <c r="G3582">
        <v>62.357548000000001</v>
      </c>
      <c r="H3582">
        <v>6.8948029999999996</v>
      </c>
      <c r="I3582">
        <v>330</v>
      </c>
      <c r="J3582">
        <v>15.6</v>
      </c>
      <c r="K3582">
        <v>10576.8</v>
      </c>
      <c r="L3582">
        <v>44.101799999999997</v>
      </c>
    </row>
    <row r="3583" spans="1:12" x14ac:dyDescent="0.3">
      <c r="A3583" t="s">
        <v>7076</v>
      </c>
      <c r="B3583" t="s">
        <v>7077</v>
      </c>
      <c r="C3583">
        <v>2.5</v>
      </c>
      <c r="D3583" t="s">
        <v>8263</v>
      </c>
      <c r="E3583" t="s">
        <v>14</v>
      </c>
      <c r="F3583" t="s">
        <v>6071</v>
      </c>
      <c r="G3583">
        <v>63.027127</v>
      </c>
      <c r="H3583">
        <v>11.700279999999999</v>
      </c>
      <c r="I3583">
        <v>28</v>
      </c>
      <c r="J3583">
        <v>50</v>
      </c>
      <c r="K3583">
        <v>3450</v>
      </c>
      <c r="L3583">
        <v>13.1876</v>
      </c>
    </row>
    <row r="3584" spans="1:12" x14ac:dyDescent="0.3">
      <c r="A3584" t="s">
        <v>7078</v>
      </c>
      <c r="B3584" t="s">
        <v>7079</v>
      </c>
      <c r="C3584">
        <v>1.1000000000000001</v>
      </c>
      <c r="D3584" t="s">
        <v>8263</v>
      </c>
      <c r="E3584" t="s">
        <v>14</v>
      </c>
      <c r="F3584" t="s">
        <v>6071</v>
      </c>
      <c r="G3584">
        <v>63.796846000000002</v>
      </c>
      <c r="H3584">
        <v>11.816394000000001</v>
      </c>
      <c r="I3584">
        <v>84.5</v>
      </c>
      <c r="J3584">
        <v>14.8</v>
      </c>
      <c r="K3584">
        <v>3004.4</v>
      </c>
      <c r="L3584">
        <v>5.8022</v>
      </c>
    </row>
    <row r="3585" spans="1:12" x14ac:dyDescent="0.3">
      <c r="A3585" t="s">
        <v>7080</v>
      </c>
      <c r="B3585" t="s">
        <v>7081</v>
      </c>
      <c r="C3585">
        <v>1.2</v>
      </c>
      <c r="D3585" t="s">
        <v>8263</v>
      </c>
      <c r="E3585" t="s">
        <v>14</v>
      </c>
      <c r="F3585" t="s">
        <v>6071</v>
      </c>
      <c r="G3585">
        <v>63.244056999999998</v>
      </c>
      <c r="H3585">
        <v>10.16954</v>
      </c>
      <c r="I3585">
        <v>26.6</v>
      </c>
      <c r="J3585">
        <v>19.7</v>
      </c>
      <c r="K3585">
        <v>1103.2</v>
      </c>
      <c r="L3585">
        <v>3.9561999999999999</v>
      </c>
    </row>
    <row r="3586" spans="1:12" x14ac:dyDescent="0.3">
      <c r="A3586" t="s">
        <v>7082</v>
      </c>
      <c r="B3586" t="s">
        <v>7083</v>
      </c>
      <c r="C3586">
        <v>7</v>
      </c>
      <c r="D3586" t="s">
        <v>8263</v>
      </c>
      <c r="E3586" t="s">
        <v>14</v>
      </c>
      <c r="F3586" t="s">
        <v>6071</v>
      </c>
      <c r="G3586">
        <v>61.842305000000003</v>
      </c>
      <c r="H3586">
        <v>8.960191</v>
      </c>
      <c r="I3586">
        <v>159.5</v>
      </c>
      <c r="J3586" t="s">
        <v>8263</v>
      </c>
      <c r="K3586" t="s">
        <v>8263</v>
      </c>
      <c r="L3586">
        <v>18.2971</v>
      </c>
    </row>
    <row r="3587" spans="1:12" x14ac:dyDescent="0.3">
      <c r="A3587" t="s">
        <v>7084</v>
      </c>
      <c r="B3587" t="s">
        <v>7085</v>
      </c>
      <c r="C3587">
        <v>1.9</v>
      </c>
      <c r="D3587" t="s">
        <v>8263</v>
      </c>
      <c r="E3587" t="s">
        <v>14</v>
      </c>
      <c r="F3587" t="s">
        <v>6071</v>
      </c>
      <c r="G3587">
        <v>61.029947</v>
      </c>
      <c r="H3587">
        <v>9.0490169999999992</v>
      </c>
      <c r="I3587">
        <v>6.69</v>
      </c>
      <c r="J3587">
        <v>92.3</v>
      </c>
      <c r="K3587">
        <v>1476.8</v>
      </c>
      <c r="L3587">
        <v>9.3588000000000005</v>
      </c>
    </row>
    <row r="3588" spans="1:12" x14ac:dyDescent="0.3">
      <c r="A3588" t="s">
        <v>7086</v>
      </c>
      <c r="B3588" t="s">
        <v>7087</v>
      </c>
      <c r="C3588">
        <v>2.5</v>
      </c>
      <c r="D3588" t="s">
        <v>8263</v>
      </c>
      <c r="E3588" t="s">
        <v>14</v>
      </c>
      <c r="F3588" t="s">
        <v>6071</v>
      </c>
      <c r="G3588">
        <v>60.832357999999999</v>
      </c>
      <c r="H3588">
        <v>5.8830559999999998</v>
      </c>
      <c r="I3588">
        <v>31</v>
      </c>
      <c r="J3588" t="s">
        <v>8263</v>
      </c>
      <c r="K3588" t="s">
        <v>8263</v>
      </c>
      <c r="L3588">
        <v>8.2036999999999995</v>
      </c>
    </row>
    <row r="3589" spans="1:12" x14ac:dyDescent="0.3">
      <c r="A3589" t="s">
        <v>7088</v>
      </c>
      <c r="B3589" t="s">
        <v>7089</v>
      </c>
      <c r="C3589">
        <v>4.96</v>
      </c>
      <c r="D3589" t="s">
        <v>8263</v>
      </c>
      <c r="E3589" t="s">
        <v>14</v>
      </c>
      <c r="F3589" t="s">
        <v>6071</v>
      </c>
      <c r="G3589">
        <v>59.97063</v>
      </c>
      <c r="H3589">
        <v>6.0635450000000004</v>
      </c>
      <c r="I3589">
        <v>155.5</v>
      </c>
      <c r="J3589">
        <v>6.3</v>
      </c>
      <c r="K3589">
        <v>2394</v>
      </c>
      <c r="L3589">
        <v>24.527999999999999</v>
      </c>
    </row>
    <row r="3590" spans="1:12" x14ac:dyDescent="0.3">
      <c r="A3590" t="s">
        <v>7090</v>
      </c>
      <c r="B3590" t="s">
        <v>7091</v>
      </c>
      <c r="C3590">
        <v>4.53</v>
      </c>
      <c r="D3590" t="s">
        <v>8263</v>
      </c>
      <c r="E3590" t="s">
        <v>14</v>
      </c>
      <c r="F3590" t="s">
        <v>6071</v>
      </c>
      <c r="G3590">
        <v>62.073573000000003</v>
      </c>
      <c r="H3590">
        <v>6.9128499999999997</v>
      </c>
      <c r="I3590">
        <v>64.25</v>
      </c>
      <c r="J3590" t="s">
        <v>8263</v>
      </c>
      <c r="K3590" t="s">
        <v>8263</v>
      </c>
      <c r="L3590">
        <v>25.577999999999999</v>
      </c>
    </row>
    <row r="3591" spans="1:12" x14ac:dyDescent="0.3">
      <c r="A3591" t="s">
        <v>7092</v>
      </c>
      <c r="B3591" t="s">
        <v>7093</v>
      </c>
      <c r="C3591">
        <v>1.49</v>
      </c>
      <c r="D3591" t="s">
        <v>8263</v>
      </c>
      <c r="E3591" t="s">
        <v>14</v>
      </c>
      <c r="F3591" t="s">
        <v>6071</v>
      </c>
      <c r="G3591">
        <v>61.520443</v>
      </c>
      <c r="H3591">
        <v>5.7954990000000004</v>
      </c>
      <c r="I3591" t="s">
        <v>8263</v>
      </c>
      <c r="J3591" t="s">
        <v>8263</v>
      </c>
      <c r="K3591" t="s">
        <v>8263</v>
      </c>
      <c r="L3591">
        <v>5.7035</v>
      </c>
    </row>
    <row r="3592" spans="1:12" x14ac:dyDescent="0.3">
      <c r="A3592" t="s">
        <v>7094</v>
      </c>
      <c r="B3592" t="s">
        <v>7095</v>
      </c>
      <c r="C3592">
        <v>3.9</v>
      </c>
      <c r="D3592" t="s">
        <v>8263</v>
      </c>
      <c r="E3592" t="s">
        <v>14</v>
      </c>
      <c r="F3592" t="s">
        <v>6071</v>
      </c>
      <c r="G3592">
        <v>59.729115999999998</v>
      </c>
      <c r="H3592">
        <v>6.6275190000000004</v>
      </c>
      <c r="I3592" t="s">
        <v>8263</v>
      </c>
      <c r="J3592">
        <v>103.1</v>
      </c>
      <c r="K3592">
        <v>10619.3</v>
      </c>
      <c r="L3592">
        <v>21.567</v>
      </c>
    </row>
    <row r="3593" spans="1:12" x14ac:dyDescent="0.3">
      <c r="A3593" t="s">
        <v>7096</v>
      </c>
      <c r="B3593" t="s">
        <v>7097</v>
      </c>
      <c r="C3593">
        <v>8.1</v>
      </c>
      <c r="D3593" t="s">
        <v>8263</v>
      </c>
      <c r="E3593" t="s">
        <v>14</v>
      </c>
      <c r="F3593" t="s">
        <v>6071</v>
      </c>
      <c r="G3593">
        <v>59.919097000000001</v>
      </c>
      <c r="H3593">
        <v>6.1875619999999998</v>
      </c>
      <c r="I3593">
        <v>56</v>
      </c>
      <c r="J3593">
        <v>102</v>
      </c>
      <c r="K3593">
        <v>13260</v>
      </c>
      <c r="L3593">
        <v>26.571999999999999</v>
      </c>
    </row>
    <row r="3594" spans="1:12" x14ac:dyDescent="0.3">
      <c r="A3594" t="s">
        <v>7098</v>
      </c>
      <c r="B3594" t="s">
        <v>7099</v>
      </c>
      <c r="C3594">
        <v>1.2</v>
      </c>
      <c r="D3594" t="s">
        <v>8263</v>
      </c>
      <c r="E3594" t="s">
        <v>14</v>
      </c>
      <c r="F3594" t="s">
        <v>6071</v>
      </c>
      <c r="G3594">
        <v>60.943697999999998</v>
      </c>
      <c r="H3594">
        <v>10.745986</v>
      </c>
      <c r="I3594">
        <v>57</v>
      </c>
      <c r="J3594">
        <v>15.5</v>
      </c>
      <c r="K3594">
        <v>2061.5</v>
      </c>
      <c r="L3594">
        <v>6.2880000000000003</v>
      </c>
    </row>
    <row r="3595" spans="1:12" x14ac:dyDescent="0.3">
      <c r="A3595" t="s">
        <v>7100</v>
      </c>
      <c r="B3595" t="s">
        <v>7101</v>
      </c>
      <c r="C3595">
        <v>7</v>
      </c>
      <c r="D3595" t="s">
        <v>8263</v>
      </c>
      <c r="E3595" t="s">
        <v>14</v>
      </c>
      <c r="F3595" t="s">
        <v>6071</v>
      </c>
      <c r="G3595">
        <v>62.246257</v>
      </c>
      <c r="H3595">
        <v>6.8901729999999999</v>
      </c>
      <c r="I3595">
        <v>172</v>
      </c>
      <c r="J3595" t="s">
        <v>8263</v>
      </c>
      <c r="K3595" t="s">
        <v>8263</v>
      </c>
      <c r="L3595">
        <v>25.056000000000001</v>
      </c>
    </row>
    <row r="3596" spans="1:12" x14ac:dyDescent="0.3">
      <c r="A3596" t="s">
        <v>7102</v>
      </c>
      <c r="B3596" t="s">
        <v>7103</v>
      </c>
      <c r="C3596">
        <v>4.8</v>
      </c>
      <c r="D3596" t="s">
        <v>8263</v>
      </c>
      <c r="E3596" t="s">
        <v>14</v>
      </c>
      <c r="F3596" t="s">
        <v>6071</v>
      </c>
      <c r="G3596">
        <v>59.507621999999998</v>
      </c>
      <c r="H3596">
        <v>6.2180059999999999</v>
      </c>
      <c r="I3596">
        <v>225</v>
      </c>
      <c r="J3596" t="s">
        <v>8263</v>
      </c>
      <c r="K3596" t="s">
        <v>8263</v>
      </c>
      <c r="L3596">
        <v>24.5</v>
      </c>
    </row>
    <row r="3597" spans="1:12" x14ac:dyDescent="0.3">
      <c r="A3597" t="s">
        <v>7104</v>
      </c>
      <c r="B3597" t="s">
        <v>7105</v>
      </c>
      <c r="C3597">
        <v>8.1</v>
      </c>
      <c r="D3597" t="s">
        <v>8263</v>
      </c>
      <c r="E3597" t="s">
        <v>14</v>
      </c>
      <c r="F3597" t="s">
        <v>6071</v>
      </c>
      <c r="G3597">
        <v>58.358826000000001</v>
      </c>
      <c r="H3597">
        <v>6.3001709999999997</v>
      </c>
      <c r="I3597">
        <v>106</v>
      </c>
      <c r="J3597">
        <v>18.8</v>
      </c>
      <c r="K3597">
        <v>4662.3999999999996</v>
      </c>
      <c r="L3597">
        <v>37.999000000000002</v>
      </c>
    </row>
    <row r="3598" spans="1:12" x14ac:dyDescent="0.3">
      <c r="A3598" t="s">
        <v>7106</v>
      </c>
      <c r="B3598" t="s">
        <v>7107</v>
      </c>
      <c r="C3598">
        <v>8.9</v>
      </c>
      <c r="D3598" t="s">
        <v>8263</v>
      </c>
      <c r="E3598" t="s">
        <v>14</v>
      </c>
      <c r="F3598" t="s">
        <v>6071</v>
      </c>
      <c r="G3598">
        <v>61.482112000000001</v>
      </c>
      <c r="H3598">
        <v>7.4403860000000002</v>
      </c>
      <c r="I3598">
        <v>340</v>
      </c>
      <c r="J3598">
        <v>7.05</v>
      </c>
      <c r="K3598">
        <v>5809.2</v>
      </c>
      <c r="L3598">
        <v>44.072499999999998</v>
      </c>
    </row>
    <row r="3599" spans="1:12" x14ac:dyDescent="0.3">
      <c r="A3599" t="s">
        <v>7108</v>
      </c>
      <c r="B3599" t="s">
        <v>7109</v>
      </c>
      <c r="C3599">
        <v>1.34</v>
      </c>
      <c r="D3599" t="s">
        <v>8263</v>
      </c>
      <c r="E3599" t="s">
        <v>14</v>
      </c>
      <c r="F3599" t="s">
        <v>6071</v>
      </c>
      <c r="G3599">
        <v>61.557977000000001</v>
      </c>
      <c r="H3599">
        <v>6.3365549999999997</v>
      </c>
      <c r="I3599">
        <v>49</v>
      </c>
      <c r="J3599" t="s">
        <v>8263</v>
      </c>
      <c r="K3599" t="s">
        <v>8263</v>
      </c>
      <c r="L3599">
        <v>6.5</v>
      </c>
    </row>
    <row r="3600" spans="1:12" x14ac:dyDescent="0.3">
      <c r="A3600" t="s">
        <v>7110</v>
      </c>
      <c r="B3600" t="s">
        <v>7111</v>
      </c>
      <c r="C3600">
        <v>1.3</v>
      </c>
      <c r="D3600" t="s">
        <v>8263</v>
      </c>
      <c r="E3600" t="s">
        <v>14</v>
      </c>
      <c r="F3600" t="s">
        <v>6071</v>
      </c>
      <c r="G3600">
        <v>59.949460000000002</v>
      </c>
      <c r="H3600">
        <v>6.6164040000000002</v>
      </c>
      <c r="I3600">
        <v>147</v>
      </c>
      <c r="J3600" t="s">
        <v>8263</v>
      </c>
      <c r="K3600" t="s">
        <v>8263</v>
      </c>
      <c r="L3600">
        <v>6</v>
      </c>
    </row>
    <row r="3601" spans="1:12" x14ac:dyDescent="0.3">
      <c r="A3601" t="s">
        <v>7112</v>
      </c>
      <c r="B3601" t="s">
        <v>7113</v>
      </c>
      <c r="C3601">
        <v>2.0699999999999998</v>
      </c>
      <c r="D3601" t="s">
        <v>8263</v>
      </c>
      <c r="E3601" t="s">
        <v>14</v>
      </c>
      <c r="F3601" t="s">
        <v>6071</v>
      </c>
      <c r="G3601">
        <v>61.618865999999997</v>
      </c>
      <c r="H3601">
        <v>6.6422939999999997</v>
      </c>
      <c r="I3601">
        <v>169</v>
      </c>
      <c r="J3601" t="s">
        <v>8263</v>
      </c>
      <c r="K3601" t="s">
        <v>8263</v>
      </c>
      <c r="L3601">
        <v>6.9478999999999997</v>
      </c>
    </row>
    <row r="3602" spans="1:12" x14ac:dyDescent="0.3">
      <c r="A3602" t="s">
        <v>7114</v>
      </c>
      <c r="B3602" t="s">
        <v>7115</v>
      </c>
      <c r="C3602">
        <v>4.5</v>
      </c>
      <c r="D3602" t="s">
        <v>8263</v>
      </c>
      <c r="E3602" t="s">
        <v>14</v>
      </c>
      <c r="F3602" t="s">
        <v>6071</v>
      </c>
      <c r="G3602">
        <v>61.609102</v>
      </c>
      <c r="H3602">
        <v>6.6353260000000001</v>
      </c>
      <c r="I3602">
        <v>281</v>
      </c>
      <c r="J3602" t="s">
        <v>8263</v>
      </c>
      <c r="K3602" t="s">
        <v>8263</v>
      </c>
      <c r="L3602">
        <v>23.436199999999999</v>
      </c>
    </row>
    <row r="3603" spans="1:12" x14ac:dyDescent="0.3">
      <c r="A3603" t="s">
        <v>7116</v>
      </c>
      <c r="B3603" t="s">
        <v>7117</v>
      </c>
      <c r="C3603">
        <v>2.4</v>
      </c>
      <c r="D3603" t="s">
        <v>8263</v>
      </c>
      <c r="E3603" t="s">
        <v>14</v>
      </c>
      <c r="F3603" t="s">
        <v>6071</v>
      </c>
      <c r="G3603">
        <v>60.033451999999997</v>
      </c>
      <c r="H3603">
        <v>12.371142000000001</v>
      </c>
      <c r="I3603">
        <v>40</v>
      </c>
      <c r="J3603">
        <v>19</v>
      </c>
      <c r="K3603">
        <v>1558</v>
      </c>
      <c r="L3603">
        <v>13.8805</v>
      </c>
    </row>
    <row r="3604" spans="1:12" x14ac:dyDescent="0.3">
      <c r="A3604" t="s">
        <v>7118</v>
      </c>
      <c r="B3604" t="s">
        <v>7119</v>
      </c>
      <c r="C3604">
        <v>6.2</v>
      </c>
      <c r="D3604" t="s">
        <v>8263</v>
      </c>
      <c r="E3604" t="s">
        <v>14</v>
      </c>
      <c r="F3604" t="s">
        <v>6071</v>
      </c>
      <c r="G3604">
        <v>61.161437999999997</v>
      </c>
      <c r="H3604">
        <v>12.44547</v>
      </c>
      <c r="I3604">
        <v>9.5</v>
      </c>
      <c r="J3604" t="s">
        <v>8263</v>
      </c>
      <c r="K3604" t="s">
        <v>8263</v>
      </c>
      <c r="L3604">
        <v>36.470399999999998</v>
      </c>
    </row>
    <row r="3605" spans="1:12" x14ac:dyDescent="0.3">
      <c r="A3605" t="s">
        <v>7120</v>
      </c>
      <c r="B3605" t="s">
        <v>7121</v>
      </c>
      <c r="C3605">
        <v>7.6</v>
      </c>
      <c r="D3605" t="s">
        <v>8263</v>
      </c>
      <c r="E3605" t="s">
        <v>14</v>
      </c>
      <c r="F3605" t="s">
        <v>6071</v>
      </c>
      <c r="G3605">
        <v>64.556297999999998</v>
      </c>
      <c r="H3605">
        <v>12.4777</v>
      </c>
      <c r="I3605">
        <v>6.69</v>
      </c>
      <c r="J3605" t="s">
        <v>8263</v>
      </c>
      <c r="K3605" t="s">
        <v>8263</v>
      </c>
      <c r="L3605">
        <v>55.721699999999998</v>
      </c>
    </row>
    <row r="3606" spans="1:12" x14ac:dyDescent="0.3">
      <c r="A3606" t="s">
        <v>7122</v>
      </c>
      <c r="B3606" t="s">
        <v>7123</v>
      </c>
      <c r="C3606">
        <v>8.5</v>
      </c>
      <c r="D3606" t="s">
        <v>8263</v>
      </c>
      <c r="E3606" t="s">
        <v>14</v>
      </c>
      <c r="F3606" t="s">
        <v>6071</v>
      </c>
      <c r="G3606">
        <v>64.690136999999993</v>
      </c>
      <c r="H3606">
        <v>13.215878</v>
      </c>
      <c r="I3606">
        <v>8.1</v>
      </c>
      <c r="J3606">
        <v>440</v>
      </c>
      <c r="K3606">
        <v>7920</v>
      </c>
      <c r="L3606">
        <v>30.111599999999999</v>
      </c>
    </row>
    <row r="3607" spans="1:12" x14ac:dyDescent="0.3">
      <c r="A3607" t="s">
        <v>7124</v>
      </c>
      <c r="B3607" t="s">
        <v>7125</v>
      </c>
      <c r="C3607">
        <v>9</v>
      </c>
      <c r="D3607" t="s">
        <v>8263</v>
      </c>
      <c r="E3607" t="s">
        <v>14</v>
      </c>
      <c r="F3607" t="s">
        <v>6071</v>
      </c>
      <c r="G3607">
        <v>65.375988000000007</v>
      </c>
      <c r="H3607">
        <v>12.699795999999999</v>
      </c>
      <c r="I3607">
        <v>255</v>
      </c>
      <c r="J3607">
        <v>3.2</v>
      </c>
      <c r="K3607">
        <v>2000</v>
      </c>
      <c r="L3607">
        <v>38.874000000000002</v>
      </c>
    </row>
    <row r="3608" spans="1:12" x14ac:dyDescent="0.3">
      <c r="A3608" t="s">
        <v>7126</v>
      </c>
      <c r="B3608" t="s">
        <v>7127</v>
      </c>
      <c r="C3608">
        <v>6.5</v>
      </c>
      <c r="D3608" t="s">
        <v>8263</v>
      </c>
      <c r="E3608" t="s">
        <v>14</v>
      </c>
      <c r="F3608" t="s">
        <v>6071</v>
      </c>
      <c r="G3608">
        <v>66.300895999999995</v>
      </c>
      <c r="H3608">
        <v>14.350961</v>
      </c>
      <c r="I3608">
        <v>220</v>
      </c>
      <c r="J3608">
        <v>7</v>
      </c>
      <c r="K3608">
        <v>3451</v>
      </c>
      <c r="L3608">
        <v>31.713000000000001</v>
      </c>
    </row>
    <row r="3609" spans="1:12" x14ac:dyDescent="0.3">
      <c r="A3609" t="s">
        <v>7128</v>
      </c>
      <c r="B3609" t="s">
        <v>7129</v>
      </c>
      <c r="C3609">
        <v>3.4</v>
      </c>
      <c r="D3609" t="s">
        <v>8263</v>
      </c>
      <c r="E3609" t="s">
        <v>14</v>
      </c>
      <c r="F3609" t="s">
        <v>6071</v>
      </c>
      <c r="G3609">
        <v>66.349608000000003</v>
      </c>
      <c r="H3609">
        <v>14.342784</v>
      </c>
      <c r="I3609">
        <v>30</v>
      </c>
      <c r="J3609" t="s">
        <v>8263</v>
      </c>
      <c r="K3609" t="s">
        <v>8263</v>
      </c>
      <c r="L3609">
        <v>6.3639999999999999</v>
      </c>
    </row>
    <row r="3610" spans="1:12" x14ac:dyDescent="0.3">
      <c r="A3610" t="s">
        <v>7130</v>
      </c>
      <c r="B3610" t="s">
        <v>7131</v>
      </c>
      <c r="C3610">
        <v>2.1</v>
      </c>
      <c r="D3610" t="s">
        <v>8263</v>
      </c>
      <c r="E3610" t="s">
        <v>14</v>
      </c>
      <c r="F3610" t="s">
        <v>6071</v>
      </c>
      <c r="G3610">
        <v>66.822241000000005</v>
      </c>
      <c r="H3610">
        <v>13.980626000000001</v>
      </c>
      <c r="I3610">
        <v>213</v>
      </c>
      <c r="J3610">
        <v>22.8</v>
      </c>
      <c r="K3610">
        <v>9484.7999999999993</v>
      </c>
      <c r="L3610">
        <v>12.3177</v>
      </c>
    </row>
    <row r="3611" spans="1:12" x14ac:dyDescent="0.3">
      <c r="A3611" t="s">
        <v>7132</v>
      </c>
      <c r="B3611" t="s">
        <v>7133</v>
      </c>
      <c r="C3611">
        <v>4.0999999999999996</v>
      </c>
      <c r="D3611" t="s">
        <v>8263</v>
      </c>
      <c r="E3611" t="s">
        <v>14</v>
      </c>
      <c r="F3611" t="s">
        <v>6071</v>
      </c>
      <c r="G3611">
        <v>66.875106000000002</v>
      </c>
      <c r="H3611">
        <v>13.842610000000001</v>
      </c>
      <c r="I3611">
        <v>284</v>
      </c>
      <c r="J3611">
        <v>28</v>
      </c>
      <c r="K3611">
        <v>19936</v>
      </c>
      <c r="L3611">
        <v>27.304200000000002</v>
      </c>
    </row>
    <row r="3612" spans="1:12" x14ac:dyDescent="0.3">
      <c r="A3612" t="s">
        <v>7134</v>
      </c>
      <c r="B3612" t="s">
        <v>6553</v>
      </c>
      <c r="C3612">
        <v>5.4</v>
      </c>
      <c r="D3612" t="s">
        <v>8263</v>
      </c>
      <c r="E3612" t="s">
        <v>14</v>
      </c>
      <c r="F3612" t="s">
        <v>6071</v>
      </c>
      <c r="G3612">
        <v>66.887296000000006</v>
      </c>
      <c r="H3612">
        <v>14.153085000000001</v>
      </c>
      <c r="I3612">
        <v>60.59</v>
      </c>
      <c r="J3612">
        <v>55.2</v>
      </c>
      <c r="K3612">
        <v>7617.6</v>
      </c>
      <c r="L3612">
        <v>29.767800000000001</v>
      </c>
    </row>
    <row r="3613" spans="1:12" x14ac:dyDescent="0.3">
      <c r="A3613" t="s">
        <v>7135</v>
      </c>
      <c r="B3613" t="s">
        <v>7136</v>
      </c>
      <c r="C3613">
        <v>6.5</v>
      </c>
      <c r="D3613" t="s">
        <v>8263</v>
      </c>
      <c r="E3613" t="s">
        <v>14</v>
      </c>
      <c r="F3613" t="s">
        <v>6071</v>
      </c>
      <c r="G3613">
        <v>66.970861999999997</v>
      </c>
      <c r="H3613">
        <v>14.146661</v>
      </c>
      <c r="I3613">
        <v>55</v>
      </c>
      <c r="J3613">
        <v>0</v>
      </c>
      <c r="K3613">
        <v>0</v>
      </c>
      <c r="L3613">
        <v>20.632100000000001</v>
      </c>
    </row>
    <row r="3614" spans="1:12" x14ac:dyDescent="0.3">
      <c r="A3614" t="s">
        <v>7137</v>
      </c>
      <c r="B3614" t="s">
        <v>7138</v>
      </c>
      <c r="C3614">
        <v>3.3</v>
      </c>
      <c r="D3614" t="s">
        <v>8263</v>
      </c>
      <c r="E3614" t="s">
        <v>14</v>
      </c>
      <c r="F3614" t="s">
        <v>6071</v>
      </c>
      <c r="G3614">
        <v>67.023919000000006</v>
      </c>
      <c r="H3614">
        <v>15.321611000000001</v>
      </c>
      <c r="I3614">
        <v>100</v>
      </c>
      <c r="J3614">
        <v>5.6</v>
      </c>
      <c r="K3614">
        <v>1344</v>
      </c>
      <c r="L3614">
        <v>9.5462000000000007</v>
      </c>
    </row>
    <row r="3615" spans="1:12" x14ac:dyDescent="0.3">
      <c r="A3615" t="s">
        <v>7139</v>
      </c>
      <c r="B3615" t="s">
        <v>7140</v>
      </c>
      <c r="C3615">
        <v>1.5</v>
      </c>
      <c r="D3615" t="s">
        <v>8263</v>
      </c>
      <c r="E3615" t="s">
        <v>14</v>
      </c>
      <c r="F3615" t="s">
        <v>6071</v>
      </c>
      <c r="G3615">
        <v>67.939616000000001</v>
      </c>
      <c r="H3615">
        <v>12.981574999999999</v>
      </c>
      <c r="I3615">
        <v>238</v>
      </c>
      <c r="J3615">
        <v>7</v>
      </c>
      <c r="K3615">
        <v>3647</v>
      </c>
      <c r="L3615">
        <v>4.4138000000000002</v>
      </c>
    </row>
    <row r="3616" spans="1:12" x14ac:dyDescent="0.3">
      <c r="A3616" t="s">
        <v>7141</v>
      </c>
      <c r="B3616" t="s">
        <v>7142</v>
      </c>
      <c r="C3616">
        <v>4.2</v>
      </c>
      <c r="D3616" t="s">
        <v>8263</v>
      </c>
      <c r="E3616" t="s">
        <v>14</v>
      </c>
      <c r="F3616" t="s">
        <v>6071</v>
      </c>
      <c r="G3616">
        <v>68.004200999999995</v>
      </c>
      <c r="H3616">
        <v>13.161108</v>
      </c>
      <c r="I3616">
        <v>84</v>
      </c>
      <c r="J3616">
        <v>45.5</v>
      </c>
      <c r="K3616">
        <v>6461</v>
      </c>
      <c r="L3616">
        <v>6.4667000000000003</v>
      </c>
    </row>
    <row r="3617" spans="1:12" x14ac:dyDescent="0.3">
      <c r="A3617" t="s">
        <v>7143</v>
      </c>
      <c r="B3617" t="s">
        <v>7144</v>
      </c>
      <c r="C3617">
        <v>2.2000000000000002</v>
      </c>
      <c r="D3617" t="s">
        <v>8263</v>
      </c>
      <c r="E3617" t="s">
        <v>14</v>
      </c>
      <c r="F3617" t="s">
        <v>6071</v>
      </c>
      <c r="G3617">
        <v>67.466472999999993</v>
      </c>
      <c r="H3617">
        <v>15.58268</v>
      </c>
      <c r="I3617">
        <v>238.8</v>
      </c>
      <c r="J3617">
        <v>2.1</v>
      </c>
      <c r="K3617">
        <v>1068.9000000000001</v>
      </c>
      <c r="L3617">
        <v>9.61</v>
      </c>
    </row>
    <row r="3618" spans="1:12" x14ac:dyDescent="0.3">
      <c r="A3618" t="s">
        <v>7145</v>
      </c>
      <c r="B3618" t="s">
        <v>7146</v>
      </c>
      <c r="C3618">
        <v>3.2</v>
      </c>
      <c r="D3618" t="s">
        <v>8263</v>
      </c>
      <c r="E3618" t="s">
        <v>14</v>
      </c>
      <c r="F3618" t="s">
        <v>6071</v>
      </c>
      <c r="G3618">
        <v>68.362655000000004</v>
      </c>
      <c r="H3618">
        <v>14.930794000000001</v>
      </c>
      <c r="I3618">
        <v>178</v>
      </c>
      <c r="J3618">
        <v>17</v>
      </c>
      <c r="K3618">
        <v>7191</v>
      </c>
      <c r="L3618">
        <v>13.4</v>
      </c>
    </row>
    <row r="3619" spans="1:12" x14ac:dyDescent="0.3">
      <c r="A3619" t="s">
        <v>7147</v>
      </c>
      <c r="B3619" t="s">
        <v>7148</v>
      </c>
      <c r="C3619">
        <v>1.4</v>
      </c>
      <c r="D3619" t="s">
        <v>8263</v>
      </c>
      <c r="E3619" t="s">
        <v>14</v>
      </c>
      <c r="F3619" t="s">
        <v>6071</v>
      </c>
      <c r="G3619">
        <v>68.365216000000004</v>
      </c>
      <c r="H3619">
        <v>14.936124</v>
      </c>
      <c r="I3619">
        <v>450</v>
      </c>
      <c r="J3619">
        <v>3.6</v>
      </c>
      <c r="K3619">
        <v>3499.2</v>
      </c>
      <c r="L3619">
        <v>4.1059000000000001</v>
      </c>
    </row>
    <row r="3620" spans="1:12" x14ac:dyDescent="0.3">
      <c r="A3620" t="s">
        <v>7149</v>
      </c>
      <c r="B3620" t="s">
        <v>7150</v>
      </c>
      <c r="C3620">
        <v>1.5</v>
      </c>
      <c r="D3620" t="s">
        <v>8263</v>
      </c>
      <c r="E3620" t="s">
        <v>14</v>
      </c>
      <c r="F3620" t="s">
        <v>6071</v>
      </c>
      <c r="G3620">
        <v>68.561862000000005</v>
      </c>
      <c r="H3620">
        <v>15.362691999999999</v>
      </c>
      <c r="I3620">
        <v>60</v>
      </c>
      <c r="J3620">
        <v>6.5</v>
      </c>
      <c r="K3620">
        <v>929.5</v>
      </c>
      <c r="L3620">
        <v>5.4402999999999997</v>
      </c>
    </row>
    <row r="3621" spans="1:12" x14ac:dyDescent="0.3">
      <c r="A3621" t="s">
        <v>7151</v>
      </c>
      <c r="B3621" t="s">
        <v>7152</v>
      </c>
      <c r="C3621">
        <v>2.6</v>
      </c>
      <c r="D3621" t="s">
        <v>8263</v>
      </c>
      <c r="E3621" t="s">
        <v>14</v>
      </c>
      <c r="F3621" t="s">
        <v>6071</v>
      </c>
      <c r="G3621">
        <v>68.586646000000002</v>
      </c>
      <c r="H3621">
        <v>15.514319</v>
      </c>
      <c r="I3621">
        <v>109</v>
      </c>
      <c r="J3621">
        <v>15.6</v>
      </c>
      <c r="K3621">
        <v>3400.8</v>
      </c>
      <c r="L3621">
        <v>8.1090999999999998</v>
      </c>
    </row>
    <row r="3622" spans="1:12" x14ac:dyDescent="0.3">
      <c r="A3622" t="s">
        <v>7153</v>
      </c>
      <c r="B3622" t="s">
        <v>7154</v>
      </c>
      <c r="C3622">
        <v>5.0999999999999996</v>
      </c>
      <c r="D3622" t="s">
        <v>8263</v>
      </c>
      <c r="E3622" t="s">
        <v>14</v>
      </c>
      <c r="F3622" t="s">
        <v>6071</v>
      </c>
      <c r="G3622">
        <v>68.602588999999995</v>
      </c>
      <c r="H3622">
        <v>15.47339</v>
      </c>
      <c r="I3622">
        <v>146</v>
      </c>
      <c r="J3622">
        <v>9.6</v>
      </c>
      <c r="K3622">
        <v>3398.4</v>
      </c>
      <c r="L3622">
        <v>23.529</v>
      </c>
    </row>
    <row r="3623" spans="1:12" x14ac:dyDescent="0.3">
      <c r="A3623" t="s">
        <v>7155</v>
      </c>
      <c r="B3623" t="s">
        <v>7156</v>
      </c>
      <c r="C3623">
        <v>1.7</v>
      </c>
      <c r="D3623" t="s">
        <v>8263</v>
      </c>
      <c r="E3623" t="s">
        <v>14</v>
      </c>
      <c r="F3623" t="s">
        <v>6071</v>
      </c>
      <c r="G3623">
        <v>68.610896999999994</v>
      </c>
      <c r="H3623">
        <v>15.468579999999999</v>
      </c>
      <c r="I3623">
        <v>320.5</v>
      </c>
      <c r="J3623">
        <v>1.6</v>
      </c>
      <c r="K3623">
        <v>1259.2</v>
      </c>
      <c r="L3623">
        <v>7.4931999999999999</v>
      </c>
    </row>
    <row r="3624" spans="1:12" x14ac:dyDescent="0.3">
      <c r="A3624" t="s">
        <v>7157</v>
      </c>
      <c r="B3624" t="s">
        <v>7158</v>
      </c>
      <c r="C3624">
        <v>3.5</v>
      </c>
      <c r="D3624" t="s">
        <v>8263</v>
      </c>
      <c r="E3624" t="s">
        <v>14</v>
      </c>
      <c r="F3624" t="s">
        <v>6071</v>
      </c>
      <c r="G3624">
        <v>68.611577999999994</v>
      </c>
      <c r="H3624">
        <v>15.581759999999999</v>
      </c>
      <c r="I3624">
        <v>313</v>
      </c>
      <c r="J3624">
        <v>13.4</v>
      </c>
      <c r="K3624">
        <v>9299.6</v>
      </c>
      <c r="L3624">
        <v>15.191800000000001</v>
      </c>
    </row>
    <row r="3625" spans="1:12" x14ac:dyDescent="0.3">
      <c r="A3625" t="s">
        <v>7159</v>
      </c>
      <c r="B3625" t="s">
        <v>7160</v>
      </c>
      <c r="C3625">
        <v>4</v>
      </c>
      <c r="D3625" t="s">
        <v>8263</v>
      </c>
      <c r="E3625" t="s">
        <v>14</v>
      </c>
      <c r="F3625" t="s">
        <v>6071</v>
      </c>
      <c r="G3625">
        <v>68.037606999999994</v>
      </c>
      <c r="H3625">
        <v>16.690698000000001</v>
      </c>
      <c r="I3625">
        <v>60.5</v>
      </c>
      <c r="J3625">
        <v>5.2</v>
      </c>
      <c r="K3625">
        <v>707.2</v>
      </c>
      <c r="L3625">
        <v>12.9335</v>
      </c>
    </row>
    <row r="3626" spans="1:12" x14ac:dyDescent="0.3">
      <c r="A3626" t="s">
        <v>7161</v>
      </c>
      <c r="B3626" t="s">
        <v>7162</v>
      </c>
      <c r="C3626">
        <v>2.5</v>
      </c>
      <c r="D3626" t="s">
        <v>8263</v>
      </c>
      <c r="E3626" t="s">
        <v>14</v>
      </c>
      <c r="F3626" t="s">
        <v>6071</v>
      </c>
      <c r="G3626">
        <v>68.237491000000006</v>
      </c>
      <c r="H3626">
        <v>16.747107</v>
      </c>
      <c r="I3626">
        <v>194.9</v>
      </c>
      <c r="J3626">
        <v>23</v>
      </c>
      <c r="K3626">
        <v>7429</v>
      </c>
      <c r="L3626">
        <v>6.2614000000000001</v>
      </c>
    </row>
    <row r="3627" spans="1:12" x14ac:dyDescent="0.3">
      <c r="A3627" t="s">
        <v>7163</v>
      </c>
      <c r="B3627" t="s">
        <v>7164</v>
      </c>
      <c r="C3627">
        <v>3.68</v>
      </c>
      <c r="D3627" t="s">
        <v>8263</v>
      </c>
      <c r="E3627" t="s">
        <v>14</v>
      </c>
      <c r="F3627" t="s">
        <v>6071</v>
      </c>
      <c r="G3627">
        <v>68.327860999999999</v>
      </c>
      <c r="H3627">
        <v>16.786002</v>
      </c>
      <c r="I3627">
        <v>82.5</v>
      </c>
      <c r="J3627">
        <v>50</v>
      </c>
      <c r="K3627">
        <v>8750</v>
      </c>
      <c r="L3627">
        <v>21.6586</v>
      </c>
    </row>
    <row r="3628" spans="1:12" x14ac:dyDescent="0.3">
      <c r="A3628" t="s">
        <v>7165</v>
      </c>
      <c r="B3628" t="s">
        <v>7166</v>
      </c>
      <c r="C3628">
        <v>2.4</v>
      </c>
      <c r="D3628" t="s">
        <v>8263</v>
      </c>
      <c r="E3628" t="s">
        <v>14</v>
      </c>
      <c r="F3628" t="s">
        <v>6071</v>
      </c>
      <c r="G3628">
        <v>68.656458999999998</v>
      </c>
      <c r="H3628">
        <v>17.210097000000001</v>
      </c>
      <c r="I3628">
        <v>20</v>
      </c>
      <c r="J3628">
        <v>0</v>
      </c>
      <c r="K3628">
        <v>0</v>
      </c>
      <c r="L3628">
        <v>9.6861999999999995</v>
      </c>
    </row>
    <row r="3629" spans="1:12" x14ac:dyDescent="0.3">
      <c r="A3629" t="s">
        <v>7167</v>
      </c>
      <c r="B3629" t="s">
        <v>7168</v>
      </c>
      <c r="C3629">
        <v>6.78</v>
      </c>
      <c r="D3629" t="s">
        <v>8263</v>
      </c>
      <c r="E3629" t="s">
        <v>14</v>
      </c>
      <c r="F3629" t="s">
        <v>6071</v>
      </c>
      <c r="G3629">
        <v>68.625246000000004</v>
      </c>
      <c r="H3629">
        <v>17.260846999999998</v>
      </c>
      <c r="I3629">
        <v>70</v>
      </c>
      <c r="J3629">
        <v>56</v>
      </c>
      <c r="K3629">
        <v>9968</v>
      </c>
      <c r="L3629">
        <v>26.988</v>
      </c>
    </row>
    <row r="3630" spans="1:12" x14ac:dyDescent="0.3">
      <c r="A3630" t="s">
        <v>7169</v>
      </c>
      <c r="B3630" t="s">
        <v>7170</v>
      </c>
      <c r="C3630">
        <v>1.2</v>
      </c>
      <c r="D3630" t="s">
        <v>8263</v>
      </c>
      <c r="E3630" t="s">
        <v>14</v>
      </c>
      <c r="F3630" t="s">
        <v>6071</v>
      </c>
      <c r="G3630">
        <v>68.927248000000006</v>
      </c>
      <c r="H3630">
        <v>15.776617</v>
      </c>
      <c r="I3630">
        <v>92</v>
      </c>
      <c r="J3630">
        <v>13.5</v>
      </c>
      <c r="K3630">
        <v>2497.5</v>
      </c>
      <c r="L3630">
        <v>4.5164</v>
      </c>
    </row>
    <row r="3631" spans="1:12" x14ac:dyDescent="0.3">
      <c r="A3631" t="s">
        <v>7171</v>
      </c>
      <c r="B3631" t="s">
        <v>7172</v>
      </c>
      <c r="C3631">
        <v>1.1000000000000001</v>
      </c>
      <c r="D3631" t="s">
        <v>8263</v>
      </c>
      <c r="E3631" t="s">
        <v>14</v>
      </c>
      <c r="F3631" t="s">
        <v>6071</v>
      </c>
      <c r="G3631">
        <v>68.737853000000001</v>
      </c>
      <c r="H3631">
        <v>16.962374000000001</v>
      </c>
      <c r="I3631">
        <v>155</v>
      </c>
      <c r="J3631">
        <v>6.5</v>
      </c>
      <c r="K3631">
        <v>2476.5</v>
      </c>
      <c r="L3631">
        <v>6.4573</v>
      </c>
    </row>
    <row r="3632" spans="1:12" x14ac:dyDescent="0.3">
      <c r="A3632" t="s">
        <v>7173</v>
      </c>
      <c r="B3632" t="s">
        <v>7174</v>
      </c>
      <c r="C3632">
        <v>3</v>
      </c>
      <c r="D3632" t="s">
        <v>8263</v>
      </c>
      <c r="E3632" t="s">
        <v>14</v>
      </c>
      <c r="F3632" t="s">
        <v>6071</v>
      </c>
      <c r="G3632">
        <v>68.608998</v>
      </c>
      <c r="H3632">
        <v>16.493107999999999</v>
      </c>
      <c r="I3632">
        <v>64</v>
      </c>
      <c r="J3632" t="s">
        <v>8263</v>
      </c>
      <c r="K3632" t="s">
        <v>8263</v>
      </c>
      <c r="L3632">
        <v>12.602399999999999</v>
      </c>
    </row>
    <row r="3633" spans="1:12" x14ac:dyDescent="0.3">
      <c r="A3633" t="s">
        <v>7175</v>
      </c>
      <c r="B3633" t="s">
        <v>7176</v>
      </c>
      <c r="C3633">
        <v>1.1000000000000001</v>
      </c>
      <c r="D3633" t="s">
        <v>8263</v>
      </c>
      <c r="E3633" t="s">
        <v>14</v>
      </c>
      <c r="F3633" t="s">
        <v>6071</v>
      </c>
      <c r="G3633">
        <v>68.743003999999999</v>
      </c>
      <c r="H3633">
        <v>17.004117000000001</v>
      </c>
      <c r="I3633">
        <v>236</v>
      </c>
      <c r="J3633">
        <v>5.4</v>
      </c>
      <c r="K3633">
        <v>3299.4</v>
      </c>
      <c r="L3633">
        <v>7.6031000000000004</v>
      </c>
    </row>
    <row r="3634" spans="1:12" x14ac:dyDescent="0.3">
      <c r="A3634" t="s">
        <v>7177</v>
      </c>
      <c r="B3634" t="s">
        <v>7178</v>
      </c>
      <c r="C3634">
        <v>2.5</v>
      </c>
      <c r="D3634" t="s">
        <v>8263</v>
      </c>
      <c r="E3634" t="s">
        <v>14</v>
      </c>
      <c r="F3634" t="s">
        <v>6071</v>
      </c>
      <c r="G3634">
        <v>69.311689000000001</v>
      </c>
      <c r="H3634">
        <v>17.166028000000001</v>
      </c>
      <c r="I3634">
        <v>136.88999999999999</v>
      </c>
      <c r="J3634">
        <v>5.4</v>
      </c>
      <c r="K3634">
        <v>1787.4</v>
      </c>
      <c r="L3634">
        <v>14.893800000000001</v>
      </c>
    </row>
    <row r="3635" spans="1:12" x14ac:dyDescent="0.3">
      <c r="A3635" t="s">
        <v>7179</v>
      </c>
      <c r="B3635" t="s">
        <v>7180</v>
      </c>
      <c r="C3635">
        <v>7.9</v>
      </c>
      <c r="D3635" t="s">
        <v>8263</v>
      </c>
      <c r="E3635" t="s">
        <v>14</v>
      </c>
      <c r="F3635" t="s">
        <v>6071</v>
      </c>
      <c r="G3635">
        <v>69.433206999999996</v>
      </c>
      <c r="H3635">
        <v>17.483038000000001</v>
      </c>
      <c r="I3635">
        <v>354.1</v>
      </c>
      <c r="J3635">
        <v>25.8</v>
      </c>
      <c r="K3635">
        <v>21749.4</v>
      </c>
      <c r="L3635">
        <v>34.787100000000002</v>
      </c>
    </row>
    <row r="3636" spans="1:12" x14ac:dyDescent="0.3">
      <c r="A3636" t="s">
        <v>7181</v>
      </c>
      <c r="B3636" t="s">
        <v>7182</v>
      </c>
      <c r="C3636">
        <v>5.35</v>
      </c>
      <c r="D3636" t="s">
        <v>8263</v>
      </c>
      <c r="E3636" t="s">
        <v>14</v>
      </c>
      <c r="F3636" t="s">
        <v>6071</v>
      </c>
      <c r="G3636">
        <v>69.387032000000005</v>
      </c>
      <c r="H3636">
        <v>17.797772999999999</v>
      </c>
      <c r="I3636">
        <v>106</v>
      </c>
      <c r="J3636">
        <v>38.4</v>
      </c>
      <c r="K3636">
        <v>8256</v>
      </c>
      <c r="L3636">
        <v>29.894400000000001</v>
      </c>
    </row>
    <row r="3637" spans="1:12" x14ac:dyDescent="0.3">
      <c r="A3637" t="s">
        <v>7183</v>
      </c>
      <c r="B3637" t="s">
        <v>7184</v>
      </c>
      <c r="C3637">
        <v>3.2</v>
      </c>
      <c r="D3637" t="s">
        <v>8263</v>
      </c>
      <c r="E3637" t="s">
        <v>14</v>
      </c>
      <c r="F3637" t="s">
        <v>6071</v>
      </c>
      <c r="G3637">
        <v>66.303984999999997</v>
      </c>
      <c r="H3637">
        <v>14.187881000000001</v>
      </c>
      <c r="I3637">
        <v>105</v>
      </c>
      <c r="J3637">
        <v>20</v>
      </c>
      <c r="K3637">
        <v>5080</v>
      </c>
      <c r="L3637">
        <v>22.171800000000001</v>
      </c>
    </row>
    <row r="3638" spans="1:12" x14ac:dyDescent="0.3">
      <c r="A3638" t="s">
        <v>7185</v>
      </c>
      <c r="B3638" t="s">
        <v>7186</v>
      </c>
      <c r="C3638">
        <v>2.5</v>
      </c>
      <c r="D3638" t="s">
        <v>8263</v>
      </c>
      <c r="E3638" t="s">
        <v>14</v>
      </c>
      <c r="F3638" t="s">
        <v>6071</v>
      </c>
      <c r="G3638">
        <v>68.241911000000002</v>
      </c>
      <c r="H3638">
        <v>14.479521999999999</v>
      </c>
      <c r="I3638">
        <v>196</v>
      </c>
      <c r="J3638">
        <v>13</v>
      </c>
      <c r="K3638">
        <v>6006</v>
      </c>
      <c r="L3638">
        <v>8.5197000000000003</v>
      </c>
    </row>
    <row r="3639" spans="1:12" x14ac:dyDescent="0.3">
      <c r="A3639" t="s">
        <v>7187</v>
      </c>
      <c r="B3639" t="s">
        <v>7188</v>
      </c>
      <c r="C3639">
        <v>2</v>
      </c>
      <c r="D3639" t="s">
        <v>8263</v>
      </c>
      <c r="E3639" t="s">
        <v>14</v>
      </c>
      <c r="F3639" t="s">
        <v>6071</v>
      </c>
      <c r="G3639">
        <v>67.939458000000002</v>
      </c>
      <c r="H3639">
        <v>12.981878999999999</v>
      </c>
      <c r="I3639">
        <v>344</v>
      </c>
      <c r="J3639">
        <v>16.5</v>
      </c>
      <c r="K3639">
        <v>11451</v>
      </c>
      <c r="L3639">
        <v>10.0594</v>
      </c>
    </row>
    <row r="3640" spans="1:12" x14ac:dyDescent="0.3">
      <c r="A3640" t="s">
        <v>7189</v>
      </c>
      <c r="B3640" t="s">
        <v>7190</v>
      </c>
      <c r="C3640">
        <v>1.8</v>
      </c>
      <c r="D3640" t="s">
        <v>8263</v>
      </c>
      <c r="E3640" t="s">
        <v>14</v>
      </c>
      <c r="F3640" t="s">
        <v>6071</v>
      </c>
      <c r="G3640">
        <v>68.326808</v>
      </c>
      <c r="H3640">
        <v>14.652225</v>
      </c>
      <c r="I3640">
        <v>240</v>
      </c>
      <c r="J3640">
        <v>5.4</v>
      </c>
      <c r="K3640">
        <v>2700</v>
      </c>
      <c r="L3640">
        <v>6.3639999999999999</v>
      </c>
    </row>
    <row r="3641" spans="1:12" x14ac:dyDescent="0.3">
      <c r="A3641" t="s">
        <v>7191</v>
      </c>
      <c r="B3641" t="s">
        <v>7192</v>
      </c>
      <c r="C3641">
        <v>7</v>
      </c>
      <c r="D3641" t="s">
        <v>8263</v>
      </c>
      <c r="E3641" t="s">
        <v>14</v>
      </c>
      <c r="F3641" t="s">
        <v>6071</v>
      </c>
      <c r="G3641">
        <v>66.074162999999999</v>
      </c>
      <c r="H3641">
        <v>13.047689</v>
      </c>
      <c r="I3641">
        <v>80</v>
      </c>
      <c r="J3641">
        <v>2</v>
      </c>
      <c r="K3641">
        <v>380</v>
      </c>
      <c r="L3641">
        <v>28.643999999999998</v>
      </c>
    </row>
    <row r="3642" spans="1:12" x14ac:dyDescent="0.3">
      <c r="A3642" t="s">
        <v>7193</v>
      </c>
      <c r="B3642" t="s">
        <v>7194</v>
      </c>
      <c r="C3642">
        <v>8.6999999999999993</v>
      </c>
      <c r="D3642" t="s">
        <v>8263</v>
      </c>
      <c r="E3642" t="s">
        <v>14</v>
      </c>
      <c r="F3642" t="s">
        <v>6071</v>
      </c>
      <c r="G3642">
        <v>69.235588000000007</v>
      </c>
      <c r="H3642">
        <v>20.523862999999999</v>
      </c>
      <c r="I3642">
        <v>133</v>
      </c>
      <c r="J3642">
        <v>61.1</v>
      </c>
      <c r="K3642">
        <v>19918.599999999999</v>
      </c>
      <c r="L3642">
        <v>28.121200000000002</v>
      </c>
    </row>
    <row r="3643" spans="1:12" x14ac:dyDescent="0.3">
      <c r="A3643" t="s">
        <v>7195</v>
      </c>
      <c r="B3643" t="s">
        <v>7196</v>
      </c>
      <c r="C3643">
        <v>5.49</v>
      </c>
      <c r="D3643" t="s">
        <v>8263</v>
      </c>
      <c r="E3643" t="s">
        <v>14</v>
      </c>
      <c r="F3643" t="s">
        <v>6071</v>
      </c>
      <c r="G3643">
        <v>69.600544999999997</v>
      </c>
      <c r="H3643">
        <v>20.27112</v>
      </c>
      <c r="I3643">
        <v>448.84</v>
      </c>
      <c r="J3643">
        <v>4.5999999999999996</v>
      </c>
      <c r="K3643">
        <v>4678.2</v>
      </c>
      <c r="L3643">
        <v>19.722000000000001</v>
      </c>
    </row>
    <row r="3644" spans="1:12" x14ac:dyDescent="0.3">
      <c r="A3644" t="s">
        <v>7197</v>
      </c>
      <c r="B3644" t="s">
        <v>7198</v>
      </c>
      <c r="C3644">
        <v>8.1999999999999993</v>
      </c>
      <c r="D3644" t="s">
        <v>8263</v>
      </c>
      <c r="E3644" t="s">
        <v>14</v>
      </c>
      <c r="F3644" t="s">
        <v>6071</v>
      </c>
      <c r="G3644">
        <v>69.665983999999995</v>
      </c>
      <c r="H3644">
        <v>21.106660000000002</v>
      </c>
      <c r="I3644">
        <v>193.69</v>
      </c>
      <c r="J3644">
        <v>9.8000000000000007</v>
      </c>
      <c r="K3644">
        <v>4106.2</v>
      </c>
      <c r="L3644">
        <v>27.9129</v>
      </c>
    </row>
    <row r="3645" spans="1:12" x14ac:dyDescent="0.3">
      <c r="A3645" t="s">
        <v>7199</v>
      </c>
      <c r="B3645" t="s">
        <v>7200</v>
      </c>
      <c r="C3645">
        <v>1.9</v>
      </c>
      <c r="D3645" t="s">
        <v>8263</v>
      </c>
      <c r="E3645" t="s">
        <v>14</v>
      </c>
      <c r="F3645" t="s">
        <v>6071</v>
      </c>
      <c r="G3645">
        <v>69.809344999999993</v>
      </c>
      <c r="H3645">
        <v>20.753318</v>
      </c>
      <c r="I3645">
        <v>327</v>
      </c>
      <c r="J3645">
        <v>6.4</v>
      </c>
      <c r="K3645">
        <v>4224</v>
      </c>
      <c r="L3645">
        <v>8.3322000000000003</v>
      </c>
    </row>
    <row r="3646" spans="1:12" x14ac:dyDescent="0.3">
      <c r="A3646" t="s">
        <v>7201</v>
      </c>
      <c r="B3646" t="s">
        <v>7202</v>
      </c>
      <c r="C3646">
        <v>4</v>
      </c>
      <c r="D3646" t="s">
        <v>8263</v>
      </c>
      <c r="E3646" t="s">
        <v>14</v>
      </c>
      <c r="F3646" t="s">
        <v>6071</v>
      </c>
      <c r="G3646">
        <v>69.963364999999996</v>
      </c>
      <c r="H3646">
        <v>18.907724999999999</v>
      </c>
      <c r="I3646">
        <v>152.1</v>
      </c>
      <c r="J3646">
        <v>34.6</v>
      </c>
      <c r="K3646">
        <v>12802</v>
      </c>
      <c r="L3646">
        <v>20.610199999999999</v>
      </c>
    </row>
    <row r="3647" spans="1:12" x14ac:dyDescent="0.3">
      <c r="A3647" t="s">
        <v>7203</v>
      </c>
      <c r="B3647" t="s">
        <v>7204</v>
      </c>
      <c r="C3647">
        <v>7.2</v>
      </c>
      <c r="D3647" t="s">
        <v>8263</v>
      </c>
      <c r="E3647" t="s">
        <v>14</v>
      </c>
      <c r="F3647" t="s">
        <v>6071</v>
      </c>
      <c r="G3647">
        <v>69.658856999999998</v>
      </c>
      <c r="H3647">
        <v>22.217542000000002</v>
      </c>
      <c r="I3647">
        <v>146</v>
      </c>
      <c r="J3647">
        <v>71.7</v>
      </c>
      <c r="K3647">
        <v>23230.799999999999</v>
      </c>
      <c r="L3647">
        <v>31.349900000000002</v>
      </c>
    </row>
    <row r="3648" spans="1:12" x14ac:dyDescent="0.3">
      <c r="A3648" t="s">
        <v>7205</v>
      </c>
      <c r="B3648" t="s">
        <v>7206</v>
      </c>
      <c r="C3648">
        <v>1.7</v>
      </c>
      <c r="D3648" t="s">
        <v>8263</v>
      </c>
      <c r="E3648" t="s">
        <v>14</v>
      </c>
      <c r="F3648" t="s">
        <v>6071</v>
      </c>
      <c r="G3648">
        <v>69.691613000000004</v>
      </c>
      <c r="H3648">
        <v>22.160841000000001</v>
      </c>
      <c r="I3648">
        <v>42</v>
      </c>
      <c r="J3648">
        <v>61.2</v>
      </c>
      <c r="K3648">
        <v>6120</v>
      </c>
      <c r="L3648">
        <v>11.7692</v>
      </c>
    </row>
    <row r="3649" spans="1:12" x14ac:dyDescent="0.3">
      <c r="A3649" t="s">
        <v>7207</v>
      </c>
      <c r="B3649" t="s">
        <v>7208</v>
      </c>
      <c r="C3649">
        <v>4.5</v>
      </c>
      <c r="D3649" t="s">
        <v>8263</v>
      </c>
      <c r="E3649" t="s">
        <v>14</v>
      </c>
      <c r="F3649" t="s">
        <v>6071</v>
      </c>
      <c r="G3649">
        <v>70.117984000000007</v>
      </c>
      <c r="H3649">
        <v>22.796744</v>
      </c>
      <c r="I3649">
        <v>115</v>
      </c>
      <c r="J3649">
        <v>35</v>
      </c>
      <c r="K3649">
        <v>8260</v>
      </c>
      <c r="L3649">
        <v>17.814299999999999</v>
      </c>
    </row>
    <row r="3650" spans="1:12" x14ac:dyDescent="0.3">
      <c r="A3650" t="s">
        <v>7209</v>
      </c>
      <c r="B3650" t="s">
        <v>7210</v>
      </c>
      <c r="C3650">
        <v>1.7</v>
      </c>
      <c r="D3650" t="s">
        <v>8263</v>
      </c>
      <c r="E3650" t="s">
        <v>14</v>
      </c>
      <c r="F3650" t="s">
        <v>6071</v>
      </c>
      <c r="G3650">
        <v>70.382998999999998</v>
      </c>
      <c r="H3650">
        <v>23.702772</v>
      </c>
      <c r="I3650">
        <v>55</v>
      </c>
      <c r="J3650">
        <v>40</v>
      </c>
      <c r="K3650">
        <v>4160</v>
      </c>
      <c r="L3650">
        <v>11.0124</v>
      </c>
    </row>
    <row r="3651" spans="1:12" x14ac:dyDescent="0.3">
      <c r="A3651" t="s">
        <v>7211</v>
      </c>
      <c r="B3651" t="s">
        <v>7212</v>
      </c>
      <c r="C3651">
        <v>1.1000000000000001</v>
      </c>
      <c r="D3651" t="s">
        <v>8263</v>
      </c>
      <c r="E3651" t="s">
        <v>14</v>
      </c>
      <c r="F3651" t="s">
        <v>6071</v>
      </c>
      <c r="G3651">
        <v>70.657936000000007</v>
      </c>
      <c r="H3651">
        <v>23.714417999999998</v>
      </c>
      <c r="I3651">
        <v>88</v>
      </c>
      <c r="J3651">
        <v>10.6</v>
      </c>
      <c r="K3651">
        <v>1802</v>
      </c>
      <c r="L3651">
        <v>6.0460000000000003</v>
      </c>
    </row>
    <row r="3652" spans="1:12" x14ac:dyDescent="0.3">
      <c r="A3652" t="s">
        <v>7213</v>
      </c>
      <c r="B3652" t="s">
        <v>7214</v>
      </c>
      <c r="C3652">
        <v>2.2999999999999998</v>
      </c>
      <c r="D3652" t="s">
        <v>8263</v>
      </c>
      <c r="E3652" t="s">
        <v>14</v>
      </c>
      <c r="F3652" t="s">
        <v>6071</v>
      </c>
      <c r="G3652">
        <v>69.916531000000006</v>
      </c>
      <c r="H3652">
        <v>23.013535000000001</v>
      </c>
      <c r="I3652">
        <v>56</v>
      </c>
      <c r="J3652">
        <v>2.7</v>
      </c>
      <c r="K3652">
        <v>359.1</v>
      </c>
      <c r="L3652">
        <v>16.194800000000001</v>
      </c>
    </row>
    <row r="3653" spans="1:12" x14ac:dyDescent="0.3">
      <c r="A3653" t="s">
        <v>7215</v>
      </c>
      <c r="B3653" t="s">
        <v>7216</v>
      </c>
      <c r="C3653">
        <v>2.58</v>
      </c>
      <c r="D3653" t="s">
        <v>8263</v>
      </c>
      <c r="E3653" t="s">
        <v>14</v>
      </c>
      <c r="F3653" t="s">
        <v>6071</v>
      </c>
      <c r="G3653">
        <v>69.829487999999998</v>
      </c>
      <c r="H3653">
        <v>25.167116</v>
      </c>
      <c r="I3653">
        <v>28.3</v>
      </c>
      <c r="J3653">
        <v>31.6</v>
      </c>
      <c r="K3653">
        <v>2275.1999999999998</v>
      </c>
      <c r="L3653">
        <v>11.228300000000001</v>
      </c>
    </row>
    <row r="3654" spans="1:12" x14ac:dyDescent="0.3">
      <c r="A3654" t="s">
        <v>7217</v>
      </c>
      <c r="B3654" t="s">
        <v>7218</v>
      </c>
      <c r="C3654">
        <v>4.8</v>
      </c>
      <c r="D3654" t="s">
        <v>8263</v>
      </c>
      <c r="E3654" t="s">
        <v>14</v>
      </c>
      <c r="F3654" t="s">
        <v>6071</v>
      </c>
      <c r="G3654">
        <v>70.014731999999995</v>
      </c>
      <c r="H3654">
        <v>29.115252999999999</v>
      </c>
      <c r="I3654">
        <v>184</v>
      </c>
      <c r="J3654">
        <v>50.7</v>
      </c>
      <c r="K3654">
        <v>19823.7</v>
      </c>
      <c r="L3654">
        <v>21.5931</v>
      </c>
    </row>
    <row r="3655" spans="1:12" x14ac:dyDescent="0.3">
      <c r="A3655" t="s">
        <v>7219</v>
      </c>
      <c r="B3655" t="s">
        <v>7220</v>
      </c>
      <c r="C3655">
        <v>4.4000000000000004</v>
      </c>
      <c r="D3655" t="s">
        <v>8263</v>
      </c>
      <c r="E3655" t="s">
        <v>14</v>
      </c>
      <c r="F3655" t="s">
        <v>6071</v>
      </c>
      <c r="G3655">
        <v>70.598729000000006</v>
      </c>
      <c r="H3655">
        <v>29.057905000000002</v>
      </c>
      <c r="I3655">
        <v>70.5</v>
      </c>
      <c r="J3655">
        <v>88.1</v>
      </c>
      <c r="K3655">
        <v>14712.7</v>
      </c>
      <c r="L3655">
        <v>19.260400000000001</v>
      </c>
    </row>
    <row r="3656" spans="1:12" x14ac:dyDescent="0.3">
      <c r="A3656" t="s">
        <v>7221</v>
      </c>
      <c r="B3656" t="s">
        <v>7222</v>
      </c>
      <c r="C3656">
        <v>3.2</v>
      </c>
      <c r="D3656" t="s">
        <v>8263</v>
      </c>
      <c r="E3656" t="s">
        <v>14</v>
      </c>
      <c r="F3656" t="s">
        <v>6071</v>
      </c>
      <c r="G3656">
        <v>69.762372999999997</v>
      </c>
      <c r="H3656">
        <v>30.706416000000001</v>
      </c>
      <c r="I3656">
        <v>112.5</v>
      </c>
      <c r="J3656">
        <v>22.5</v>
      </c>
      <c r="K3656">
        <v>6255</v>
      </c>
      <c r="L3656">
        <v>16</v>
      </c>
    </row>
    <row r="3657" spans="1:12" x14ac:dyDescent="0.3">
      <c r="A3657" t="s">
        <v>7223</v>
      </c>
      <c r="B3657" t="s">
        <v>7224</v>
      </c>
      <c r="C3657">
        <v>4.4000000000000004</v>
      </c>
      <c r="D3657" t="s">
        <v>8263</v>
      </c>
      <c r="E3657" t="s">
        <v>14</v>
      </c>
      <c r="F3657" t="s">
        <v>6071</v>
      </c>
      <c r="G3657">
        <v>70.773546999999994</v>
      </c>
      <c r="H3657">
        <v>25.616485999999998</v>
      </c>
      <c r="I3657">
        <v>172</v>
      </c>
      <c r="J3657">
        <v>28.3</v>
      </c>
      <c r="K3657">
        <v>12367.1</v>
      </c>
      <c r="L3657">
        <v>24.616099999999999</v>
      </c>
    </row>
    <row r="3658" spans="1:12" x14ac:dyDescent="0.3">
      <c r="A3658" t="s">
        <v>7225</v>
      </c>
      <c r="B3658" t="s">
        <v>7226</v>
      </c>
      <c r="C3658">
        <v>1.34</v>
      </c>
      <c r="D3658" t="s">
        <v>8263</v>
      </c>
      <c r="E3658" t="s">
        <v>14</v>
      </c>
      <c r="F3658" t="s">
        <v>6071</v>
      </c>
      <c r="G3658">
        <v>58.722816000000002</v>
      </c>
      <c r="H3658">
        <v>6.0649600000000001</v>
      </c>
      <c r="I3658">
        <v>106</v>
      </c>
      <c r="J3658" t="s">
        <v>8263</v>
      </c>
      <c r="K3658" t="s">
        <v>8263</v>
      </c>
      <c r="L3658">
        <v>9</v>
      </c>
    </row>
    <row r="3659" spans="1:12" x14ac:dyDescent="0.3">
      <c r="A3659" t="s">
        <v>7227</v>
      </c>
      <c r="B3659" t="s">
        <v>7228</v>
      </c>
      <c r="C3659">
        <v>4.0999999999999996</v>
      </c>
      <c r="D3659" t="s">
        <v>8263</v>
      </c>
      <c r="E3659" t="s">
        <v>14</v>
      </c>
      <c r="F3659" t="s">
        <v>6071</v>
      </c>
      <c r="G3659">
        <v>60.168571</v>
      </c>
      <c r="H3659">
        <v>6.6719179999999998</v>
      </c>
      <c r="I3659">
        <v>65</v>
      </c>
      <c r="J3659">
        <v>96.9</v>
      </c>
      <c r="K3659">
        <v>14728.8</v>
      </c>
      <c r="L3659">
        <v>20.031199999999998</v>
      </c>
    </row>
    <row r="3660" spans="1:12" x14ac:dyDescent="0.3">
      <c r="A3660" t="s">
        <v>7229</v>
      </c>
      <c r="B3660" t="s">
        <v>7230</v>
      </c>
      <c r="C3660">
        <v>5.5</v>
      </c>
      <c r="D3660" t="s">
        <v>8263</v>
      </c>
      <c r="E3660" t="s">
        <v>14</v>
      </c>
      <c r="F3660" t="s">
        <v>6071</v>
      </c>
      <c r="G3660">
        <v>60.181651000000002</v>
      </c>
      <c r="H3660">
        <v>6.6932280000000004</v>
      </c>
      <c r="I3660">
        <v>159</v>
      </c>
      <c r="J3660">
        <v>45</v>
      </c>
      <c r="K3660">
        <v>17190</v>
      </c>
      <c r="L3660">
        <v>21.5642</v>
      </c>
    </row>
    <row r="3661" spans="1:12" x14ac:dyDescent="0.3">
      <c r="A3661" t="s">
        <v>7231</v>
      </c>
      <c r="B3661" t="s">
        <v>7232</v>
      </c>
      <c r="C3661">
        <v>1.08</v>
      </c>
      <c r="D3661" t="s">
        <v>8263</v>
      </c>
      <c r="E3661" t="s">
        <v>14</v>
      </c>
      <c r="F3661" t="s">
        <v>6071</v>
      </c>
      <c r="G3661">
        <v>61.484726000000002</v>
      </c>
      <c r="H3661">
        <v>5.9563249999999996</v>
      </c>
      <c r="I3661">
        <v>205</v>
      </c>
      <c r="J3661" t="s">
        <v>8263</v>
      </c>
      <c r="K3661" t="s">
        <v>8263</v>
      </c>
      <c r="L3661">
        <v>5.2</v>
      </c>
    </row>
    <row r="3662" spans="1:12" x14ac:dyDescent="0.3">
      <c r="A3662" t="s">
        <v>7233</v>
      </c>
      <c r="B3662" t="s">
        <v>7234</v>
      </c>
      <c r="C3662">
        <v>2.5</v>
      </c>
      <c r="D3662" t="s">
        <v>8263</v>
      </c>
      <c r="E3662" t="s">
        <v>14</v>
      </c>
      <c r="F3662" t="s">
        <v>6071</v>
      </c>
      <c r="G3662">
        <v>61.423471999999997</v>
      </c>
      <c r="H3662">
        <v>6.7698320000000001</v>
      </c>
      <c r="I3662">
        <v>174</v>
      </c>
      <c r="J3662" t="s">
        <v>8263</v>
      </c>
      <c r="K3662" t="s">
        <v>8263</v>
      </c>
      <c r="L3662">
        <v>14.2</v>
      </c>
    </row>
    <row r="3663" spans="1:12" x14ac:dyDescent="0.3">
      <c r="A3663" t="s">
        <v>7235</v>
      </c>
      <c r="B3663" t="s">
        <v>7236</v>
      </c>
      <c r="C3663">
        <v>4.45</v>
      </c>
      <c r="D3663" t="s">
        <v>8263</v>
      </c>
      <c r="E3663" t="s">
        <v>14</v>
      </c>
      <c r="F3663" t="s">
        <v>6071</v>
      </c>
      <c r="G3663">
        <v>61.361474000000001</v>
      </c>
      <c r="H3663">
        <v>5.5617239999999999</v>
      </c>
      <c r="I3663">
        <v>306.5</v>
      </c>
      <c r="J3663" t="s">
        <v>8263</v>
      </c>
      <c r="K3663" t="s">
        <v>8263</v>
      </c>
      <c r="L3663">
        <v>17.7</v>
      </c>
    </row>
    <row r="3664" spans="1:12" x14ac:dyDescent="0.3">
      <c r="A3664" t="s">
        <v>7237</v>
      </c>
      <c r="B3664" t="s">
        <v>7238</v>
      </c>
      <c r="C3664">
        <v>1.44</v>
      </c>
      <c r="D3664" t="s">
        <v>8263</v>
      </c>
      <c r="E3664" t="s">
        <v>14</v>
      </c>
      <c r="F3664" t="s">
        <v>6071</v>
      </c>
      <c r="G3664">
        <v>58.801175999999998</v>
      </c>
      <c r="H3664">
        <v>6.2634410000000003</v>
      </c>
      <c r="I3664">
        <v>309</v>
      </c>
      <c r="J3664">
        <v>0.83</v>
      </c>
      <c r="K3664">
        <v>585.98</v>
      </c>
      <c r="L3664">
        <v>9.15</v>
      </c>
    </row>
    <row r="3665" spans="1:12" x14ac:dyDescent="0.3">
      <c r="A3665" t="s">
        <v>7239</v>
      </c>
      <c r="B3665" t="s">
        <v>7240</v>
      </c>
      <c r="C3665">
        <v>3.2</v>
      </c>
      <c r="D3665" t="s">
        <v>8263</v>
      </c>
      <c r="E3665" t="s">
        <v>14</v>
      </c>
      <c r="F3665" t="s">
        <v>6071</v>
      </c>
      <c r="G3665">
        <v>61.374426</v>
      </c>
      <c r="H3665">
        <v>5.2616550000000002</v>
      </c>
      <c r="I3665">
        <v>235</v>
      </c>
      <c r="J3665" t="s">
        <v>8263</v>
      </c>
      <c r="K3665" t="s">
        <v>8263</v>
      </c>
      <c r="L3665">
        <v>15</v>
      </c>
    </row>
    <row r="3666" spans="1:12" x14ac:dyDescent="0.3">
      <c r="A3666" t="s">
        <v>7241</v>
      </c>
      <c r="B3666" t="s">
        <v>7242</v>
      </c>
      <c r="C3666">
        <v>2.4</v>
      </c>
      <c r="D3666" t="s">
        <v>8263</v>
      </c>
      <c r="E3666" t="s">
        <v>14</v>
      </c>
      <c r="F3666" t="s">
        <v>6071</v>
      </c>
      <c r="G3666">
        <v>68.346207000000007</v>
      </c>
      <c r="H3666">
        <v>16.928122999999999</v>
      </c>
      <c r="I3666">
        <v>412.8</v>
      </c>
      <c r="J3666">
        <v>0.52</v>
      </c>
      <c r="K3666">
        <v>495.04</v>
      </c>
      <c r="L3666">
        <v>8</v>
      </c>
    </row>
    <row r="3667" spans="1:12" x14ac:dyDescent="0.3">
      <c r="A3667" t="s">
        <v>7243</v>
      </c>
      <c r="B3667" t="s">
        <v>7244</v>
      </c>
      <c r="C3667">
        <v>2</v>
      </c>
      <c r="D3667" t="s">
        <v>8263</v>
      </c>
      <c r="E3667" t="s">
        <v>14</v>
      </c>
      <c r="F3667" t="s">
        <v>6071</v>
      </c>
      <c r="G3667">
        <v>65.822424999999996</v>
      </c>
      <c r="H3667">
        <v>13.259879</v>
      </c>
      <c r="I3667" t="s">
        <v>8263</v>
      </c>
      <c r="J3667">
        <v>0</v>
      </c>
      <c r="K3667">
        <v>0</v>
      </c>
      <c r="L3667">
        <v>6.6494999999999997</v>
      </c>
    </row>
    <row r="3668" spans="1:12" x14ac:dyDescent="0.3">
      <c r="A3668" t="s">
        <v>7245</v>
      </c>
      <c r="B3668" t="s">
        <v>7246</v>
      </c>
      <c r="C3668">
        <v>1.25</v>
      </c>
      <c r="D3668" t="s">
        <v>8263</v>
      </c>
      <c r="E3668" t="s">
        <v>14</v>
      </c>
      <c r="F3668" t="s">
        <v>6071</v>
      </c>
      <c r="G3668">
        <v>61.744363</v>
      </c>
      <c r="H3668">
        <v>6.2784849999999999</v>
      </c>
      <c r="I3668">
        <v>197</v>
      </c>
      <c r="J3668" t="s">
        <v>8263</v>
      </c>
      <c r="K3668" t="s">
        <v>8263</v>
      </c>
      <c r="L3668">
        <v>5.9</v>
      </c>
    </row>
    <row r="3669" spans="1:12" x14ac:dyDescent="0.3">
      <c r="A3669" t="s">
        <v>7247</v>
      </c>
      <c r="B3669" t="s">
        <v>7248</v>
      </c>
      <c r="C3669">
        <v>1.44</v>
      </c>
      <c r="D3669" t="s">
        <v>8263</v>
      </c>
      <c r="E3669" t="s">
        <v>14</v>
      </c>
      <c r="F3669" t="s">
        <v>6071</v>
      </c>
      <c r="G3669">
        <v>58.802101999999998</v>
      </c>
      <c r="H3669">
        <v>6.2745420000000003</v>
      </c>
      <c r="I3669">
        <v>228</v>
      </c>
      <c r="J3669" t="s">
        <v>8263</v>
      </c>
      <c r="K3669" t="s">
        <v>8263</v>
      </c>
      <c r="L3669">
        <v>7.6</v>
      </c>
    </row>
    <row r="3670" spans="1:12" x14ac:dyDescent="0.3">
      <c r="A3670" t="s">
        <v>7249</v>
      </c>
      <c r="B3670" t="s">
        <v>7250</v>
      </c>
      <c r="C3670">
        <v>4.5</v>
      </c>
      <c r="D3670" t="s">
        <v>8263</v>
      </c>
      <c r="E3670" t="s">
        <v>14</v>
      </c>
      <c r="F3670" t="s">
        <v>6071</v>
      </c>
      <c r="G3670">
        <v>62.340277999999998</v>
      </c>
      <c r="H3670">
        <v>6.5318339999999999</v>
      </c>
      <c r="I3670">
        <v>395</v>
      </c>
      <c r="J3670">
        <v>8</v>
      </c>
      <c r="K3670">
        <v>7688</v>
      </c>
      <c r="L3670">
        <v>18.4788</v>
      </c>
    </row>
    <row r="3671" spans="1:12" x14ac:dyDescent="0.3">
      <c r="A3671" t="s">
        <v>7251</v>
      </c>
      <c r="B3671" t="s">
        <v>7252</v>
      </c>
      <c r="C3671">
        <v>4</v>
      </c>
      <c r="D3671" t="s">
        <v>8263</v>
      </c>
      <c r="E3671" t="s">
        <v>14</v>
      </c>
      <c r="F3671" t="s">
        <v>6071</v>
      </c>
      <c r="G3671">
        <v>61.276639000000003</v>
      </c>
      <c r="H3671">
        <v>7.1572589999999998</v>
      </c>
      <c r="I3671">
        <v>130</v>
      </c>
      <c r="J3671" t="s">
        <v>8263</v>
      </c>
      <c r="K3671" t="s">
        <v>8263</v>
      </c>
      <c r="L3671">
        <v>0</v>
      </c>
    </row>
    <row r="3672" spans="1:12" x14ac:dyDescent="0.3">
      <c r="A3672" t="s">
        <v>7253</v>
      </c>
      <c r="B3672" t="s">
        <v>7254</v>
      </c>
      <c r="C3672">
        <v>4.4000000000000004</v>
      </c>
      <c r="D3672" t="s">
        <v>8263</v>
      </c>
      <c r="E3672" t="s">
        <v>14</v>
      </c>
      <c r="F3672" t="s">
        <v>6071</v>
      </c>
      <c r="G3672">
        <v>58.640929</v>
      </c>
      <c r="H3672">
        <v>6.0857900000000003</v>
      </c>
      <c r="I3672">
        <v>106.8</v>
      </c>
      <c r="J3672" t="s">
        <v>8263</v>
      </c>
      <c r="K3672" t="s">
        <v>8263</v>
      </c>
      <c r="L3672">
        <v>16.399999999999999</v>
      </c>
    </row>
    <row r="3673" spans="1:12" x14ac:dyDescent="0.3">
      <c r="A3673" t="s">
        <v>7255</v>
      </c>
      <c r="B3673" t="s">
        <v>7256</v>
      </c>
      <c r="C3673">
        <v>4.9000000000000004</v>
      </c>
      <c r="D3673" t="s">
        <v>8263</v>
      </c>
      <c r="E3673" t="s">
        <v>14</v>
      </c>
      <c r="F3673" t="s">
        <v>6071</v>
      </c>
      <c r="G3673">
        <v>61.694729000000002</v>
      </c>
      <c r="H3673">
        <v>6.3735330000000001</v>
      </c>
      <c r="I3673">
        <v>132</v>
      </c>
      <c r="J3673" t="s">
        <v>8263</v>
      </c>
      <c r="K3673" t="s">
        <v>8263</v>
      </c>
      <c r="L3673">
        <v>17.629000000000001</v>
      </c>
    </row>
    <row r="3674" spans="1:12" x14ac:dyDescent="0.3">
      <c r="A3674" t="s">
        <v>7257</v>
      </c>
      <c r="B3674" t="s">
        <v>7258</v>
      </c>
      <c r="C3674">
        <v>3.9</v>
      </c>
      <c r="D3674" t="s">
        <v>8263</v>
      </c>
      <c r="E3674" t="s">
        <v>14</v>
      </c>
      <c r="F3674" t="s">
        <v>6071</v>
      </c>
      <c r="G3674">
        <v>62.182051000000001</v>
      </c>
      <c r="H3674">
        <v>5.7933779999999997</v>
      </c>
      <c r="I3674">
        <v>133</v>
      </c>
      <c r="J3674" t="s">
        <v>8263</v>
      </c>
      <c r="K3674" t="s">
        <v>8263</v>
      </c>
      <c r="L3674">
        <v>13.571999999999999</v>
      </c>
    </row>
    <row r="3675" spans="1:12" x14ac:dyDescent="0.3">
      <c r="A3675" t="s">
        <v>7259</v>
      </c>
      <c r="B3675" t="s">
        <v>7260</v>
      </c>
      <c r="C3675">
        <v>3.47</v>
      </c>
      <c r="D3675" t="s">
        <v>8263</v>
      </c>
      <c r="E3675" t="s">
        <v>14</v>
      </c>
      <c r="F3675" t="s">
        <v>6071</v>
      </c>
      <c r="G3675">
        <v>59.499144999999999</v>
      </c>
      <c r="H3675">
        <v>6.5749700000000004</v>
      </c>
      <c r="I3675">
        <v>208</v>
      </c>
      <c r="J3675" t="s">
        <v>8263</v>
      </c>
      <c r="K3675" t="s">
        <v>8263</v>
      </c>
      <c r="L3675">
        <v>9.2430000000000003</v>
      </c>
    </row>
    <row r="3676" spans="1:12" x14ac:dyDescent="0.3">
      <c r="A3676" t="s">
        <v>7261</v>
      </c>
      <c r="B3676" t="s">
        <v>7262</v>
      </c>
      <c r="C3676">
        <v>2.9</v>
      </c>
      <c r="D3676" t="s">
        <v>8263</v>
      </c>
      <c r="E3676" t="s">
        <v>14</v>
      </c>
      <c r="F3676" t="s">
        <v>6071</v>
      </c>
      <c r="G3676">
        <v>59.895130000000002</v>
      </c>
      <c r="H3676">
        <v>9.911384</v>
      </c>
      <c r="I3676">
        <v>14.65</v>
      </c>
      <c r="J3676" t="s">
        <v>8263</v>
      </c>
      <c r="K3676" t="s">
        <v>8263</v>
      </c>
      <c r="L3676">
        <v>12.6808</v>
      </c>
    </row>
    <row r="3677" spans="1:12" x14ac:dyDescent="0.3">
      <c r="A3677" t="s">
        <v>7263</v>
      </c>
      <c r="B3677" t="s">
        <v>7264</v>
      </c>
      <c r="C3677">
        <v>5.5</v>
      </c>
      <c r="D3677" t="s">
        <v>8263</v>
      </c>
      <c r="E3677" t="s">
        <v>14</v>
      </c>
      <c r="F3677" t="s">
        <v>6071</v>
      </c>
      <c r="G3677">
        <v>59.100929000000001</v>
      </c>
      <c r="H3677">
        <v>7.5387729999999999</v>
      </c>
      <c r="I3677">
        <v>295</v>
      </c>
      <c r="J3677" t="s">
        <v>8263</v>
      </c>
      <c r="K3677" t="s">
        <v>8263</v>
      </c>
      <c r="L3677">
        <v>17.561</v>
      </c>
    </row>
    <row r="3678" spans="1:12" x14ac:dyDescent="0.3">
      <c r="A3678" t="s">
        <v>7265</v>
      </c>
      <c r="B3678" t="s">
        <v>7266</v>
      </c>
      <c r="C3678">
        <v>2.7</v>
      </c>
      <c r="D3678" t="s">
        <v>8263</v>
      </c>
      <c r="E3678" t="s">
        <v>14</v>
      </c>
      <c r="F3678" t="s">
        <v>6071</v>
      </c>
      <c r="G3678">
        <v>61.746997999999998</v>
      </c>
      <c r="H3678">
        <v>6.5813100000000002</v>
      </c>
      <c r="I3678">
        <v>63</v>
      </c>
      <c r="J3678" t="s">
        <v>8263</v>
      </c>
      <c r="K3678" t="s">
        <v>8263</v>
      </c>
      <c r="L3678">
        <v>13.3</v>
      </c>
    </row>
    <row r="3679" spans="1:12" x14ac:dyDescent="0.3">
      <c r="A3679" t="s">
        <v>7267</v>
      </c>
      <c r="B3679" t="s">
        <v>7268</v>
      </c>
      <c r="C3679">
        <v>1.5</v>
      </c>
      <c r="D3679" t="s">
        <v>8263</v>
      </c>
      <c r="E3679" t="s">
        <v>14</v>
      </c>
      <c r="F3679" t="s">
        <v>6071</v>
      </c>
      <c r="G3679">
        <v>60.830719000000002</v>
      </c>
      <c r="H3679">
        <v>5.530036</v>
      </c>
      <c r="I3679">
        <v>127</v>
      </c>
      <c r="J3679" t="s">
        <v>8263</v>
      </c>
      <c r="K3679" t="s">
        <v>8263</v>
      </c>
      <c r="L3679">
        <v>5</v>
      </c>
    </row>
    <row r="3680" spans="1:12" x14ac:dyDescent="0.3">
      <c r="A3680" t="s">
        <v>7269</v>
      </c>
      <c r="B3680" t="s">
        <v>7270</v>
      </c>
      <c r="C3680">
        <v>7.5</v>
      </c>
      <c r="D3680" t="s">
        <v>8263</v>
      </c>
      <c r="E3680" t="s">
        <v>14</v>
      </c>
      <c r="F3680" t="s">
        <v>6071</v>
      </c>
      <c r="G3680">
        <v>68.174304000000006</v>
      </c>
      <c r="H3680">
        <v>17.919127</v>
      </c>
      <c r="I3680">
        <v>91</v>
      </c>
      <c r="J3680">
        <v>155</v>
      </c>
      <c r="K3680">
        <v>31465</v>
      </c>
      <c r="L3680">
        <v>39.93</v>
      </c>
    </row>
    <row r="3681" spans="1:12" x14ac:dyDescent="0.3">
      <c r="A3681" t="s">
        <v>7271</v>
      </c>
      <c r="B3681" t="s">
        <v>7272</v>
      </c>
      <c r="C3681">
        <v>4.8499999999999996</v>
      </c>
      <c r="D3681" t="s">
        <v>8263</v>
      </c>
      <c r="E3681" t="s">
        <v>14</v>
      </c>
      <c r="F3681" t="s">
        <v>6071</v>
      </c>
      <c r="G3681">
        <v>61.330877000000001</v>
      </c>
      <c r="H3681">
        <v>5.413983</v>
      </c>
      <c r="I3681">
        <v>60</v>
      </c>
      <c r="J3681">
        <v>7</v>
      </c>
      <c r="K3681">
        <v>945</v>
      </c>
      <c r="L3681">
        <v>22.5794</v>
      </c>
    </row>
    <row r="3682" spans="1:12" x14ac:dyDescent="0.3">
      <c r="A3682" t="s">
        <v>7273</v>
      </c>
      <c r="B3682" t="s">
        <v>7274</v>
      </c>
      <c r="C3682">
        <v>7.1</v>
      </c>
      <c r="D3682" t="s">
        <v>8263</v>
      </c>
      <c r="E3682" t="s">
        <v>14</v>
      </c>
      <c r="F3682" t="s">
        <v>6071</v>
      </c>
      <c r="G3682">
        <v>58.629862000000003</v>
      </c>
      <c r="H3682">
        <v>8.6879819999999999</v>
      </c>
      <c r="I3682">
        <v>10.38</v>
      </c>
      <c r="J3682">
        <v>25.4</v>
      </c>
      <c r="K3682">
        <v>609.6</v>
      </c>
      <c r="L3682">
        <v>46.278399999999998</v>
      </c>
    </row>
    <row r="3683" spans="1:12" x14ac:dyDescent="0.3">
      <c r="A3683" t="s">
        <v>7275</v>
      </c>
      <c r="B3683" t="s">
        <v>7276</v>
      </c>
      <c r="C3683">
        <v>5.5</v>
      </c>
      <c r="D3683" t="s">
        <v>8263</v>
      </c>
      <c r="E3683" t="s">
        <v>14</v>
      </c>
      <c r="F3683" t="s">
        <v>6071</v>
      </c>
      <c r="G3683">
        <v>58.629922000000001</v>
      </c>
      <c r="H3683">
        <v>8.6881039999999992</v>
      </c>
      <c r="I3683">
        <v>10.38</v>
      </c>
      <c r="J3683">
        <v>0</v>
      </c>
      <c r="K3683">
        <v>0</v>
      </c>
      <c r="L3683">
        <v>35.845100000000002</v>
      </c>
    </row>
    <row r="3684" spans="1:12" x14ac:dyDescent="0.3">
      <c r="A3684" t="s">
        <v>7277</v>
      </c>
      <c r="B3684" t="s">
        <v>7278</v>
      </c>
      <c r="C3684">
        <v>4.4000000000000004</v>
      </c>
      <c r="D3684" t="s">
        <v>8263</v>
      </c>
      <c r="E3684" t="s">
        <v>14</v>
      </c>
      <c r="F3684" t="s">
        <v>6071</v>
      </c>
      <c r="G3684">
        <v>70.751420999999993</v>
      </c>
      <c r="H3684">
        <v>27.355046999999999</v>
      </c>
      <c r="I3684">
        <v>225.3</v>
      </c>
      <c r="J3684">
        <v>13.8</v>
      </c>
      <c r="K3684">
        <v>6748.2</v>
      </c>
      <c r="L3684">
        <v>22.564800000000002</v>
      </c>
    </row>
    <row r="3685" spans="1:12" x14ac:dyDescent="0.3">
      <c r="A3685" t="s">
        <v>7279</v>
      </c>
      <c r="B3685" t="s">
        <v>7280</v>
      </c>
      <c r="C3685">
        <v>1.1299999999999999</v>
      </c>
      <c r="D3685" t="s">
        <v>8263</v>
      </c>
      <c r="E3685" t="s">
        <v>14</v>
      </c>
      <c r="F3685" t="s">
        <v>6071</v>
      </c>
      <c r="G3685">
        <v>60.998857999999998</v>
      </c>
      <c r="H3685">
        <v>9.9277630000000006</v>
      </c>
      <c r="I3685">
        <v>52</v>
      </c>
      <c r="J3685" t="s">
        <v>8263</v>
      </c>
      <c r="K3685" t="s">
        <v>8263</v>
      </c>
      <c r="L3685">
        <v>3.3</v>
      </c>
    </row>
    <row r="3686" spans="1:12" x14ac:dyDescent="0.3">
      <c r="A3686" t="s">
        <v>7281</v>
      </c>
      <c r="B3686" t="s">
        <v>7282</v>
      </c>
      <c r="C3686">
        <v>4.9000000000000004</v>
      </c>
      <c r="D3686" t="s">
        <v>8263</v>
      </c>
      <c r="E3686" t="s">
        <v>14</v>
      </c>
      <c r="F3686" t="s">
        <v>6071</v>
      </c>
      <c r="G3686">
        <v>59.732554999999998</v>
      </c>
      <c r="H3686">
        <v>7.5442770000000001</v>
      </c>
      <c r="I3686">
        <v>268</v>
      </c>
      <c r="J3686">
        <v>32.1</v>
      </c>
      <c r="K3686">
        <v>20415.599999999999</v>
      </c>
      <c r="L3686">
        <v>38</v>
      </c>
    </row>
    <row r="3687" spans="1:12" x14ac:dyDescent="0.3">
      <c r="A3687" t="s">
        <v>7283</v>
      </c>
      <c r="B3687" t="s">
        <v>7284</v>
      </c>
      <c r="C3687">
        <v>5.8</v>
      </c>
      <c r="D3687" t="s">
        <v>8263</v>
      </c>
      <c r="E3687" t="s">
        <v>14</v>
      </c>
      <c r="F3687" t="s">
        <v>6071</v>
      </c>
      <c r="G3687">
        <v>58.767696999999998</v>
      </c>
      <c r="H3687">
        <v>8.4817599999999995</v>
      </c>
      <c r="I3687">
        <v>5.5</v>
      </c>
      <c r="J3687" t="s">
        <v>8263</v>
      </c>
      <c r="K3687" t="s">
        <v>8263</v>
      </c>
      <c r="L3687">
        <v>27.674900000000001</v>
      </c>
    </row>
    <row r="3688" spans="1:12" x14ac:dyDescent="0.3">
      <c r="A3688" t="s">
        <v>7285</v>
      </c>
      <c r="B3688" t="s">
        <v>7286</v>
      </c>
      <c r="C3688">
        <v>2.4</v>
      </c>
      <c r="D3688" t="s">
        <v>8263</v>
      </c>
      <c r="E3688" t="s">
        <v>14</v>
      </c>
      <c r="F3688" t="s">
        <v>6071</v>
      </c>
      <c r="G3688">
        <v>60.083393999999998</v>
      </c>
      <c r="H3688">
        <v>8.2869229999999998</v>
      </c>
      <c r="I3688">
        <v>37</v>
      </c>
      <c r="J3688">
        <v>321</v>
      </c>
      <c r="K3688">
        <v>17976</v>
      </c>
      <c r="L3688">
        <v>12.2616</v>
      </c>
    </row>
    <row r="3689" spans="1:12" x14ac:dyDescent="0.3">
      <c r="A3689" t="s">
        <v>7287</v>
      </c>
      <c r="B3689" t="s">
        <v>7288</v>
      </c>
      <c r="C3689">
        <v>6.5</v>
      </c>
      <c r="D3689" t="s">
        <v>8263</v>
      </c>
      <c r="E3689" t="s">
        <v>14</v>
      </c>
      <c r="F3689" t="s">
        <v>6071</v>
      </c>
      <c r="G3689">
        <v>59.624806</v>
      </c>
      <c r="H3689">
        <v>9.9532910000000001</v>
      </c>
      <c r="I3689">
        <v>388.5</v>
      </c>
      <c r="J3689">
        <v>27.7</v>
      </c>
      <c r="K3689">
        <v>22741.7</v>
      </c>
      <c r="L3689">
        <v>26.2</v>
      </c>
    </row>
    <row r="3690" spans="1:12" x14ac:dyDescent="0.3">
      <c r="A3690" t="s">
        <v>7289</v>
      </c>
      <c r="B3690" t="s">
        <v>6941</v>
      </c>
      <c r="C3690">
        <v>2.95</v>
      </c>
      <c r="D3690" t="s">
        <v>8263</v>
      </c>
      <c r="E3690" t="s">
        <v>14</v>
      </c>
      <c r="F3690" t="s">
        <v>6071</v>
      </c>
      <c r="G3690">
        <v>61.267563000000003</v>
      </c>
      <c r="H3690">
        <v>6.5131699999999997</v>
      </c>
      <c r="I3690">
        <v>265</v>
      </c>
      <c r="J3690" t="s">
        <v>8263</v>
      </c>
      <c r="K3690" t="s">
        <v>8263</v>
      </c>
      <c r="L3690">
        <v>12</v>
      </c>
    </row>
    <row r="3691" spans="1:12" x14ac:dyDescent="0.3">
      <c r="A3691" t="s">
        <v>7290</v>
      </c>
      <c r="B3691" t="s">
        <v>7291</v>
      </c>
      <c r="C3691">
        <v>1.44</v>
      </c>
      <c r="D3691" t="s">
        <v>8263</v>
      </c>
      <c r="E3691" t="s">
        <v>14</v>
      </c>
      <c r="F3691" t="s">
        <v>6071</v>
      </c>
      <c r="G3691">
        <v>61.420546000000002</v>
      </c>
      <c r="H3691">
        <v>6.1092389999999996</v>
      </c>
      <c r="I3691">
        <v>190</v>
      </c>
      <c r="J3691" t="s">
        <v>8263</v>
      </c>
      <c r="K3691" t="s">
        <v>8263</v>
      </c>
      <c r="L3691">
        <v>7.3</v>
      </c>
    </row>
    <row r="3692" spans="1:12" x14ac:dyDescent="0.3">
      <c r="A3692" t="s">
        <v>7292</v>
      </c>
      <c r="B3692" t="s">
        <v>7293</v>
      </c>
      <c r="C3692">
        <v>1.45</v>
      </c>
      <c r="D3692" t="s">
        <v>8263</v>
      </c>
      <c r="E3692" t="s">
        <v>14</v>
      </c>
      <c r="F3692" t="s">
        <v>6071</v>
      </c>
      <c r="G3692">
        <v>59.508457999999997</v>
      </c>
      <c r="H3692">
        <v>6.5654760000000003</v>
      </c>
      <c r="I3692">
        <v>331</v>
      </c>
      <c r="J3692">
        <v>0</v>
      </c>
      <c r="K3692">
        <v>0</v>
      </c>
      <c r="L3692">
        <v>4.5</v>
      </c>
    </row>
    <row r="3693" spans="1:12" x14ac:dyDescent="0.3">
      <c r="A3693" t="s">
        <v>7294</v>
      </c>
      <c r="B3693" t="s">
        <v>7295</v>
      </c>
      <c r="C3693">
        <v>1.5</v>
      </c>
      <c r="D3693" t="s">
        <v>8263</v>
      </c>
      <c r="E3693" t="s">
        <v>14</v>
      </c>
      <c r="F3693" t="s">
        <v>6071</v>
      </c>
      <c r="G3693">
        <v>61.058568000000001</v>
      </c>
      <c r="H3693">
        <v>6.9216189999999997</v>
      </c>
      <c r="I3693">
        <v>66</v>
      </c>
      <c r="J3693" t="s">
        <v>8263</v>
      </c>
      <c r="K3693" t="s">
        <v>8263</v>
      </c>
      <c r="L3693">
        <v>7.8</v>
      </c>
    </row>
    <row r="3694" spans="1:12" x14ac:dyDescent="0.3">
      <c r="A3694" t="s">
        <v>7296</v>
      </c>
      <c r="B3694" t="s">
        <v>7297</v>
      </c>
      <c r="C3694">
        <v>2</v>
      </c>
      <c r="D3694" t="s">
        <v>8263</v>
      </c>
      <c r="E3694" t="s">
        <v>14</v>
      </c>
      <c r="F3694" t="s">
        <v>6071</v>
      </c>
      <c r="G3694">
        <v>62.069651999999998</v>
      </c>
      <c r="H3694">
        <v>6.4677220000000002</v>
      </c>
      <c r="I3694">
        <v>226</v>
      </c>
      <c r="J3694" t="s">
        <v>8263</v>
      </c>
      <c r="K3694" t="s">
        <v>8263</v>
      </c>
      <c r="L3694">
        <v>6.5</v>
      </c>
    </row>
    <row r="3695" spans="1:12" x14ac:dyDescent="0.3">
      <c r="A3695" t="s">
        <v>7298</v>
      </c>
      <c r="B3695" t="s">
        <v>7299</v>
      </c>
      <c r="C3695">
        <v>1.6</v>
      </c>
      <c r="D3695" t="s">
        <v>8263</v>
      </c>
      <c r="E3695" t="s">
        <v>14</v>
      </c>
      <c r="F3695" t="s">
        <v>6071</v>
      </c>
      <c r="G3695">
        <v>66.221785999999994</v>
      </c>
      <c r="H3695">
        <v>13.852161000000001</v>
      </c>
      <c r="I3695">
        <v>240</v>
      </c>
      <c r="J3695" t="s">
        <v>8263</v>
      </c>
      <c r="K3695" t="s">
        <v>8263</v>
      </c>
      <c r="L3695">
        <v>6.6</v>
      </c>
    </row>
    <row r="3696" spans="1:12" x14ac:dyDescent="0.3">
      <c r="A3696" t="s">
        <v>7300</v>
      </c>
      <c r="B3696" t="s">
        <v>7301</v>
      </c>
      <c r="C3696">
        <v>1.45</v>
      </c>
      <c r="D3696" t="s">
        <v>8263</v>
      </c>
      <c r="E3696" t="s">
        <v>14</v>
      </c>
      <c r="F3696" t="s">
        <v>6071</v>
      </c>
      <c r="G3696">
        <v>61.792346999999999</v>
      </c>
      <c r="H3696">
        <v>5.3544039999999997</v>
      </c>
      <c r="I3696">
        <v>38</v>
      </c>
      <c r="J3696">
        <v>34.9</v>
      </c>
      <c r="K3696">
        <v>2931.6</v>
      </c>
      <c r="L3696">
        <v>8</v>
      </c>
    </row>
    <row r="3697" spans="1:12" x14ac:dyDescent="0.3">
      <c r="A3697" t="s">
        <v>7302</v>
      </c>
      <c r="B3697" t="s">
        <v>7303</v>
      </c>
      <c r="C3697">
        <v>1.1000000000000001</v>
      </c>
      <c r="D3697" t="s">
        <v>8263</v>
      </c>
      <c r="E3697" t="s">
        <v>14</v>
      </c>
      <c r="F3697" t="s">
        <v>6071</v>
      </c>
      <c r="G3697">
        <v>63.600234999999998</v>
      </c>
      <c r="H3697">
        <v>10.457559</v>
      </c>
      <c r="I3697">
        <v>120</v>
      </c>
      <c r="J3697">
        <v>0</v>
      </c>
      <c r="K3697">
        <v>0</v>
      </c>
      <c r="L3697">
        <v>4.8</v>
      </c>
    </row>
    <row r="3698" spans="1:12" x14ac:dyDescent="0.3">
      <c r="A3698" t="s">
        <v>7304</v>
      </c>
      <c r="B3698" t="s">
        <v>7305</v>
      </c>
      <c r="C3698">
        <v>2</v>
      </c>
      <c r="D3698" t="s">
        <v>8263</v>
      </c>
      <c r="E3698" t="s">
        <v>14</v>
      </c>
      <c r="F3698" t="s">
        <v>6071</v>
      </c>
      <c r="G3698">
        <v>58.652959000000003</v>
      </c>
      <c r="H3698">
        <v>7.6049639999999998</v>
      </c>
      <c r="I3698">
        <v>280</v>
      </c>
      <c r="J3698" t="s">
        <v>8263</v>
      </c>
      <c r="K3698" t="s">
        <v>8263</v>
      </c>
      <c r="L3698">
        <v>6.5</v>
      </c>
    </row>
    <row r="3699" spans="1:12" x14ac:dyDescent="0.3">
      <c r="A3699" t="s">
        <v>7306</v>
      </c>
      <c r="B3699" t="s">
        <v>7307</v>
      </c>
      <c r="C3699">
        <v>1.35</v>
      </c>
      <c r="D3699" t="s">
        <v>8263</v>
      </c>
      <c r="E3699" t="s">
        <v>14</v>
      </c>
      <c r="F3699" t="s">
        <v>6071</v>
      </c>
      <c r="G3699">
        <v>61.039949999999997</v>
      </c>
      <c r="H3699">
        <v>6.6193900000000001</v>
      </c>
      <c r="I3699">
        <v>142.5</v>
      </c>
      <c r="J3699" t="s">
        <v>8263</v>
      </c>
      <c r="K3699" t="s">
        <v>8263</v>
      </c>
      <c r="L3699">
        <v>5.5</v>
      </c>
    </row>
    <row r="3700" spans="1:12" x14ac:dyDescent="0.3">
      <c r="A3700" t="s">
        <v>7308</v>
      </c>
      <c r="B3700" t="s">
        <v>7309</v>
      </c>
      <c r="C3700">
        <v>6.08</v>
      </c>
      <c r="D3700" t="s">
        <v>8263</v>
      </c>
      <c r="E3700" t="s">
        <v>14</v>
      </c>
      <c r="F3700" t="s">
        <v>6071</v>
      </c>
      <c r="G3700">
        <v>62.225603</v>
      </c>
      <c r="H3700">
        <v>7.143688</v>
      </c>
      <c r="I3700">
        <v>196</v>
      </c>
      <c r="J3700" t="s">
        <v>8263</v>
      </c>
      <c r="K3700" t="s">
        <v>8263</v>
      </c>
      <c r="L3700">
        <v>25</v>
      </c>
    </row>
    <row r="3701" spans="1:12" x14ac:dyDescent="0.3">
      <c r="A3701" t="s">
        <v>7310</v>
      </c>
      <c r="B3701" t="s">
        <v>7246</v>
      </c>
      <c r="C3701">
        <v>1.95</v>
      </c>
      <c r="D3701" t="s">
        <v>8263</v>
      </c>
      <c r="E3701" t="s">
        <v>14</v>
      </c>
      <c r="F3701" t="s">
        <v>6071</v>
      </c>
      <c r="G3701">
        <v>62.738529</v>
      </c>
      <c r="H3701">
        <v>8.3138430000000003</v>
      </c>
      <c r="I3701">
        <v>218</v>
      </c>
      <c r="J3701" t="s">
        <v>8263</v>
      </c>
      <c r="K3701" t="s">
        <v>8263</v>
      </c>
      <c r="L3701">
        <v>7.1</v>
      </c>
    </row>
    <row r="3702" spans="1:12" x14ac:dyDescent="0.3">
      <c r="A3702" t="s">
        <v>7311</v>
      </c>
      <c r="B3702" t="s">
        <v>7312</v>
      </c>
      <c r="C3702">
        <v>4.95</v>
      </c>
      <c r="D3702" t="s">
        <v>8263</v>
      </c>
      <c r="E3702" t="s">
        <v>14</v>
      </c>
      <c r="F3702" t="s">
        <v>6071</v>
      </c>
      <c r="G3702">
        <v>62.754863</v>
      </c>
      <c r="H3702">
        <v>8.3154640000000004</v>
      </c>
      <c r="I3702">
        <v>195</v>
      </c>
      <c r="J3702" t="s">
        <v>8263</v>
      </c>
      <c r="K3702" t="s">
        <v>8263</v>
      </c>
      <c r="L3702">
        <v>21.4</v>
      </c>
    </row>
    <row r="3703" spans="1:12" x14ac:dyDescent="0.3">
      <c r="A3703" t="s">
        <v>7313</v>
      </c>
      <c r="B3703" t="s">
        <v>7314</v>
      </c>
      <c r="C3703">
        <v>2</v>
      </c>
      <c r="D3703" t="s">
        <v>8263</v>
      </c>
      <c r="E3703" t="s">
        <v>14</v>
      </c>
      <c r="F3703" t="s">
        <v>6071</v>
      </c>
      <c r="G3703">
        <v>62.685993000000003</v>
      </c>
      <c r="H3703">
        <v>8.4168230000000008</v>
      </c>
      <c r="I3703">
        <v>159</v>
      </c>
      <c r="J3703" t="s">
        <v>8263</v>
      </c>
      <c r="K3703" t="s">
        <v>8263</v>
      </c>
      <c r="L3703">
        <v>5</v>
      </c>
    </row>
    <row r="3704" spans="1:12" x14ac:dyDescent="0.3">
      <c r="A3704" t="s">
        <v>7315</v>
      </c>
      <c r="B3704" t="s">
        <v>7316</v>
      </c>
      <c r="C3704">
        <v>7.5</v>
      </c>
      <c r="D3704" t="s">
        <v>8263</v>
      </c>
      <c r="E3704" t="s">
        <v>14</v>
      </c>
      <c r="F3704" t="s">
        <v>6071</v>
      </c>
      <c r="G3704">
        <v>60.790565999999998</v>
      </c>
      <c r="H3704">
        <v>5.418863</v>
      </c>
      <c r="I3704">
        <v>380.5</v>
      </c>
      <c r="J3704" t="s">
        <v>8263</v>
      </c>
      <c r="K3704" t="s">
        <v>8263</v>
      </c>
      <c r="L3704">
        <v>25</v>
      </c>
    </row>
    <row r="3705" spans="1:12" x14ac:dyDescent="0.3">
      <c r="A3705" t="s">
        <v>7317</v>
      </c>
      <c r="B3705" t="s">
        <v>7318</v>
      </c>
      <c r="C3705">
        <v>1.8</v>
      </c>
      <c r="D3705" t="s">
        <v>8263</v>
      </c>
      <c r="E3705" t="s">
        <v>14</v>
      </c>
      <c r="F3705" t="s">
        <v>6071</v>
      </c>
      <c r="G3705">
        <v>59.158366000000001</v>
      </c>
      <c r="H3705">
        <v>6.2111020000000003</v>
      </c>
      <c r="I3705">
        <v>91</v>
      </c>
      <c r="J3705" t="s">
        <v>8263</v>
      </c>
      <c r="K3705" t="s">
        <v>8263</v>
      </c>
      <c r="L3705">
        <v>5</v>
      </c>
    </row>
    <row r="3706" spans="1:12" x14ac:dyDescent="0.3">
      <c r="A3706" t="s">
        <v>7319</v>
      </c>
      <c r="B3706" t="s">
        <v>7320</v>
      </c>
      <c r="C3706">
        <v>1.3</v>
      </c>
      <c r="D3706" t="s">
        <v>8263</v>
      </c>
      <c r="E3706" t="s">
        <v>14</v>
      </c>
      <c r="F3706" t="s">
        <v>6071</v>
      </c>
      <c r="G3706">
        <v>61.782020000000003</v>
      </c>
      <c r="H3706">
        <v>6.1095280000000001</v>
      </c>
      <c r="I3706">
        <v>203</v>
      </c>
      <c r="J3706" t="s">
        <v>8263</v>
      </c>
      <c r="K3706" t="s">
        <v>8263</v>
      </c>
      <c r="L3706">
        <v>5.9</v>
      </c>
    </row>
    <row r="3707" spans="1:12" x14ac:dyDescent="0.3">
      <c r="A3707" t="s">
        <v>7321</v>
      </c>
      <c r="B3707" t="s">
        <v>7322</v>
      </c>
      <c r="C3707">
        <v>1.5</v>
      </c>
      <c r="D3707" t="s">
        <v>8263</v>
      </c>
      <c r="E3707" t="s">
        <v>14</v>
      </c>
      <c r="F3707" t="s">
        <v>6071</v>
      </c>
      <c r="G3707">
        <v>60.467798999999999</v>
      </c>
      <c r="H3707">
        <v>8.2207659999999994</v>
      </c>
      <c r="I3707">
        <v>163</v>
      </c>
      <c r="J3707" t="s">
        <v>8263</v>
      </c>
      <c r="K3707" t="s">
        <v>8263</v>
      </c>
      <c r="L3707">
        <v>6</v>
      </c>
    </row>
    <row r="3708" spans="1:12" x14ac:dyDescent="0.3">
      <c r="A3708" t="s">
        <v>7323</v>
      </c>
      <c r="B3708" t="s">
        <v>7324</v>
      </c>
      <c r="C3708">
        <v>4.2</v>
      </c>
      <c r="D3708" t="s">
        <v>8263</v>
      </c>
      <c r="E3708" t="s">
        <v>14</v>
      </c>
      <c r="F3708" t="s">
        <v>6071</v>
      </c>
      <c r="G3708">
        <v>62.048707</v>
      </c>
      <c r="H3708">
        <v>6.3321860000000001</v>
      </c>
      <c r="I3708">
        <v>270</v>
      </c>
      <c r="J3708" t="s">
        <v>8263</v>
      </c>
      <c r="K3708" t="s">
        <v>8263</v>
      </c>
      <c r="L3708">
        <v>16</v>
      </c>
    </row>
    <row r="3709" spans="1:12" x14ac:dyDescent="0.3">
      <c r="A3709" t="s">
        <v>7325</v>
      </c>
      <c r="B3709" t="s">
        <v>7326</v>
      </c>
      <c r="C3709">
        <v>2.7</v>
      </c>
      <c r="D3709" t="s">
        <v>8263</v>
      </c>
      <c r="E3709" t="s">
        <v>14</v>
      </c>
      <c r="F3709" t="s">
        <v>6071</v>
      </c>
      <c r="G3709">
        <v>67.313709000000003</v>
      </c>
      <c r="H3709">
        <v>15.676233</v>
      </c>
      <c r="I3709">
        <v>109</v>
      </c>
      <c r="J3709">
        <v>17</v>
      </c>
      <c r="K3709">
        <v>4726</v>
      </c>
      <c r="L3709">
        <v>13.5</v>
      </c>
    </row>
    <row r="3710" spans="1:12" x14ac:dyDescent="0.3">
      <c r="A3710" t="s">
        <v>7327</v>
      </c>
      <c r="B3710" t="s">
        <v>7328</v>
      </c>
      <c r="C3710">
        <v>1.3</v>
      </c>
      <c r="D3710" t="s">
        <v>8263</v>
      </c>
      <c r="E3710" t="s">
        <v>14</v>
      </c>
      <c r="F3710" t="s">
        <v>6071</v>
      </c>
      <c r="G3710">
        <v>58.329867999999998</v>
      </c>
      <c r="H3710">
        <v>6.9552350000000001</v>
      </c>
      <c r="I3710">
        <v>278</v>
      </c>
      <c r="J3710">
        <v>2.37</v>
      </c>
      <c r="K3710">
        <v>1426.74</v>
      </c>
      <c r="L3710">
        <v>5.7</v>
      </c>
    </row>
    <row r="3711" spans="1:12" x14ac:dyDescent="0.3">
      <c r="A3711" t="s">
        <v>7329</v>
      </c>
      <c r="B3711" t="s">
        <v>7330</v>
      </c>
      <c r="C3711">
        <v>8.9</v>
      </c>
      <c r="D3711" t="s">
        <v>8263</v>
      </c>
      <c r="E3711" t="s">
        <v>14</v>
      </c>
      <c r="F3711" t="s">
        <v>6071</v>
      </c>
      <c r="G3711">
        <v>60.976253999999997</v>
      </c>
      <c r="H3711">
        <v>5.2809150000000002</v>
      </c>
      <c r="I3711">
        <v>384</v>
      </c>
      <c r="J3711">
        <v>18.3</v>
      </c>
      <c r="K3711">
        <v>17403.3</v>
      </c>
      <c r="L3711">
        <v>43.346600000000002</v>
      </c>
    </row>
    <row r="3712" spans="1:12" x14ac:dyDescent="0.3">
      <c r="A3712" t="s">
        <v>7331</v>
      </c>
      <c r="B3712" t="s">
        <v>7332</v>
      </c>
      <c r="C3712">
        <v>5.4</v>
      </c>
      <c r="D3712" t="s">
        <v>8263</v>
      </c>
      <c r="E3712" t="s">
        <v>14</v>
      </c>
      <c r="F3712" t="s">
        <v>6071</v>
      </c>
      <c r="G3712">
        <v>61.121004999999997</v>
      </c>
      <c r="H3712">
        <v>7.3309410000000002</v>
      </c>
      <c r="I3712">
        <v>300</v>
      </c>
      <c r="J3712" t="s">
        <v>8263</v>
      </c>
      <c r="K3712" t="s">
        <v>8263</v>
      </c>
      <c r="L3712">
        <v>15</v>
      </c>
    </row>
    <row r="3713" spans="1:12" x14ac:dyDescent="0.3">
      <c r="A3713" t="s">
        <v>7333</v>
      </c>
      <c r="B3713" t="s">
        <v>7334</v>
      </c>
      <c r="C3713">
        <v>3</v>
      </c>
      <c r="D3713" t="s">
        <v>8263</v>
      </c>
      <c r="E3713" t="s">
        <v>14</v>
      </c>
      <c r="F3713" t="s">
        <v>6071</v>
      </c>
      <c r="G3713">
        <v>58.542324999999998</v>
      </c>
      <c r="H3713">
        <v>6.7349579999999998</v>
      </c>
      <c r="I3713">
        <v>265</v>
      </c>
      <c r="J3713">
        <v>0.93</v>
      </c>
      <c r="K3713">
        <v>553.35</v>
      </c>
      <c r="L3713">
        <v>13.3</v>
      </c>
    </row>
    <row r="3714" spans="1:12" x14ac:dyDescent="0.3">
      <c r="A3714" t="s">
        <v>7335</v>
      </c>
      <c r="B3714" t="s">
        <v>7336</v>
      </c>
      <c r="C3714">
        <v>1.85</v>
      </c>
      <c r="D3714" t="s">
        <v>8263</v>
      </c>
      <c r="E3714" t="s">
        <v>14</v>
      </c>
      <c r="F3714" t="s">
        <v>6071</v>
      </c>
      <c r="G3714">
        <v>62.117936</v>
      </c>
      <c r="H3714">
        <v>6.0275809999999996</v>
      </c>
      <c r="I3714">
        <v>210</v>
      </c>
      <c r="J3714" t="s">
        <v>8263</v>
      </c>
      <c r="K3714" t="s">
        <v>8263</v>
      </c>
      <c r="L3714">
        <v>8</v>
      </c>
    </row>
    <row r="3715" spans="1:12" x14ac:dyDescent="0.3">
      <c r="A3715" t="s">
        <v>7337</v>
      </c>
      <c r="B3715" t="s">
        <v>7338</v>
      </c>
      <c r="C3715">
        <v>4.63</v>
      </c>
      <c r="D3715" t="s">
        <v>8263</v>
      </c>
      <c r="E3715" t="s">
        <v>14</v>
      </c>
      <c r="F3715" t="s">
        <v>6071</v>
      </c>
      <c r="G3715">
        <v>62.869928999999999</v>
      </c>
      <c r="H3715">
        <v>8.6220949999999998</v>
      </c>
      <c r="I3715">
        <v>375</v>
      </c>
      <c r="J3715" t="s">
        <v>8263</v>
      </c>
      <c r="K3715" t="s">
        <v>8263</v>
      </c>
      <c r="L3715">
        <v>15.9</v>
      </c>
    </row>
    <row r="3716" spans="1:12" x14ac:dyDescent="0.3">
      <c r="A3716" t="s">
        <v>7339</v>
      </c>
      <c r="B3716" t="s">
        <v>7340</v>
      </c>
      <c r="C3716">
        <v>1.25</v>
      </c>
      <c r="D3716" t="s">
        <v>8263</v>
      </c>
      <c r="E3716" t="s">
        <v>14</v>
      </c>
      <c r="F3716" t="s">
        <v>6071</v>
      </c>
      <c r="G3716">
        <v>61.801628000000001</v>
      </c>
      <c r="H3716">
        <v>6.5088400000000002</v>
      </c>
      <c r="I3716">
        <v>330</v>
      </c>
      <c r="J3716" t="s">
        <v>8263</v>
      </c>
      <c r="K3716" t="s">
        <v>8263</v>
      </c>
      <c r="L3716">
        <v>4.8</v>
      </c>
    </row>
    <row r="3717" spans="1:12" x14ac:dyDescent="0.3">
      <c r="A3717" t="s">
        <v>7341</v>
      </c>
      <c r="B3717" t="s">
        <v>7342</v>
      </c>
      <c r="C3717">
        <v>9.4</v>
      </c>
      <c r="D3717" t="s">
        <v>8263</v>
      </c>
      <c r="E3717" t="s">
        <v>14</v>
      </c>
      <c r="F3717" t="s">
        <v>6071</v>
      </c>
      <c r="G3717">
        <v>58.600174000000003</v>
      </c>
      <c r="H3717">
        <v>7.6731360000000004</v>
      </c>
      <c r="I3717">
        <v>179.5</v>
      </c>
      <c r="J3717">
        <v>12.6</v>
      </c>
      <c r="K3717">
        <v>5355</v>
      </c>
      <c r="L3717">
        <v>38</v>
      </c>
    </row>
    <row r="3718" spans="1:12" x14ac:dyDescent="0.3">
      <c r="A3718" t="s">
        <v>7343</v>
      </c>
      <c r="B3718" t="s">
        <v>7344</v>
      </c>
      <c r="C3718">
        <v>3.3</v>
      </c>
      <c r="D3718" t="s">
        <v>8263</v>
      </c>
      <c r="E3718" t="s">
        <v>14</v>
      </c>
      <c r="F3718" t="s">
        <v>6071</v>
      </c>
      <c r="G3718">
        <v>59.823113999999997</v>
      </c>
      <c r="H3718">
        <v>5.9875829999999999</v>
      </c>
      <c r="I3718">
        <v>270</v>
      </c>
      <c r="J3718" t="s">
        <v>8263</v>
      </c>
      <c r="K3718" t="s">
        <v>8263</v>
      </c>
      <c r="L3718">
        <v>11.5</v>
      </c>
    </row>
    <row r="3719" spans="1:12" x14ac:dyDescent="0.3">
      <c r="A3719" t="s">
        <v>7345</v>
      </c>
      <c r="B3719" t="s">
        <v>7346</v>
      </c>
      <c r="C3719">
        <v>8</v>
      </c>
      <c r="D3719" t="s">
        <v>8263</v>
      </c>
      <c r="E3719" t="s">
        <v>14</v>
      </c>
      <c r="F3719" t="s">
        <v>6071</v>
      </c>
      <c r="G3719">
        <v>62.262534000000002</v>
      </c>
      <c r="H3719">
        <v>6.5004</v>
      </c>
      <c r="I3719">
        <v>442</v>
      </c>
      <c r="J3719" t="s">
        <v>8263</v>
      </c>
      <c r="K3719" t="s">
        <v>8263</v>
      </c>
      <c r="L3719">
        <v>26.1</v>
      </c>
    </row>
    <row r="3720" spans="1:12" x14ac:dyDescent="0.3">
      <c r="A3720" t="s">
        <v>7347</v>
      </c>
      <c r="B3720" t="s">
        <v>7348</v>
      </c>
      <c r="C3720">
        <v>1.55</v>
      </c>
      <c r="D3720" t="s">
        <v>8263</v>
      </c>
      <c r="E3720" t="s">
        <v>14</v>
      </c>
      <c r="F3720" t="s">
        <v>6071</v>
      </c>
      <c r="G3720">
        <v>62.040751</v>
      </c>
      <c r="H3720">
        <v>6.4222089999999996</v>
      </c>
      <c r="I3720">
        <v>223</v>
      </c>
      <c r="J3720" t="s">
        <v>8263</v>
      </c>
      <c r="K3720" t="s">
        <v>8263</v>
      </c>
      <c r="L3720">
        <v>6</v>
      </c>
    </row>
    <row r="3721" spans="1:12" x14ac:dyDescent="0.3">
      <c r="A3721" t="s">
        <v>7349</v>
      </c>
      <c r="B3721" t="s">
        <v>7350</v>
      </c>
      <c r="C3721">
        <v>1.4</v>
      </c>
      <c r="D3721" t="s">
        <v>8263</v>
      </c>
      <c r="E3721" t="s">
        <v>14</v>
      </c>
      <c r="F3721" t="s">
        <v>6071</v>
      </c>
      <c r="G3721">
        <v>58.581144999999999</v>
      </c>
      <c r="H3721">
        <v>6.6949959999999997</v>
      </c>
      <c r="I3721">
        <v>80</v>
      </c>
      <c r="J3721" t="s">
        <v>8263</v>
      </c>
      <c r="K3721" t="s">
        <v>8263</v>
      </c>
      <c r="L3721">
        <v>4.5999999999999996</v>
      </c>
    </row>
    <row r="3722" spans="1:12" x14ac:dyDescent="0.3">
      <c r="A3722" t="s">
        <v>7351</v>
      </c>
      <c r="B3722" t="s">
        <v>7352</v>
      </c>
      <c r="C3722">
        <v>1.3</v>
      </c>
      <c r="D3722" t="s">
        <v>8263</v>
      </c>
      <c r="E3722" t="s">
        <v>14</v>
      </c>
      <c r="F3722" t="s">
        <v>6071</v>
      </c>
      <c r="G3722">
        <v>59.353510999999997</v>
      </c>
      <c r="H3722">
        <v>8.3046740000000003</v>
      </c>
      <c r="I3722">
        <v>348</v>
      </c>
      <c r="J3722" t="s">
        <v>8263</v>
      </c>
      <c r="K3722" t="s">
        <v>8263</v>
      </c>
      <c r="L3722">
        <v>5.2</v>
      </c>
    </row>
    <row r="3723" spans="1:12" x14ac:dyDescent="0.3">
      <c r="A3723" t="s">
        <v>7353</v>
      </c>
      <c r="B3723" t="s">
        <v>7354</v>
      </c>
      <c r="C3723">
        <v>5.3</v>
      </c>
      <c r="D3723" t="s">
        <v>8263</v>
      </c>
      <c r="E3723" t="s">
        <v>14</v>
      </c>
      <c r="F3723" t="s">
        <v>6071</v>
      </c>
      <c r="G3723">
        <v>61.509599999999999</v>
      </c>
      <c r="H3723">
        <v>6.2870819999999998</v>
      </c>
      <c r="I3723">
        <v>327</v>
      </c>
      <c r="J3723" t="s">
        <v>8263</v>
      </c>
      <c r="K3723" t="s">
        <v>8263</v>
      </c>
      <c r="L3723">
        <v>17.399999999999999</v>
      </c>
    </row>
    <row r="3724" spans="1:12" x14ac:dyDescent="0.3">
      <c r="A3724" t="s">
        <v>7355</v>
      </c>
      <c r="B3724" t="s">
        <v>7356</v>
      </c>
      <c r="C3724">
        <v>3</v>
      </c>
      <c r="D3724" t="s">
        <v>8263</v>
      </c>
      <c r="E3724" t="s">
        <v>14</v>
      </c>
      <c r="F3724" t="s">
        <v>6071</v>
      </c>
      <c r="G3724">
        <v>61.664138000000001</v>
      </c>
      <c r="H3724">
        <v>5.9129519999999998</v>
      </c>
      <c r="I3724">
        <v>190</v>
      </c>
      <c r="J3724" t="s">
        <v>8263</v>
      </c>
      <c r="K3724" t="s">
        <v>8263</v>
      </c>
      <c r="L3724">
        <v>11.28</v>
      </c>
    </row>
    <row r="3725" spans="1:12" x14ac:dyDescent="0.3">
      <c r="A3725" t="s">
        <v>7357</v>
      </c>
      <c r="B3725" t="s">
        <v>7358</v>
      </c>
      <c r="C3725">
        <v>5</v>
      </c>
      <c r="D3725" t="s">
        <v>8263</v>
      </c>
      <c r="E3725" t="s">
        <v>14</v>
      </c>
      <c r="F3725" t="s">
        <v>6071</v>
      </c>
      <c r="G3725">
        <v>60.101649999999999</v>
      </c>
      <c r="H3725">
        <v>6.9133079999999998</v>
      </c>
      <c r="I3725">
        <v>60</v>
      </c>
      <c r="J3725">
        <v>130</v>
      </c>
      <c r="K3725">
        <v>21190</v>
      </c>
      <c r="L3725">
        <v>20.440000000000001</v>
      </c>
    </row>
    <row r="3726" spans="1:12" x14ac:dyDescent="0.3">
      <c r="A3726" t="s">
        <v>7359</v>
      </c>
      <c r="B3726" t="s">
        <v>7360</v>
      </c>
      <c r="C3726">
        <v>1.2</v>
      </c>
      <c r="D3726" t="s">
        <v>8263</v>
      </c>
      <c r="E3726" t="s">
        <v>14</v>
      </c>
      <c r="F3726" t="s">
        <v>6071</v>
      </c>
      <c r="G3726">
        <v>58.863815000000002</v>
      </c>
      <c r="H3726">
        <v>7.8186220000000004</v>
      </c>
      <c r="I3726">
        <v>180</v>
      </c>
      <c r="J3726" t="s">
        <v>8263</v>
      </c>
      <c r="K3726" t="s">
        <v>8263</v>
      </c>
      <c r="L3726">
        <v>4.5</v>
      </c>
    </row>
    <row r="3727" spans="1:12" x14ac:dyDescent="0.3">
      <c r="A3727" t="s">
        <v>7361</v>
      </c>
      <c r="B3727" t="s">
        <v>7362</v>
      </c>
      <c r="C3727">
        <v>9</v>
      </c>
      <c r="D3727" t="s">
        <v>8263</v>
      </c>
      <c r="E3727" t="s">
        <v>14</v>
      </c>
      <c r="F3727" t="s">
        <v>6071</v>
      </c>
      <c r="G3727">
        <v>59.562936000000001</v>
      </c>
      <c r="H3727">
        <v>5.8715190000000002</v>
      </c>
      <c r="I3727">
        <v>245</v>
      </c>
      <c r="J3727" t="s">
        <v>8263</v>
      </c>
      <c r="K3727" t="s">
        <v>8263</v>
      </c>
      <c r="L3727">
        <v>36</v>
      </c>
    </row>
    <row r="3728" spans="1:12" x14ac:dyDescent="0.3">
      <c r="A3728" t="s">
        <v>7363</v>
      </c>
      <c r="B3728" t="s">
        <v>7364</v>
      </c>
      <c r="C3728">
        <v>1.6</v>
      </c>
      <c r="D3728" t="s">
        <v>8263</v>
      </c>
      <c r="E3728" t="s">
        <v>14</v>
      </c>
      <c r="F3728" t="s">
        <v>6071</v>
      </c>
      <c r="G3728">
        <v>58.836818000000001</v>
      </c>
      <c r="H3728">
        <v>6.1716100000000003</v>
      </c>
      <c r="I3728">
        <v>413</v>
      </c>
      <c r="J3728">
        <v>0.4</v>
      </c>
      <c r="K3728">
        <v>368</v>
      </c>
      <c r="L3728">
        <v>6</v>
      </c>
    </row>
    <row r="3729" spans="1:12" x14ac:dyDescent="0.3">
      <c r="A3729" t="s">
        <v>7365</v>
      </c>
      <c r="B3729" t="s">
        <v>7366</v>
      </c>
      <c r="C3729">
        <v>4.16</v>
      </c>
      <c r="D3729" t="s">
        <v>8263</v>
      </c>
      <c r="E3729" t="s">
        <v>14</v>
      </c>
      <c r="F3729" t="s">
        <v>6071</v>
      </c>
      <c r="G3729">
        <v>59.473793000000001</v>
      </c>
      <c r="H3729">
        <v>6.4735230000000001</v>
      </c>
      <c r="I3729">
        <v>405</v>
      </c>
      <c r="J3729" t="s">
        <v>8263</v>
      </c>
      <c r="K3729" t="s">
        <v>8263</v>
      </c>
      <c r="L3729">
        <v>12</v>
      </c>
    </row>
    <row r="3730" spans="1:12" x14ac:dyDescent="0.3">
      <c r="A3730" t="s">
        <v>7367</v>
      </c>
      <c r="B3730" t="s">
        <v>7368</v>
      </c>
      <c r="C3730">
        <v>1.1000000000000001</v>
      </c>
      <c r="D3730" t="s">
        <v>8263</v>
      </c>
      <c r="E3730" t="s">
        <v>14</v>
      </c>
      <c r="F3730" t="s">
        <v>6071</v>
      </c>
      <c r="G3730">
        <v>61.920762000000003</v>
      </c>
      <c r="H3730">
        <v>7.1830939999999996</v>
      </c>
      <c r="I3730">
        <v>67</v>
      </c>
      <c r="J3730" t="s">
        <v>8263</v>
      </c>
      <c r="K3730" t="s">
        <v>8263</v>
      </c>
      <c r="L3730">
        <v>6.8</v>
      </c>
    </row>
    <row r="3731" spans="1:12" x14ac:dyDescent="0.3">
      <c r="A3731" t="s">
        <v>7369</v>
      </c>
      <c r="B3731" t="s">
        <v>7370</v>
      </c>
      <c r="C3731">
        <v>1.5</v>
      </c>
      <c r="D3731" t="s">
        <v>8263</v>
      </c>
      <c r="E3731" t="s">
        <v>14</v>
      </c>
      <c r="F3731" t="s">
        <v>6071</v>
      </c>
      <c r="G3731">
        <v>60.037367000000003</v>
      </c>
      <c r="H3731">
        <v>9.1462970000000006</v>
      </c>
      <c r="I3731">
        <v>130</v>
      </c>
      <c r="J3731" t="s">
        <v>8263</v>
      </c>
      <c r="K3731" t="s">
        <v>8263</v>
      </c>
      <c r="L3731">
        <v>4.3</v>
      </c>
    </row>
    <row r="3732" spans="1:12" x14ac:dyDescent="0.3">
      <c r="A3732" t="s">
        <v>7371</v>
      </c>
      <c r="B3732" t="s">
        <v>7372</v>
      </c>
      <c r="C3732">
        <v>1.1000000000000001</v>
      </c>
      <c r="D3732" t="s">
        <v>8263</v>
      </c>
      <c r="E3732" t="s">
        <v>14</v>
      </c>
      <c r="F3732" t="s">
        <v>6071</v>
      </c>
      <c r="G3732">
        <v>62.139792</v>
      </c>
      <c r="H3732">
        <v>7.4397039999999999</v>
      </c>
      <c r="I3732">
        <v>225</v>
      </c>
      <c r="J3732">
        <v>6</v>
      </c>
      <c r="K3732">
        <v>3054</v>
      </c>
      <c r="L3732">
        <v>3.9</v>
      </c>
    </row>
    <row r="3733" spans="1:12" x14ac:dyDescent="0.3">
      <c r="A3733" t="s">
        <v>7373</v>
      </c>
      <c r="B3733" t="s">
        <v>7374</v>
      </c>
      <c r="C3733">
        <v>2.15</v>
      </c>
      <c r="D3733" t="s">
        <v>8263</v>
      </c>
      <c r="E3733" t="s">
        <v>14</v>
      </c>
      <c r="F3733" t="s">
        <v>6071</v>
      </c>
      <c r="G3733">
        <v>62.139843999999997</v>
      </c>
      <c r="H3733">
        <v>7.4397659999999997</v>
      </c>
      <c r="I3733">
        <v>127.7</v>
      </c>
      <c r="J3733">
        <v>10.3</v>
      </c>
      <c r="K3733">
        <v>2801.6</v>
      </c>
      <c r="L3733">
        <v>8.1999999999999993</v>
      </c>
    </row>
    <row r="3734" spans="1:12" x14ac:dyDescent="0.3">
      <c r="A3734" t="s">
        <v>7375</v>
      </c>
      <c r="B3734" t="s">
        <v>7376</v>
      </c>
      <c r="C3734">
        <v>2</v>
      </c>
      <c r="D3734" t="s">
        <v>8263</v>
      </c>
      <c r="E3734" t="s">
        <v>14</v>
      </c>
      <c r="F3734" t="s">
        <v>6071</v>
      </c>
      <c r="G3734">
        <v>67.073904999999996</v>
      </c>
      <c r="H3734">
        <v>14.572181</v>
      </c>
      <c r="I3734">
        <v>172</v>
      </c>
      <c r="J3734" t="s">
        <v>8263</v>
      </c>
      <c r="K3734" t="s">
        <v>8263</v>
      </c>
      <c r="L3734">
        <v>9.5</v>
      </c>
    </row>
    <row r="3735" spans="1:12" x14ac:dyDescent="0.3">
      <c r="A3735" t="s">
        <v>7377</v>
      </c>
      <c r="B3735" t="s">
        <v>7378</v>
      </c>
      <c r="C3735">
        <v>2.8</v>
      </c>
      <c r="D3735" t="s">
        <v>8263</v>
      </c>
      <c r="E3735" t="s">
        <v>14</v>
      </c>
      <c r="F3735" t="s">
        <v>6071</v>
      </c>
      <c r="G3735">
        <v>60.375235000000004</v>
      </c>
      <c r="H3735">
        <v>5.7580819999999999</v>
      </c>
      <c r="I3735">
        <v>21</v>
      </c>
      <c r="J3735" t="s">
        <v>8263</v>
      </c>
      <c r="K3735" t="s">
        <v>8263</v>
      </c>
      <c r="L3735">
        <v>22.9</v>
      </c>
    </row>
    <row r="3736" spans="1:12" x14ac:dyDescent="0.3">
      <c r="A3736" t="s">
        <v>7379</v>
      </c>
      <c r="B3736" t="s">
        <v>7380</v>
      </c>
      <c r="C3736">
        <v>1.33</v>
      </c>
      <c r="D3736" t="s">
        <v>8263</v>
      </c>
      <c r="E3736" t="s">
        <v>14</v>
      </c>
      <c r="F3736" t="s">
        <v>6071</v>
      </c>
      <c r="G3736">
        <v>58.538755000000002</v>
      </c>
      <c r="H3736">
        <v>7.0296469999999998</v>
      </c>
      <c r="I3736">
        <v>40</v>
      </c>
      <c r="J3736" t="s">
        <v>8263</v>
      </c>
      <c r="K3736" t="s">
        <v>8263</v>
      </c>
      <c r="L3736">
        <v>4.2</v>
      </c>
    </row>
    <row r="3737" spans="1:12" x14ac:dyDescent="0.3">
      <c r="A3737" t="s">
        <v>7381</v>
      </c>
      <c r="B3737" t="s">
        <v>7382</v>
      </c>
      <c r="C3737">
        <v>3.9</v>
      </c>
      <c r="D3737" t="s">
        <v>8263</v>
      </c>
      <c r="E3737" t="s">
        <v>14</v>
      </c>
      <c r="F3737" t="s">
        <v>6071</v>
      </c>
      <c r="G3737">
        <v>61.725119999999997</v>
      </c>
      <c r="H3737">
        <v>5.8402729999999998</v>
      </c>
      <c r="I3737">
        <v>68</v>
      </c>
      <c r="J3737" t="s">
        <v>8263</v>
      </c>
      <c r="K3737" t="s">
        <v>8263</v>
      </c>
      <c r="L3737">
        <v>18.010000000000002</v>
      </c>
    </row>
    <row r="3738" spans="1:12" x14ac:dyDescent="0.3">
      <c r="A3738" t="s">
        <v>7383</v>
      </c>
      <c r="B3738" t="s">
        <v>7384</v>
      </c>
      <c r="C3738">
        <v>3.5</v>
      </c>
      <c r="D3738" t="s">
        <v>8263</v>
      </c>
      <c r="E3738" t="s">
        <v>14</v>
      </c>
      <c r="F3738" t="s">
        <v>6071</v>
      </c>
      <c r="G3738">
        <v>60.414313999999997</v>
      </c>
      <c r="H3738">
        <v>6.2504900000000001</v>
      </c>
      <c r="I3738">
        <v>350</v>
      </c>
      <c r="J3738" t="s">
        <v>8263</v>
      </c>
      <c r="K3738" t="s">
        <v>8263</v>
      </c>
      <c r="L3738">
        <v>12</v>
      </c>
    </row>
    <row r="3739" spans="1:12" x14ac:dyDescent="0.3">
      <c r="A3739" t="s">
        <v>7385</v>
      </c>
      <c r="B3739" t="s">
        <v>7386</v>
      </c>
      <c r="C3739">
        <v>1.5</v>
      </c>
      <c r="D3739" t="s">
        <v>8263</v>
      </c>
      <c r="E3739" t="s">
        <v>14</v>
      </c>
      <c r="F3739" t="s">
        <v>6071</v>
      </c>
      <c r="G3739">
        <v>59.161687000000001</v>
      </c>
      <c r="H3739">
        <v>8.7307559999999995</v>
      </c>
      <c r="I3739">
        <v>101.8</v>
      </c>
      <c r="J3739">
        <v>21.2</v>
      </c>
      <c r="K3739">
        <v>4854.8</v>
      </c>
      <c r="L3739">
        <v>5</v>
      </c>
    </row>
    <row r="3740" spans="1:12" x14ac:dyDescent="0.3">
      <c r="A3740" t="s">
        <v>7387</v>
      </c>
      <c r="B3740" t="s">
        <v>7388</v>
      </c>
      <c r="C3740">
        <v>1.35</v>
      </c>
      <c r="D3740" t="s">
        <v>8263</v>
      </c>
      <c r="E3740" t="s">
        <v>14</v>
      </c>
      <c r="F3740" t="s">
        <v>6071</v>
      </c>
      <c r="G3740">
        <v>59.161681999999999</v>
      </c>
      <c r="H3740">
        <v>8.7306899999999992</v>
      </c>
      <c r="I3740">
        <v>97.2</v>
      </c>
      <c r="J3740">
        <v>3.8</v>
      </c>
      <c r="K3740">
        <v>839.8</v>
      </c>
      <c r="L3740">
        <v>5</v>
      </c>
    </row>
    <row r="3741" spans="1:12" x14ac:dyDescent="0.3">
      <c r="A3741" t="s">
        <v>7389</v>
      </c>
      <c r="B3741" t="s">
        <v>7390</v>
      </c>
      <c r="C3741">
        <v>5.0999999999999996</v>
      </c>
      <c r="D3741" t="s">
        <v>8263</v>
      </c>
      <c r="E3741" t="s">
        <v>14</v>
      </c>
      <c r="F3741" t="s">
        <v>6071</v>
      </c>
      <c r="G3741">
        <v>62.264102999999999</v>
      </c>
      <c r="H3741">
        <v>6.860074</v>
      </c>
      <c r="I3741">
        <v>128</v>
      </c>
      <c r="J3741" t="s">
        <v>8263</v>
      </c>
      <c r="K3741" t="s">
        <v>8263</v>
      </c>
      <c r="L3741">
        <v>18</v>
      </c>
    </row>
    <row r="3742" spans="1:12" x14ac:dyDescent="0.3">
      <c r="A3742" t="s">
        <v>7391</v>
      </c>
      <c r="B3742" t="s">
        <v>7392</v>
      </c>
      <c r="C3742">
        <v>4.4000000000000004</v>
      </c>
      <c r="D3742" t="s">
        <v>8263</v>
      </c>
      <c r="E3742" t="s">
        <v>14</v>
      </c>
      <c r="F3742" t="s">
        <v>6071</v>
      </c>
      <c r="G3742">
        <v>59.481817999999997</v>
      </c>
      <c r="H3742">
        <v>6.5109380000000003</v>
      </c>
      <c r="I3742">
        <v>457</v>
      </c>
      <c r="J3742" t="s">
        <v>8263</v>
      </c>
      <c r="K3742" t="s">
        <v>8263</v>
      </c>
      <c r="L3742">
        <v>13.3</v>
      </c>
    </row>
    <row r="3743" spans="1:12" x14ac:dyDescent="0.3">
      <c r="A3743" t="s">
        <v>7393</v>
      </c>
      <c r="B3743" t="s">
        <v>7394</v>
      </c>
      <c r="C3743">
        <v>4.9000000000000004</v>
      </c>
      <c r="D3743" t="s">
        <v>8263</v>
      </c>
      <c r="E3743" t="s">
        <v>14</v>
      </c>
      <c r="F3743" t="s">
        <v>6071</v>
      </c>
      <c r="G3743">
        <v>62.114401999999998</v>
      </c>
      <c r="H3743">
        <v>6.5400549999999997</v>
      </c>
      <c r="I3743">
        <v>267</v>
      </c>
      <c r="J3743" t="s">
        <v>8263</v>
      </c>
      <c r="K3743" t="s">
        <v>8263</v>
      </c>
      <c r="L3743">
        <v>20</v>
      </c>
    </row>
    <row r="3744" spans="1:12" x14ac:dyDescent="0.3">
      <c r="A3744" t="s">
        <v>7395</v>
      </c>
      <c r="B3744" t="s">
        <v>7396</v>
      </c>
      <c r="C3744">
        <v>4.95</v>
      </c>
      <c r="D3744" t="s">
        <v>8263</v>
      </c>
      <c r="E3744" t="s">
        <v>14</v>
      </c>
      <c r="F3744" t="s">
        <v>6071</v>
      </c>
      <c r="G3744">
        <v>62.282862999999999</v>
      </c>
      <c r="H3744">
        <v>6.8847329999999998</v>
      </c>
      <c r="I3744">
        <v>289.5</v>
      </c>
      <c r="J3744" t="s">
        <v>8263</v>
      </c>
      <c r="K3744" t="s">
        <v>8263</v>
      </c>
      <c r="L3744">
        <v>15</v>
      </c>
    </row>
    <row r="3745" spans="1:12" x14ac:dyDescent="0.3">
      <c r="A3745" t="s">
        <v>7397</v>
      </c>
      <c r="B3745" t="s">
        <v>7398</v>
      </c>
      <c r="C3745">
        <v>1.7</v>
      </c>
      <c r="D3745" t="s">
        <v>8263</v>
      </c>
      <c r="E3745" t="s">
        <v>14</v>
      </c>
      <c r="F3745" t="s">
        <v>6071</v>
      </c>
      <c r="G3745">
        <v>60.129320999999997</v>
      </c>
      <c r="H3745">
        <v>6.3226529999999999</v>
      </c>
      <c r="I3745">
        <v>412</v>
      </c>
      <c r="J3745">
        <v>0</v>
      </c>
      <c r="K3745">
        <v>0</v>
      </c>
      <c r="L3745">
        <v>5.65</v>
      </c>
    </row>
    <row r="3746" spans="1:12" x14ac:dyDescent="0.3">
      <c r="A3746" t="s">
        <v>7399</v>
      </c>
      <c r="B3746" t="s">
        <v>7400</v>
      </c>
      <c r="C3746">
        <v>2.2000000000000002</v>
      </c>
      <c r="D3746" t="s">
        <v>8263</v>
      </c>
      <c r="E3746" t="s">
        <v>14</v>
      </c>
      <c r="F3746" t="s">
        <v>6071</v>
      </c>
      <c r="G3746">
        <v>60.138492999999997</v>
      </c>
      <c r="H3746">
        <v>6.2401249999999999</v>
      </c>
      <c r="I3746">
        <v>248</v>
      </c>
      <c r="J3746" t="s">
        <v>8263</v>
      </c>
      <c r="K3746" t="s">
        <v>8263</v>
      </c>
      <c r="L3746">
        <v>9.6999999999999993</v>
      </c>
    </row>
    <row r="3747" spans="1:12" x14ac:dyDescent="0.3">
      <c r="A3747" t="s">
        <v>7401</v>
      </c>
      <c r="B3747" t="s">
        <v>7402</v>
      </c>
      <c r="C3747">
        <v>2</v>
      </c>
      <c r="D3747" t="s">
        <v>8263</v>
      </c>
      <c r="E3747" t="s">
        <v>14</v>
      </c>
      <c r="F3747" t="s">
        <v>6071</v>
      </c>
      <c r="G3747">
        <v>60.126435999999998</v>
      </c>
      <c r="H3747">
        <v>6.1680479999999998</v>
      </c>
      <c r="I3747">
        <v>300</v>
      </c>
      <c r="J3747" t="s">
        <v>8263</v>
      </c>
      <c r="K3747" t="s">
        <v>8263</v>
      </c>
      <c r="L3747">
        <v>8.8000000000000007</v>
      </c>
    </row>
    <row r="3748" spans="1:12" x14ac:dyDescent="0.3">
      <c r="A3748" t="s">
        <v>7403</v>
      </c>
      <c r="B3748" t="s">
        <v>7404</v>
      </c>
      <c r="C3748">
        <v>6.2</v>
      </c>
      <c r="D3748" t="s">
        <v>8263</v>
      </c>
      <c r="E3748" t="s">
        <v>14</v>
      </c>
      <c r="F3748" t="s">
        <v>6071</v>
      </c>
      <c r="G3748">
        <v>60.433067000000001</v>
      </c>
      <c r="H3748">
        <v>8.7343419999999998</v>
      </c>
      <c r="I3748">
        <v>13</v>
      </c>
      <c r="J3748">
        <v>335</v>
      </c>
      <c r="K3748">
        <v>10720</v>
      </c>
      <c r="L3748">
        <v>22</v>
      </c>
    </row>
    <row r="3749" spans="1:12" x14ac:dyDescent="0.3">
      <c r="A3749" t="s">
        <v>7405</v>
      </c>
      <c r="B3749" t="s">
        <v>7406</v>
      </c>
      <c r="C3749">
        <v>1.1000000000000001</v>
      </c>
      <c r="D3749" t="s">
        <v>8263</v>
      </c>
      <c r="E3749" t="s">
        <v>14</v>
      </c>
      <c r="F3749" t="s">
        <v>6071</v>
      </c>
      <c r="G3749">
        <v>70.249593000000004</v>
      </c>
      <c r="H3749">
        <v>21.790285999999998</v>
      </c>
      <c r="I3749">
        <v>83.7</v>
      </c>
      <c r="J3749">
        <v>4.8</v>
      </c>
      <c r="K3749">
        <v>897.6</v>
      </c>
      <c r="L3749">
        <v>4</v>
      </c>
    </row>
    <row r="3750" spans="1:12" x14ac:dyDescent="0.3">
      <c r="A3750" t="s">
        <v>7407</v>
      </c>
      <c r="B3750" t="s">
        <v>7408</v>
      </c>
      <c r="C3750">
        <v>4.95</v>
      </c>
      <c r="D3750" t="s">
        <v>8263</v>
      </c>
      <c r="E3750" t="s">
        <v>14</v>
      </c>
      <c r="F3750" t="s">
        <v>6071</v>
      </c>
      <c r="G3750">
        <v>61.829093999999998</v>
      </c>
      <c r="H3750">
        <v>5.7821300000000004</v>
      </c>
      <c r="I3750">
        <v>172.35</v>
      </c>
      <c r="J3750">
        <v>53</v>
      </c>
      <c r="K3750">
        <v>22101</v>
      </c>
      <c r="L3750">
        <v>14.5</v>
      </c>
    </row>
    <row r="3751" spans="1:12" x14ac:dyDescent="0.3">
      <c r="A3751" t="s">
        <v>7409</v>
      </c>
      <c r="B3751" t="s">
        <v>7410</v>
      </c>
      <c r="C3751">
        <v>4.95</v>
      </c>
      <c r="D3751" t="s">
        <v>8263</v>
      </c>
      <c r="E3751" t="s">
        <v>14</v>
      </c>
      <c r="F3751" t="s">
        <v>6071</v>
      </c>
      <c r="G3751">
        <v>61.821713000000003</v>
      </c>
      <c r="H3751">
        <v>5.7990659999999998</v>
      </c>
      <c r="I3751">
        <v>101.6</v>
      </c>
      <c r="J3751">
        <v>60</v>
      </c>
      <c r="K3751">
        <v>15000</v>
      </c>
      <c r="L3751">
        <v>27</v>
      </c>
    </row>
    <row r="3752" spans="1:12" x14ac:dyDescent="0.3">
      <c r="A3752" t="s">
        <v>7411</v>
      </c>
      <c r="B3752" t="s">
        <v>7412</v>
      </c>
      <c r="C3752">
        <v>1.35</v>
      </c>
      <c r="D3752" t="s">
        <v>8263</v>
      </c>
      <c r="E3752" t="s">
        <v>14</v>
      </c>
      <c r="F3752" t="s">
        <v>6071</v>
      </c>
      <c r="G3752">
        <v>60.463876999999997</v>
      </c>
      <c r="H3752">
        <v>5.7406119999999996</v>
      </c>
      <c r="I3752">
        <v>209</v>
      </c>
      <c r="J3752" t="s">
        <v>8263</v>
      </c>
      <c r="K3752" t="s">
        <v>8263</v>
      </c>
      <c r="L3752">
        <v>6.1</v>
      </c>
    </row>
    <row r="3753" spans="1:12" x14ac:dyDescent="0.3">
      <c r="A3753" t="s">
        <v>7413</v>
      </c>
      <c r="B3753" t="s">
        <v>7414</v>
      </c>
      <c r="C3753">
        <v>3.6</v>
      </c>
      <c r="D3753" t="s">
        <v>8263</v>
      </c>
      <c r="E3753" t="s">
        <v>14</v>
      </c>
      <c r="F3753" t="s">
        <v>6071</v>
      </c>
      <c r="G3753">
        <v>58.609254</v>
      </c>
      <c r="H3753">
        <v>6.8955739999999999</v>
      </c>
      <c r="I3753">
        <v>221</v>
      </c>
      <c r="J3753">
        <v>0.6</v>
      </c>
      <c r="K3753">
        <v>324</v>
      </c>
      <c r="L3753">
        <v>14</v>
      </c>
    </row>
    <row r="3754" spans="1:12" x14ac:dyDescent="0.3">
      <c r="A3754" t="s">
        <v>7415</v>
      </c>
      <c r="B3754" t="s">
        <v>7416</v>
      </c>
      <c r="C3754">
        <v>5</v>
      </c>
      <c r="D3754" t="s">
        <v>8263</v>
      </c>
      <c r="E3754" t="s">
        <v>14</v>
      </c>
      <c r="F3754" t="s">
        <v>6071</v>
      </c>
      <c r="G3754">
        <v>58.542997</v>
      </c>
      <c r="H3754">
        <v>6.709784</v>
      </c>
      <c r="I3754">
        <v>130</v>
      </c>
      <c r="J3754" t="s">
        <v>8263</v>
      </c>
      <c r="K3754" t="s">
        <v>8263</v>
      </c>
      <c r="L3754">
        <v>21.9</v>
      </c>
    </row>
    <row r="3755" spans="1:12" x14ac:dyDescent="0.3">
      <c r="A3755" t="s">
        <v>7417</v>
      </c>
      <c r="B3755" t="s">
        <v>7418</v>
      </c>
      <c r="C3755">
        <v>2.34</v>
      </c>
      <c r="D3755" t="s">
        <v>8263</v>
      </c>
      <c r="E3755" t="s">
        <v>14</v>
      </c>
      <c r="F3755" t="s">
        <v>6071</v>
      </c>
      <c r="G3755">
        <v>63.032446</v>
      </c>
      <c r="H3755">
        <v>8.8368839999999995</v>
      </c>
      <c r="I3755">
        <v>39.299999999999997</v>
      </c>
      <c r="J3755">
        <v>26.2</v>
      </c>
      <c r="K3755">
        <v>2436.6</v>
      </c>
      <c r="L3755">
        <v>12.3</v>
      </c>
    </row>
    <row r="3756" spans="1:12" x14ac:dyDescent="0.3">
      <c r="A3756" t="s">
        <v>7419</v>
      </c>
      <c r="B3756" t="s">
        <v>6880</v>
      </c>
      <c r="C3756">
        <v>2.04</v>
      </c>
      <c r="D3756" t="s">
        <v>8263</v>
      </c>
      <c r="E3756" t="s">
        <v>14</v>
      </c>
      <c r="F3756" t="s">
        <v>6071</v>
      </c>
      <c r="G3756">
        <v>58.976905000000002</v>
      </c>
      <c r="H3756">
        <v>6.2429699999999997</v>
      </c>
      <c r="I3756">
        <v>140</v>
      </c>
      <c r="J3756" t="s">
        <v>8263</v>
      </c>
      <c r="K3756" t="s">
        <v>8263</v>
      </c>
      <c r="L3756">
        <v>7</v>
      </c>
    </row>
    <row r="3757" spans="1:12" x14ac:dyDescent="0.3">
      <c r="A3757" t="s">
        <v>7420</v>
      </c>
      <c r="B3757" t="s">
        <v>7421</v>
      </c>
      <c r="C3757">
        <v>1.9</v>
      </c>
      <c r="D3757" t="s">
        <v>8263</v>
      </c>
      <c r="E3757" t="s">
        <v>14</v>
      </c>
      <c r="F3757" t="s">
        <v>6071</v>
      </c>
      <c r="G3757">
        <v>60.390557999999999</v>
      </c>
      <c r="H3757">
        <v>9.6121669999999995</v>
      </c>
      <c r="I3757">
        <v>160</v>
      </c>
      <c r="J3757" t="s">
        <v>8263</v>
      </c>
      <c r="K3757" t="s">
        <v>8263</v>
      </c>
      <c r="L3757">
        <v>6.8</v>
      </c>
    </row>
    <row r="3758" spans="1:12" x14ac:dyDescent="0.3">
      <c r="A3758" t="s">
        <v>7422</v>
      </c>
      <c r="B3758" t="s">
        <v>7423</v>
      </c>
      <c r="C3758">
        <v>1.35</v>
      </c>
      <c r="D3758" t="s">
        <v>8263</v>
      </c>
      <c r="E3758" t="s">
        <v>14</v>
      </c>
      <c r="F3758" t="s">
        <v>6071</v>
      </c>
      <c r="G3758">
        <v>62.961013000000001</v>
      </c>
      <c r="H3758">
        <v>9.7947579999999999</v>
      </c>
      <c r="I3758">
        <v>351</v>
      </c>
      <c r="J3758">
        <v>0</v>
      </c>
      <c r="K3758" t="s">
        <v>8263</v>
      </c>
      <c r="L3758">
        <v>5</v>
      </c>
    </row>
    <row r="3759" spans="1:12" x14ac:dyDescent="0.3">
      <c r="A3759" t="s">
        <v>7424</v>
      </c>
      <c r="B3759" t="s">
        <v>7425</v>
      </c>
      <c r="C3759">
        <v>1.72</v>
      </c>
      <c r="D3759" t="s">
        <v>8263</v>
      </c>
      <c r="E3759" t="s">
        <v>14</v>
      </c>
      <c r="F3759" t="s">
        <v>6071</v>
      </c>
      <c r="G3759">
        <v>62.832481999999999</v>
      </c>
      <c r="H3759">
        <v>9.8949289999999994</v>
      </c>
      <c r="I3759">
        <v>285</v>
      </c>
      <c r="J3759">
        <v>0</v>
      </c>
      <c r="K3759">
        <v>0</v>
      </c>
      <c r="L3759">
        <v>5</v>
      </c>
    </row>
    <row r="3760" spans="1:12" x14ac:dyDescent="0.3">
      <c r="A3760" t="s">
        <v>7426</v>
      </c>
      <c r="B3760" t="s">
        <v>7427</v>
      </c>
      <c r="C3760">
        <v>5</v>
      </c>
      <c r="D3760" t="s">
        <v>8263</v>
      </c>
      <c r="E3760" t="s">
        <v>14</v>
      </c>
      <c r="F3760" t="s">
        <v>6071</v>
      </c>
      <c r="G3760">
        <v>61.683965999999998</v>
      </c>
      <c r="H3760">
        <v>6.5211259999999998</v>
      </c>
      <c r="I3760">
        <v>322</v>
      </c>
      <c r="J3760" t="s">
        <v>8263</v>
      </c>
      <c r="K3760" t="s">
        <v>8263</v>
      </c>
      <c r="L3760">
        <v>19</v>
      </c>
    </row>
    <row r="3761" spans="1:12" x14ac:dyDescent="0.3">
      <c r="A3761" t="s">
        <v>7428</v>
      </c>
      <c r="B3761" t="s">
        <v>7429</v>
      </c>
      <c r="C3761">
        <v>1.3</v>
      </c>
      <c r="D3761" t="s">
        <v>8263</v>
      </c>
      <c r="E3761" t="s">
        <v>14</v>
      </c>
      <c r="F3761" t="s">
        <v>6071</v>
      </c>
      <c r="G3761">
        <v>61.530776000000003</v>
      </c>
      <c r="H3761">
        <v>5.4594550000000002</v>
      </c>
      <c r="I3761">
        <v>75</v>
      </c>
      <c r="J3761" t="s">
        <v>8263</v>
      </c>
      <c r="K3761" t="s">
        <v>8263</v>
      </c>
      <c r="L3761">
        <v>6.3</v>
      </c>
    </row>
    <row r="3762" spans="1:12" x14ac:dyDescent="0.3">
      <c r="A3762" t="s">
        <v>7430</v>
      </c>
      <c r="B3762" t="s">
        <v>7431</v>
      </c>
      <c r="C3762">
        <v>2.16</v>
      </c>
      <c r="D3762" t="s">
        <v>8263</v>
      </c>
      <c r="E3762" t="s">
        <v>14</v>
      </c>
      <c r="F3762" t="s">
        <v>6071</v>
      </c>
      <c r="G3762">
        <v>61.488895999999997</v>
      </c>
      <c r="H3762">
        <v>5.7058780000000002</v>
      </c>
      <c r="I3762">
        <v>294</v>
      </c>
      <c r="J3762" t="s">
        <v>8263</v>
      </c>
      <c r="K3762" t="s">
        <v>8263</v>
      </c>
      <c r="L3762">
        <v>9</v>
      </c>
    </row>
    <row r="3763" spans="1:12" x14ac:dyDescent="0.3">
      <c r="A3763" t="s">
        <v>7432</v>
      </c>
      <c r="B3763" t="s">
        <v>7433</v>
      </c>
      <c r="C3763">
        <v>2.85</v>
      </c>
      <c r="D3763" t="s">
        <v>8263</v>
      </c>
      <c r="E3763" t="s">
        <v>14</v>
      </c>
      <c r="F3763" t="s">
        <v>6071</v>
      </c>
      <c r="G3763">
        <v>61.696472</v>
      </c>
      <c r="H3763">
        <v>6.522456</v>
      </c>
      <c r="I3763">
        <v>19</v>
      </c>
      <c r="J3763" t="s">
        <v>8263</v>
      </c>
      <c r="K3763" t="s">
        <v>8263</v>
      </c>
      <c r="L3763">
        <v>11.4</v>
      </c>
    </row>
    <row r="3764" spans="1:12" x14ac:dyDescent="0.3">
      <c r="A3764" t="s">
        <v>7434</v>
      </c>
      <c r="B3764" t="s">
        <v>7435</v>
      </c>
      <c r="C3764">
        <v>1.5</v>
      </c>
      <c r="D3764" t="s">
        <v>8263</v>
      </c>
      <c r="E3764" t="s">
        <v>14</v>
      </c>
      <c r="F3764" t="s">
        <v>6071</v>
      </c>
      <c r="G3764">
        <v>61.410380000000004</v>
      </c>
      <c r="H3764">
        <v>6.0921709999999996</v>
      </c>
      <c r="I3764">
        <v>140</v>
      </c>
      <c r="J3764" t="s">
        <v>8263</v>
      </c>
      <c r="K3764" t="s">
        <v>8263</v>
      </c>
      <c r="L3764">
        <v>5.0999999999999996</v>
      </c>
    </row>
    <row r="3765" spans="1:12" x14ac:dyDescent="0.3">
      <c r="A3765" t="s">
        <v>7436</v>
      </c>
      <c r="B3765" t="s">
        <v>7437</v>
      </c>
      <c r="C3765">
        <v>1.3</v>
      </c>
      <c r="D3765" t="s">
        <v>8263</v>
      </c>
      <c r="E3765" t="s">
        <v>14</v>
      </c>
      <c r="F3765" t="s">
        <v>6071</v>
      </c>
      <c r="G3765">
        <v>58.296326000000001</v>
      </c>
      <c r="H3765">
        <v>7.3498390000000002</v>
      </c>
      <c r="I3765">
        <v>107</v>
      </c>
      <c r="J3765" t="s">
        <v>8263</v>
      </c>
      <c r="K3765" t="s">
        <v>8263</v>
      </c>
      <c r="L3765">
        <v>3</v>
      </c>
    </row>
    <row r="3766" spans="1:12" x14ac:dyDescent="0.3">
      <c r="A3766" t="s">
        <v>7438</v>
      </c>
      <c r="B3766" t="s">
        <v>7439</v>
      </c>
      <c r="C3766">
        <v>1.9</v>
      </c>
      <c r="D3766" t="s">
        <v>8263</v>
      </c>
      <c r="E3766" t="s">
        <v>14</v>
      </c>
      <c r="F3766" t="s">
        <v>6071</v>
      </c>
      <c r="G3766">
        <v>59.489980000000003</v>
      </c>
      <c r="H3766">
        <v>6.4394840000000002</v>
      </c>
      <c r="I3766">
        <v>190</v>
      </c>
      <c r="J3766" t="s">
        <v>8263</v>
      </c>
      <c r="K3766" t="s">
        <v>8263</v>
      </c>
      <c r="L3766">
        <v>6.5</v>
      </c>
    </row>
    <row r="3767" spans="1:12" x14ac:dyDescent="0.3">
      <c r="A3767" t="s">
        <v>7440</v>
      </c>
      <c r="B3767" t="s">
        <v>7441</v>
      </c>
      <c r="C3767">
        <v>1.27</v>
      </c>
      <c r="D3767" t="s">
        <v>8263</v>
      </c>
      <c r="E3767" t="s">
        <v>14</v>
      </c>
      <c r="F3767" t="s">
        <v>6071</v>
      </c>
      <c r="G3767">
        <v>61.610840000000003</v>
      </c>
      <c r="H3767">
        <v>7.2968820000000001</v>
      </c>
      <c r="I3767">
        <v>79</v>
      </c>
      <c r="J3767" t="s">
        <v>8263</v>
      </c>
      <c r="K3767" t="s">
        <v>8263</v>
      </c>
      <c r="L3767">
        <v>4</v>
      </c>
    </row>
    <row r="3768" spans="1:12" x14ac:dyDescent="0.3">
      <c r="A3768" t="s">
        <v>7442</v>
      </c>
      <c r="B3768" t="s">
        <v>7443</v>
      </c>
      <c r="C3768">
        <v>1.2</v>
      </c>
      <c r="D3768" t="s">
        <v>8263</v>
      </c>
      <c r="E3768" t="s">
        <v>14</v>
      </c>
      <c r="F3768" t="s">
        <v>6071</v>
      </c>
      <c r="G3768">
        <v>62.063262999999999</v>
      </c>
      <c r="H3768">
        <v>6.2963950000000004</v>
      </c>
      <c r="I3768">
        <v>96</v>
      </c>
      <c r="J3768" t="s">
        <v>8263</v>
      </c>
      <c r="K3768" t="s">
        <v>8263</v>
      </c>
      <c r="L3768">
        <v>5.4</v>
      </c>
    </row>
    <row r="3769" spans="1:12" x14ac:dyDescent="0.3">
      <c r="A3769" t="s">
        <v>7444</v>
      </c>
      <c r="B3769" t="s">
        <v>7445</v>
      </c>
      <c r="C3769">
        <v>1.2</v>
      </c>
      <c r="D3769" t="s">
        <v>8263</v>
      </c>
      <c r="E3769" t="s">
        <v>14</v>
      </c>
      <c r="F3769" t="s">
        <v>6071</v>
      </c>
      <c r="G3769">
        <v>69.015514999999994</v>
      </c>
      <c r="H3769">
        <v>17.921610999999999</v>
      </c>
      <c r="I3769">
        <v>99</v>
      </c>
      <c r="J3769" t="s">
        <v>8263</v>
      </c>
      <c r="K3769" t="s">
        <v>8263</v>
      </c>
      <c r="L3769">
        <v>5</v>
      </c>
    </row>
    <row r="3770" spans="1:12" x14ac:dyDescent="0.3">
      <c r="A3770" t="s">
        <v>7446</v>
      </c>
      <c r="B3770" t="s">
        <v>7447</v>
      </c>
      <c r="C3770">
        <v>2</v>
      </c>
      <c r="D3770" t="s">
        <v>8263</v>
      </c>
      <c r="E3770" t="s">
        <v>14</v>
      </c>
      <c r="F3770" t="s">
        <v>6071</v>
      </c>
      <c r="G3770">
        <v>59.788141000000003</v>
      </c>
      <c r="H3770">
        <v>6.1780429999999997</v>
      </c>
      <c r="I3770">
        <v>497</v>
      </c>
      <c r="J3770" t="s">
        <v>8263</v>
      </c>
      <c r="K3770" t="s">
        <v>8263</v>
      </c>
      <c r="L3770">
        <v>7.6</v>
      </c>
    </row>
    <row r="3771" spans="1:12" x14ac:dyDescent="0.3">
      <c r="A3771" t="s">
        <v>7448</v>
      </c>
      <c r="B3771" t="s">
        <v>7449</v>
      </c>
      <c r="C3771">
        <v>4.8</v>
      </c>
      <c r="D3771" t="s">
        <v>8263</v>
      </c>
      <c r="E3771" t="s">
        <v>14</v>
      </c>
      <c r="F3771" t="s">
        <v>6071</v>
      </c>
      <c r="G3771">
        <v>60.470494000000002</v>
      </c>
      <c r="H3771">
        <v>9.2288800000000002</v>
      </c>
      <c r="I3771">
        <v>190</v>
      </c>
      <c r="J3771" t="s">
        <v>8263</v>
      </c>
      <c r="K3771" t="s">
        <v>8263</v>
      </c>
      <c r="L3771">
        <v>17</v>
      </c>
    </row>
    <row r="3772" spans="1:12" x14ac:dyDescent="0.3">
      <c r="A3772" t="s">
        <v>7450</v>
      </c>
      <c r="B3772" t="s">
        <v>7451</v>
      </c>
      <c r="C3772">
        <v>2</v>
      </c>
      <c r="D3772" t="s">
        <v>8263</v>
      </c>
      <c r="E3772" t="s">
        <v>14</v>
      </c>
      <c r="F3772" t="s">
        <v>6071</v>
      </c>
      <c r="G3772">
        <v>62.228900000000003</v>
      </c>
      <c r="H3772">
        <v>6.2893949999999998</v>
      </c>
      <c r="I3772">
        <v>408.8</v>
      </c>
      <c r="J3772">
        <v>0</v>
      </c>
      <c r="K3772">
        <v>0</v>
      </c>
      <c r="L3772">
        <v>9</v>
      </c>
    </row>
    <row r="3773" spans="1:12" x14ac:dyDescent="0.3">
      <c r="A3773" t="s">
        <v>7452</v>
      </c>
      <c r="B3773" t="s">
        <v>7453</v>
      </c>
      <c r="C3773">
        <v>2.38</v>
      </c>
      <c r="D3773" t="s">
        <v>8263</v>
      </c>
      <c r="E3773" t="s">
        <v>14</v>
      </c>
      <c r="F3773" t="s">
        <v>6071</v>
      </c>
      <c r="G3773">
        <v>60.501992000000001</v>
      </c>
      <c r="H3773">
        <v>9.1369539999999994</v>
      </c>
      <c r="I3773">
        <v>203</v>
      </c>
      <c r="J3773" t="s">
        <v>8263</v>
      </c>
      <c r="K3773" t="s">
        <v>8263</v>
      </c>
      <c r="L3773">
        <v>7</v>
      </c>
    </row>
    <row r="3774" spans="1:12" x14ac:dyDescent="0.3">
      <c r="A3774" t="s">
        <v>7454</v>
      </c>
      <c r="B3774" t="s">
        <v>7455</v>
      </c>
      <c r="C3774">
        <v>2.35</v>
      </c>
      <c r="D3774" t="s">
        <v>8263</v>
      </c>
      <c r="E3774" t="s">
        <v>14</v>
      </c>
      <c r="F3774" t="s">
        <v>6071</v>
      </c>
      <c r="G3774">
        <v>60.584634000000001</v>
      </c>
      <c r="H3774">
        <v>6.6122909999999999</v>
      </c>
      <c r="I3774">
        <v>131</v>
      </c>
      <c r="J3774" t="s">
        <v>8263</v>
      </c>
      <c r="K3774" t="s">
        <v>8263</v>
      </c>
      <c r="L3774">
        <v>7.6</v>
      </c>
    </row>
    <row r="3775" spans="1:12" x14ac:dyDescent="0.3">
      <c r="A3775" t="s">
        <v>7456</v>
      </c>
      <c r="B3775" t="s">
        <v>7457</v>
      </c>
      <c r="C3775">
        <v>4</v>
      </c>
      <c r="D3775" t="s">
        <v>8263</v>
      </c>
      <c r="E3775" t="s">
        <v>14</v>
      </c>
      <c r="F3775" t="s">
        <v>6071</v>
      </c>
      <c r="G3775">
        <v>59.791455999999997</v>
      </c>
      <c r="H3775">
        <v>6.7670960000000004</v>
      </c>
      <c r="I3775" t="s">
        <v>8263</v>
      </c>
      <c r="J3775" t="s">
        <v>8263</v>
      </c>
      <c r="K3775" t="s">
        <v>8263</v>
      </c>
      <c r="L3775">
        <v>17.100000000000001</v>
      </c>
    </row>
    <row r="3776" spans="1:12" x14ac:dyDescent="0.3">
      <c r="A3776" t="s">
        <v>7458</v>
      </c>
      <c r="B3776" t="s">
        <v>7459</v>
      </c>
      <c r="C3776">
        <v>5.25</v>
      </c>
      <c r="D3776" t="s">
        <v>8263</v>
      </c>
      <c r="E3776" t="s">
        <v>14</v>
      </c>
      <c r="F3776" t="s">
        <v>6071</v>
      </c>
      <c r="G3776">
        <v>60.17154</v>
      </c>
      <c r="H3776">
        <v>6.1089960000000003</v>
      </c>
      <c r="I3776">
        <v>206</v>
      </c>
      <c r="J3776" t="s">
        <v>8263</v>
      </c>
      <c r="K3776" t="s">
        <v>8263</v>
      </c>
      <c r="L3776">
        <v>17.399999999999999</v>
      </c>
    </row>
    <row r="3777" spans="1:12" x14ac:dyDescent="0.3">
      <c r="A3777" t="s">
        <v>7460</v>
      </c>
      <c r="B3777" t="s">
        <v>7461</v>
      </c>
      <c r="C3777">
        <v>4.9000000000000004</v>
      </c>
      <c r="D3777" t="s">
        <v>8263</v>
      </c>
      <c r="E3777" t="s">
        <v>14</v>
      </c>
      <c r="F3777" t="s">
        <v>6071</v>
      </c>
      <c r="G3777">
        <v>60.384801000000003</v>
      </c>
      <c r="H3777">
        <v>6.4998019999999999</v>
      </c>
      <c r="I3777">
        <v>216</v>
      </c>
      <c r="J3777" t="s">
        <v>8263</v>
      </c>
      <c r="K3777" t="s">
        <v>8263</v>
      </c>
      <c r="L3777">
        <v>19.7</v>
      </c>
    </row>
    <row r="3778" spans="1:12" x14ac:dyDescent="0.3">
      <c r="A3778" t="s">
        <v>7462</v>
      </c>
      <c r="B3778" t="s">
        <v>7463</v>
      </c>
      <c r="C3778">
        <v>1.25</v>
      </c>
      <c r="D3778" t="s">
        <v>8263</v>
      </c>
      <c r="E3778" t="s">
        <v>14</v>
      </c>
      <c r="F3778" t="s">
        <v>6071</v>
      </c>
      <c r="G3778">
        <v>60.462345999999997</v>
      </c>
      <c r="H3778">
        <v>5.7504580000000001</v>
      </c>
      <c r="I3778">
        <v>261.66000000000003</v>
      </c>
      <c r="J3778">
        <v>0.72</v>
      </c>
      <c r="K3778">
        <v>416.88</v>
      </c>
      <c r="L3778">
        <v>5.5</v>
      </c>
    </row>
    <row r="3779" spans="1:12" x14ac:dyDescent="0.3">
      <c r="A3779" t="s">
        <v>7464</v>
      </c>
      <c r="B3779" t="s">
        <v>7465</v>
      </c>
      <c r="C3779">
        <v>9.6</v>
      </c>
      <c r="D3779" t="s">
        <v>8263</v>
      </c>
      <c r="E3779" t="s">
        <v>14</v>
      </c>
      <c r="F3779" t="s">
        <v>6071</v>
      </c>
      <c r="G3779">
        <v>66.944213000000005</v>
      </c>
      <c r="H3779">
        <v>14.122051000000001</v>
      </c>
      <c r="I3779">
        <v>126</v>
      </c>
      <c r="J3779">
        <v>10</v>
      </c>
      <c r="K3779">
        <v>2960</v>
      </c>
      <c r="L3779">
        <v>44</v>
      </c>
    </row>
    <row r="3780" spans="1:12" x14ac:dyDescent="0.3">
      <c r="A3780" t="s">
        <v>7466</v>
      </c>
      <c r="B3780" t="s">
        <v>7467</v>
      </c>
      <c r="C3780">
        <v>8</v>
      </c>
      <c r="D3780" t="s">
        <v>8263</v>
      </c>
      <c r="E3780" t="s">
        <v>14</v>
      </c>
      <c r="F3780" t="s">
        <v>6071</v>
      </c>
      <c r="G3780">
        <v>62.212376999999996</v>
      </c>
      <c r="H3780">
        <v>6.5675679999999996</v>
      </c>
      <c r="I3780">
        <v>353.5</v>
      </c>
      <c r="J3780" t="s">
        <v>8263</v>
      </c>
      <c r="K3780" t="s">
        <v>8263</v>
      </c>
      <c r="L3780">
        <v>26.8</v>
      </c>
    </row>
    <row r="3781" spans="1:12" x14ac:dyDescent="0.3">
      <c r="A3781" t="s">
        <v>7468</v>
      </c>
      <c r="B3781" t="s">
        <v>7469</v>
      </c>
      <c r="C3781">
        <v>5.49</v>
      </c>
      <c r="D3781" t="s">
        <v>8263</v>
      </c>
      <c r="E3781" t="s">
        <v>14</v>
      </c>
      <c r="F3781" t="s">
        <v>6071</v>
      </c>
      <c r="G3781">
        <v>60.664310999999998</v>
      </c>
      <c r="H3781">
        <v>8.6809589999999996</v>
      </c>
      <c r="I3781">
        <v>184</v>
      </c>
      <c r="J3781" t="s">
        <v>8263</v>
      </c>
      <c r="K3781" t="s">
        <v>8263</v>
      </c>
      <c r="L3781">
        <v>20.8</v>
      </c>
    </row>
    <row r="3782" spans="1:12" x14ac:dyDescent="0.3">
      <c r="A3782" t="s">
        <v>7470</v>
      </c>
      <c r="B3782" t="s">
        <v>7471</v>
      </c>
      <c r="C3782">
        <v>5.5</v>
      </c>
      <c r="D3782" t="s">
        <v>8263</v>
      </c>
      <c r="E3782" t="s">
        <v>14</v>
      </c>
      <c r="F3782" t="s">
        <v>6071</v>
      </c>
      <c r="G3782">
        <v>58.661988999999998</v>
      </c>
      <c r="H3782">
        <v>8.0623749999999994</v>
      </c>
      <c r="I3782">
        <v>134</v>
      </c>
      <c r="J3782">
        <v>44</v>
      </c>
      <c r="K3782">
        <v>14960</v>
      </c>
      <c r="L3782">
        <v>26</v>
      </c>
    </row>
    <row r="3783" spans="1:12" x14ac:dyDescent="0.3">
      <c r="A3783" t="s">
        <v>7472</v>
      </c>
      <c r="B3783" t="s">
        <v>7473</v>
      </c>
      <c r="C3783">
        <v>2.75</v>
      </c>
      <c r="D3783" t="s">
        <v>8263</v>
      </c>
      <c r="E3783" t="s">
        <v>14</v>
      </c>
      <c r="F3783" t="s">
        <v>6071</v>
      </c>
      <c r="G3783">
        <v>63.446035999999999</v>
      </c>
      <c r="H3783">
        <v>9.3627230000000008</v>
      </c>
      <c r="I3783">
        <v>280.5</v>
      </c>
      <c r="J3783">
        <v>0</v>
      </c>
      <c r="K3783" t="s">
        <v>8263</v>
      </c>
      <c r="L3783">
        <v>16.600000000000001</v>
      </c>
    </row>
    <row r="3784" spans="1:12" x14ac:dyDescent="0.3">
      <c r="A3784" t="s">
        <v>7474</v>
      </c>
      <c r="B3784" t="s">
        <v>7475</v>
      </c>
      <c r="C3784">
        <v>2.2999999999999998</v>
      </c>
      <c r="D3784" t="s">
        <v>8263</v>
      </c>
      <c r="E3784" t="s">
        <v>14</v>
      </c>
      <c r="F3784" t="s">
        <v>6071</v>
      </c>
      <c r="G3784">
        <v>58.322189999999999</v>
      </c>
      <c r="H3784">
        <v>6.5384690000000001</v>
      </c>
      <c r="I3784" t="s">
        <v>8263</v>
      </c>
      <c r="J3784">
        <v>0.2</v>
      </c>
      <c r="K3784" t="s">
        <v>8263</v>
      </c>
      <c r="L3784">
        <v>8.5</v>
      </c>
    </row>
    <row r="3785" spans="1:12" x14ac:dyDescent="0.3">
      <c r="A3785" t="s">
        <v>7476</v>
      </c>
      <c r="B3785" t="s">
        <v>7477</v>
      </c>
      <c r="C3785">
        <v>1.2</v>
      </c>
      <c r="D3785" t="s">
        <v>8263</v>
      </c>
      <c r="E3785" t="s">
        <v>14</v>
      </c>
      <c r="F3785" t="s">
        <v>6071</v>
      </c>
      <c r="G3785">
        <v>62.6389</v>
      </c>
      <c r="H3785">
        <v>11.396710000000001</v>
      </c>
      <c r="I3785">
        <v>5.5</v>
      </c>
      <c r="J3785" t="s">
        <v>8263</v>
      </c>
      <c r="K3785" t="s">
        <v>8263</v>
      </c>
      <c r="L3785">
        <v>7.6</v>
      </c>
    </row>
    <row r="3786" spans="1:12" x14ac:dyDescent="0.3">
      <c r="A3786" t="s">
        <v>7478</v>
      </c>
      <c r="B3786" t="s">
        <v>7479</v>
      </c>
      <c r="C3786">
        <v>1.6</v>
      </c>
      <c r="D3786" t="s">
        <v>8263</v>
      </c>
      <c r="E3786" t="s">
        <v>14</v>
      </c>
      <c r="F3786" t="s">
        <v>6071</v>
      </c>
      <c r="G3786">
        <v>66.624657999999997</v>
      </c>
      <c r="H3786">
        <v>13.410057999999999</v>
      </c>
      <c r="I3786" t="s">
        <v>8263</v>
      </c>
      <c r="J3786" t="s">
        <v>8263</v>
      </c>
      <c r="K3786" t="s">
        <v>8263</v>
      </c>
      <c r="L3786">
        <v>6</v>
      </c>
    </row>
    <row r="3787" spans="1:12" x14ac:dyDescent="0.3">
      <c r="A3787" t="s">
        <v>7480</v>
      </c>
      <c r="B3787" t="s">
        <v>7481</v>
      </c>
      <c r="C3787">
        <v>3.8</v>
      </c>
      <c r="D3787" t="s">
        <v>8263</v>
      </c>
      <c r="E3787" t="s">
        <v>14</v>
      </c>
      <c r="F3787" t="s">
        <v>6071</v>
      </c>
      <c r="G3787">
        <v>61.599952999999999</v>
      </c>
      <c r="H3787">
        <v>7.2924759999999997</v>
      </c>
      <c r="I3787">
        <v>510</v>
      </c>
      <c r="J3787" t="s">
        <v>8263</v>
      </c>
      <c r="K3787" t="s">
        <v>8263</v>
      </c>
      <c r="L3787">
        <v>12</v>
      </c>
    </row>
    <row r="3788" spans="1:12" x14ac:dyDescent="0.3">
      <c r="A3788" t="s">
        <v>7482</v>
      </c>
      <c r="B3788" t="s">
        <v>7483</v>
      </c>
      <c r="C3788">
        <v>3.1</v>
      </c>
      <c r="D3788" t="s">
        <v>8263</v>
      </c>
      <c r="E3788" t="s">
        <v>14</v>
      </c>
      <c r="F3788" t="s">
        <v>6071</v>
      </c>
      <c r="G3788">
        <v>60.827475</v>
      </c>
      <c r="H3788">
        <v>9.5187930000000005</v>
      </c>
      <c r="I3788" t="s">
        <v>8263</v>
      </c>
      <c r="J3788" t="s">
        <v>8263</v>
      </c>
      <c r="K3788" t="s">
        <v>8263</v>
      </c>
      <c r="L3788">
        <v>10</v>
      </c>
    </row>
    <row r="3789" spans="1:12" x14ac:dyDescent="0.3">
      <c r="A3789" t="s">
        <v>7484</v>
      </c>
      <c r="B3789" t="s">
        <v>7485</v>
      </c>
      <c r="C3789">
        <v>8.1999999999999993</v>
      </c>
      <c r="D3789" t="s">
        <v>8263</v>
      </c>
      <c r="E3789" t="s">
        <v>14</v>
      </c>
      <c r="F3789" t="s">
        <v>6071</v>
      </c>
      <c r="G3789">
        <v>61.999557000000003</v>
      </c>
      <c r="H3789">
        <v>5.8546370000000003</v>
      </c>
      <c r="I3789">
        <v>692</v>
      </c>
      <c r="J3789">
        <v>3.36</v>
      </c>
      <c r="K3789">
        <v>5533.92</v>
      </c>
      <c r="L3789">
        <v>35.700000000000003</v>
      </c>
    </row>
    <row r="3790" spans="1:12" x14ac:dyDescent="0.3">
      <c r="A3790" t="s">
        <v>7486</v>
      </c>
      <c r="B3790" t="s">
        <v>7487</v>
      </c>
      <c r="C3790">
        <v>2.9</v>
      </c>
      <c r="D3790" t="s">
        <v>8263</v>
      </c>
      <c r="E3790" t="s">
        <v>14</v>
      </c>
      <c r="F3790" t="s">
        <v>6071</v>
      </c>
      <c r="G3790">
        <v>62.694766000000001</v>
      </c>
      <c r="H3790">
        <v>9.9411450000000006</v>
      </c>
      <c r="I3790">
        <v>85</v>
      </c>
      <c r="J3790" t="s">
        <v>8263</v>
      </c>
      <c r="K3790" t="s">
        <v>8263</v>
      </c>
      <c r="L3790">
        <v>8</v>
      </c>
    </row>
    <row r="3791" spans="1:12" x14ac:dyDescent="0.3">
      <c r="A3791" t="s">
        <v>7488</v>
      </c>
      <c r="B3791" t="s">
        <v>7489</v>
      </c>
      <c r="C3791">
        <v>2.2999999999999998</v>
      </c>
      <c r="D3791" t="s">
        <v>8263</v>
      </c>
      <c r="E3791" t="s">
        <v>14</v>
      </c>
      <c r="F3791" t="s">
        <v>6071</v>
      </c>
      <c r="G3791">
        <v>66.934494000000001</v>
      </c>
      <c r="H3791">
        <v>13.775822</v>
      </c>
      <c r="I3791" t="s">
        <v>8263</v>
      </c>
      <c r="J3791">
        <v>0</v>
      </c>
      <c r="K3791" t="s">
        <v>8263</v>
      </c>
      <c r="L3791">
        <v>9.6999999999999993</v>
      </c>
    </row>
    <row r="3792" spans="1:12" x14ac:dyDescent="0.3">
      <c r="A3792" t="s">
        <v>7490</v>
      </c>
      <c r="B3792" t="s">
        <v>7491</v>
      </c>
      <c r="C3792">
        <v>5</v>
      </c>
      <c r="D3792" t="s">
        <v>8263</v>
      </c>
      <c r="E3792" t="s">
        <v>14</v>
      </c>
      <c r="F3792" t="s">
        <v>6071</v>
      </c>
      <c r="G3792">
        <v>61.752920000000003</v>
      </c>
      <c r="H3792">
        <v>6.2207379999999999</v>
      </c>
      <c r="I3792">
        <v>322</v>
      </c>
      <c r="J3792" t="s">
        <v>8263</v>
      </c>
      <c r="K3792" t="s">
        <v>8263</v>
      </c>
      <c r="L3792">
        <v>16.2</v>
      </c>
    </row>
    <row r="3793" spans="1:12" x14ac:dyDescent="0.3">
      <c r="A3793" t="s">
        <v>7492</v>
      </c>
      <c r="B3793" t="s">
        <v>7493</v>
      </c>
      <c r="C3793">
        <v>1.99</v>
      </c>
      <c r="D3793" t="s">
        <v>8263</v>
      </c>
      <c r="E3793" t="s">
        <v>14</v>
      </c>
      <c r="F3793" t="s">
        <v>6071</v>
      </c>
      <c r="G3793">
        <v>58.641345999999999</v>
      </c>
      <c r="H3793">
        <v>8.9044889999999999</v>
      </c>
      <c r="I3793" t="s">
        <v>8263</v>
      </c>
      <c r="J3793" t="s">
        <v>8263</v>
      </c>
      <c r="K3793" t="s">
        <v>8263</v>
      </c>
      <c r="L3793">
        <v>8</v>
      </c>
    </row>
    <row r="3794" spans="1:12" x14ac:dyDescent="0.3">
      <c r="A3794" t="s">
        <v>7494</v>
      </c>
      <c r="B3794" t="s">
        <v>7495</v>
      </c>
      <c r="C3794">
        <v>5.3</v>
      </c>
      <c r="D3794" t="s">
        <v>8263</v>
      </c>
      <c r="E3794" t="s">
        <v>14</v>
      </c>
      <c r="F3794" t="s">
        <v>6071</v>
      </c>
      <c r="G3794">
        <v>61.834040999999999</v>
      </c>
      <c r="H3794">
        <v>5.9749030000000003</v>
      </c>
      <c r="I3794" t="s">
        <v>8263</v>
      </c>
      <c r="J3794" t="s">
        <v>8263</v>
      </c>
      <c r="K3794" t="s">
        <v>8263</v>
      </c>
      <c r="L3794">
        <v>24.4</v>
      </c>
    </row>
    <row r="3795" spans="1:12" x14ac:dyDescent="0.3">
      <c r="A3795" t="s">
        <v>7496</v>
      </c>
      <c r="B3795" t="s">
        <v>7497</v>
      </c>
      <c r="C3795">
        <v>4.1399999999999997</v>
      </c>
      <c r="D3795" t="s">
        <v>8263</v>
      </c>
      <c r="E3795" t="s">
        <v>14</v>
      </c>
      <c r="F3795" t="s">
        <v>6071</v>
      </c>
      <c r="G3795">
        <v>59.793494000000003</v>
      </c>
      <c r="H3795">
        <v>6.0942210000000001</v>
      </c>
      <c r="I3795">
        <v>401</v>
      </c>
      <c r="J3795" t="s">
        <v>8263</v>
      </c>
      <c r="K3795" t="s">
        <v>8263</v>
      </c>
      <c r="L3795">
        <v>15</v>
      </c>
    </row>
    <row r="3796" spans="1:12" x14ac:dyDescent="0.3">
      <c r="A3796" t="s">
        <v>7498</v>
      </c>
      <c r="B3796" t="s">
        <v>7499</v>
      </c>
      <c r="C3796">
        <v>3.3</v>
      </c>
      <c r="D3796" t="s">
        <v>8263</v>
      </c>
      <c r="E3796" t="s">
        <v>14</v>
      </c>
      <c r="F3796" t="s">
        <v>6071</v>
      </c>
      <c r="G3796">
        <v>62.930266000000003</v>
      </c>
      <c r="H3796">
        <v>12.151987999999999</v>
      </c>
      <c r="I3796" t="s">
        <v>8263</v>
      </c>
      <c r="J3796">
        <v>187</v>
      </c>
      <c r="K3796">
        <v>8602</v>
      </c>
      <c r="L3796">
        <v>8</v>
      </c>
    </row>
    <row r="3797" spans="1:12" x14ac:dyDescent="0.3">
      <c r="A3797" t="s">
        <v>7500</v>
      </c>
      <c r="B3797" t="s">
        <v>7501</v>
      </c>
      <c r="C3797">
        <v>2.6</v>
      </c>
      <c r="D3797" t="s">
        <v>8263</v>
      </c>
      <c r="E3797" t="s">
        <v>14</v>
      </c>
      <c r="F3797" t="s">
        <v>6071</v>
      </c>
      <c r="G3797">
        <v>62.669795000000001</v>
      </c>
      <c r="H3797">
        <v>8.3746690000000008</v>
      </c>
      <c r="I3797">
        <v>373</v>
      </c>
      <c r="J3797" t="s">
        <v>8263</v>
      </c>
      <c r="K3797" t="s">
        <v>8263</v>
      </c>
      <c r="L3797">
        <v>7.1</v>
      </c>
    </row>
    <row r="3798" spans="1:12" x14ac:dyDescent="0.3">
      <c r="A3798" t="s">
        <v>7502</v>
      </c>
      <c r="B3798" t="s">
        <v>7503</v>
      </c>
      <c r="C3798">
        <v>2.8</v>
      </c>
      <c r="D3798" t="s">
        <v>8263</v>
      </c>
      <c r="E3798" t="s">
        <v>14</v>
      </c>
      <c r="F3798" t="s">
        <v>6071</v>
      </c>
      <c r="G3798">
        <v>62.771261000000003</v>
      </c>
      <c r="H3798">
        <v>8.0011290000000006</v>
      </c>
      <c r="I3798" t="s">
        <v>8263</v>
      </c>
      <c r="J3798" t="s">
        <v>8263</v>
      </c>
      <c r="K3798" t="s">
        <v>8263</v>
      </c>
      <c r="L3798">
        <v>8</v>
      </c>
    </row>
    <row r="3799" spans="1:12" x14ac:dyDescent="0.3">
      <c r="A3799" t="s">
        <v>7504</v>
      </c>
      <c r="B3799" t="s">
        <v>7505</v>
      </c>
      <c r="C3799">
        <v>2.1</v>
      </c>
      <c r="D3799" t="s">
        <v>8263</v>
      </c>
      <c r="E3799" t="s">
        <v>14</v>
      </c>
      <c r="F3799" t="s">
        <v>6071</v>
      </c>
      <c r="G3799">
        <v>61.406737999999997</v>
      </c>
      <c r="H3799">
        <v>11.362926</v>
      </c>
      <c r="I3799">
        <v>204</v>
      </c>
      <c r="J3799" t="s">
        <v>8263</v>
      </c>
      <c r="K3799" t="s">
        <v>8263</v>
      </c>
      <c r="L3799">
        <v>6.7</v>
      </c>
    </row>
    <row r="3800" spans="1:12" x14ac:dyDescent="0.3">
      <c r="A3800" t="s">
        <v>7506</v>
      </c>
      <c r="B3800" t="s">
        <v>7507</v>
      </c>
      <c r="C3800">
        <v>3.5</v>
      </c>
      <c r="D3800" t="s">
        <v>8263</v>
      </c>
      <c r="E3800" t="s">
        <v>14</v>
      </c>
      <c r="F3800" t="s">
        <v>6071</v>
      </c>
      <c r="G3800">
        <v>61.671474000000003</v>
      </c>
      <c r="H3800">
        <v>6.4246809999999996</v>
      </c>
      <c r="I3800">
        <v>371.1</v>
      </c>
      <c r="J3800" t="s">
        <v>8263</v>
      </c>
      <c r="K3800" t="s">
        <v>8263</v>
      </c>
      <c r="L3800">
        <v>11</v>
      </c>
    </row>
    <row r="3801" spans="1:12" x14ac:dyDescent="0.3">
      <c r="A3801" t="s">
        <v>7508</v>
      </c>
      <c r="B3801" t="s">
        <v>6707</v>
      </c>
      <c r="C3801">
        <v>1.4</v>
      </c>
      <c r="D3801" t="s">
        <v>8263</v>
      </c>
      <c r="E3801" t="s">
        <v>14</v>
      </c>
      <c r="F3801" t="s">
        <v>6071</v>
      </c>
      <c r="G3801">
        <v>60.265079999999998</v>
      </c>
      <c r="H3801">
        <v>8.9313739999999999</v>
      </c>
      <c r="I3801">
        <v>172</v>
      </c>
      <c r="J3801" t="s">
        <v>8263</v>
      </c>
      <c r="K3801" t="s">
        <v>8263</v>
      </c>
      <c r="L3801">
        <v>4.5</v>
      </c>
    </row>
    <row r="3802" spans="1:12" x14ac:dyDescent="0.3">
      <c r="A3802" t="s">
        <v>7509</v>
      </c>
      <c r="B3802" t="s">
        <v>7510</v>
      </c>
      <c r="C3802">
        <v>5.49</v>
      </c>
      <c r="D3802" t="s">
        <v>8263</v>
      </c>
      <c r="E3802" t="s">
        <v>14</v>
      </c>
      <c r="F3802" t="s">
        <v>6071</v>
      </c>
      <c r="G3802">
        <v>62.633769000000001</v>
      </c>
      <c r="H3802">
        <v>8.2991170000000007</v>
      </c>
      <c r="I3802">
        <v>125</v>
      </c>
      <c r="J3802" t="s">
        <v>8263</v>
      </c>
      <c r="K3802" t="s">
        <v>8263</v>
      </c>
      <c r="L3802">
        <v>17.100000000000001</v>
      </c>
    </row>
    <row r="3803" spans="1:12" x14ac:dyDescent="0.3">
      <c r="A3803" t="s">
        <v>7511</v>
      </c>
      <c r="B3803" t="s">
        <v>7512</v>
      </c>
      <c r="C3803">
        <v>1.9</v>
      </c>
      <c r="D3803" t="s">
        <v>8263</v>
      </c>
      <c r="E3803" t="s">
        <v>14</v>
      </c>
      <c r="F3803" t="s">
        <v>6071</v>
      </c>
      <c r="G3803">
        <v>60.653284999999997</v>
      </c>
      <c r="H3803">
        <v>8.7766520000000003</v>
      </c>
      <c r="I3803">
        <v>172</v>
      </c>
      <c r="J3803" t="s">
        <v>8263</v>
      </c>
      <c r="K3803" t="s">
        <v>8263</v>
      </c>
      <c r="L3803">
        <v>5.0999999999999996</v>
      </c>
    </row>
    <row r="3804" spans="1:12" x14ac:dyDescent="0.3">
      <c r="A3804" t="s">
        <v>7513</v>
      </c>
      <c r="B3804" t="s">
        <v>7514</v>
      </c>
      <c r="C3804">
        <v>2.9</v>
      </c>
      <c r="D3804" t="s">
        <v>8263</v>
      </c>
      <c r="E3804" t="s">
        <v>14</v>
      </c>
      <c r="F3804" t="s">
        <v>6071</v>
      </c>
      <c r="G3804">
        <v>60.263112999999997</v>
      </c>
      <c r="H3804">
        <v>8.9761539999999993</v>
      </c>
      <c r="I3804">
        <v>60.66</v>
      </c>
      <c r="J3804" t="s">
        <v>8263</v>
      </c>
      <c r="K3804" t="s">
        <v>8263</v>
      </c>
      <c r="L3804">
        <v>15.5</v>
      </c>
    </row>
    <row r="3805" spans="1:12" x14ac:dyDescent="0.3">
      <c r="A3805" t="s">
        <v>7515</v>
      </c>
      <c r="B3805" t="s">
        <v>7516</v>
      </c>
      <c r="C3805">
        <v>3</v>
      </c>
      <c r="D3805" t="s">
        <v>8263</v>
      </c>
      <c r="E3805" t="s">
        <v>14</v>
      </c>
      <c r="F3805" t="s">
        <v>6071</v>
      </c>
      <c r="G3805">
        <v>59.503556000000003</v>
      </c>
      <c r="H3805">
        <v>6.5355169999999996</v>
      </c>
      <c r="I3805">
        <v>506</v>
      </c>
      <c r="J3805" t="s">
        <v>8263</v>
      </c>
      <c r="K3805" t="s">
        <v>8263</v>
      </c>
      <c r="L3805">
        <v>9</v>
      </c>
    </row>
    <row r="3806" spans="1:12" x14ac:dyDescent="0.3">
      <c r="A3806" t="s">
        <v>7517</v>
      </c>
      <c r="B3806" t="s">
        <v>7518</v>
      </c>
      <c r="C3806">
        <v>4.2</v>
      </c>
      <c r="D3806" t="s">
        <v>8263</v>
      </c>
      <c r="E3806" t="s">
        <v>14</v>
      </c>
      <c r="F3806" t="s">
        <v>6071</v>
      </c>
      <c r="G3806">
        <v>60.294347000000002</v>
      </c>
      <c r="H3806">
        <v>5.9237209999999996</v>
      </c>
      <c r="I3806">
        <v>300</v>
      </c>
      <c r="J3806" t="s">
        <v>8263</v>
      </c>
      <c r="K3806" t="s">
        <v>8263</v>
      </c>
      <c r="L3806">
        <v>10</v>
      </c>
    </row>
    <row r="3807" spans="1:12" x14ac:dyDescent="0.3">
      <c r="A3807" t="s">
        <v>7519</v>
      </c>
      <c r="B3807" t="s">
        <v>7520</v>
      </c>
      <c r="C3807">
        <v>2.9</v>
      </c>
      <c r="D3807" t="s">
        <v>8263</v>
      </c>
      <c r="E3807" t="s">
        <v>14</v>
      </c>
      <c r="F3807" t="s">
        <v>6071</v>
      </c>
      <c r="G3807">
        <v>59.906072999999999</v>
      </c>
      <c r="H3807">
        <v>6.4974740000000004</v>
      </c>
      <c r="I3807">
        <v>240</v>
      </c>
      <c r="J3807" t="s">
        <v>8263</v>
      </c>
      <c r="K3807" t="s">
        <v>8263</v>
      </c>
      <c r="L3807">
        <v>9</v>
      </c>
    </row>
    <row r="3808" spans="1:12" x14ac:dyDescent="0.3">
      <c r="A3808" t="s">
        <v>7521</v>
      </c>
      <c r="B3808" t="s">
        <v>7522</v>
      </c>
      <c r="C3808">
        <v>2.6</v>
      </c>
      <c r="D3808" t="s">
        <v>8263</v>
      </c>
      <c r="E3808" t="s">
        <v>14</v>
      </c>
      <c r="F3808" t="s">
        <v>6071</v>
      </c>
      <c r="G3808">
        <v>61.869633999999998</v>
      </c>
      <c r="H3808">
        <v>6.5318259999999997</v>
      </c>
      <c r="I3808">
        <v>270.95</v>
      </c>
      <c r="J3808" t="s">
        <v>8263</v>
      </c>
      <c r="K3808" t="s">
        <v>8263</v>
      </c>
      <c r="L3808">
        <v>7.8</v>
      </c>
    </row>
    <row r="3809" spans="1:12" x14ac:dyDescent="0.3">
      <c r="A3809" t="s">
        <v>7523</v>
      </c>
      <c r="B3809" t="s">
        <v>7524</v>
      </c>
      <c r="C3809">
        <v>7.5</v>
      </c>
      <c r="D3809" t="s">
        <v>8263</v>
      </c>
      <c r="E3809" t="s">
        <v>14</v>
      </c>
      <c r="F3809" t="s">
        <v>6071</v>
      </c>
      <c r="G3809">
        <v>60.280321999999998</v>
      </c>
      <c r="H3809">
        <v>6.2899229999999999</v>
      </c>
      <c r="I3809">
        <v>192</v>
      </c>
      <c r="J3809" t="s">
        <v>8263</v>
      </c>
      <c r="K3809" t="s">
        <v>8263</v>
      </c>
      <c r="L3809">
        <v>21</v>
      </c>
    </row>
    <row r="3810" spans="1:12" x14ac:dyDescent="0.3">
      <c r="A3810" t="s">
        <v>7525</v>
      </c>
      <c r="B3810" t="s">
        <v>7526</v>
      </c>
      <c r="C3810">
        <v>1.3</v>
      </c>
      <c r="D3810" t="s">
        <v>8263</v>
      </c>
      <c r="E3810" t="s">
        <v>14</v>
      </c>
      <c r="F3810" t="s">
        <v>6071</v>
      </c>
      <c r="G3810">
        <v>65.803165000000007</v>
      </c>
      <c r="H3810">
        <v>12.729619</v>
      </c>
      <c r="I3810">
        <v>189.3</v>
      </c>
      <c r="J3810" t="s">
        <v>8263</v>
      </c>
      <c r="K3810" t="s">
        <v>8263</v>
      </c>
      <c r="L3810">
        <v>9</v>
      </c>
    </row>
    <row r="3811" spans="1:12" x14ac:dyDescent="0.3">
      <c r="A3811" t="s">
        <v>7527</v>
      </c>
      <c r="B3811" t="s">
        <v>7528</v>
      </c>
      <c r="C3811">
        <v>5</v>
      </c>
      <c r="D3811" t="s">
        <v>8263</v>
      </c>
      <c r="E3811" t="s">
        <v>14</v>
      </c>
      <c r="F3811" t="s">
        <v>6071</v>
      </c>
      <c r="G3811">
        <v>68.377168999999995</v>
      </c>
      <c r="H3811">
        <v>17.123301000000001</v>
      </c>
      <c r="I3811">
        <v>320</v>
      </c>
      <c r="J3811">
        <v>0</v>
      </c>
      <c r="K3811">
        <v>0</v>
      </c>
      <c r="L3811">
        <v>14.1</v>
      </c>
    </row>
    <row r="3812" spans="1:12" x14ac:dyDescent="0.3">
      <c r="A3812" t="s">
        <v>7529</v>
      </c>
      <c r="B3812" t="s">
        <v>7530</v>
      </c>
      <c r="C3812">
        <v>1.43</v>
      </c>
      <c r="D3812" t="s">
        <v>8263</v>
      </c>
      <c r="E3812" t="s">
        <v>14</v>
      </c>
      <c r="F3812" t="s">
        <v>6071</v>
      </c>
      <c r="G3812">
        <v>58.234686000000004</v>
      </c>
      <c r="H3812">
        <v>7.29392</v>
      </c>
      <c r="I3812">
        <v>54.9</v>
      </c>
      <c r="J3812">
        <v>8.4</v>
      </c>
      <c r="K3812">
        <v>1108.8</v>
      </c>
      <c r="L3812">
        <v>5.7</v>
      </c>
    </row>
    <row r="3813" spans="1:12" x14ac:dyDescent="0.3">
      <c r="A3813" t="s">
        <v>7531</v>
      </c>
      <c r="B3813" t="s">
        <v>7532</v>
      </c>
      <c r="C3813">
        <v>4.5999999999999996</v>
      </c>
      <c r="D3813" t="s">
        <v>8263</v>
      </c>
      <c r="E3813" t="s">
        <v>14</v>
      </c>
      <c r="F3813" t="s">
        <v>6071</v>
      </c>
      <c r="G3813">
        <v>61.446942999999997</v>
      </c>
      <c r="H3813">
        <v>7.4608699999999999</v>
      </c>
      <c r="I3813">
        <v>112</v>
      </c>
      <c r="J3813" t="s">
        <v>8263</v>
      </c>
      <c r="K3813" t="s">
        <v>8263</v>
      </c>
      <c r="L3813">
        <v>17.600000000000001</v>
      </c>
    </row>
    <row r="3814" spans="1:12" x14ac:dyDescent="0.3">
      <c r="A3814" t="s">
        <v>7533</v>
      </c>
      <c r="B3814" t="s">
        <v>7534</v>
      </c>
      <c r="C3814">
        <v>3</v>
      </c>
      <c r="D3814" t="s">
        <v>8263</v>
      </c>
      <c r="E3814" t="s">
        <v>14</v>
      </c>
      <c r="F3814" t="s">
        <v>6071</v>
      </c>
      <c r="G3814">
        <v>62.802846000000002</v>
      </c>
      <c r="H3814">
        <v>11.370119000000001</v>
      </c>
      <c r="I3814">
        <v>79.400000000000006</v>
      </c>
      <c r="J3814" t="s">
        <v>8263</v>
      </c>
      <c r="K3814" t="s">
        <v>8263</v>
      </c>
      <c r="L3814">
        <v>16</v>
      </c>
    </row>
    <row r="3815" spans="1:12" x14ac:dyDescent="0.3">
      <c r="A3815" t="s">
        <v>7535</v>
      </c>
      <c r="B3815" t="s">
        <v>7536</v>
      </c>
      <c r="C3815">
        <v>1.65</v>
      </c>
      <c r="D3815" t="s">
        <v>8263</v>
      </c>
      <c r="E3815" t="s">
        <v>14</v>
      </c>
      <c r="F3815" t="s">
        <v>6071</v>
      </c>
      <c r="G3815">
        <v>60.441856999999999</v>
      </c>
      <c r="H3815">
        <v>9.4659770000000005</v>
      </c>
      <c r="I3815">
        <v>353</v>
      </c>
      <c r="J3815" t="s">
        <v>8263</v>
      </c>
      <c r="K3815" t="s">
        <v>8263</v>
      </c>
      <c r="L3815">
        <v>4.9000000000000004</v>
      </c>
    </row>
    <row r="3816" spans="1:12" x14ac:dyDescent="0.3">
      <c r="A3816" t="s">
        <v>7537</v>
      </c>
      <c r="B3816" t="s">
        <v>7538</v>
      </c>
      <c r="C3816">
        <v>1.36</v>
      </c>
      <c r="D3816" t="s">
        <v>8263</v>
      </c>
      <c r="E3816" t="s">
        <v>14</v>
      </c>
      <c r="F3816" t="s">
        <v>6071</v>
      </c>
      <c r="G3816">
        <v>64.867080000000001</v>
      </c>
      <c r="H3816">
        <v>12.885046000000001</v>
      </c>
      <c r="I3816">
        <v>140</v>
      </c>
      <c r="J3816" t="s">
        <v>8263</v>
      </c>
      <c r="K3816" t="s">
        <v>8263</v>
      </c>
      <c r="L3816">
        <v>4.4000000000000004</v>
      </c>
    </row>
    <row r="3817" spans="1:12" x14ac:dyDescent="0.3">
      <c r="A3817" t="s">
        <v>7539</v>
      </c>
      <c r="B3817" t="s">
        <v>7540</v>
      </c>
      <c r="C3817">
        <v>1.49</v>
      </c>
      <c r="D3817" t="s">
        <v>8263</v>
      </c>
      <c r="E3817" t="s">
        <v>14</v>
      </c>
      <c r="F3817" t="s">
        <v>6071</v>
      </c>
      <c r="G3817">
        <v>63.055593999999999</v>
      </c>
      <c r="H3817">
        <v>9.1774480000000001</v>
      </c>
      <c r="I3817">
        <v>223</v>
      </c>
      <c r="J3817" t="s">
        <v>8263</v>
      </c>
      <c r="K3817" t="s">
        <v>8263</v>
      </c>
      <c r="L3817">
        <v>4.5999999999999996</v>
      </c>
    </row>
    <row r="3818" spans="1:12" x14ac:dyDescent="0.3">
      <c r="A3818" t="s">
        <v>7541</v>
      </c>
      <c r="B3818" t="s">
        <v>7542</v>
      </c>
      <c r="C3818">
        <v>2.4</v>
      </c>
      <c r="D3818" t="s">
        <v>8263</v>
      </c>
      <c r="E3818" t="s">
        <v>14</v>
      </c>
      <c r="F3818" t="s">
        <v>6071</v>
      </c>
      <c r="G3818">
        <v>63.412849999999999</v>
      </c>
      <c r="H3818">
        <v>10.944374</v>
      </c>
      <c r="I3818">
        <v>58</v>
      </c>
      <c r="J3818" t="s">
        <v>8263</v>
      </c>
      <c r="K3818" t="s">
        <v>8263</v>
      </c>
      <c r="L3818">
        <v>8</v>
      </c>
    </row>
    <row r="3819" spans="1:12" x14ac:dyDescent="0.3">
      <c r="A3819" t="s">
        <v>7543</v>
      </c>
      <c r="B3819" t="s">
        <v>7544</v>
      </c>
      <c r="C3819">
        <v>1.25</v>
      </c>
      <c r="D3819" t="s">
        <v>8263</v>
      </c>
      <c r="E3819" t="s">
        <v>14</v>
      </c>
      <c r="F3819" t="s">
        <v>6071</v>
      </c>
      <c r="G3819">
        <v>58.159748999999998</v>
      </c>
      <c r="H3819">
        <v>7.3659160000000004</v>
      </c>
      <c r="I3819">
        <v>116.8</v>
      </c>
      <c r="J3819" t="s">
        <v>8263</v>
      </c>
      <c r="K3819" t="s">
        <v>8263</v>
      </c>
      <c r="L3819">
        <v>4</v>
      </c>
    </row>
    <row r="3820" spans="1:12" x14ac:dyDescent="0.3">
      <c r="A3820" t="s">
        <v>7545</v>
      </c>
      <c r="B3820" t="s">
        <v>7546</v>
      </c>
      <c r="C3820">
        <v>2.2999999999999998</v>
      </c>
      <c r="D3820" t="s">
        <v>8263</v>
      </c>
      <c r="E3820" t="s">
        <v>14</v>
      </c>
      <c r="F3820" t="s">
        <v>6071</v>
      </c>
      <c r="G3820">
        <v>64.641974000000005</v>
      </c>
      <c r="H3820">
        <v>13.693305000000001</v>
      </c>
      <c r="I3820">
        <v>51.5</v>
      </c>
      <c r="J3820">
        <v>0</v>
      </c>
      <c r="K3820">
        <v>0</v>
      </c>
      <c r="L3820">
        <v>10</v>
      </c>
    </row>
    <row r="3821" spans="1:12" x14ac:dyDescent="0.3">
      <c r="A3821" t="s">
        <v>7547</v>
      </c>
      <c r="B3821" t="s">
        <v>7548</v>
      </c>
      <c r="C3821">
        <v>5.0999999999999996</v>
      </c>
      <c r="D3821" t="s">
        <v>8263</v>
      </c>
      <c r="E3821" t="s">
        <v>14</v>
      </c>
      <c r="F3821" t="s">
        <v>6071</v>
      </c>
      <c r="G3821">
        <v>61.198121</v>
      </c>
      <c r="H3821">
        <v>7.2240669999999998</v>
      </c>
      <c r="I3821">
        <v>392</v>
      </c>
      <c r="J3821" t="s">
        <v>8263</v>
      </c>
      <c r="K3821" t="s">
        <v>8263</v>
      </c>
      <c r="L3821">
        <v>10.3</v>
      </c>
    </row>
    <row r="3822" spans="1:12" x14ac:dyDescent="0.3">
      <c r="A3822" t="s">
        <v>7549</v>
      </c>
      <c r="B3822" t="s">
        <v>7550</v>
      </c>
      <c r="C3822">
        <v>2.8</v>
      </c>
      <c r="D3822" t="s">
        <v>8263</v>
      </c>
      <c r="E3822" t="s">
        <v>14</v>
      </c>
      <c r="F3822" t="s">
        <v>6071</v>
      </c>
      <c r="G3822">
        <v>61.675811000000003</v>
      </c>
      <c r="H3822">
        <v>6.4032489999999997</v>
      </c>
      <c r="I3822">
        <v>179</v>
      </c>
      <c r="J3822" t="s">
        <v>8263</v>
      </c>
      <c r="K3822" t="s">
        <v>8263</v>
      </c>
      <c r="L3822">
        <v>7.3</v>
      </c>
    </row>
    <row r="3823" spans="1:12" x14ac:dyDescent="0.3">
      <c r="A3823" t="s">
        <v>7551</v>
      </c>
      <c r="B3823" t="s">
        <v>7552</v>
      </c>
      <c r="C3823">
        <v>5.5</v>
      </c>
      <c r="D3823" t="s">
        <v>8263</v>
      </c>
      <c r="E3823" t="s">
        <v>14</v>
      </c>
      <c r="F3823" t="s">
        <v>6071</v>
      </c>
      <c r="G3823">
        <v>60.678333000000002</v>
      </c>
      <c r="H3823">
        <v>10.352728000000001</v>
      </c>
      <c r="I3823" t="s">
        <v>8263</v>
      </c>
      <c r="J3823">
        <v>12</v>
      </c>
      <c r="K3823" t="s">
        <v>8263</v>
      </c>
      <c r="L3823">
        <v>19</v>
      </c>
    </row>
    <row r="3824" spans="1:12" x14ac:dyDescent="0.3">
      <c r="A3824" t="s">
        <v>7553</v>
      </c>
      <c r="B3824" t="s">
        <v>7554</v>
      </c>
      <c r="C3824">
        <v>3.9</v>
      </c>
      <c r="D3824" t="s">
        <v>8263</v>
      </c>
      <c r="E3824" t="s">
        <v>14</v>
      </c>
      <c r="F3824" t="s">
        <v>6071</v>
      </c>
      <c r="G3824">
        <v>59.739328</v>
      </c>
      <c r="H3824">
        <v>6.5189560000000002</v>
      </c>
      <c r="I3824">
        <v>74</v>
      </c>
      <c r="J3824">
        <v>84.6</v>
      </c>
      <c r="K3824">
        <v>10152</v>
      </c>
      <c r="L3824">
        <v>11</v>
      </c>
    </row>
    <row r="3825" spans="1:12" x14ac:dyDescent="0.3">
      <c r="A3825" t="s">
        <v>7555</v>
      </c>
      <c r="B3825" t="s">
        <v>7556</v>
      </c>
      <c r="C3825">
        <v>2.4</v>
      </c>
      <c r="D3825" t="s">
        <v>8263</v>
      </c>
      <c r="E3825" t="s">
        <v>14</v>
      </c>
      <c r="F3825" t="s">
        <v>6071</v>
      </c>
      <c r="G3825">
        <v>66.441762999999995</v>
      </c>
      <c r="H3825">
        <v>14.259012999999999</v>
      </c>
      <c r="I3825">
        <v>196</v>
      </c>
      <c r="J3825" t="s">
        <v>8263</v>
      </c>
      <c r="K3825" t="s">
        <v>8263</v>
      </c>
      <c r="L3825">
        <v>7.3</v>
      </c>
    </row>
    <row r="3826" spans="1:12" x14ac:dyDescent="0.3">
      <c r="A3826" t="s">
        <v>7557</v>
      </c>
      <c r="B3826" t="s">
        <v>7558</v>
      </c>
      <c r="C3826">
        <v>2.1</v>
      </c>
      <c r="D3826" t="s">
        <v>8263</v>
      </c>
      <c r="E3826" t="s">
        <v>14</v>
      </c>
      <c r="F3826" t="s">
        <v>6071</v>
      </c>
      <c r="G3826">
        <v>64.273358999999999</v>
      </c>
      <c r="H3826">
        <v>12.547991</v>
      </c>
      <c r="I3826">
        <v>59</v>
      </c>
      <c r="J3826" t="s">
        <v>8263</v>
      </c>
      <c r="K3826" t="s">
        <v>8263</v>
      </c>
      <c r="L3826">
        <v>10.199999999999999</v>
      </c>
    </row>
    <row r="3827" spans="1:12" x14ac:dyDescent="0.3">
      <c r="A3827" t="s">
        <v>7559</v>
      </c>
      <c r="B3827" t="s">
        <v>7560</v>
      </c>
      <c r="C3827">
        <v>2</v>
      </c>
      <c r="D3827" t="s">
        <v>8263</v>
      </c>
      <c r="E3827" t="s">
        <v>14</v>
      </c>
      <c r="F3827" t="s">
        <v>6071</v>
      </c>
      <c r="G3827">
        <v>62.202921000000003</v>
      </c>
      <c r="H3827">
        <v>6.2538090000000004</v>
      </c>
      <c r="I3827">
        <v>256</v>
      </c>
      <c r="J3827" t="s">
        <v>8263</v>
      </c>
      <c r="K3827" t="s">
        <v>8263</v>
      </c>
      <c r="L3827">
        <v>5.73</v>
      </c>
    </row>
    <row r="3828" spans="1:12" x14ac:dyDescent="0.3">
      <c r="A3828" t="s">
        <v>7561</v>
      </c>
      <c r="B3828" t="s">
        <v>7562</v>
      </c>
      <c r="C3828">
        <v>4.8</v>
      </c>
      <c r="D3828" t="s">
        <v>8263</v>
      </c>
      <c r="E3828" t="s">
        <v>14</v>
      </c>
      <c r="F3828" t="s">
        <v>6071</v>
      </c>
      <c r="G3828">
        <v>61.671548000000001</v>
      </c>
      <c r="H3828">
        <v>6.3792869999999997</v>
      </c>
      <c r="I3828">
        <v>206</v>
      </c>
      <c r="J3828" t="s">
        <v>8263</v>
      </c>
      <c r="K3828" t="s">
        <v>8263</v>
      </c>
      <c r="L3828">
        <v>18</v>
      </c>
    </row>
    <row r="3829" spans="1:12" x14ac:dyDescent="0.3">
      <c r="A3829" t="s">
        <v>7563</v>
      </c>
      <c r="B3829" t="s">
        <v>7564</v>
      </c>
      <c r="C3829">
        <v>1.75</v>
      </c>
      <c r="D3829" t="s">
        <v>8263</v>
      </c>
      <c r="E3829" t="s">
        <v>14</v>
      </c>
      <c r="F3829" t="s">
        <v>6071</v>
      </c>
      <c r="G3829">
        <v>59.374836000000002</v>
      </c>
      <c r="H3829">
        <v>6.4494400000000001</v>
      </c>
      <c r="I3829">
        <v>210</v>
      </c>
      <c r="J3829" t="s">
        <v>8263</v>
      </c>
      <c r="K3829" t="s">
        <v>8263</v>
      </c>
      <c r="L3829">
        <v>4.3499999999999996</v>
      </c>
    </row>
    <row r="3830" spans="1:12" x14ac:dyDescent="0.3">
      <c r="A3830" t="s">
        <v>7565</v>
      </c>
      <c r="B3830" t="s">
        <v>7566</v>
      </c>
      <c r="C3830">
        <v>4.5</v>
      </c>
      <c r="D3830" t="s">
        <v>8263</v>
      </c>
      <c r="E3830" t="s">
        <v>14</v>
      </c>
      <c r="F3830" t="s">
        <v>6071</v>
      </c>
      <c r="G3830">
        <v>58.326220999999997</v>
      </c>
      <c r="H3830">
        <v>6.3519059999999996</v>
      </c>
      <c r="I3830" t="s">
        <v>8263</v>
      </c>
      <c r="J3830">
        <v>6.38</v>
      </c>
      <c r="K3830" t="s">
        <v>8263</v>
      </c>
      <c r="L3830">
        <v>16</v>
      </c>
    </row>
    <row r="3831" spans="1:12" x14ac:dyDescent="0.3">
      <c r="A3831" t="s">
        <v>7567</v>
      </c>
      <c r="B3831" t="s">
        <v>7568</v>
      </c>
      <c r="C3831">
        <v>1.38</v>
      </c>
      <c r="D3831" t="s">
        <v>8263</v>
      </c>
      <c r="E3831" t="s">
        <v>14</v>
      </c>
      <c r="F3831" t="s">
        <v>6071</v>
      </c>
      <c r="G3831">
        <v>62.953051000000002</v>
      </c>
      <c r="H3831">
        <v>8.1330369999999998</v>
      </c>
      <c r="I3831">
        <v>318.60000000000002</v>
      </c>
      <c r="J3831">
        <v>0</v>
      </c>
      <c r="K3831" t="s">
        <v>8263</v>
      </c>
      <c r="L3831">
        <v>5.8</v>
      </c>
    </row>
    <row r="3832" spans="1:12" x14ac:dyDescent="0.3">
      <c r="A3832" t="s">
        <v>7569</v>
      </c>
      <c r="B3832" t="s">
        <v>7570</v>
      </c>
      <c r="C3832">
        <v>2.4</v>
      </c>
      <c r="D3832" t="s">
        <v>8263</v>
      </c>
      <c r="E3832" t="s">
        <v>14</v>
      </c>
      <c r="F3832" t="s">
        <v>6071</v>
      </c>
      <c r="G3832">
        <v>61.483854000000001</v>
      </c>
      <c r="H3832">
        <v>5.6322279999999996</v>
      </c>
      <c r="I3832">
        <v>308</v>
      </c>
      <c r="J3832" t="s">
        <v>8263</v>
      </c>
      <c r="K3832" t="s">
        <v>8263</v>
      </c>
      <c r="L3832">
        <v>8.4</v>
      </c>
    </row>
    <row r="3833" spans="1:12" x14ac:dyDescent="0.3">
      <c r="A3833" t="s">
        <v>7571</v>
      </c>
      <c r="B3833" t="s">
        <v>7572</v>
      </c>
      <c r="C3833">
        <v>4.04</v>
      </c>
      <c r="D3833" t="s">
        <v>8263</v>
      </c>
      <c r="E3833" t="s">
        <v>14</v>
      </c>
      <c r="F3833" t="s">
        <v>6071</v>
      </c>
      <c r="G3833">
        <v>66.417748000000003</v>
      </c>
      <c r="H3833">
        <v>14.522988</v>
      </c>
      <c r="I3833">
        <v>301</v>
      </c>
      <c r="J3833" t="s">
        <v>8263</v>
      </c>
      <c r="K3833" t="s">
        <v>8263</v>
      </c>
      <c r="L3833">
        <v>17.05</v>
      </c>
    </row>
    <row r="3834" spans="1:12" x14ac:dyDescent="0.3">
      <c r="A3834" t="s">
        <v>7573</v>
      </c>
      <c r="B3834" t="s">
        <v>7574</v>
      </c>
      <c r="C3834">
        <v>3.3</v>
      </c>
      <c r="D3834" t="s">
        <v>8263</v>
      </c>
      <c r="E3834" t="s">
        <v>14</v>
      </c>
      <c r="F3834" t="s">
        <v>6071</v>
      </c>
      <c r="G3834">
        <v>60.983711</v>
      </c>
      <c r="H3834">
        <v>5.6986319999999999</v>
      </c>
      <c r="I3834">
        <v>78</v>
      </c>
      <c r="J3834">
        <v>39.6</v>
      </c>
      <c r="K3834">
        <v>7246.8</v>
      </c>
      <c r="L3834">
        <v>13</v>
      </c>
    </row>
    <row r="3835" spans="1:12" x14ac:dyDescent="0.3">
      <c r="A3835" t="s">
        <v>7575</v>
      </c>
      <c r="B3835" t="s">
        <v>7576</v>
      </c>
      <c r="C3835">
        <v>5.2</v>
      </c>
      <c r="D3835" t="s">
        <v>8263</v>
      </c>
      <c r="E3835" t="s">
        <v>14</v>
      </c>
      <c r="F3835" t="s">
        <v>6071</v>
      </c>
      <c r="G3835">
        <v>60.636288999999998</v>
      </c>
      <c r="H3835">
        <v>5.9636769999999997</v>
      </c>
      <c r="I3835">
        <v>280</v>
      </c>
      <c r="J3835" t="s">
        <v>8263</v>
      </c>
      <c r="K3835" t="s">
        <v>8263</v>
      </c>
      <c r="L3835">
        <v>19</v>
      </c>
    </row>
    <row r="3836" spans="1:12" x14ac:dyDescent="0.3">
      <c r="A3836" t="s">
        <v>7577</v>
      </c>
      <c r="B3836" t="s">
        <v>7578</v>
      </c>
      <c r="C3836">
        <v>2.5</v>
      </c>
      <c r="D3836" t="s">
        <v>8263</v>
      </c>
      <c r="E3836" t="s">
        <v>14</v>
      </c>
      <c r="F3836" t="s">
        <v>6071</v>
      </c>
      <c r="G3836">
        <v>61.511391000000003</v>
      </c>
      <c r="H3836">
        <v>6.2670180000000002</v>
      </c>
      <c r="I3836">
        <v>176.1</v>
      </c>
      <c r="J3836" t="s">
        <v>8263</v>
      </c>
      <c r="K3836" t="s">
        <v>8263</v>
      </c>
      <c r="L3836">
        <v>11.4</v>
      </c>
    </row>
    <row r="3837" spans="1:12" x14ac:dyDescent="0.3">
      <c r="A3837" t="s">
        <v>7579</v>
      </c>
      <c r="B3837" t="s">
        <v>7580</v>
      </c>
      <c r="C3837">
        <v>1.4</v>
      </c>
      <c r="D3837" t="s">
        <v>8263</v>
      </c>
      <c r="E3837" t="s">
        <v>14</v>
      </c>
      <c r="F3837" t="s">
        <v>6071</v>
      </c>
      <c r="G3837">
        <v>64.499178000000001</v>
      </c>
      <c r="H3837">
        <v>10.912808</v>
      </c>
      <c r="I3837">
        <v>16.5</v>
      </c>
      <c r="J3837">
        <v>0</v>
      </c>
      <c r="K3837">
        <v>0</v>
      </c>
      <c r="L3837">
        <v>7.3</v>
      </c>
    </row>
    <row r="3838" spans="1:12" x14ac:dyDescent="0.3">
      <c r="A3838" t="s">
        <v>7581</v>
      </c>
      <c r="B3838" t="s">
        <v>7582</v>
      </c>
      <c r="C3838">
        <v>3.5</v>
      </c>
      <c r="D3838" t="s">
        <v>8263</v>
      </c>
      <c r="E3838" t="s">
        <v>14</v>
      </c>
      <c r="F3838" t="s">
        <v>6071</v>
      </c>
      <c r="G3838">
        <v>59.565626000000002</v>
      </c>
      <c r="H3838">
        <v>9.2630800000000004</v>
      </c>
      <c r="I3838">
        <v>29</v>
      </c>
      <c r="J3838" t="s">
        <v>8263</v>
      </c>
      <c r="K3838" t="s">
        <v>8263</v>
      </c>
      <c r="L3838">
        <v>10</v>
      </c>
    </row>
    <row r="3839" spans="1:12" x14ac:dyDescent="0.3">
      <c r="A3839" t="s">
        <v>7583</v>
      </c>
      <c r="B3839" t="s">
        <v>7584</v>
      </c>
      <c r="C3839">
        <v>1.8</v>
      </c>
      <c r="D3839" t="s">
        <v>8263</v>
      </c>
      <c r="E3839" t="s">
        <v>14</v>
      </c>
      <c r="F3839" t="s">
        <v>6071</v>
      </c>
      <c r="G3839">
        <v>58.856749999999998</v>
      </c>
      <c r="H3839">
        <v>8.3400470000000002</v>
      </c>
      <c r="I3839">
        <v>240</v>
      </c>
      <c r="J3839" t="s">
        <v>8263</v>
      </c>
      <c r="K3839" t="s">
        <v>8263</v>
      </c>
      <c r="L3839">
        <v>5.5</v>
      </c>
    </row>
    <row r="3840" spans="1:12" x14ac:dyDescent="0.3">
      <c r="A3840" t="s">
        <v>7585</v>
      </c>
      <c r="B3840" t="s">
        <v>7586</v>
      </c>
      <c r="C3840">
        <v>1.2</v>
      </c>
      <c r="D3840" t="s">
        <v>8263</v>
      </c>
      <c r="E3840" t="s">
        <v>14</v>
      </c>
      <c r="F3840" t="s">
        <v>6071</v>
      </c>
      <c r="G3840">
        <v>58.881998000000003</v>
      </c>
      <c r="H3840">
        <v>8.2460059999999995</v>
      </c>
      <c r="I3840" t="s">
        <v>8263</v>
      </c>
      <c r="J3840" t="s">
        <v>8263</v>
      </c>
      <c r="K3840" t="s">
        <v>8263</v>
      </c>
      <c r="L3840">
        <v>3.9</v>
      </c>
    </row>
    <row r="3841" spans="1:12" x14ac:dyDescent="0.3">
      <c r="A3841" t="s">
        <v>7587</v>
      </c>
      <c r="B3841" t="s">
        <v>7588</v>
      </c>
      <c r="C3841">
        <v>1.1000000000000001</v>
      </c>
      <c r="D3841" t="s">
        <v>8263</v>
      </c>
      <c r="E3841" t="s">
        <v>14</v>
      </c>
      <c r="F3841" t="s">
        <v>6071</v>
      </c>
      <c r="G3841">
        <v>62.060805000000002</v>
      </c>
      <c r="H3841">
        <v>6.2122339999999996</v>
      </c>
      <c r="I3841" t="s">
        <v>8263</v>
      </c>
      <c r="J3841" t="s">
        <v>8263</v>
      </c>
      <c r="K3841" t="s">
        <v>8263</v>
      </c>
      <c r="L3841">
        <v>5.7</v>
      </c>
    </row>
    <row r="3842" spans="1:12" x14ac:dyDescent="0.3">
      <c r="A3842" t="s">
        <v>7589</v>
      </c>
      <c r="B3842" t="s">
        <v>7590</v>
      </c>
      <c r="C3842">
        <v>1.33</v>
      </c>
      <c r="D3842" t="s">
        <v>8263</v>
      </c>
      <c r="E3842" t="s">
        <v>14</v>
      </c>
      <c r="F3842" t="s">
        <v>6071</v>
      </c>
      <c r="G3842">
        <v>61.569374000000003</v>
      </c>
      <c r="H3842">
        <v>5.7781019999999996</v>
      </c>
      <c r="I3842" t="s">
        <v>8263</v>
      </c>
      <c r="J3842" t="s">
        <v>8263</v>
      </c>
      <c r="K3842" t="s">
        <v>8263</v>
      </c>
      <c r="L3842">
        <v>4.4000000000000004</v>
      </c>
    </row>
    <row r="3843" spans="1:12" x14ac:dyDescent="0.3">
      <c r="A3843" t="s">
        <v>7591</v>
      </c>
      <c r="B3843" t="s">
        <v>7592</v>
      </c>
      <c r="C3843">
        <v>1.2</v>
      </c>
      <c r="D3843" t="s">
        <v>8263</v>
      </c>
      <c r="E3843" t="s">
        <v>14</v>
      </c>
      <c r="F3843" t="s">
        <v>6071</v>
      </c>
      <c r="G3843">
        <v>61.618304999999999</v>
      </c>
      <c r="H3843">
        <v>8.9777550000000002</v>
      </c>
      <c r="I3843">
        <v>24</v>
      </c>
      <c r="J3843" t="s">
        <v>8263</v>
      </c>
      <c r="K3843" t="s">
        <v>8263</v>
      </c>
      <c r="L3843">
        <v>7.5</v>
      </c>
    </row>
    <row r="3844" spans="1:12" x14ac:dyDescent="0.3">
      <c r="A3844" t="s">
        <v>7593</v>
      </c>
      <c r="B3844" t="s">
        <v>7594</v>
      </c>
      <c r="C3844">
        <v>1.1499999999999999</v>
      </c>
      <c r="D3844" t="s">
        <v>8263</v>
      </c>
      <c r="E3844" t="s">
        <v>14</v>
      </c>
      <c r="F3844" t="s">
        <v>6071</v>
      </c>
      <c r="G3844">
        <v>60.778292</v>
      </c>
      <c r="H3844">
        <v>5.947597</v>
      </c>
      <c r="I3844" t="s">
        <v>8263</v>
      </c>
      <c r="J3844" t="s">
        <v>8263</v>
      </c>
      <c r="K3844" t="s">
        <v>8263</v>
      </c>
      <c r="L3844">
        <v>3.5</v>
      </c>
    </row>
    <row r="3845" spans="1:12" x14ac:dyDescent="0.3">
      <c r="A3845" t="s">
        <v>7595</v>
      </c>
      <c r="B3845" t="s">
        <v>7596</v>
      </c>
      <c r="C3845">
        <v>1.44</v>
      </c>
      <c r="D3845" t="s">
        <v>8263</v>
      </c>
      <c r="E3845" t="s">
        <v>14</v>
      </c>
      <c r="F3845" t="s">
        <v>6071</v>
      </c>
      <c r="G3845">
        <v>61.915478</v>
      </c>
      <c r="H3845">
        <v>6.5844740000000002</v>
      </c>
      <c r="I3845">
        <v>118.3</v>
      </c>
      <c r="J3845">
        <v>4.0999999999999996</v>
      </c>
      <c r="K3845">
        <v>1172.5999999999999</v>
      </c>
      <c r="L3845">
        <v>4.2</v>
      </c>
    </row>
    <row r="3846" spans="1:12" x14ac:dyDescent="0.3">
      <c r="A3846" t="s">
        <v>7597</v>
      </c>
      <c r="B3846" t="s">
        <v>7598</v>
      </c>
      <c r="C3846">
        <v>1.2</v>
      </c>
      <c r="D3846" t="s">
        <v>8263</v>
      </c>
      <c r="E3846" t="s">
        <v>14</v>
      </c>
      <c r="F3846" t="s">
        <v>6071</v>
      </c>
      <c r="G3846">
        <v>62.274836000000001</v>
      </c>
      <c r="H3846">
        <v>6.1584159999999999</v>
      </c>
      <c r="I3846" t="s">
        <v>8263</v>
      </c>
      <c r="J3846" t="s">
        <v>8263</v>
      </c>
      <c r="K3846" t="s">
        <v>8263</v>
      </c>
      <c r="L3846">
        <v>4.91</v>
      </c>
    </row>
    <row r="3847" spans="1:12" x14ac:dyDescent="0.3">
      <c r="A3847" t="s">
        <v>7599</v>
      </c>
      <c r="B3847" t="s">
        <v>7600</v>
      </c>
      <c r="C3847">
        <v>1.1000000000000001</v>
      </c>
      <c r="D3847" t="s">
        <v>8263</v>
      </c>
      <c r="E3847" t="s">
        <v>14</v>
      </c>
      <c r="F3847" t="s">
        <v>6071</v>
      </c>
      <c r="G3847">
        <v>62.497591999999997</v>
      </c>
      <c r="H3847">
        <v>7.5978029999999999</v>
      </c>
      <c r="I3847" t="s">
        <v>8263</v>
      </c>
      <c r="J3847" t="s">
        <v>8263</v>
      </c>
      <c r="K3847" t="s">
        <v>8263</v>
      </c>
      <c r="L3847">
        <v>4.5</v>
      </c>
    </row>
    <row r="3848" spans="1:12" x14ac:dyDescent="0.3">
      <c r="A3848" t="s">
        <v>7601</v>
      </c>
      <c r="B3848" t="s">
        <v>7602</v>
      </c>
      <c r="C3848">
        <v>1.44</v>
      </c>
      <c r="D3848" t="s">
        <v>8263</v>
      </c>
      <c r="E3848" t="s">
        <v>14</v>
      </c>
      <c r="F3848" t="s">
        <v>6071</v>
      </c>
      <c r="G3848">
        <v>60.124305</v>
      </c>
      <c r="H3848">
        <v>10.364395</v>
      </c>
      <c r="I3848">
        <v>330</v>
      </c>
      <c r="J3848">
        <v>3</v>
      </c>
      <c r="K3848">
        <v>2400</v>
      </c>
      <c r="L3848">
        <v>3.5</v>
      </c>
    </row>
    <row r="3849" spans="1:12" x14ac:dyDescent="0.3">
      <c r="A3849" t="s">
        <v>7603</v>
      </c>
      <c r="B3849" t="s">
        <v>7604</v>
      </c>
      <c r="C3849">
        <v>1.59</v>
      </c>
      <c r="D3849" t="s">
        <v>8263</v>
      </c>
      <c r="E3849" t="s">
        <v>14</v>
      </c>
      <c r="F3849" t="s">
        <v>6071</v>
      </c>
      <c r="G3849">
        <v>63.192273999999998</v>
      </c>
      <c r="H3849">
        <v>9.7573209999999992</v>
      </c>
      <c r="I3849">
        <v>82</v>
      </c>
      <c r="J3849">
        <v>7.2</v>
      </c>
      <c r="K3849">
        <v>1324.8</v>
      </c>
      <c r="L3849">
        <v>8.1999999999999993</v>
      </c>
    </row>
    <row r="3850" spans="1:12" x14ac:dyDescent="0.3">
      <c r="A3850" t="s">
        <v>7605</v>
      </c>
      <c r="B3850" t="s">
        <v>7606</v>
      </c>
      <c r="C3850">
        <v>1.2</v>
      </c>
      <c r="D3850" t="s">
        <v>8263</v>
      </c>
      <c r="E3850" t="s">
        <v>14</v>
      </c>
      <c r="F3850" t="s">
        <v>6071</v>
      </c>
      <c r="G3850">
        <v>62.825491999999997</v>
      </c>
      <c r="H3850">
        <v>7.7055249999999997</v>
      </c>
      <c r="I3850">
        <v>42</v>
      </c>
      <c r="J3850" t="s">
        <v>8263</v>
      </c>
      <c r="K3850" t="s">
        <v>8263</v>
      </c>
      <c r="L3850">
        <v>4.5</v>
      </c>
    </row>
    <row r="3851" spans="1:12" x14ac:dyDescent="0.3">
      <c r="A3851" t="s">
        <v>7607</v>
      </c>
      <c r="B3851" t="s">
        <v>7608</v>
      </c>
      <c r="C3851">
        <v>2.2000000000000002</v>
      </c>
      <c r="D3851" t="s">
        <v>8263</v>
      </c>
      <c r="E3851" t="s">
        <v>14</v>
      </c>
      <c r="F3851" t="s">
        <v>6071</v>
      </c>
      <c r="G3851">
        <v>61.219788999999999</v>
      </c>
      <c r="H3851">
        <v>10.197746</v>
      </c>
      <c r="I3851">
        <v>24.23</v>
      </c>
      <c r="J3851">
        <v>0</v>
      </c>
      <c r="K3851">
        <v>0</v>
      </c>
      <c r="L3851">
        <v>9.8000000000000007</v>
      </c>
    </row>
    <row r="3852" spans="1:12" x14ac:dyDescent="0.3">
      <c r="A3852" t="s">
        <v>7609</v>
      </c>
      <c r="B3852" t="s">
        <v>7610</v>
      </c>
      <c r="C3852">
        <v>2.66</v>
      </c>
      <c r="D3852" t="s">
        <v>8263</v>
      </c>
      <c r="E3852" t="s">
        <v>14</v>
      </c>
      <c r="F3852" t="s">
        <v>6071</v>
      </c>
      <c r="G3852">
        <v>60.764628999999999</v>
      </c>
      <c r="H3852">
        <v>5.3857330000000001</v>
      </c>
      <c r="I3852">
        <v>247</v>
      </c>
      <c r="J3852">
        <v>0.6</v>
      </c>
      <c r="K3852">
        <v>340.8</v>
      </c>
      <c r="L3852">
        <v>6.4</v>
      </c>
    </row>
    <row r="3853" spans="1:12" x14ac:dyDescent="0.3">
      <c r="A3853" t="s">
        <v>7611</v>
      </c>
      <c r="B3853" t="s">
        <v>7612</v>
      </c>
      <c r="C3853">
        <v>1.95</v>
      </c>
      <c r="D3853" t="s">
        <v>8263</v>
      </c>
      <c r="E3853" t="s">
        <v>14</v>
      </c>
      <c r="F3853" t="s">
        <v>6071</v>
      </c>
      <c r="G3853">
        <v>60.507097000000002</v>
      </c>
      <c r="H3853">
        <v>7.9876440000000004</v>
      </c>
      <c r="I3853">
        <v>88</v>
      </c>
      <c r="J3853" t="s">
        <v>8263</v>
      </c>
      <c r="K3853" t="s">
        <v>8263</v>
      </c>
      <c r="L3853">
        <v>5.8</v>
      </c>
    </row>
    <row r="3854" spans="1:12" x14ac:dyDescent="0.3">
      <c r="A3854" t="s">
        <v>7613</v>
      </c>
      <c r="B3854" t="s">
        <v>7614</v>
      </c>
      <c r="C3854">
        <v>1.8</v>
      </c>
      <c r="D3854" t="s">
        <v>8263</v>
      </c>
      <c r="E3854" t="s">
        <v>14</v>
      </c>
      <c r="F3854" t="s">
        <v>6071</v>
      </c>
      <c r="G3854">
        <v>63.948881</v>
      </c>
      <c r="H3854">
        <v>10.995817000000001</v>
      </c>
      <c r="I3854">
        <v>132</v>
      </c>
      <c r="J3854" t="s">
        <v>8263</v>
      </c>
      <c r="K3854" t="s">
        <v>8263</v>
      </c>
      <c r="L3854">
        <v>4.9000000000000004</v>
      </c>
    </row>
    <row r="3855" spans="1:12" x14ac:dyDescent="0.3">
      <c r="A3855" t="s">
        <v>7615</v>
      </c>
      <c r="B3855" t="s">
        <v>7616</v>
      </c>
      <c r="C3855">
        <v>5</v>
      </c>
      <c r="D3855" t="s">
        <v>8263</v>
      </c>
      <c r="E3855" t="s">
        <v>14</v>
      </c>
      <c r="F3855" t="s">
        <v>6071</v>
      </c>
      <c r="G3855">
        <v>59.478233000000003</v>
      </c>
      <c r="H3855">
        <v>5.990793</v>
      </c>
      <c r="I3855">
        <v>105</v>
      </c>
      <c r="J3855">
        <v>0</v>
      </c>
      <c r="K3855">
        <v>0</v>
      </c>
      <c r="L3855">
        <v>18.2</v>
      </c>
    </row>
    <row r="3856" spans="1:12" x14ac:dyDescent="0.3">
      <c r="A3856" t="s">
        <v>7617</v>
      </c>
      <c r="B3856" t="s">
        <v>7618</v>
      </c>
      <c r="C3856">
        <v>2.84</v>
      </c>
      <c r="D3856" t="s">
        <v>8263</v>
      </c>
      <c r="E3856" t="s">
        <v>14</v>
      </c>
      <c r="F3856" t="s">
        <v>6071</v>
      </c>
      <c r="G3856">
        <v>60.641958000000002</v>
      </c>
      <c r="H3856">
        <v>6.3249190000000004</v>
      </c>
      <c r="I3856">
        <v>113.3</v>
      </c>
      <c r="J3856" t="s">
        <v>8263</v>
      </c>
      <c r="K3856" t="s">
        <v>8263</v>
      </c>
      <c r="L3856">
        <v>9</v>
      </c>
    </row>
    <row r="3857" spans="1:12" x14ac:dyDescent="0.3">
      <c r="A3857" t="s">
        <v>7619</v>
      </c>
      <c r="B3857" t="s">
        <v>7620</v>
      </c>
      <c r="C3857">
        <v>3.12</v>
      </c>
      <c r="D3857" t="s">
        <v>8263</v>
      </c>
      <c r="E3857" t="s">
        <v>14</v>
      </c>
      <c r="F3857" t="s">
        <v>6071</v>
      </c>
      <c r="G3857">
        <v>58.359811000000001</v>
      </c>
      <c r="H3857">
        <v>7.0446059999999999</v>
      </c>
      <c r="I3857">
        <v>137</v>
      </c>
      <c r="J3857" t="s">
        <v>8263</v>
      </c>
      <c r="K3857" t="s">
        <v>8263</v>
      </c>
      <c r="L3857">
        <v>8.35</v>
      </c>
    </row>
    <row r="3858" spans="1:12" x14ac:dyDescent="0.3">
      <c r="A3858" t="s">
        <v>7621</v>
      </c>
      <c r="B3858" t="s">
        <v>7622</v>
      </c>
      <c r="C3858">
        <v>1.25</v>
      </c>
      <c r="D3858" t="s">
        <v>8263</v>
      </c>
      <c r="E3858" t="s">
        <v>14</v>
      </c>
      <c r="F3858" t="s">
        <v>6071</v>
      </c>
      <c r="G3858">
        <v>63.01849</v>
      </c>
      <c r="H3858">
        <v>9.3647559999999999</v>
      </c>
      <c r="I3858">
        <v>135</v>
      </c>
      <c r="J3858" t="s">
        <v>8263</v>
      </c>
      <c r="K3858" t="s">
        <v>8263</v>
      </c>
      <c r="L3858">
        <v>4</v>
      </c>
    </row>
    <row r="3859" spans="1:12" x14ac:dyDescent="0.3">
      <c r="A3859" t="s">
        <v>7623</v>
      </c>
      <c r="B3859" t="s">
        <v>7624</v>
      </c>
      <c r="C3859">
        <v>3.8</v>
      </c>
      <c r="D3859" t="s">
        <v>8263</v>
      </c>
      <c r="E3859" t="s">
        <v>14</v>
      </c>
      <c r="F3859" t="s">
        <v>6071</v>
      </c>
      <c r="G3859">
        <v>64.266277000000002</v>
      </c>
      <c r="H3859">
        <v>12.294282000000001</v>
      </c>
      <c r="I3859">
        <v>109.4</v>
      </c>
      <c r="J3859">
        <v>0</v>
      </c>
      <c r="K3859">
        <v>0</v>
      </c>
      <c r="L3859">
        <v>12.4</v>
      </c>
    </row>
    <row r="3860" spans="1:12" x14ac:dyDescent="0.3">
      <c r="A3860" t="s">
        <v>7625</v>
      </c>
      <c r="B3860" t="s">
        <v>7626</v>
      </c>
      <c r="C3860">
        <v>4.95</v>
      </c>
      <c r="D3860" t="s">
        <v>8263</v>
      </c>
      <c r="E3860" t="s">
        <v>14</v>
      </c>
      <c r="F3860" t="s">
        <v>6071</v>
      </c>
      <c r="G3860">
        <v>62.827032000000003</v>
      </c>
      <c r="H3860">
        <v>8.7018120000000003</v>
      </c>
      <c r="I3860" t="s">
        <v>8263</v>
      </c>
      <c r="J3860" t="s">
        <v>8263</v>
      </c>
      <c r="K3860" t="s">
        <v>8263</v>
      </c>
      <c r="L3860">
        <v>25.7</v>
      </c>
    </row>
    <row r="3861" spans="1:12" x14ac:dyDescent="0.3">
      <c r="A3861" t="s">
        <v>7627</v>
      </c>
      <c r="B3861" t="s">
        <v>7628</v>
      </c>
      <c r="C3861">
        <v>4.62</v>
      </c>
      <c r="D3861" t="s">
        <v>8263</v>
      </c>
      <c r="E3861" t="s">
        <v>14</v>
      </c>
      <c r="F3861" t="s">
        <v>6071</v>
      </c>
      <c r="G3861">
        <v>60.31221</v>
      </c>
      <c r="H3861">
        <v>5.6696920000000004</v>
      </c>
      <c r="I3861">
        <v>161</v>
      </c>
      <c r="J3861">
        <v>0.2</v>
      </c>
      <c r="K3861">
        <v>77.8</v>
      </c>
      <c r="L3861">
        <v>16</v>
      </c>
    </row>
    <row r="3862" spans="1:12" x14ac:dyDescent="0.3">
      <c r="A3862" t="s">
        <v>7629</v>
      </c>
      <c r="B3862" t="s">
        <v>7630</v>
      </c>
      <c r="C3862">
        <v>4.05</v>
      </c>
      <c r="D3862" t="s">
        <v>8263</v>
      </c>
      <c r="E3862" t="s">
        <v>14</v>
      </c>
      <c r="F3862" t="s">
        <v>6071</v>
      </c>
      <c r="G3862">
        <v>63.092292999999998</v>
      </c>
      <c r="H3862">
        <v>9.2229930000000007</v>
      </c>
      <c r="I3862" t="s">
        <v>8263</v>
      </c>
      <c r="J3862">
        <v>0</v>
      </c>
      <c r="K3862" t="s">
        <v>8263</v>
      </c>
      <c r="L3862">
        <v>15.8</v>
      </c>
    </row>
    <row r="3863" spans="1:12" x14ac:dyDescent="0.3">
      <c r="A3863" t="s">
        <v>7631</v>
      </c>
      <c r="B3863" t="s">
        <v>7632</v>
      </c>
      <c r="C3863">
        <v>5</v>
      </c>
      <c r="D3863" t="s">
        <v>8263</v>
      </c>
      <c r="E3863" t="s">
        <v>14</v>
      </c>
      <c r="F3863" t="s">
        <v>6071</v>
      </c>
      <c r="G3863">
        <v>61.149408999999999</v>
      </c>
      <c r="H3863">
        <v>6.0741209999999999</v>
      </c>
      <c r="I3863">
        <v>292.5</v>
      </c>
      <c r="J3863" t="s">
        <v>8263</v>
      </c>
      <c r="K3863" t="s">
        <v>8263</v>
      </c>
      <c r="L3863">
        <v>22.4</v>
      </c>
    </row>
    <row r="3864" spans="1:12" x14ac:dyDescent="0.3">
      <c r="A3864" t="s">
        <v>7633</v>
      </c>
      <c r="B3864" t="s">
        <v>7634</v>
      </c>
      <c r="C3864">
        <v>3.1</v>
      </c>
      <c r="D3864" t="s">
        <v>8263</v>
      </c>
      <c r="E3864" t="s">
        <v>14</v>
      </c>
      <c r="F3864" t="s">
        <v>6071</v>
      </c>
      <c r="G3864">
        <v>60.128309999999999</v>
      </c>
      <c r="H3864">
        <v>6.2335539999999998</v>
      </c>
      <c r="I3864">
        <v>137</v>
      </c>
      <c r="J3864" t="s">
        <v>8263</v>
      </c>
      <c r="K3864" t="s">
        <v>8263</v>
      </c>
      <c r="L3864">
        <v>9.3000000000000007</v>
      </c>
    </row>
    <row r="3865" spans="1:12" x14ac:dyDescent="0.3">
      <c r="A3865" t="s">
        <v>7635</v>
      </c>
      <c r="B3865" t="s">
        <v>7636</v>
      </c>
      <c r="C3865">
        <v>1.3</v>
      </c>
      <c r="D3865" t="s">
        <v>8263</v>
      </c>
      <c r="E3865" t="s">
        <v>14</v>
      </c>
      <c r="F3865" t="s">
        <v>6071</v>
      </c>
      <c r="G3865">
        <v>58.541891999999997</v>
      </c>
      <c r="H3865">
        <v>7.4245479999999997</v>
      </c>
      <c r="I3865">
        <v>93.4</v>
      </c>
      <c r="J3865" t="s">
        <v>8263</v>
      </c>
      <c r="K3865" t="s">
        <v>8263</v>
      </c>
      <c r="L3865">
        <v>3.8</v>
      </c>
    </row>
    <row r="3866" spans="1:12" x14ac:dyDescent="0.3">
      <c r="A3866" t="s">
        <v>7637</v>
      </c>
      <c r="B3866" t="s">
        <v>7638</v>
      </c>
      <c r="C3866">
        <v>2.8</v>
      </c>
      <c r="D3866" t="s">
        <v>8263</v>
      </c>
      <c r="E3866" t="s">
        <v>14</v>
      </c>
      <c r="F3866" t="s">
        <v>6071</v>
      </c>
      <c r="G3866">
        <v>66.803556999999998</v>
      </c>
      <c r="H3866">
        <v>13.763356999999999</v>
      </c>
      <c r="I3866">
        <v>251.5</v>
      </c>
      <c r="J3866" t="s">
        <v>8263</v>
      </c>
      <c r="K3866" t="s">
        <v>8263</v>
      </c>
      <c r="L3866">
        <v>7.8</v>
      </c>
    </row>
    <row r="3867" spans="1:12" x14ac:dyDescent="0.3">
      <c r="A3867" t="s">
        <v>7639</v>
      </c>
      <c r="B3867" t="s">
        <v>7640</v>
      </c>
      <c r="C3867">
        <v>2.7</v>
      </c>
      <c r="D3867" t="s">
        <v>8263</v>
      </c>
      <c r="E3867" t="s">
        <v>14</v>
      </c>
      <c r="F3867" t="s">
        <v>6071</v>
      </c>
      <c r="G3867">
        <v>68.207772000000006</v>
      </c>
      <c r="H3867">
        <v>17.366152</v>
      </c>
      <c r="I3867">
        <v>310</v>
      </c>
      <c r="J3867" t="s">
        <v>8263</v>
      </c>
      <c r="K3867" t="s">
        <v>8263</v>
      </c>
      <c r="L3867">
        <v>7</v>
      </c>
    </row>
    <row r="3868" spans="1:12" x14ac:dyDescent="0.3">
      <c r="A3868" t="s">
        <v>7641</v>
      </c>
      <c r="B3868" t="s">
        <v>7642</v>
      </c>
      <c r="C3868">
        <v>2.8</v>
      </c>
      <c r="D3868" t="s">
        <v>8263</v>
      </c>
      <c r="E3868" t="s">
        <v>14</v>
      </c>
      <c r="F3868" t="s">
        <v>6071</v>
      </c>
      <c r="G3868">
        <v>63.673364999999997</v>
      </c>
      <c r="H3868">
        <v>10.630910999999999</v>
      </c>
      <c r="I3868">
        <v>83.2</v>
      </c>
      <c r="J3868" t="s">
        <v>8263</v>
      </c>
      <c r="K3868" t="s">
        <v>8263</v>
      </c>
      <c r="L3868">
        <v>9.5</v>
      </c>
    </row>
    <row r="3869" spans="1:12" x14ac:dyDescent="0.3">
      <c r="A3869" t="s">
        <v>7643</v>
      </c>
      <c r="B3869" t="s">
        <v>7644</v>
      </c>
      <c r="C3869">
        <v>3.2</v>
      </c>
      <c r="D3869" t="s">
        <v>8263</v>
      </c>
      <c r="E3869" t="s">
        <v>14</v>
      </c>
      <c r="F3869" t="s">
        <v>6071</v>
      </c>
      <c r="G3869">
        <v>61.281879000000004</v>
      </c>
      <c r="H3869">
        <v>6.4977729999999996</v>
      </c>
      <c r="I3869">
        <v>242</v>
      </c>
      <c r="J3869" t="s">
        <v>8263</v>
      </c>
      <c r="K3869" t="s">
        <v>8263</v>
      </c>
      <c r="L3869">
        <v>9.6</v>
      </c>
    </row>
    <row r="3870" spans="1:12" x14ac:dyDescent="0.3">
      <c r="A3870" t="s">
        <v>7645</v>
      </c>
      <c r="B3870" t="s">
        <v>7646</v>
      </c>
      <c r="C3870">
        <v>2</v>
      </c>
      <c r="D3870" t="s">
        <v>8263</v>
      </c>
      <c r="E3870" t="s">
        <v>14</v>
      </c>
      <c r="F3870" t="s">
        <v>6071</v>
      </c>
      <c r="G3870">
        <v>61.523119999999999</v>
      </c>
      <c r="H3870">
        <v>6.4241729999999997</v>
      </c>
      <c r="I3870">
        <v>285</v>
      </c>
      <c r="J3870" t="s">
        <v>8263</v>
      </c>
      <c r="K3870" t="s">
        <v>8263</v>
      </c>
      <c r="L3870">
        <v>7.2</v>
      </c>
    </row>
    <row r="3871" spans="1:12" x14ac:dyDescent="0.3">
      <c r="A3871" t="s">
        <v>7647</v>
      </c>
      <c r="B3871" t="s">
        <v>7648</v>
      </c>
      <c r="C3871">
        <v>3.34</v>
      </c>
      <c r="D3871" t="s">
        <v>8263</v>
      </c>
      <c r="E3871" t="s">
        <v>14</v>
      </c>
      <c r="F3871" t="s">
        <v>6071</v>
      </c>
      <c r="G3871">
        <v>62.284418000000002</v>
      </c>
      <c r="H3871">
        <v>6.67713</v>
      </c>
      <c r="I3871">
        <v>225.1</v>
      </c>
      <c r="J3871" t="s">
        <v>8263</v>
      </c>
      <c r="K3871" t="s">
        <v>8263</v>
      </c>
      <c r="L3871">
        <v>12.1</v>
      </c>
    </row>
    <row r="3872" spans="1:12" x14ac:dyDescent="0.3">
      <c r="A3872" t="s">
        <v>7649</v>
      </c>
      <c r="B3872" t="s">
        <v>7650</v>
      </c>
      <c r="C3872">
        <v>1.2</v>
      </c>
      <c r="D3872" t="s">
        <v>8263</v>
      </c>
      <c r="E3872" t="s">
        <v>14</v>
      </c>
      <c r="F3872" t="s">
        <v>6071</v>
      </c>
      <c r="G3872">
        <v>63.031193999999999</v>
      </c>
      <c r="H3872">
        <v>9.6974940000000007</v>
      </c>
      <c r="I3872">
        <v>193.4</v>
      </c>
      <c r="J3872" t="s">
        <v>8263</v>
      </c>
      <c r="K3872" t="s">
        <v>8263</v>
      </c>
      <c r="L3872">
        <v>4.9000000000000004</v>
      </c>
    </row>
    <row r="3873" spans="1:12" x14ac:dyDescent="0.3">
      <c r="A3873" t="s">
        <v>7651</v>
      </c>
      <c r="B3873" t="s">
        <v>7652</v>
      </c>
      <c r="C3873">
        <v>2</v>
      </c>
      <c r="D3873" t="s">
        <v>8263</v>
      </c>
      <c r="E3873" t="s">
        <v>14</v>
      </c>
      <c r="F3873" t="s">
        <v>6071</v>
      </c>
      <c r="G3873">
        <v>60.191991999999999</v>
      </c>
      <c r="H3873">
        <v>5.7603809999999998</v>
      </c>
      <c r="I3873">
        <v>206</v>
      </c>
      <c r="J3873" t="s">
        <v>8263</v>
      </c>
      <c r="K3873" t="s">
        <v>8263</v>
      </c>
      <c r="L3873">
        <v>7</v>
      </c>
    </row>
    <row r="3874" spans="1:12" x14ac:dyDescent="0.3">
      <c r="A3874" t="s">
        <v>7653</v>
      </c>
      <c r="B3874" t="s">
        <v>7654</v>
      </c>
      <c r="C3874">
        <v>2</v>
      </c>
      <c r="D3874" t="s">
        <v>8263</v>
      </c>
      <c r="E3874" t="s">
        <v>14</v>
      </c>
      <c r="F3874" t="s">
        <v>6071</v>
      </c>
      <c r="G3874">
        <v>59.913877999999997</v>
      </c>
      <c r="H3874">
        <v>6.0151320000000004</v>
      </c>
      <c r="I3874">
        <v>182</v>
      </c>
      <c r="J3874" t="s">
        <v>8263</v>
      </c>
      <c r="K3874" t="s">
        <v>8263</v>
      </c>
      <c r="L3874">
        <v>8</v>
      </c>
    </row>
    <row r="3875" spans="1:12" x14ac:dyDescent="0.3">
      <c r="A3875" t="s">
        <v>7655</v>
      </c>
      <c r="B3875" t="s">
        <v>7656</v>
      </c>
      <c r="C3875">
        <v>1.45</v>
      </c>
      <c r="D3875" t="s">
        <v>8263</v>
      </c>
      <c r="E3875" t="s">
        <v>14</v>
      </c>
      <c r="F3875" t="s">
        <v>6071</v>
      </c>
      <c r="G3875">
        <v>61.862940999999999</v>
      </c>
      <c r="H3875">
        <v>6.0988530000000001</v>
      </c>
      <c r="I3875">
        <v>271</v>
      </c>
      <c r="J3875" t="s">
        <v>8263</v>
      </c>
      <c r="K3875" t="s">
        <v>8263</v>
      </c>
      <c r="L3875">
        <v>4</v>
      </c>
    </row>
    <row r="3876" spans="1:12" x14ac:dyDescent="0.3">
      <c r="A3876" t="s">
        <v>7657</v>
      </c>
      <c r="B3876" t="s">
        <v>7658</v>
      </c>
      <c r="C3876">
        <v>4.8499999999999996</v>
      </c>
      <c r="D3876" t="s">
        <v>8263</v>
      </c>
      <c r="E3876" t="s">
        <v>14</v>
      </c>
      <c r="F3876" t="s">
        <v>6071</v>
      </c>
      <c r="G3876">
        <v>64.522752999999994</v>
      </c>
      <c r="H3876">
        <v>12.426384000000001</v>
      </c>
      <c r="I3876">
        <v>60</v>
      </c>
      <c r="J3876" t="s">
        <v>8263</v>
      </c>
      <c r="K3876" t="s">
        <v>8263</v>
      </c>
      <c r="L3876">
        <v>16.5</v>
      </c>
    </row>
    <row r="3877" spans="1:12" x14ac:dyDescent="0.3">
      <c r="A3877" t="s">
        <v>7659</v>
      </c>
      <c r="B3877" t="s">
        <v>7660</v>
      </c>
      <c r="C3877">
        <v>4.76</v>
      </c>
      <c r="D3877" t="s">
        <v>8263</v>
      </c>
      <c r="E3877" t="s">
        <v>14</v>
      </c>
      <c r="F3877" t="s">
        <v>6071</v>
      </c>
      <c r="G3877">
        <v>61.359605999999999</v>
      </c>
      <c r="H3877">
        <v>5.6675339999999998</v>
      </c>
      <c r="I3877" t="s">
        <v>8263</v>
      </c>
      <c r="J3877">
        <v>0</v>
      </c>
      <c r="K3877" t="s">
        <v>8263</v>
      </c>
      <c r="L3877">
        <v>14</v>
      </c>
    </row>
    <row r="3878" spans="1:12" x14ac:dyDescent="0.3">
      <c r="A3878" t="s">
        <v>7661</v>
      </c>
      <c r="B3878" t="s">
        <v>7662</v>
      </c>
      <c r="C3878">
        <v>4.05</v>
      </c>
      <c r="D3878" t="s">
        <v>8263</v>
      </c>
      <c r="E3878" t="s">
        <v>14</v>
      </c>
      <c r="F3878" t="s">
        <v>6071</v>
      </c>
      <c r="G3878">
        <v>59.639353999999997</v>
      </c>
      <c r="H3878">
        <v>6.2986959999999996</v>
      </c>
      <c r="I3878">
        <v>381.5</v>
      </c>
      <c r="J3878" t="s">
        <v>8263</v>
      </c>
      <c r="K3878" t="s">
        <v>8263</v>
      </c>
      <c r="L3878">
        <v>12.8</v>
      </c>
    </row>
    <row r="3879" spans="1:12" x14ac:dyDescent="0.3">
      <c r="A3879" t="s">
        <v>7663</v>
      </c>
      <c r="B3879" t="s">
        <v>7664</v>
      </c>
      <c r="C3879">
        <v>4.3</v>
      </c>
      <c r="D3879" t="s">
        <v>8263</v>
      </c>
      <c r="E3879" t="s">
        <v>14</v>
      </c>
      <c r="F3879" t="s">
        <v>6071</v>
      </c>
      <c r="G3879">
        <v>59.499256000000003</v>
      </c>
      <c r="H3879">
        <v>6.007593</v>
      </c>
      <c r="I3879">
        <v>158</v>
      </c>
      <c r="J3879" t="s">
        <v>8263</v>
      </c>
      <c r="K3879" t="s">
        <v>8263</v>
      </c>
      <c r="L3879">
        <v>14.3</v>
      </c>
    </row>
    <row r="3880" spans="1:12" x14ac:dyDescent="0.3">
      <c r="A3880" t="s">
        <v>7665</v>
      </c>
      <c r="B3880" t="s">
        <v>7666</v>
      </c>
      <c r="C3880">
        <v>4.9000000000000004</v>
      </c>
      <c r="D3880" t="s">
        <v>8263</v>
      </c>
      <c r="E3880" t="s">
        <v>14</v>
      </c>
      <c r="F3880" t="s">
        <v>6071</v>
      </c>
      <c r="G3880">
        <v>61.383113000000002</v>
      </c>
      <c r="H3880">
        <v>11.142156999999999</v>
      </c>
      <c r="I3880">
        <v>131.5</v>
      </c>
      <c r="J3880" t="s">
        <v>8263</v>
      </c>
      <c r="K3880" t="s">
        <v>8263</v>
      </c>
      <c r="L3880">
        <v>15.5</v>
      </c>
    </row>
    <row r="3881" spans="1:12" x14ac:dyDescent="0.3">
      <c r="A3881" t="s">
        <v>7667</v>
      </c>
      <c r="B3881" t="s">
        <v>7668</v>
      </c>
      <c r="C3881">
        <v>1.88</v>
      </c>
      <c r="D3881" t="s">
        <v>8263</v>
      </c>
      <c r="E3881" t="s">
        <v>14</v>
      </c>
      <c r="F3881" t="s">
        <v>6071</v>
      </c>
      <c r="G3881">
        <v>58.782885999999998</v>
      </c>
      <c r="H3881">
        <v>6.0924399999999999</v>
      </c>
      <c r="I3881">
        <v>84</v>
      </c>
      <c r="J3881">
        <v>1</v>
      </c>
      <c r="K3881" t="s">
        <v>8263</v>
      </c>
      <c r="L3881">
        <v>8.5</v>
      </c>
    </row>
    <row r="3882" spans="1:12" x14ac:dyDescent="0.3">
      <c r="A3882" t="s">
        <v>7669</v>
      </c>
      <c r="B3882" t="s">
        <v>7670</v>
      </c>
      <c r="C3882">
        <v>1.2</v>
      </c>
      <c r="D3882" t="s">
        <v>8263</v>
      </c>
      <c r="E3882" t="s">
        <v>14</v>
      </c>
      <c r="F3882" t="s">
        <v>6071</v>
      </c>
      <c r="G3882">
        <v>61.106679999999997</v>
      </c>
      <c r="H3882">
        <v>6.128762</v>
      </c>
      <c r="I3882">
        <v>45</v>
      </c>
      <c r="J3882" t="s">
        <v>8263</v>
      </c>
      <c r="K3882" t="s">
        <v>8263</v>
      </c>
      <c r="L3882">
        <v>5.5</v>
      </c>
    </row>
    <row r="3883" spans="1:12" x14ac:dyDescent="0.3">
      <c r="A3883" t="s">
        <v>7671</v>
      </c>
      <c r="B3883" t="s">
        <v>7672</v>
      </c>
      <c r="C3883">
        <v>1.85</v>
      </c>
      <c r="D3883" t="s">
        <v>8263</v>
      </c>
      <c r="E3883" t="s">
        <v>14</v>
      </c>
      <c r="F3883" t="s">
        <v>6071</v>
      </c>
      <c r="G3883">
        <v>59.453527999999999</v>
      </c>
      <c r="H3883">
        <v>6.3578739999999998</v>
      </c>
      <c r="I3883" t="s">
        <v>8263</v>
      </c>
      <c r="J3883" t="s">
        <v>8263</v>
      </c>
      <c r="K3883" t="s">
        <v>8263</v>
      </c>
      <c r="L3883">
        <v>6.6</v>
      </c>
    </row>
    <row r="3884" spans="1:12" x14ac:dyDescent="0.3">
      <c r="A3884" t="s">
        <v>7673</v>
      </c>
      <c r="B3884" t="s">
        <v>7674</v>
      </c>
      <c r="C3884">
        <v>1.7</v>
      </c>
      <c r="D3884" t="s">
        <v>8263</v>
      </c>
      <c r="E3884" t="s">
        <v>14</v>
      </c>
      <c r="F3884" t="s">
        <v>6071</v>
      </c>
      <c r="G3884">
        <v>59.939179000000003</v>
      </c>
      <c r="H3884">
        <v>6.0078230000000001</v>
      </c>
      <c r="I3884">
        <v>450</v>
      </c>
      <c r="J3884" t="s">
        <v>8263</v>
      </c>
      <c r="K3884" t="s">
        <v>8263</v>
      </c>
      <c r="L3884">
        <v>7.88</v>
      </c>
    </row>
    <row r="3885" spans="1:12" x14ac:dyDescent="0.3">
      <c r="A3885" t="s">
        <v>7675</v>
      </c>
      <c r="B3885" t="s">
        <v>7676</v>
      </c>
      <c r="C3885">
        <v>1.2</v>
      </c>
      <c r="D3885" t="s">
        <v>8263</v>
      </c>
      <c r="E3885" t="s">
        <v>14</v>
      </c>
      <c r="F3885" t="s">
        <v>6071</v>
      </c>
      <c r="G3885">
        <v>59.762984000000003</v>
      </c>
      <c r="H3885">
        <v>6.067266</v>
      </c>
      <c r="I3885">
        <v>157</v>
      </c>
      <c r="J3885" t="s">
        <v>8263</v>
      </c>
      <c r="K3885" t="s">
        <v>8263</v>
      </c>
      <c r="L3885">
        <v>5</v>
      </c>
    </row>
    <row r="3886" spans="1:12" x14ac:dyDescent="0.3">
      <c r="A3886" t="s">
        <v>7677</v>
      </c>
      <c r="B3886" t="s">
        <v>7678</v>
      </c>
      <c r="C3886">
        <v>1.65</v>
      </c>
      <c r="D3886" t="s">
        <v>8263</v>
      </c>
      <c r="E3886" t="s">
        <v>14</v>
      </c>
      <c r="F3886" t="s">
        <v>6071</v>
      </c>
      <c r="G3886">
        <v>58.921596000000001</v>
      </c>
      <c r="H3886">
        <v>6.1784999999999997</v>
      </c>
      <c r="I3886">
        <v>331</v>
      </c>
      <c r="J3886" t="s">
        <v>8263</v>
      </c>
      <c r="K3886" t="s">
        <v>8263</v>
      </c>
      <c r="L3886">
        <v>6</v>
      </c>
    </row>
    <row r="3887" spans="1:12" x14ac:dyDescent="0.3">
      <c r="A3887" t="s">
        <v>7679</v>
      </c>
      <c r="B3887" t="s">
        <v>7680</v>
      </c>
      <c r="C3887">
        <v>5.85</v>
      </c>
      <c r="D3887" t="s">
        <v>8263</v>
      </c>
      <c r="E3887" t="s">
        <v>14</v>
      </c>
      <c r="F3887" t="s">
        <v>6071</v>
      </c>
      <c r="G3887">
        <v>62.089210000000001</v>
      </c>
      <c r="H3887">
        <v>6.8536289999999997</v>
      </c>
      <c r="I3887">
        <v>151.74</v>
      </c>
      <c r="J3887" t="s">
        <v>8263</v>
      </c>
      <c r="K3887" t="s">
        <v>8263</v>
      </c>
      <c r="L3887">
        <v>17.2</v>
      </c>
    </row>
    <row r="3888" spans="1:12" x14ac:dyDescent="0.3">
      <c r="A3888" t="s">
        <v>7681</v>
      </c>
      <c r="B3888" t="s">
        <v>7682</v>
      </c>
      <c r="C3888">
        <v>5</v>
      </c>
      <c r="D3888" t="s">
        <v>8263</v>
      </c>
      <c r="E3888" t="s">
        <v>14</v>
      </c>
      <c r="F3888" t="s">
        <v>6071</v>
      </c>
      <c r="G3888">
        <v>60.406627999999998</v>
      </c>
      <c r="H3888">
        <v>7.376671</v>
      </c>
      <c r="I3888">
        <v>80</v>
      </c>
      <c r="J3888" t="s">
        <v>8263</v>
      </c>
      <c r="K3888" t="s">
        <v>8263</v>
      </c>
      <c r="L3888">
        <v>8.4</v>
      </c>
    </row>
    <row r="3889" spans="1:12" x14ac:dyDescent="0.3">
      <c r="A3889" t="s">
        <v>7683</v>
      </c>
      <c r="B3889" t="s">
        <v>7684</v>
      </c>
      <c r="C3889">
        <v>6.5</v>
      </c>
      <c r="D3889" t="s">
        <v>8263</v>
      </c>
      <c r="E3889" t="s">
        <v>14</v>
      </c>
      <c r="F3889" t="s">
        <v>6071</v>
      </c>
      <c r="G3889">
        <v>61.244244000000002</v>
      </c>
      <c r="H3889">
        <v>7.6562089999999996</v>
      </c>
      <c r="I3889">
        <v>290</v>
      </c>
      <c r="J3889" t="s">
        <v>8263</v>
      </c>
      <c r="K3889" t="s">
        <v>8263</v>
      </c>
      <c r="L3889">
        <v>18</v>
      </c>
    </row>
    <row r="3890" spans="1:12" x14ac:dyDescent="0.3">
      <c r="A3890" t="s">
        <v>7685</v>
      </c>
      <c r="B3890" t="s">
        <v>7686</v>
      </c>
      <c r="C3890">
        <v>2.1</v>
      </c>
      <c r="D3890" t="s">
        <v>8263</v>
      </c>
      <c r="E3890" t="s">
        <v>14</v>
      </c>
      <c r="F3890" t="s">
        <v>6071</v>
      </c>
      <c r="G3890">
        <v>63.951326999999999</v>
      </c>
      <c r="H3890">
        <v>11.656639999999999</v>
      </c>
      <c r="I3890">
        <v>169</v>
      </c>
      <c r="J3890" t="s">
        <v>8263</v>
      </c>
      <c r="K3890" t="s">
        <v>8263</v>
      </c>
      <c r="L3890">
        <v>6.9</v>
      </c>
    </row>
    <row r="3891" spans="1:12" x14ac:dyDescent="0.3">
      <c r="A3891" t="s">
        <v>7687</v>
      </c>
      <c r="B3891" t="s">
        <v>7688</v>
      </c>
      <c r="C3891">
        <v>1.77</v>
      </c>
      <c r="D3891" t="s">
        <v>8263</v>
      </c>
      <c r="E3891" t="s">
        <v>14</v>
      </c>
      <c r="F3891" t="s">
        <v>6071</v>
      </c>
      <c r="G3891">
        <v>62.984994</v>
      </c>
      <c r="H3891">
        <v>9.7707960000000007</v>
      </c>
      <c r="I3891">
        <v>313</v>
      </c>
      <c r="J3891">
        <v>0</v>
      </c>
      <c r="K3891">
        <v>0</v>
      </c>
      <c r="L3891">
        <v>5.3</v>
      </c>
    </row>
    <row r="3892" spans="1:12" x14ac:dyDescent="0.3">
      <c r="A3892" t="s">
        <v>7689</v>
      </c>
      <c r="B3892" t="s">
        <v>7690</v>
      </c>
      <c r="C3892">
        <v>1.9</v>
      </c>
      <c r="D3892" t="s">
        <v>8263</v>
      </c>
      <c r="E3892" t="s">
        <v>14</v>
      </c>
      <c r="F3892" t="s">
        <v>6071</v>
      </c>
      <c r="G3892">
        <v>68.074693999999994</v>
      </c>
      <c r="H3892">
        <v>16.391316</v>
      </c>
      <c r="I3892">
        <v>136</v>
      </c>
      <c r="J3892">
        <v>0</v>
      </c>
      <c r="K3892">
        <v>0</v>
      </c>
      <c r="L3892">
        <v>4.5</v>
      </c>
    </row>
    <row r="3893" spans="1:12" x14ac:dyDescent="0.3">
      <c r="A3893" t="s">
        <v>7691</v>
      </c>
      <c r="B3893" t="s">
        <v>7692</v>
      </c>
      <c r="C3893">
        <v>5.4</v>
      </c>
      <c r="D3893" t="s">
        <v>8263</v>
      </c>
      <c r="E3893" t="s">
        <v>14</v>
      </c>
      <c r="F3893" t="s">
        <v>6071</v>
      </c>
      <c r="G3893">
        <v>59.146935999999997</v>
      </c>
      <c r="H3893">
        <v>7.5410370000000002</v>
      </c>
      <c r="I3893">
        <v>369</v>
      </c>
      <c r="J3893" t="s">
        <v>8263</v>
      </c>
      <c r="K3893" t="s">
        <v>8263</v>
      </c>
      <c r="L3893">
        <v>12.8</v>
      </c>
    </row>
    <row r="3894" spans="1:12" x14ac:dyDescent="0.3">
      <c r="A3894" t="s">
        <v>7693</v>
      </c>
      <c r="B3894" t="s">
        <v>7694</v>
      </c>
      <c r="C3894">
        <v>3.7</v>
      </c>
      <c r="D3894" t="s">
        <v>8263</v>
      </c>
      <c r="E3894" t="s">
        <v>14</v>
      </c>
      <c r="F3894" t="s">
        <v>6071</v>
      </c>
      <c r="G3894">
        <v>61.487222000000003</v>
      </c>
      <c r="H3894">
        <v>6.1205270000000001</v>
      </c>
      <c r="I3894">
        <v>145</v>
      </c>
      <c r="J3894" t="s">
        <v>8263</v>
      </c>
      <c r="K3894" t="s">
        <v>8263</v>
      </c>
      <c r="L3894">
        <v>10.5</v>
      </c>
    </row>
    <row r="3895" spans="1:12" x14ac:dyDescent="0.3">
      <c r="A3895" t="s">
        <v>7695</v>
      </c>
      <c r="B3895" t="s">
        <v>7696</v>
      </c>
      <c r="C3895">
        <v>1.7</v>
      </c>
      <c r="D3895" t="s">
        <v>8263</v>
      </c>
      <c r="E3895" t="s">
        <v>14</v>
      </c>
      <c r="F3895" t="s">
        <v>6071</v>
      </c>
      <c r="G3895">
        <v>63.161617</v>
      </c>
      <c r="H3895">
        <v>8.6775450000000003</v>
      </c>
      <c r="I3895">
        <v>155</v>
      </c>
      <c r="J3895" t="s">
        <v>8263</v>
      </c>
      <c r="K3895" t="s">
        <v>8263</v>
      </c>
      <c r="L3895">
        <v>6.1</v>
      </c>
    </row>
    <row r="3896" spans="1:12" x14ac:dyDescent="0.3">
      <c r="A3896" t="s">
        <v>7697</v>
      </c>
      <c r="B3896" t="s">
        <v>7698</v>
      </c>
      <c r="C3896">
        <v>1.2</v>
      </c>
      <c r="D3896" t="s">
        <v>8263</v>
      </c>
      <c r="E3896" t="s">
        <v>14</v>
      </c>
      <c r="F3896" t="s">
        <v>6071</v>
      </c>
      <c r="G3896">
        <v>59.946480999999999</v>
      </c>
      <c r="H3896">
        <v>5.961608</v>
      </c>
      <c r="I3896">
        <v>320</v>
      </c>
      <c r="J3896" t="s">
        <v>8263</v>
      </c>
      <c r="K3896" t="s">
        <v>8263</v>
      </c>
      <c r="L3896">
        <v>4.28</v>
      </c>
    </row>
    <row r="3897" spans="1:12" x14ac:dyDescent="0.3">
      <c r="A3897" t="s">
        <v>7699</v>
      </c>
      <c r="B3897" t="s">
        <v>7700</v>
      </c>
      <c r="C3897">
        <v>2.2999999999999998</v>
      </c>
      <c r="D3897" t="s">
        <v>8263</v>
      </c>
      <c r="E3897" t="s">
        <v>14</v>
      </c>
      <c r="F3897" t="s">
        <v>6071</v>
      </c>
      <c r="G3897">
        <v>61.751705999999999</v>
      </c>
      <c r="H3897">
        <v>5.9512919999999996</v>
      </c>
      <c r="I3897">
        <v>380</v>
      </c>
      <c r="J3897" t="s">
        <v>8263</v>
      </c>
      <c r="K3897" t="s">
        <v>8263</v>
      </c>
      <c r="L3897">
        <v>8.11</v>
      </c>
    </row>
    <row r="3898" spans="1:12" x14ac:dyDescent="0.3">
      <c r="A3898" t="s">
        <v>7701</v>
      </c>
      <c r="B3898" t="s">
        <v>7702</v>
      </c>
      <c r="C3898">
        <v>1.7</v>
      </c>
      <c r="D3898" t="s">
        <v>8263</v>
      </c>
      <c r="E3898" t="s">
        <v>14</v>
      </c>
      <c r="F3898" t="s">
        <v>6071</v>
      </c>
      <c r="G3898">
        <v>62.072915000000002</v>
      </c>
      <c r="H3898">
        <v>6.7997240000000003</v>
      </c>
      <c r="I3898">
        <v>62</v>
      </c>
      <c r="J3898" t="s">
        <v>8263</v>
      </c>
      <c r="K3898" t="s">
        <v>8263</v>
      </c>
      <c r="L3898">
        <v>4.9000000000000004</v>
      </c>
    </row>
    <row r="3899" spans="1:12" x14ac:dyDescent="0.3">
      <c r="A3899" t="s">
        <v>7703</v>
      </c>
      <c r="B3899" t="s">
        <v>7704</v>
      </c>
      <c r="C3899">
        <v>5</v>
      </c>
      <c r="D3899" t="s">
        <v>8263</v>
      </c>
      <c r="E3899" t="s">
        <v>14</v>
      </c>
      <c r="F3899" t="s">
        <v>6071</v>
      </c>
      <c r="G3899">
        <v>62.072865999999998</v>
      </c>
      <c r="H3899">
        <v>6.7998320000000003</v>
      </c>
      <c r="I3899">
        <v>80</v>
      </c>
      <c r="J3899" t="s">
        <v>8263</v>
      </c>
      <c r="K3899" t="s">
        <v>8263</v>
      </c>
      <c r="L3899">
        <v>21.1</v>
      </c>
    </row>
    <row r="3900" spans="1:12" x14ac:dyDescent="0.3">
      <c r="A3900" t="s">
        <v>7705</v>
      </c>
      <c r="B3900" t="s">
        <v>7706</v>
      </c>
      <c r="C3900">
        <v>4.3499999999999996</v>
      </c>
      <c r="D3900" t="s">
        <v>8263</v>
      </c>
      <c r="E3900" t="s">
        <v>14</v>
      </c>
      <c r="F3900" t="s">
        <v>6071</v>
      </c>
      <c r="G3900">
        <v>62.447203999999999</v>
      </c>
      <c r="H3900">
        <v>7.4902749999999996</v>
      </c>
      <c r="I3900">
        <v>304.3</v>
      </c>
      <c r="J3900" t="s">
        <v>8263</v>
      </c>
      <c r="K3900" t="s">
        <v>8263</v>
      </c>
      <c r="L3900">
        <v>13.6</v>
      </c>
    </row>
    <row r="3901" spans="1:12" x14ac:dyDescent="0.3">
      <c r="A3901" t="s">
        <v>7707</v>
      </c>
      <c r="B3901" t="s">
        <v>7708</v>
      </c>
      <c r="C3901">
        <v>3.68</v>
      </c>
      <c r="D3901" t="s">
        <v>8263</v>
      </c>
      <c r="E3901" t="s">
        <v>14</v>
      </c>
      <c r="F3901" t="s">
        <v>6071</v>
      </c>
      <c r="G3901">
        <v>67.161092999999994</v>
      </c>
      <c r="H3901">
        <v>15.405711</v>
      </c>
      <c r="I3901">
        <v>108.75</v>
      </c>
      <c r="J3901" t="s">
        <v>8263</v>
      </c>
      <c r="K3901" t="s">
        <v>8263</v>
      </c>
      <c r="L3901">
        <v>9.5</v>
      </c>
    </row>
    <row r="3902" spans="1:12" x14ac:dyDescent="0.3">
      <c r="A3902" t="s">
        <v>7709</v>
      </c>
      <c r="B3902" t="s">
        <v>7710</v>
      </c>
      <c r="C3902">
        <v>5.2</v>
      </c>
      <c r="D3902" t="s">
        <v>8263</v>
      </c>
      <c r="E3902" t="s">
        <v>14</v>
      </c>
      <c r="F3902" t="s">
        <v>6071</v>
      </c>
      <c r="G3902">
        <v>65.235725000000002</v>
      </c>
      <c r="H3902">
        <v>12.657184000000001</v>
      </c>
      <c r="I3902">
        <v>183.5</v>
      </c>
      <c r="J3902" t="s">
        <v>8263</v>
      </c>
      <c r="K3902" t="s">
        <v>8263</v>
      </c>
      <c r="L3902">
        <v>16</v>
      </c>
    </row>
    <row r="3903" spans="1:12" x14ac:dyDescent="0.3">
      <c r="A3903" t="s">
        <v>7711</v>
      </c>
      <c r="B3903" t="s">
        <v>7712</v>
      </c>
      <c r="C3903">
        <v>1.8</v>
      </c>
      <c r="D3903" t="s">
        <v>8263</v>
      </c>
      <c r="E3903" t="s">
        <v>14</v>
      </c>
      <c r="F3903" t="s">
        <v>6071</v>
      </c>
      <c r="G3903">
        <v>62.035617999999999</v>
      </c>
      <c r="H3903">
        <v>5.8866849999999999</v>
      </c>
      <c r="I3903">
        <v>390</v>
      </c>
      <c r="J3903" t="s">
        <v>8263</v>
      </c>
      <c r="K3903" t="s">
        <v>8263</v>
      </c>
      <c r="L3903">
        <v>6</v>
      </c>
    </row>
    <row r="3904" spans="1:12" x14ac:dyDescent="0.3">
      <c r="A3904" t="s">
        <v>7713</v>
      </c>
      <c r="B3904" t="s">
        <v>7714</v>
      </c>
      <c r="C3904">
        <v>3</v>
      </c>
      <c r="D3904" t="s">
        <v>8263</v>
      </c>
      <c r="E3904" t="s">
        <v>14</v>
      </c>
      <c r="F3904" t="s">
        <v>6071</v>
      </c>
      <c r="G3904">
        <v>60.251961999999999</v>
      </c>
      <c r="H3904">
        <v>8.8364799999999999</v>
      </c>
      <c r="I3904" t="s">
        <v>8263</v>
      </c>
      <c r="J3904" t="s">
        <v>8263</v>
      </c>
      <c r="K3904" t="s">
        <v>8263</v>
      </c>
      <c r="L3904">
        <v>8.25</v>
      </c>
    </row>
    <row r="3905" spans="1:12" x14ac:dyDescent="0.3">
      <c r="A3905" t="s">
        <v>7715</v>
      </c>
      <c r="B3905" t="s">
        <v>7716</v>
      </c>
      <c r="C3905">
        <v>4.33</v>
      </c>
      <c r="D3905" t="s">
        <v>8263</v>
      </c>
      <c r="E3905" t="s">
        <v>14</v>
      </c>
      <c r="F3905" t="s">
        <v>6071</v>
      </c>
      <c r="G3905">
        <v>66.127891000000005</v>
      </c>
      <c r="H3905">
        <v>13.572895000000001</v>
      </c>
      <c r="I3905">
        <v>156.6</v>
      </c>
      <c r="J3905" t="s">
        <v>8263</v>
      </c>
      <c r="K3905" t="s">
        <v>8263</v>
      </c>
      <c r="L3905">
        <v>15</v>
      </c>
    </row>
    <row r="3906" spans="1:12" x14ac:dyDescent="0.3">
      <c r="A3906" t="s">
        <v>7717</v>
      </c>
      <c r="B3906" t="s">
        <v>7718</v>
      </c>
      <c r="C3906">
        <v>2.8</v>
      </c>
      <c r="D3906" t="s">
        <v>8263</v>
      </c>
      <c r="E3906" t="s">
        <v>14</v>
      </c>
      <c r="F3906" t="s">
        <v>6071</v>
      </c>
      <c r="G3906">
        <v>62.420701000000001</v>
      </c>
      <c r="H3906">
        <v>6.9467109999999996</v>
      </c>
      <c r="I3906">
        <v>220.8</v>
      </c>
      <c r="J3906">
        <v>0</v>
      </c>
      <c r="K3906">
        <v>0</v>
      </c>
      <c r="L3906">
        <v>10</v>
      </c>
    </row>
    <row r="3907" spans="1:12" x14ac:dyDescent="0.3">
      <c r="A3907" t="s">
        <v>7719</v>
      </c>
      <c r="B3907" t="s">
        <v>7720</v>
      </c>
      <c r="C3907">
        <v>2.4</v>
      </c>
      <c r="D3907" t="s">
        <v>8263</v>
      </c>
      <c r="E3907" t="s">
        <v>14</v>
      </c>
      <c r="F3907" t="s">
        <v>6071</v>
      </c>
      <c r="G3907">
        <v>66.228363999999999</v>
      </c>
      <c r="H3907">
        <v>13.966381999999999</v>
      </c>
      <c r="I3907">
        <v>202.7</v>
      </c>
      <c r="J3907" t="s">
        <v>8263</v>
      </c>
      <c r="K3907" t="s">
        <v>8263</v>
      </c>
      <c r="L3907">
        <v>6.1</v>
      </c>
    </row>
    <row r="3908" spans="1:12" x14ac:dyDescent="0.3">
      <c r="A3908" t="s">
        <v>7721</v>
      </c>
      <c r="B3908" t="s">
        <v>7722</v>
      </c>
      <c r="C3908">
        <v>3.5</v>
      </c>
      <c r="D3908" t="s">
        <v>8263</v>
      </c>
      <c r="E3908" t="s">
        <v>14</v>
      </c>
      <c r="F3908" t="s">
        <v>6071</v>
      </c>
      <c r="G3908">
        <v>61.520420000000001</v>
      </c>
      <c r="H3908">
        <v>6.3401259999999997</v>
      </c>
      <c r="I3908">
        <v>330</v>
      </c>
      <c r="J3908" t="s">
        <v>8263</v>
      </c>
      <c r="K3908" t="s">
        <v>8263</v>
      </c>
      <c r="L3908">
        <v>12</v>
      </c>
    </row>
    <row r="3909" spans="1:12" x14ac:dyDescent="0.3">
      <c r="A3909" t="s">
        <v>7723</v>
      </c>
      <c r="B3909" t="s">
        <v>7724</v>
      </c>
      <c r="C3909">
        <v>2.4300000000000002</v>
      </c>
      <c r="D3909" t="s">
        <v>8263</v>
      </c>
      <c r="E3909" t="s">
        <v>14</v>
      </c>
      <c r="F3909" t="s">
        <v>6071</v>
      </c>
      <c r="G3909">
        <v>61.499777000000002</v>
      </c>
      <c r="H3909">
        <v>5.9757619999999996</v>
      </c>
      <c r="I3909">
        <v>339</v>
      </c>
      <c r="J3909">
        <v>0</v>
      </c>
      <c r="K3909">
        <v>0</v>
      </c>
      <c r="L3909">
        <v>7</v>
      </c>
    </row>
    <row r="3910" spans="1:12" x14ac:dyDescent="0.3">
      <c r="A3910" t="s">
        <v>7725</v>
      </c>
      <c r="B3910" t="s">
        <v>7726</v>
      </c>
      <c r="C3910">
        <v>1.25</v>
      </c>
      <c r="D3910" t="s">
        <v>8263</v>
      </c>
      <c r="E3910" t="s">
        <v>14</v>
      </c>
      <c r="F3910" t="s">
        <v>6071</v>
      </c>
      <c r="G3910">
        <v>66.425420000000003</v>
      </c>
      <c r="H3910">
        <v>13.975206999999999</v>
      </c>
      <c r="I3910">
        <v>38</v>
      </c>
      <c r="J3910" t="s">
        <v>8263</v>
      </c>
      <c r="K3910" t="s">
        <v>8263</v>
      </c>
      <c r="L3910">
        <v>5.75</v>
      </c>
    </row>
    <row r="3911" spans="1:12" x14ac:dyDescent="0.3">
      <c r="A3911" t="s">
        <v>7727</v>
      </c>
      <c r="B3911" t="s">
        <v>7728</v>
      </c>
      <c r="C3911">
        <v>1.4</v>
      </c>
      <c r="D3911" t="s">
        <v>8263</v>
      </c>
      <c r="E3911" t="s">
        <v>14</v>
      </c>
      <c r="F3911" t="s">
        <v>6071</v>
      </c>
      <c r="G3911">
        <v>60.221632999999997</v>
      </c>
      <c r="H3911">
        <v>5.9785300000000001</v>
      </c>
      <c r="I3911">
        <v>163</v>
      </c>
      <c r="J3911" t="s">
        <v>8263</v>
      </c>
      <c r="K3911" t="s">
        <v>8263</v>
      </c>
      <c r="L3911">
        <v>5.08</v>
      </c>
    </row>
    <row r="3912" spans="1:12" x14ac:dyDescent="0.3">
      <c r="A3912" t="s">
        <v>7729</v>
      </c>
      <c r="B3912" t="s">
        <v>7730</v>
      </c>
      <c r="C3912">
        <v>1.43</v>
      </c>
      <c r="D3912" t="s">
        <v>8263</v>
      </c>
      <c r="E3912" t="s">
        <v>14</v>
      </c>
      <c r="F3912" t="s">
        <v>6071</v>
      </c>
      <c r="G3912">
        <v>60.478969999999997</v>
      </c>
      <c r="H3912">
        <v>9.2495510000000003</v>
      </c>
      <c r="I3912">
        <v>299.10000000000002</v>
      </c>
      <c r="J3912" t="s">
        <v>8263</v>
      </c>
      <c r="K3912" t="s">
        <v>8263</v>
      </c>
      <c r="L3912">
        <v>3.49</v>
      </c>
    </row>
    <row r="3913" spans="1:12" x14ac:dyDescent="0.3">
      <c r="A3913" t="s">
        <v>7731</v>
      </c>
      <c r="B3913" t="s">
        <v>7732</v>
      </c>
      <c r="C3913">
        <v>1.68</v>
      </c>
      <c r="D3913" t="s">
        <v>8263</v>
      </c>
      <c r="E3913" t="s">
        <v>14</v>
      </c>
      <c r="F3913" t="s">
        <v>6071</v>
      </c>
      <c r="G3913">
        <v>61.861654999999999</v>
      </c>
      <c r="H3913">
        <v>6.2236820000000002</v>
      </c>
      <c r="I3913">
        <v>294</v>
      </c>
      <c r="J3913" t="s">
        <v>8263</v>
      </c>
      <c r="K3913" t="s">
        <v>8263</v>
      </c>
      <c r="L3913">
        <v>4.5</v>
      </c>
    </row>
    <row r="3914" spans="1:12" x14ac:dyDescent="0.3">
      <c r="A3914" t="s">
        <v>7733</v>
      </c>
      <c r="B3914" t="s">
        <v>7014</v>
      </c>
      <c r="C3914">
        <v>1.52</v>
      </c>
      <c r="D3914" t="s">
        <v>8263</v>
      </c>
      <c r="E3914" t="s">
        <v>14</v>
      </c>
      <c r="F3914" t="s">
        <v>6071</v>
      </c>
      <c r="G3914">
        <v>59.590443999999998</v>
      </c>
      <c r="H3914">
        <v>5.601464</v>
      </c>
      <c r="I3914">
        <v>158</v>
      </c>
      <c r="J3914" t="s">
        <v>8263</v>
      </c>
      <c r="K3914" t="s">
        <v>8263</v>
      </c>
      <c r="L3914">
        <v>5</v>
      </c>
    </row>
    <row r="3915" spans="1:12" x14ac:dyDescent="0.3">
      <c r="A3915" t="s">
        <v>7734</v>
      </c>
      <c r="B3915" t="s">
        <v>7735</v>
      </c>
      <c r="C3915">
        <v>1.6</v>
      </c>
      <c r="D3915" t="s">
        <v>8263</v>
      </c>
      <c r="E3915" t="s">
        <v>14</v>
      </c>
      <c r="F3915" t="s">
        <v>6071</v>
      </c>
      <c r="G3915">
        <v>59.762315000000001</v>
      </c>
      <c r="H3915">
        <v>8.7767289999999996</v>
      </c>
      <c r="I3915">
        <v>248</v>
      </c>
      <c r="J3915" t="s">
        <v>8263</v>
      </c>
      <c r="K3915" t="s">
        <v>8263</v>
      </c>
      <c r="L3915">
        <v>4.5</v>
      </c>
    </row>
    <row r="3916" spans="1:12" x14ac:dyDescent="0.3">
      <c r="A3916" t="s">
        <v>7736</v>
      </c>
      <c r="B3916" t="s">
        <v>7737</v>
      </c>
      <c r="C3916">
        <v>3.3</v>
      </c>
      <c r="D3916" t="s">
        <v>8263</v>
      </c>
      <c r="E3916" t="s">
        <v>14</v>
      </c>
      <c r="F3916" t="s">
        <v>6071</v>
      </c>
      <c r="G3916">
        <v>60.164824000000003</v>
      </c>
      <c r="H3916">
        <v>6.2846690000000001</v>
      </c>
      <c r="I3916">
        <v>233.3</v>
      </c>
      <c r="J3916" t="s">
        <v>8263</v>
      </c>
      <c r="K3916" t="s">
        <v>8263</v>
      </c>
      <c r="L3916">
        <v>11.4</v>
      </c>
    </row>
    <row r="3917" spans="1:12" x14ac:dyDescent="0.3">
      <c r="A3917" t="s">
        <v>7738</v>
      </c>
      <c r="B3917" t="s">
        <v>7739</v>
      </c>
      <c r="C3917">
        <v>1.45</v>
      </c>
      <c r="D3917" t="s">
        <v>8263</v>
      </c>
      <c r="E3917" t="s">
        <v>14</v>
      </c>
      <c r="F3917" t="s">
        <v>6071</v>
      </c>
      <c r="G3917">
        <v>58.470343</v>
      </c>
      <c r="H3917">
        <v>7.755458</v>
      </c>
      <c r="I3917">
        <v>135</v>
      </c>
      <c r="J3917" t="s">
        <v>8263</v>
      </c>
      <c r="K3917" t="s">
        <v>8263</v>
      </c>
      <c r="L3917">
        <v>4.3</v>
      </c>
    </row>
    <row r="3918" spans="1:12" x14ac:dyDescent="0.3">
      <c r="A3918" t="s">
        <v>7740</v>
      </c>
      <c r="B3918" t="s">
        <v>7741</v>
      </c>
      <c r="C3918">
        <v>1.25</v>
      </c>
      <c r="D3918" t="s">
        <v>8263</v>
      </c>
      <c r="E3918" t="s">
        <v>14</v>
      </c>
      <c r="F3918" t="s">
        <v>6071</v>
      </c>
      <c r="G3918">
        <v>60.529699000000001</v>
      </c>
      <c r="H3918">
        <v>7.8065939999999996</v>
      </c>
      <c r="I3918">
        <v>82.5</v>
      </c>
      <c r="J3918">
        <v>0</v>
      </c>
      <c r="K3918">
        <v>0</v>
      </c>
      <c r="L3918">
        <v>4.7</v>
      </c>
    </row>
    <row r="3919" spans="1:12" x14ac:dyDescent="0.3">
      <c r="A3919" t="s">
        <v>7742</v>
      </c>
      <c r="B3919" t="s">
        <v>7743</v>
      </c>
      <c r="C3919">
        <v>1.24</v>
      </c>
      <c r="D3919" t="s">
        <v>8263</v>
      </c>
      <c r="E3919" t="s">
        <v>14</v>
      </c>
      <c r="F3919" t="s">
        <v>6071</v>
      </c>
      <c r="G3919">
        <v>62.482218000000003</v>
      </c>
      <c r="H3919">
        <v>7.1626200000000004</v>
      </c>
      <c r="I3919">
        <v>301</v>
      </c>
      <c r="J3919" t="s">
        <v>8263</v>
      </c>
      <c r="K3919" t="s">
        <v>8263</v>
      </c>
      <c r="L3919">
        <v>4.3</v>
      </c>
    </row>
    <row r="3920" spans="1:12" x14ac:dyDescent="0.3">
      <c r="A3920" t="s">
        <v>7744</v>
      </c>
      <c r="B3920" t="s">
        <v>7745</v>
      </c>
      <c r="C3920">
        <v>5.49</v>
      </c>
      <c r="D3920" t="s">
        <v>8263</v>
      </c>
      <c r="E3920" t="s">
        <v>14</v>
      </c>
      <c r="F3920" t="s">
        <v>6071</v>
      </c>
      <c r="G3920">
        <v>62.679670999999999</v>
      </c>
      <c r="H3920">
        <v>8.1372789999999995</v>
      </c>
      <c r="I3920">
        <v>143</v>
      </c>
      <c r="J3920" t="s">
        <v>8263</v>
      </c>
      <c r="K3920" t="s">
        <v>8263</v>
      </c>
      <c r="L3920">
        <v>18.600000000000001</v>
      </c>
    </row>
    <row r="3921" spans="1:12" x14ac:dyDescent="0.3">
      <c r="A3921" t="s">
        <v>7746</v>
      </c>
      <c r="B3921" t="s">
        <v>7747</v>
      </c>
      <c r="C3921">
        <v>5.49</v>
      </c>
      <c r="D3921" t="s">
        <v>8263</v>
      </c>
      <c r="E3921" t="s">
        <v>14</v>
      </c>
      <c r="F3921" t="s">
        <v>6071</v>
      </c>
      <c r="G3921">
        <v>62.675888999999998</v>
      </c>
      <c r="H3921">
        <v>8.1575950000000006</v>
      </c>
      <c r="I3921">
        <v>261</v>
      </c>
      <c r="J3921" t="s">
        <v>8263</v>
      </c>
      <c r="K3921" t="s">
        <v>8263</v>
      </c>
      <c r="L3921">
        <v>20.5</v>
      </c>
    </row>
    <row r="3922" spans="1:12" x14ac:dyDescent="0.3">
      <c r="A3922" t="s">
        <v>7748</v>
      </c>
      <c r="B3922" t="s">
        <v>7749</v>
      </c>
      <c r="C3922">
        <v>1.42</v>
      </c>
      <c r="D3922" t="s">
        <v>8263</v>
      </c>
      <c r="E3922" t="s">
        <v>14</v>
      </c>
      <c r="F3922" t="s">
        <v>6071</v>
      </c>
      <c r="G3922">
        <v>61.534607999999999</v>
      </c>
      <c r="H3922">
        <v>6.2351580000000002</v>
      </c>
      <c r="I3922">
        <v>129.30000000000001</v>
      </c>
      <c r="J3922" t="s">
        <v>8263</v>
      </c>
      <c r="K3922" t="s">
        <v>8263</v>
      </c>
      <c r="L3922">
        <v>3.6</v>
      </c>
    </row>
    <row r="3923" spans="1:12" x14ac:dyDescent="0.3">
      <c r="A3923" t="s">
        <v>7750</v>
      </c>
      <c r="B3923" t="s">
        <v>7751</v>
      </c>
      <c r="C3923">
        <v>4.7</v>
      </c>
      <c r="D3923" t="s">
        <v>8263</v>
      </c>
      <c r="E3923" t="s">
        <v>14</v>
      </c>
      <c r="F3923" t="s">
        <v>6071</v>
      </c>
      <c r="G3923">
        <v>68.884472000000002</v>
      </c>
      <c r="H3923">
        <v>18.420259000000001</v>
      </c>
      <c r="I3923">
        <v>208.5</v>
      </c>
      <c r="J3923">
        <v>0</v>
      </c>
      <c r="K3923">
        <v>0</v>
      </c>
      <c r="L3923">
        <v>10.8</v>
      </c>
    </row>
    <row r="3924" spans="1:12" x14ac:dyDescent="0.3">
      <c r="A3924" t="s">
        <v>7752</v>
      </c>
      <c r="B3924" t="s">
        <v>7753</v>
      </c>
      <c r="C3924">
        <v>2.5</v>
      </c>
      <c r="D3924" t="s">
        <v>8263</v>
      </c>
      <c r="E3924" t="s">
        <v>14</v>
      </c>
      <c r="F3924" t="s">
        <v>6071</v>
      </c>
      <c r="G3924">
        <v>67.110578000000004</v>
      </c>
      <c r="H3924">
        <v>15.462681</v>
      </c>
      <c r="I3924">
        <v>38.700000000000003</v>
      </c>
      <c r="J3924" t="s">
        <v>8263</v>
      </c>
      <c r="K3924" t="s">
        <v>8263</v>
      </c>
      <c r="L3924">
        <v>6.7</v>
      </c>
    </row>
    <row r="3925" spans="1:12" x14ac:dyDescent="0.3">
      <c r="A3925" t="s">
        <v>7754</v>
      </c>
      <c r="B3925" t="s">
        <v>7755</v>
      </c>
      <c r="C3925">
        <v>5.6</v>
      </c>
      <c r="D3925" t="s">
        <v>8263</v>
      </c>
      <c r="E3925" t="s">
        <v>14</v>
      </c>
      <c r="F3925" t="s">
        <v>6071</v>
      </c>
      <c r="G3925">
        <v>68.656321000000005</v>
      </c>
      <c r="H3925">
        <v>18.784473999999999</v>
      </c>
      <c r="I3925">
        <v>283.5</v>
      </c>
      <c r="J3925">
        <v>0</v>
      </c>
      <c r="K3925">
        <v>0</v>
      </c>
      <c r="L3925">
        <v>9.85</v>
      </c>
    </row>
    <row r="3926" spans="1:12" x14ac:dyDescent="0.3">
      <c r="A3926" t="s">
        <v>7756</v>
      </c>
      <c r="B3926" t="s">
        <v>7757</v>
      </c>
      <c r="C3926">
        <v>2.1</v>
      </c>
      <c r="D3926" t="s">
        <v>8263</v>
      </c>
      <c r="E3926" t="s">
        <v>14</v>
      </c>
      <c r="F3926" t="s">
        <v>6071</v>
      </c>
      <c r="G3926">
        <v>69.235951999999997</v>
      </c>
      <c r="H3926">
        <v>19.835978999999998</v>
      </c>
      <c r="I3926">
        <v>295</v>
      </c>
      <c r="J3926" t="s">
        <v>8263</v>
      </c>
      <c r="K3926" t="s">
        <v>8263</v>
      </c>
      <c r="L3926">
        <v>5.5</v>
      </c>
    </row>
    <row r="3927" spans="1:12" x14ac:dyDescent="0.3">
      <c r="A3927" t="s">
        <v>7758</v>
      </c>
      <c r="B3927" t="s">
        <v>7759</v>
      </c>
      <c r="C3927">
        <v>4.8</v>
      </c>
      <c r="D3927" t="s">
        <v>8263</v>
      </c>
      <c r="E3927" t="s">
        <v>14</v>
      </c>
      <c r="F3927" t="s">
        <v>6071</v>
      </c>
      <c r="G3927">
        <v>69.380694000000005</v>
      </c>
      <c r="H3927">
        <v>19.644743999999999</v>
      </c>
      <c r="I3927">
        <v>176</v>
      </c>
      <c r="J3927" t="s">
        <v>8263</v>
      </c>
      <c r="K3927" t="s">
        <v>8263</v>
      </c>
      <c r="L3927">
        <v>13.2</v>
      </c>
    </row>
    <row r="3928" spans="1:12" x14ac:dyDescent="0.3">
      <c r="A3928" t="s">
        <v>7760</v>
      </c>
      <c r="B3928" t="s">
        <v>7761</v>
      </c>
      <c r="C3928">
        <v>5</v>
      </c>
      <c r="D3928" t="s">
        <v>8263</v>
      </c>
      <c r="E3928" t="s">
        <v>14</v>
      </c>
      <c r="F3928" t="s">
        <v>6071</v>
      </c>
      <c r="G3928">
        <v>69.515225000000001</v>
      </c>
      <c r="H3928">
        <v>19.256689999999999</v>
      </c>
      <c r="I3928">
        <v>214.53</v>
      </c>
      <c r="J3928" t="s">
        <v>8263</v>
      </c>
      <c r="K3928" t="s">
        <v>8263</v>
      </c>
      <c r="L3928">
        <v>16.100000000000001</v>
      </c>
    </row>
    <row r="3929" spans="1:12" x14ac:dyDescent="0.3">
      <c r="A3929" t="s">
        <v>7762</v>
      </c>
      <c r="B3929" t="s">
        <v>7763</v>
      </c>
      <c r="C3929">
        <v>4.8499999999999996</v>
      </c>
      <c r="D3929" t="s">
        <v>8263</v>
      </c>
      <c r="E3929" t="s">
        <v>14</v>
      </c>
      <c r="F3929" t="s">
        <v>6071</v>
      </c>
      <c r="G3929">
        <v>59.708008</v>
      </c>
      <c r="H3929">
        <v>6.8575160000000004</v>
      </c>
      <c r="I3929">
        <v>149</v>
      </c>
      <c r="J3929">
        <v>25.7</v>
      </c>
      <c r="K3929">
        <v>8660.9</v>
      </c>
      <c r="L3929">
        <v>24</v>
      </c>
    </row>
    <row r="3930" spans="1:12" x14ac:dyDescent="0.3">
      <c r="A3930" t="s">
        <v>7764</v>
      </c>
      <c r="B3930" t="s">
        <v>7765</v>
      </c>
      <c r="C3930">
        <v>4.9000000000000004</v>
      </c>
      <c r="D3930" t="s">
        <v>8263</v>
      </c>
      <c r="E3930" t="s">
        <v>14</v>
      </c>
      <c r="F3930" t="s">
        <v>6071</v>
      </c>
      <c r="G3930">
        <v>62.217117999999999</v>
      </c>
      <c r="H3930">
        <v>6.9097770000000001</v>
      </c>
      <c r="I3930">
        <v>411.65</v>
      </c>
      <c r="J3930" t="s">
        <v>8263</v>
      </c>
      <c r="K3930" t="s">
        <v>8263</v>
      </c>
      <c r="L3930">
        <v>16.5</v>
      </c>
    </row>
    <row r="3931" spans="1:12" x14ac:dyDescent="0.3">
      <c r="A3931" t="s">
        <v>7766</v>
      </c>
      <c r="B3931" t="s">
        <v>7767</v>
      </c>
      <c r="C3931">
        <v>5.49</v>
      </c>
      <c r="D3931" t="s">
        <v>8263</v>
      </c>
      <c r="E3931" t="s">
        <v>14</v>
      </c>
      <c r="F3931" t="s">
        <v>6071</v>
      </c>
      <c r="G3931">
        <v>62.138258</v>
      </c>
      <c r="H3931">
        <v>6.6119880000000002</v>
      </c>
      <c r="I3931">
        <v>244</v>
      </c>
      <c r="J3931" t="s">
        <v>8263</v>
      </c>
      <c r="K3931" t="s">
        <v>8263</v>
      </c>
      <c r="L3931">
        <v>17</v>
      </c>
    </row>
    <row r="3932" spans="1:12" x14ac:dyDescent="0.3">
      <c r="A3932" t="s">
        <v>7768</v>
      </c>
      <c r="B3932" t="s">
        <v>7769</v>
      </c>
      <c r="C3932">
        <v>2.5</v>
      </c>
      <c r="D3932" t="s">
        <v>8263</v>
      </c>
      <c r="E3932" t="s">
        <v>14</v>
      </c>
      <c r="F3932" t="s">
        <v>6071</v>
      </c>
      <c r="G3932">
        <v>62.137521</v>
      </c>
      <c r="H3932">
        <v>6.6503690000000004</v>
      </c>
      <c r="I3932">
        <v>206.2</v>
      </c>
      <c r="J3932" t="s">
        <v>8263</v>
      </c>
      <c r="K3932" t="s">
        <v>8263</v>
      </c>
      <c r="L3932">
        <v>6</v>
      </c>
    </row>
    <row r="3933" spans="1:12" x14ac:dyDescent="0.3">
      <c r="A3933" t="s">
        <v>7770</v>
      </c>
      <c r="B3933" t="s">
        <v>7771</v>
      </c>
      <c r="C3933">
        <v>3.3</v>
      </c>
      <c r="D3933" t="s">
        <v>8263</v>
      </c>
      <c r="E3933" t="s">
        <v>14</v>
      </c>
      <c r="F3933" t="s">
        <v>6071</v>
      </c>
      <c r="G3933">
        <v>59.49324</v>
      </c>
      <c r="H3933">
        <v>6.1265770000000002</v>
      </c>
      <c r="I3933">
        <v>422</v>
      </c>
      <c r="J3933" t="s">
        <v>8263</v>
      </c>
      <c r="K3933" t="s">
        <v>8263</v>
      </c>
      <c r="L3933">
        <v>9.8000000000000007</v>
      </c>
    </row>
    <row r="3934" spans="1:12" x14ac:dyDescent="0.3">
      <c r="A3934" t="s">
        <v>7772</v>
      </c>
      <c r="B3934" t="s">
        <v>7773</v>
      </c>
      <c r="C3934">
        <v>2.2999999999999998</v>
      </c>
      <c r="D3934" t="s">
        <v>8263</v>
      </c>
      <c r="E3934" t="s">
        <v>14</v>
      </c>
      <c r="F3934" t="s">
        <v>6071</v>
      </c>
      <c r="G3934">
        <v>61.115428000000001</v>
      </c>
      <c r="H3934">
        <v>6.4663839999999997</v>
      </c>
      <c r="I3934">
        <v>429</v>
      </c>
      <c r="J3934" t="s">
        <v>8263</v>
      </c>
      <c r="K3934" t="s">
        <v>8263</v>
      </c>
      <c r="L3934">
        <v>7.2</v>
      </c>
    </row>
    <row r="3935" spans="1:12" x14ac:dyDescent="0.3">
      <c r="A3935" t="s">
        <v>7774</v>
      </c>
      <c r="B3935" t="s">
        <v>7775</v>
      </c>
      <c r="C3935">
        <v>4.95</v>
      </c>
      <c r="D3935" t="s">
        <v>8263</v>
      </c>
      <c r="E3935" t="s">
        <v>14</v>
      </c>
      <c r="F3935" t="s">
        <v>6071</v>
      </c>
      <c r="G3935">
        <v>65.786878999999999</v>
      </c>
      <c r="H3935">
        <v>12.875249999999999</v>
      </c>
      <c r="I3935">
        <v>78.7</v>
      </c>
      <c r="J3935">
        <v>45</v>
      </c>
      <c r="K3935">
        <v>8820</v>
      </c>
      <c r="L3935">
        <v>22.4</v>
      </c>
    </row>
    <row r="3936" spans="1:12" x14ac:dyDescent="0.3">
      <c r="A3936" t="s">
        <v>7776</v>
      </c>
      <c r="B3936" t="s">
        <v>7777</v>
      </c>
      <c r="C3936">
        <v>1.3</v>
      </c>
      <c r="D3936" t="s">
        <v>8263</v>
      </c>
      <c r="E3936" t="s">
        <v>14</v>
      </c>
      <c r="F3936" t="s">
        <v>6071</v>
      </c>
      <c r="G3936">
        <v>63.109000000000002</v>
      </c>
      <c r="H3936">
        <v>8.5589630000000003</v>
      </c>
      <c r="I3936" t="s">
        <v>8263</v>
      </c>
      <c r="J3936">
        <v>9.8000000000000007</v>
      </c>
      <c r="K3936" t="s">
        <v>8263</v>
      </c>
      <c r="L3936">
        <v>5.47</v>
      </c>
    </row>
    <row r="3937" spans="1:12" x14ac:dyDescent="0.3">
      <c r="A3937" t="s">
        <v>7778</v>
      </c>
      <c r="B3937" t="s">
        <v>7779</v>
      </c>
      <c r="C3937">
        <v>3.1</v>
      </c>
      <c r="D3937" t="s">
        <v>8263</v>
      </c>
      <c r="E3937" t="s">
        <v>14</v>
      </c>
      <c r="F3937" t="s">
        <v>6071</v>
      </c>
      <c r="G3937">
        <v>66.148017999999993</v>
      </c>
      <c r="H3937">
        <v>13.850365</v>
      </c>
      <c r="I3937">
        <v>253.87</v>
      </c>
      <c r="J3937">
        <v>0</v>
      </c>
      <c r="K3937">
        <v>0</v>
      </c>
      <c r="L3937">
        <v>10</v>
      </c>
    </row>
    <row r="3938" spans="1:12" x14ac:dyDescent="0.3">
      <c r="A3938" t="s">
        <v>7780</v>
      </c>
      <c r="B3938" t="s">
        <v>7781</v>
      </c>
      <c r="C3938">
        <v>5.49</v>
      </c>
      <c r="D3938" t="s">
        <v>8263</v>
      </c>
      <c r="E3938" t="s">
        <v>14</v>
      </c>
      <c r="F3938" t="s">
        <v>6071</v>
      </c>
      <c r="G3938">
        <v>62.261338000000002</v>
      </c>
      <c r="H3938">
        <v>6.4165429999999999</v>
      </c>
      <c r="I3938">
        <v>258</v>
      </c>
      <c r="J3938" t="s">
        <v>8263</v>
      </c>
      <c r="K3938" t="s">
        <v>8263</v>
      </c>
      <c r="L3938">
        <v>17.100000000000001</v>
      </c>
    </row>
    <row r="3939" spans="1:12" x14ac:dyDescent="0.3">
      <c r="A3939" t="s">
        <v>7782</v>
      </c>
      <c r="B3939" t="s">
        <v>7783</v>
      </c>
      <c r="C3939">
        <v>2.2999999999999998</v>
      </c>
      <c r="D3939" t="s">
        <v>8263</v>
      </c>
      <c r="E3939" t="s">
        <v>14</v>
      </c>
      <c r="F3939" t="s">
        <v>6071</v>
      </c>
      <c r="G3939">
        <v>62.254964000000001</v>
      </c>
      <c r="H3939">
        <v>6.3839259999999998</v>
      </c>
      <c r="I3939">
        <v>191.6</v>
      </c>
      <c r="J3939" t="s">
        <v>8263</v>
      </c>
      <c r="K3939" t="s">
        <v>8263</v>
      </c>
      <c r="L3939">
        <v>6</v>
      </c>
    </row>
    <row r="3940" spans="1:12" x14ac:dyDescent="0.3">
      <c r="A3940" t="s">
        <v>7784</v>
      </c>
      <c r="B3940" t="s">
        <v>7785</v>
      </c>
      <c r="C3940">
        <v>2.56</v>
      </c>
      <c r="D3940" t="s">
        <v>8263</v>
      </c>
      <c r="E3940" t="s">
        <v>14</v>
      </c>
      <c r="F3940" t="s">
        <v>6071</v>
      </c>
      <c r="G3940">
        <v>58.512624000000002</v>
      </c>
      <c r="H3940">
        <v>6.5240989999999996</v>
      </c>
      <c r="I3940">
        <v>117.8</v>
      </c>
      <c r="J3940" t="s">
        <v>8263</v>
      </c>
      <c r="K3940" t="s">
        <v>8263</v>
      </c>
      <c r="L3940">
        <v>7.8</v>
      </c>
    </row>
    <row r="3941" spans="1:12" x14ac:dyDescent="0.3">
      <c r="A3941" t="s">
        <v>7786</v>
      </c>
      <c r="B3941" t="s">
        <v>7787</v>
      </c>
      <c r="C3941">
        <v>2.66</v>
      </c>
      <c r="D3941" t="s">
        <v>8263</v>
      </c>
      <c r="E3941" t="s">
        <v>14</v>
      </c>
      <c r="F3941" t="s">
        <v>6071</v>
      </c>
      <c r="G3941">
        <v>69.355405000000005</v>
      </c>
      <c r="H3941">
        <v>20.093482999999999</v>
      </c>
      <c r="I3941">
        <v>419</v>
      </c>
      <c r="J3941" t="s">
        <v>8263</v>
      </c>
      <c r="K3941" t="s">
        <v>8263</v>
      </c>
      <c r="L3941">
        <v>6.7</v>
      </c>
    </row>
    <row r="3942" spans="1:12" x14ac:dyDescent="0.3">
      <c r="A3942" t="s">
        <v>7788</v>
      </c>
      <c r="B3942" t="s">
        <v>7789</v>
      </c>
      <c r="C3942">
        <v>3</v>
      </c>
      <c r="D3942" t="s">
        <v>8263</v>
      </c>
      <c r="E3942" t="s">
        <v>14</v>
      </c>
      <c r="F3942" t="s">
        <v>6071</v>
      </c>
      <c r="G3942">
        <v>61.593454999999999</v>
      </c>
      <c r="H3942">
        <v>5.4431950000000002</v>
      </c>
      <c r="I3942">
        <v>429</v>
      </c>
      <c r="J3942" t="s">
        <v>8263</v>
      </c>
      <c r="K3942" t="s">
        <v>8263</v>
      </c>
      <c r="L3942">
        <v>9.5</v>
      </c>
    </row>
    <row r="3943" spans="1:12" x14ac:dyDescent="0.3">
      <c r="A3943" t="s">
        <v>7790</v>
      </c>
      <c r="B3943" t="s">
        <v>7791</v>
      </c>
      <c r="C3943">
        <v>1.93</v>
      </c>
      <c r="D3943" t="s">
        <v>8263</v>
      </c>
      <c r="E3943" t="s">
        <v>14</v>
      </c>
      <c r="F3943" t="s">
        <v>6071</v>
      </c>
      <c r="G3943">
        <v>61.164459000000001</v>
      </c>
      <c r="H3943">
        <v>5.5332400000000002</v>
      </c>
      <c r="I3943">
        <v>205</v>
      </c>
      <c r="J3943" t="s">
        <v>8263</v>
      </c>
      <c r="K3943" t="s">
        <v>8263</v>
      </c>
      <c r="L3943">
        <v>6.2</v>
      </c>
    </row>
    <row r="3944" spans="1:12" x14ac:dyDescent="0.3">
      <c r="A3944" t="s">
        <v>7792</v>
      </c>
      <c r="B3944" t="s">
        <v>7793</v>
      </c>
      <c r="C3944">
        <v>1.4</v>
      </c>
      <c r="D3944" t="s">
        <v>8263</v>
      </c>
      <c r="E3944" t="s">
        <v>14</v>
      </c>
      <c r="F3944" t="s">
        <v>6071</v>
      </c>
      <c r="G3944">
        <v>62.614781999999998</v>
      </c>
      <c r="H3944">
        <v>7.0443910000000001</v>
      </c>
      <c r="I3944">
        <v>248</v>
      </c>
      <c r="J3944" t="s">
        <v>8263</v>
      </c>
      <c r="K3944" t="s">
        <v>8263</v>
      </c>
      <c r="L3944">
        <v>4</v>
      </c>
    </row>
    <row r="3945" spans="1:12" x14ac:dyDescent="0.3">
      <c r="A3945" t="s">
        <v>7794</v>
      </c>
      <c r="B3945" t="s">
        <v>7795</v>
      </c>
      <c r="C3945">
        <v>4</v>
      </c>
      <c r="D3945" t="s">
        <v>8263</v>
      </c>
      <c r="E3945" t="s">
        <v>14</v>
      </c>
      <c r="F3945" t="s">
        <v>6071</v>
      </c>
      <c r="G3945">
        <v>61.239978999999998</v>
      </c>
      <c r="H3945">
        <v>6.2474210000000001</v>
      </c>
      <c r="I3945">
        <v>93</v>
      </c>
      <c r="J3945">
        <v>24.8</v>
      </c>
      <c r="K3945">
        <v>5629.6</v>
      </c>
      <c r="L3945">
        <v>17.8</v>
      </c>
    </row>
    <row r="3946" spans="1:12" x14ac:dyDescent="0.3">
      <c r="A3946" t="s">
        <v>7796</v>
      </c>
      <c r="B3946" t="s">
        <v>7797</v>
      </c>
      <c r="C3946">
        <v>2.5499999999999998</v>
      </c>
      <c r="D3946" t="s">
        <v>8263</v>
      </c>
      <c r="E3946" t="s">
        <v>14</v>
      </c>
      <c r="F3946" t="s">
        <v>6071</v>
      </c>
      <c r="G3946">
        <v>61.692166</v>
      </c>
      <c r="H3946">
        <v>9.6944649999999992</v>
      </c>
      <c r="I3946">
        <v>335</v>
      </c>
      <c r="J3946" t="s">
        <v>8263</v>
      </c>
      <c r="K3946" t="s">
        <v>8263</v>
      </c>
      <c r="L3946">
        <v>7.5</v>
      </c>
    </row>
    <row r="3947" spans="1:12" x14ac:dyDescent="0.3">
      <c r="A3947" t="s">
        <v>7798</v>
      </c>
      <c r="B3947" t="s">
        <v>7799</v>
      </c>
      <c r="C3947">
        <v>2.5</v>
      </c>
      <c r="D3947" t="s">
        <v>8263</v>
      </c>
      <c r="E3947" t="s">
        <v>14</v>
      </c>
      <c r="F3947" t="s">
        <v>6071</v>
      </c>
      <c r="G3947">
        <v>60.629849999999998</v>
      </c>
      <c r="H3947">
        <v>12.030383</v>
      </c>
      <c r="I3947">
        <v>7</v>
      </c>
      <c r="J3947" t="s">
        <v>8263</v>
      </c>
      <c r="K3947" t="s">
        <v>8263</v>
      </c>
      <c r="L3947">
        <v>10.5</v>
      </c>
    </row>
    <row r="3948" spans="1:12" x14ac:dyDescent="0.3">
      <c r="A3948" t="s">
        <v>7800</v>
      </c>
      <c r="B3948" t="s">
        <v>7801</v>
      </c>
      <c r="C3948">
        <v>2.46</v>
      </c>
      <c r="D3948" t="s">
        <v>8263</v>
      </c>
      <c r="E3948" t="s">
        <v>14</v>
      </c>
      <c r="F3948" t="s">
        <v>6071</v>
      </c>
      <c r="G3948">
        <v>61.781359999999999</v>
      </c>
      <c r="H3948">
        <v>10.837232999999999</v>
      </c>
      <c r="I3948">
        <v>90.6</v>
      </c>
      <c r="J3948" t="s">
        <v>8263</v>
      </c>
      <c r="K3948" t="s">
        <v>8263</v>
      </c>
      <c r="L3948">
        <v>8.4</v>
      </c>
    </row>
    <row r="3949" spans="1:12" x14ac:dyDescent="0.3">
      <c r="A3949" t="s">
        <v>7802</v>
      </c>
      <c r="B3949" t="s">
        <v>6921</v>
      </c>
      <c r="C3949">
        <v>2.2000000000000002</v>
      </c>
      <c r="D3949" t="s">
        <v>8263</v>
      </c>
      <c r="E3949" t="s">
        <v>14</v>
      </c>
      <c r="F3949" t="s">
        <v>6071</v>
      </c>
      <c r="G3949">
        <v>59.407319999999999</v>
      </c>
      <c r="H3949">
        <v>9.5037780000000005</v>
      </c>
      <c r="I3949">
        <v>170</v>
      </c>
      <c r="J3949">
        <v>5.4</v>
      </c>
      <c r="K3949">
        <v>1938.6</v>
      </c>
      <c r="L3949">
        <v>8.8000000000000007</v>
      </c>
    </row>
    <row r="3950" spans="1:12" x14ac:dyDescent="0.3">
      <c r="A3950" t="s">
        <v>7803</v>
      </c>
      <c r="B3950" t="s">
        <v>7804</v>
      </c>
      <c r="C3950">
        <v>1.25</v>
      </c>
      <c r="D3950" t="s">
        <v>8263</v>
      </c>
      <c r="E3950" t="s">
        <v>14</v>
      </c>
      <c r="F3950" t="s">
        <v>6071</v>
      </c>
      <c r="G3950">
        <v>61.069181</v>
      </c>
      <c r="H3950">
        <v>10.023725000000001</v>
      </c>
      <c r="I3950">
        <v>153.5</v>
      </c>
      <c r="J3950" t="s">
        <v>8263</v>
      </c>
      <c r="K3950" t="s">
        <v>8263</v>
      </c>
      <c r="L3950">
        <v>3.3</v>
      </c>
    </row>
    <row r="3951" spans="1:12" x14ac:dyDescent="0.3">
      <c r="A3951" t="s">
        <v>7805</v>
      </c>
      <c r="B3951" t="s">
        <v>7806</v>
      </c>
      <c r="C3951">
        <v>1.79</v>
      </c>
      <c r="D3951" t="s">
        <v>8263</v>
      </c>
      <c r="E3951" t="s">
        <v>14</v>
      </c>
      <c r="F3951" t="s">
        <v>6071</v>
      </c>
      <c r="G3951">
        <v>65.375521000000006</v>
      </c>
      <c r="H3951">
        <v>12.753078</v>
      </c>
      <c r="I3951">
        <v>53</v>
      </c>
      <c r="J3951">
        <v>18.399999999999999</v>
      </c>
      <c r="K3951">
        <v>2281.6</v>
      </c>
      <c r="L3951">
        <v>5.5</v>
      </c>
    </row>
    <row r="3952" spans="1:12" x14ac:dyDescent="0.3">
      <c r="A3952" t="s">
        <v>7807</v>
      </c>
      <c r="B3952" t="s">
        <v>7808</v>
      </c>
      <c r="C3952">
        <v>1.1499999999999999</v>
      </c>
      <c r="D3952" t="s">
        <v>8263</v>
      </c>
      <c r="E3952" t="s">
        <v>14</v>
      </c>
      <c r="F3952" t="s">
        <v>6071</v>
      </c>
      <c r="G3952">
        <v>60.376472999999997</v>
      </c>
      <c r="H3952">
        <v>9.6355419999999992</v>
      </c>
      <c r="I3952">
        <v>1.85</v>
      </c>
      <c r="J3952" t="s">
        <v>8263</v>
      </c>
      <c r="K3952" t="s">
        <v>8263</v>
      </c>
      <c r="L3952">
        <v>3.5</v>
      </c>
    </row>
    <row r="3953" spans="1:12" x14ac:dyDescent="0.3">
      <c r="A3953" t="s">
        <v>7809</v>
      </c>
      <c r="B3953" t="s">
        <v>7810</v>
      </c>
      <c r="C3953">
        <v>1.9</v>
      </c>
      <c r="D3953" t="s">
        <v>8263</v>
      </c>
      <c r="E3953" t="s">
        <v>14</v>
      </c>
      <c r="F3953" t="s">
        <v>6071</v>
      </c>
      <c r="G3953">
        <v>59.363664999999997</v>
      </c>
      <c r="H3953">
        <v>5.6553449999999996</v>
      </c>
      <c r="I3953">
        <v>205.4</v>
      </c>
      <c r="J3953" t="s">
        <v>8263</v>
      </c>
      <c r="K3953" t="s">
        <v>8263</v>
      </c>
      <c r="L3953">
        <v>5.9</v>
      </c>
    </row>
    <row r="3954" spans="1:12" x14ac:dyDescent="0.3">
      <c r="A3954" t="s">
        <v>7811</v>
      </c>
      <c r="B3954" t="s">
        <v>7812</v>
      </c>
      <c r="C3954">
        <v>2.8</v>
      </c>
      <c r="D3954" t="s">
        <v>8263</v>
      </c>
      <c r="E3954" t="s">
        <v>14</v>
      </c>
      <c r="F3954" t="s">
        <v>6071</v>
      </c>
      <c r="G3954">
        <v>65.941912000000002</v>
      </c>
      <c r="H3954">
        <v>13.064278</v>
      </c>
      <c r="I3954">
        <v>193</v>
      </c>
      <c r="J3954" t="s">
        <v>8263</v>
      </c>
      <c r="K3954" t="s">
        <v>8263</v>
      </c>
      <c r="L3954">
        <v>8.4</v>
      </c>
    </row>
    <row r="3955" spans="1:12" x14ac:dyDescent="0.3">
      <c r="A3955" t="s">
        <v>7813</v>
      </c>
      <c r="B3955" t="s">
        <v>7814</v>
      </c>
      <c r="C3955">
        <v>4.9000000000000004</v>
      </c>
      <c r="D3955" t="s">
        <v>8263</v>
      </c>
      <c r="E3955" t="s">
        <v>14</v>
      </c>
      <c r="F3955" t="s">
        <v>6071</v>
      </c>
      <c r="G3955">
        <v>61.019930000000002</v>
      </c>
      <c r="H3955">
        <v>8.1270229999999994</v>
      </c>
      <c r="I3955">
        <v>141.4</v>
      </c>
      <c r="J3955">
        <v>38.4</v>
      </c>
      <c r="K3955">
        <v>13401.6</v>
      </c>
      <c r="L3955">
        <v>24</v>
      </c>
    </row>
    <row r="3956" spans="1:12" x14ac:dyDescent="0.3">
      <c r="A3956" t="s">
        <v>7815</v>
      </c>
      <c r="B3956" t="s">
        <v>7510</v>
      </c>
      <c r="C3956">
        <v>9.98</v>
      </c>
      <c r="D3956" t="s">
        <v>8263</v>
      </c>
      <c r="E3956" t="s">
        <v>14</v>
      </c>
      <c r="F3956" t="s">
        <v>6071</v>
      </c>
      <c r="G3956">
        <v>63.112009999999998</v>
      </c>
      <c r="H3956">
        <v>11.257580000000001</v>
      </c>
      <c r="I3956">
        <v>286</v>
      </c>
      <c r="J3956">
        <v>0</v>
      </c>
      <c r="K3956">
        <v>0</v>
      </c>
      <c r="L3956">
        <v>30.5</v>
      </c>
    </row>
    <row r="3957" spans="1:12" x14ac:dyDescent="0.3">
      <c r="A3957" t="s">
        <v>7816</v>
      </c>
      <c r="B3957" t="s">
        <v>7817</v>
      </c>
      <c r="C3957">
        <v>4.8600000000000003</v>
      </c>
      <c r="D3957" t="s">
        <v>8263</v>
      </c>
      <c r="E3957" t="s">
        <v>14</v>
      </c>
      <c r="F3957" t="s">
        <v>6071</v>
      </c>
      <c r="G3957">
        <v>63.049709999999997</v>
      </c>
      <c r="H3957">
        <v>11.487126999999999</v>
      </c>
      <c r="I3957">
        <v>260.7</v>
      </c>
      <c r="J3957" t="s">
        <v>8263</v>
      </c>
      <c r="K3957" t="s">
        <v>8263</v>
      </c>
      <c r="L3957">
        <v>12</v>
      </c>
    </row>
    <row r="3958" spans="1:12" x14ac:dyDescent="0.3">
      <c r="A3958" t="s">
        <v>7818</v>
      </c>
      <c r="B3958" t="s">
        <v>7819</v>
      </c>
      <c r="C3958">
        <v>5</v>
      </c>
      <c r="D3958" t="s">
        <v>8263</v>
      </c>
      <c r="E3958" t="s">
        <v>14</v>
      </c>
      <c r="F3958" t="s">
        <v>6071</v>
      </c>
      <c r="G3958">
        <v>68.183905999999993</v>
      </c>
      <c r="H3958">
        <v>17.306387000000001</v>
      </c>
      <c r="I3958">
        <v>437</v>
      </c>
      <c r="J3958" t="s">
        <v>8263</v>
      </c>
      <c r="K3958" t="s">
        <v>8263</v>
      </c>
      <c r="L3958">
        <v>12</v>
      </c>
    </row>
    <row r="3959" spans="1:12" x14ac:dyDescent="0.3">
      <c r="A3959" t="s">
        <v>7820</v>
      </c>
      <c r="B3959" t="s">
        <v>7821</v>
      </c>
      <c r="C3959">
        <v>1.24</v>
      </c>
      <c r="D3959" t="s">
        <v>8263</v>
      </c>
      <c r="E3959" t="s">
        <v>14</v>
      </c>
      <c r="F3959" t="s">
        <v>6071</v>
      </c>
      <c r="G3959">
        <v>61.920706000000003</v>
      </c>
      <c r="H3959">
        <v>5.7978709999999998</v>
      </c>
      <c r="I3959">
        <v>105.4</v>
      </c>
      <c r="J3959" t="s">
        <v>8263</v>
      </c>
      <c r="K3959" t="s">
        <v>8263</v>
      </c>
      <c r="L3959">
        <v>4.26</v>
      </c>
    </row>
    <row r="3960" spans="1:12" x14ac:dyDescent="0.3">
      <c r="A3960" t="s">
        <v>7822</v>
      </c>
      <c r="B3960" t="s">
        <v>7823</v>
      </c>
      <c r="C3960">
        <v>2.4</v>
      </c>
      <c r="D3960" t="s">
        <v>8263</v>
      </c>
      <c r="E3960" t="s">
        <v>14</v>
      </c>
      <c r="F3960" t="s">
        <v>6071</v>
      </c>
      <c r="G3960">
        <v>59.617761999999999</v>
      </c>
      <c r="H3960">
        <v>8.4302379999999992</v>
      </c>
      <c r="I3960">
        <v>245</v>
      </c>
      <c r="J3960" t="s">
        <v>8263</v>
      </c>
      <c r="K3960" t="s">
        <v>8263</v>
      </c>
      <c r="L3960">
        <v>5</v>
      </c>
    </row>
    <row r="3961" spans="1:12" x14ac:dyDescent="0.3">
      <c r="A3961" t="s">
        <v>7824</v>
      </c>
      <c r="B3961" t="s">
        <v>7825</v>
      </c>
      <c r="C3961">
        <v>1.6</v>
      </c>
      <c r="D3961" t="s">
        <v>8263</v>
      </c>
      <c r="E3961" t="s">
        <v>14</v>
      </c>
      <c r="F3961" t="s">
        <v>6071</v>
      </c>
      <c r="G3961">
        <v>59.203152000000003</v>
      </c>
      <c r="H3961">
        <v>8.5090260000000004</v>
      </c>
      <c r="I3961">
        <v>193</v>
      </c>
      <c r="J3961" t="s">
        <v>8263</v>
      </c>
      <c r="K3961" t="s">
        <v>8263</v>
      </c>
      <c r="L3961">
        <v>4.2</v>
      </c>
    </row>
    <row r="3962" spans="1:12" x14ac:dyDescent="0.3">
      <c r="A3962" t="s">
        <v>7826</v>
      </c>
      <c r="B3962" t="s">
        <v>7827</v>
      </c>
      <c r="C3962">
        <v>1.24</v>
      </c>
      <c r="D3962" t="s">
        <v>8263</v>
      </c>
      <c r="E3962" t="s">
        <v>14</v>
      </c>
      <c r="F3962" t="s">
        <v>6071</v>
      </c>
      <c r="G3962">
        <v>59.730119999999999</v>
      </c>
      <c r="H3962">
        <v>7.5146550000000003</v>
      </c>
      <c r="I3962">
        <v>216.6</v>
      </c>
      <c r="J3962" t="s">
        <v>8263</v>
      </c>
      <c r="K3962" t="s">
        <v>8263</v>
      </c>
      <c r="L3962">
        <v>3.5</v>
      </c>
    </row>
    <row r="3963" spans="1:12" x14ac:dyDescent="0.3">
      <c r="A3963" t="s">
        <v>7828</v>
      </c>
      <c r="B3963" t="s">
        <v>7829</v>
      </c>
      <c r="C3963">
        <v>4.2699999999999996</v>
      </c>
      <c r="D3963" t="s">
        <v>8263</v>
      </c>
      <c r="E3963" t="s">
        <v>14</v>
      </c>
      <c r="F3963" t="s">
        <v>6071</v>
      </c>
      <c r="G3963">
        <v>66.406720000000007</v>
      </c>
      <c r="H3963">
        <v>14.503245</v>
      </c>
      <c r="I3963">
        <v>54</v>
      </c>
      <c r="J3963">
        <v>1</v>
      </c>
      <c r="K3963">
        <v>132</v>
      </c>
      <c r="L3963">
        <v>11</v>
      </c>
    </row>
    <row r="3964" spans="1:12" x14ac:dyDescent="0.3">
      <c r="A3964" t="s">
        <v>7830</v>
      </c>
      <c r="B3964" t="s">
        <v>7831</v>
      </c>
      <c r="C3964">
        <v>4.4000000000000004</v>
      </c>
      <c r="D3964" t="s">
        <v>8263</v>
      </c>
      <c r="E3964" t="s">
        <v>14</v>
      </c>
      <c r="F3964" t="s">
        <v>6071</v>
      </c>
      <c r="G3964">
        <v>62.668788999999997</v>
      </c>
      <c r="H3964">
        <v>7.5323450000000003</v>
      </c>
      <c r="I3964">
        <v>363.4</v>
      </c>
      <c r="J3964">
        <v>0.95</v>
      </c>
      <c r="K3964">
        <v>817.95</v>
      </c>
      <c r="L3964">
        <v>13.8</v>
      </c>
    </row>
    <row r="3965" spans="1:12" x14ac:dyDescent="0.3">
      <c r="A3965" t="s">
        <v>7832</v>
      </c>
      <c r="B3965" t="s">
        <v>7833</v>
      </c>
      <c r="C3965">
        <v>1.7</v>
      </c>
      <c r="D3965" t="s">
        <v>8263</v>
      </c>
      <c r="E3965" t="s">
        <v>14</v>
      </c>
      <c r="F3965" t="s">
        <v>6071</v>
      </c>
      <c r="G3965">
        <v>61.333326999999997</v>
      </c>
      <c r="H3965">
        <v>9.7487779999999997</v>
      </c>
      <c r="I3965">
        <v>288</v>
      </c>
      <c r="J3965">
        <v>0</v>
      </c>
      <c r="K3965">
        <v>0</v>
      </c>
      <c r="L3965">
        <v>8</v>
      </c>
    </row>
    <row r="3966" spans="1:12" x14ac:dyDescent="0.3">
      <c r="A3966" t="s">
        <v>7834</v>
      </c>
      <c r="B3966" t="s">
        <v>7835</v>
      </c>
      <c r="C3966">
        <v>4.2</v>
      </c>
      <c r="D3966" t="s">
        <v>8263</v>
      </c>
      <c r="E3966" t="s">
        <v>14</v>
      </c>
      <c r="F3966" t="s">
        <v>6071</v>
      </c>
      <c r="G3966">
        <v>58.579459999999997</v>
      </c>
      <c r="H3966">
        <v>7.9679140000000004</v>
      </c>
      <c r="I3966">
        <v>92.2</v>
      </c>
      <c r="J3966">
        <v>30.4</v>
      </c>
      <c r="K3966">
        <v>7083.2</v>
      </c>
      <c r="L3966">
        <v>19</v>
      </c>
    </row>
    <row r="3967" spans="1:12" x14ac:dyDescent="0.3">
      <c r="A3967" t="s">
        <v>7836</v>
      </c>
      <c r="B3967" t="s">
        <v>7077</v>
      </c>
      <c r="C3967">
        <v>4.95</v>
      </c>
      <c r="D3967" t="s">
        <v>8263</v>
      </c>
      <c r="E3967" t="s">
        <v>14</v>
      </c>
      <c r="F3967" t="s">
        <v>6071</v>
      </c>
      <c r="G3967">
        <v>68.662853999999996</v>
      </c>
      <c r="H3967">
        <v>17.697002000000001</v>
      </c>
      <c r="I3967">
        <v>174.1</v>
      </c>
      <c r="J3967">
        <v>2.75</v>
      </c>
      <c r="K3967">
        <v>1127.5</v>
      </c>
      <c r="L3967">
        <v>18.3</v>
      </c>
    </row>
    <row r="3968" spans="1:12" x14ac:dyDescent="0.3">
      <c r="A3968" t="s">
        <v>7837</v>
      </c>
      <c r="B3968" t="s">
        <v>7838</v>
      </c>
      <c r="C3968">
        <v>2.8</v>
      </c>
      <c r="D3968" t="s">
        <v>8263</v>
      </c>
      <c r="E3968" t="s">
        <v>14</v>
      </c>
      <c r="F3968" t="s">
        <v>6071</v>
      </c>
      <c r="G3968">
        <v>62.112822999999999</v>
      </c>
      <c r="H3968">
        <v>7.3877870000000003</v>
      </c>
      <c r="I3968">
        <v>84.1</v>
      </c>
      <c r="J3968">
        <v>59.7</v>
      </c>
      <c r="K3968">
        <v>11044.5</v>
      </c>
      <c r="L3968">
        <v>11.3</v>
      </c>
    </row>
    <row r="3969" spans="1:12" x14ac:dyDescent="0.3">
      <c r="A3969" t="s">
        <v>7839</v>
      </c>
      <c r="B3969" t="s">
        <v>7840</v>
      </c>
      <c r="C3969">
        <v>9.1999999999999993</v>
      </c>
      <c r="D3969" t="s">
        <v>8263</v>
      </c>
      <c r="E3969" t="s">
        <v>14</v>
      </c>
      <c r="F3969" t="s">
        <v>6071</v>
      </c>
      <c r="G3969">
        <v>67.119331000000003</v>
      </c>
      <c r="H3969">
        <v>15.495843000000001</v>
      </c>
      <c r="I3969">
        <v>208.5</v>
      </c>
      <c r="J3969" t="s">
        <v>8263</v>
      </c>
      <c r="K3969" t="s">
        <v>8263</v>
      </c>
      <c r="L3969">
        <v>30</v>
      </c>
    </row>
    <row r="3970" spans="1:12" x14ac:dyDescent="0.3">
      <c r="A3970" t="s">
        <v>7841</v>
      </c>
      <c r="B3970" t="s">
        <v>7842</v>
      </c>
      <c r="C3970">
        <v>1.66</v>
      </c>
      <c r="D3970" t="s">
        <v>8263</v>
      </c>
      <c r="E3970" t="s">
        <v>14</v>
      </c>
      <c r="F3970" t="s">
        <v>6071</v>
      </c>
      <c r="G3970">
        <v>59.340935999999999</v>
      </c>
      <c r="H3970">
        <v>8.085801</v>
      </c>
      <c r="I3970">
        <v>335</v>
      </c>
      <c r="J3970" t="s">
        <v>8263</v>
      </c>
      <c r="K3970" t="s">
        <v>8263</v>
      </c>
      <c r="L3970">
        <v>4.5</v>
      </c>
    </row>
    <row r="3971" spans="1:12" x14ac:dyDescent="0.3">
      <c r="A3971" t="s">
        <v>7843</v>
      </c>
      <c r="B3971" t="s">
        <v>7844</v>
      </c>
      <c r="C3971">
        <v>5.42</v>
      </c>
      <c r="D3971" t="s">
        <v>8263</v>
      </c>
      <c r="E3971" t="s">
        <v>14</v>
      </c>
      <c r="F3971" t="s">
        <v>6071</v>
      </c>
      <c r="G3971">
        <v>59.126199999999997</v>
      </c>
      <c r="H3971">
        <v>6.2702150000000003</v>
      </c>
      <c r="I3971">
        <v>214</v>
      </c>
      <c r="J3971" t="s">
        <v>8263</v>
      </c>
      <c r="K3971" t="s">
        <v>8263</v>
      </c>
      <c r="L3971">
        <v>21.5</v>
      </c>
    </row>
    <row r="3972" spans="1:12" x14ac:dyDescent="0.3">
      <c r="A3972" t="s">
        <v>7845</v>
      </c>
      <c r="B3972" t="s">
        <v>7846</v>
      </c>
      <c r="C3972">
        <v>3.6</v>
      </c>
      <c r="D3972" t="s">
        <v>8263</v>
      </c>
      <c r="E3972" t="s">
        <v>14</v>
      </c>
      <c r="F3972" t="s">
        <v>6071</v>
      </c>
      <c r="G3972">
        <v>60.553376999999998</v>
      </c>
      <c r="H3972">
        <v>9.1832759999999993</v>
      </c>
      <c r="I3972">
        <v>539.9</v>
      </c>
      <c r="J3972" t="s">
        <v>8263</v>
      </c>
      <c r="K3972" t="s">
        <v>8263</v>
      </c>
      <c r="L3972">
        <v>7.1</v>
      </c>
    </row>
    <row r="3973" spans="1:12" x14ac:dyDescent="0.3">
      <c r="A3973" t="s">
        <v>7847</v>
      </c>
      <c r="B3973" t="s">
        <v>7848</v>
      </c>
      <c r="C3973">
        <v>1.26</v>
      </c>
      <c r="D3973" t="s">
        <v>8263</v>
      </c>
      <c r="E3973" t="s">
        <v>14</v>
      </c>
      <c r="F3973" t="s">
        <v>6071</v>
      </c>
      <c r="G3973">
        <v>59.882941000000002</v>
      </c>
      <c r="H3973">
        <v>10.241987999999999</v>
      </c>
      <c r="I3973">
        <v>106</v>
      </c>
      <c r="J3973">
        <v>0</v>
      </c>
      <c r="K3973">
        <v>0</v>
      </c>
      <c r="L3973">
        <v>6.5</v>
      </c>
    </row>
    <row r="3974" spans="1:12" x14ac:dyDescent="0.3">
      <c r="A3974" t="s">
        <v>7849</v>
      </c>
      <c r="B3974" t="s">
        <v>7850</v>
      </c>
      <c r="C3974">
        <v>4.99</v>
      </c>
      <c r="D3974" t="s">
        <v>8263</v>
      </c>
      <c r="E3974" t="s">
        <v>14</v>
      </c>
      <c r="F3974" t="s">
        <v>6071</v>
      </c>
      <c r="G3974">
        <v>60.504021999999999</v>
      </c>
      <c r="H3974">
        <v>6.6333380000000002</v>
      </c>
      <c r="I3974">
        <v>369.3</v>
      </c>
      <c r="J3974">
        <v>6.03</v>
      </c>
      <c r="K3974">
        <v>4775.76</v>
      </c>
      <c r="L3974">
        <v>24.8</v>
      </c>
    </row>
    <row r="3975" spans="1:12" x14ac:dyDescent="0.3">
      <c r="A3975" t="s">
        <v>7851</v>
      </c>
      <c r="B3975" t="s">
        <v>7852</v>
      </c>
      <c r="C3975">
        <v>8.58</v>
      </c>
      <c r="D3975" t="s">
        <v>8263</v>
      </c>
      <c r="E3975" t="s">
        <v>14</v>
      </c>
      <c r="F3975" t="s">
        <v>6071</v>
      </c>
      <c r="G3975">
        <v>66.050199000000006</v>
      </c>
      <c r="H3975">
        <v>13.11736</v>
      </c>
      <c r="I3975">
        <v>154.80000000000001</v>
      </c>
      <c r="J3975" t="s">
        <v>8263</v>
      </c>
      <c r="K3975" t="s">
        <v>8263</v>
      </c>
      <c r="L3975">
        <v>33</v>
      </c>
    </row>
    <row r="3976" spans="1:12" x14ac:dyDescent="0.3">
      <c r="A3976" t="s">
        <v>7853</v>
      </c>
      <c r="B3976" t="s">
        <v>7854</v>
      </c>
      <c r="C3976">
        <v>6.14</v>
      </c>
      <c r="D3976" t="s">
        <v>8263</v>
      </c>
      <c r="E3976" t="s">
        <v>14</v>
      </c>
      <c r="F3976" t="s">
        <v>6071</v>
      </c>
      <c r="G3976">
        <v>68.730314000000007</v>
      </c>
      <c r="H3976">
        <v>17.470616</v>
      </c>
      <c r="I3976">
        <v>254.6</v>
      </c>
      <c r="J3976" t="s">
        <v>8263</v>
      </c>
      <c r="K3976" t="s">
        <v>8263</v>
      </c>
      <c r="L3976">
        <v>14</v>
      </c>
    </row>
    <row r="3977" spans="1:12" x14ac:dyDescent="0.3">
      <c r="A3977" t="s">
        <v>7855</v>
      </c>
      <c r="B3977" t="s">
        <v>7856</v>
      </c>
      <c r="C3977">
        <v>5.7</v>
      </c>
      <c r="D3977" t="s">
        <v>8263</v>
      </c>
      <c r="E3977" t="s">
        <v>14</v>
      </c>
      <c r="F3977" t="s">
        <v>6071</v>
      </c>
      <c r="G3977">
        <v>60.717129</v>
      </c>
      <c r="H3977">
        <v>6.1206480000000001</v>
      </c>
      <c r="I3977">
        <v>386.7</v>
      </c>
      <c r="J3977" t="s">
        <v>8263</v>
      </c>
      <c r="K3977" t="s">
        <v>8263</v>
      </c>
      <c r="L3977">
        <v>18.2</v>
      </c>
    </row>
    <row r="3978" spans="1:12" x14ac:dyDescent="0.3">
      <c r="A3978" t="s">
        <v>7857</v>
      </c>
      <c r="B3978" t="s">
        <v>7858</v>
      </c>
      <c r="C3978">
        <v>1.8</v>
      </c>
      <c r="D3978" t="s">
        <v>8263</v>
      </c>
      <c r="E3978" t="s">
        <v>14</v>
      </c>
      <c r="F3978" t="s">
        <v>6071</v>
      </c>
      <c r="G3978">
        <v>59.241680000000002</v>
      </c>
      <c r="H3978">
        <v>7.5395490000000001</v>
      </c>
      <c r="I3978">
        <v>271</v>
      </c>
      <c r="J3978" t="s">
        <v>8263</v>
      </c>
      <c r="K3978" t="s">
        <v>8263</v>
      </c>
      <c r="L3978">
        <v>5.0999999999999996</v>
      </c>
    </row>
    <row r="3979" spans="1:12" x14ac:dyDescent="0.3">
      <c r="A3979" t="s">
        <v>7859</v>
      </c>
      <c r="B3979" t="s">
        <v>7860</v>
      </c>
      <c r="C3979">
        <v>5.9</v>
      </c>
      <c r="D3979" t="s">
        <v>8263</v>
      </c>
      <c r="E3979" t="s">
        <v>14</v>
      </c>
      <c r="F3979" t="s">
        <v>6071</v>
      </c>
      <c r="G3979">
        <v>62.723486000000001</v>
      </c>
      <c r="H3979">
        <v>8.1147919999999996</v>
      </c>
      <c r="I3979">
        <v>570.5</v>
      </c>
      <c r="J3979" t="s">
        <v>8263</v>
      </c>
      <c r="K3979" t="s">
        <v>8263</v>
      </c>
      <c r="L3979">
        <v>14.1</v>
      </c>
    </row>
    <row r="3980" spans="1:12" x14ac:dyDescent="0.3">
      <c r="A3980" t="s">
        <v>7861</v>
      </c>
      <c r="B3980" t="s">
        <v>7862</v>
      </c>
      <c r="C3980">
        <v>3</v>
      </c>
      <c r="D3980" t="s">
        <v>8263</v>
      </c>
      <c r="E3980" t="s">
        <v>14</v>
      </c>
      <c r="F3980" t="s">
        <v>6071</v>
      </c>
      <c r="G3980">
        <v>60.588827999999999</v>
      </c>
      <c r="H3980">
        <v>9.1729009999999995</v>
      </c>
      <c r="I3980">
        <v>307</v>
      </c>
      <c r="J3980" t="s">
        <v>8263</v>
      </c>
      <c r="K3980" t="s">
        <v>8263</v>
      </c>
      <c r="L3980">
        <v>7.9</v>
      </c>
    </row>
    <row r="3981" spans="1:12" x14ac:dyDescent="0.3">
      <c r="A3981" t="s">
        <v>7863</v>
      </c>
      <c r="B3981" t="s">
        <v>7864</v>
      </c>
      <c r="C3981">
        <v>1.7</v>
      </c>
      <c r="D3981" t="s">
        <v>8263</v>
      </c>
      <c r="E3981" t="s">
        <v>14</v>
      </c>
      <c r="F3981" t="s">
        <v>6071</v>
      </c>
      <c r="G3981">
        <v>59.709899</v>
      </c>
      <c r="H3981">
        <v>5.8597650000000003</v>
      </c>
      <c r="I3981">
        <v>332.5</v>
      </c>
      <c r="J3981" t="s">
        <v>8263</v>
      </c>
      <c r="K3981" t="s">
        <v>8263</v>
      </c>
      <c r="L3981">
        <v>6.06</v>
      </c>
    </row>
    <row r="3982" spans="1:12" x14ac:dyDescent="0.3">
      <c r="A3982" t="s">
        <v>7865</v>
      </c>
      <c r="B3982" t="s">
        <v>7866</v>
      </c>
      <c r="C3982">
        <v>8.8000000000000007</v>
      </c>
      <c r="D3982" t="s">
        <v>8263</v>
      </c>
      <c r="E3982" t="s">
        <v>14</v>
      </c>
      <c r="F3982" t="s">
        <v>6071</v>
      </c>
      <c r="G3982">
        <v>67.950665000000001</v>
      </c>
      <c r="H3982">
        <v>15.654038</v>
      </c>
      <c r="I3982">
        <v>253.6</v>
      </c>
      <c r="J3982">
        <v>0</v>
      </c>
      <c r="K3982">
        <v>0</v>
      </c>
      <c r="L3982">
        <v>35</v>
      </c>
    </row>
    <row r="3983" spans="1:12" x14ac:dyDescent="0.3">
      <c r="A3983" t="s">
        <v>7867</v>
      </c>
      <c r="B3983" t="s">
        <v>7868</v>
      </c>
      <c r="C3983">
        <v>1.36</v>
      </c>
      <c r="D3983" t="s">
        <v>8263</v>
      </c>
      <c r="E3983" t="s">
        <v>14</v>
      </c>
      <c r="F3983" t="s">
        <v>6071</v>
      </c>
      <c r="G3983">
        <v>61.551138000000002</v>
      </c>
      <c r="H3983">
        <v>6.3503959999999999</v>
      </c>
      <c r="I3983">
        <v>36</v>
      </c>
      <c r="J3983" t="s">
        <v>8263</v>
      </c>
      <c r="K3983" t="s">
        <v>8263</v>
      </c>
      <c r="L3983">
        <v>5.3</v>
      </c>
    </row>
    <row r="3984" spans="1:12" x14ac:dyDescent="0.3">
      <c r="A3984" t="s">
        <v>7869</v>
      </c>
      <c r="B3984" t="s">
        <v>7870</v>
      </c>
      <c r="C3984">
        <v>9.1</v>
      </c>
      <c r="D3984" t="s">
        <v>8263</v>
      </c>
      <c r="E3984" t="s">
        <v>14</v>
      </c>
      <c r="F3984" t="s">
        <v>6071</v>
      </c>
      <c r="G3984">
        <v>60.239466999999998</v>
      </c>
      <c r="H3984">
        <v>6.2017259999999998</v>
      </c>
      <c r="I3984">
        <v>283.8</v>
      </c>
      <c r="J3984" t="s">
        <v>8263</v>
      </c>
      <c r="K3984" t="s">
        <v>8263</v>
      </c>
      <c r="L3984">
        <v>23</v>
      </c>
    </row>
    <row r="3985" spans="1:12" x14ac:dyDescent="0.3">
      <c r="A3985" t="s">
        <v>7871</v>
      </c>
      <c r="B3985" t="s">
        <v>7872</v>
      </c>
      <c r="C3985">
        <v>5.4</v>
      </c>
      <c r="D3985" t="s">
        <v>8263</v>
      </c>
      <c r="E3985" t="s">
        <v>14</v>
      </c>
      <c r="F3985" t="s">
        <v>6071</v>
      </c>
      <c r="G3985">
        <v>66.968249</v>
      </c>
      <c r="H3985">
        <v>14.431184</v>
      </c>
      <c r="I3985">
        <v>448</v>
      </c>
      <c r="J3985">
        <v>5.4</v>
      </c>
      <c r="K3985">
        <v>5783.4</v>
      </c>
      <c r="L3985">
        <v>23.5</v>
      </c>
    </row>
    <row r="3986" spans="1:12" x14ac:dyDescent="0.3">
      <c r="A3986" t="s">
        <v>7873</v>
      </c>
      <c r="B3986" t="s">
        <v>7874</v>
      </c>
      <c r="C3986">
        <v>1.64</v>
      </c>
      <c r="D3986" t="s">
        <v>8263</v>
      </c>
      <c r="E3986" t="s">
        <v>14</v>
      </c>
      <c r="F3986" t="s">
        <v>6071</v>
      </c>
      <c r="G3986">
        <v>58.515352</v>
      </c>
      <c r="H3986">
        <v>6.5368380000000004</v>
      </c>
      <c r="I3986">
        <v>207.3</v>
      </c>
      <c r="J3986">
        <v>0.01</v>
      </c>
      <c r="K3986">
        <v>5.0599999999999996</v>
      </c>
      <c r="L3986">
        <v>4.9000000000000004</v>
      </c>
    </row>
    <row r="3987" spans="1:12" x14ac:dyDescent="0.3">
      <c r="A3987" t="s">
        <v>7875</v>
      </c>
      <c r="B3987" t="s">
        <v>7876</v>
      </c>
      <c r="C3987">
        <v>1.46</v>
      </c>
      <c r="D3987" t="s">
        <v>8263</v>
      </c>
      <c r="E3987" t="s">
        <v>14</v>
      </c>
      <c r="F3987" t="s">
        <v>6071</v>
      </c>
      <c r="G3987">
        <v>58.515388999999999</v>
      </c>
      <c r="H3987">
        <v>6.5368500000000003</v>
      </c>
      <c r="I3987">
        <v>150.61000000000001</v>
      </c>
      <c r="J3987" t="s">
        <v>8263</v>
      </c>
      <c r="K3987" t="s">
        <v>8263</v>
      </c>
      <c r="L3987">
        <v>4.25</v>
      </c>
    </row>
    <row r="3988" spans="1:12" x14ac:dyDescent="0.3">
      <c r="A3988" t="s">
        <v>7877</v>
      </c>
      <c r="B3988" t="s">
        <v>7878</v>
      </c>
      <c r="C3988">
        <v>1.65</v>
      </c>
      <c r="D3988" t="s">
        <v>8263</v>
      </c>
      <c r="E3988" t="s">
        <v>14</v>
      </c>
      <c r="F3988" t="s">
        <v>6071</v>
      </c>
      <c r="G3988">
        <v>60.840606999999999</v>
      </c>
      <c r="H3988">
        <v>9.0182029999999997</v>
      </c>
      <c r="I3988">
        <v>10.31</v>
      </c>
      <c r="J3988">
        <v>212.8</v>
      </c>
      <c r="K3988">
        <v>5745.6</v>
      </c>
      <c r="L3988">
        <v>6.5</v>
      </c>
    </row>
    <row r="3989" spans="1:12" x14ac:dyDescent="0.3">
      <c r="A3989" t="s">
        <v>7879</v>
      </c>
      <c r="B3989" t="s">
        <v>7880</v>
      </c>
      <c r="C3989">
        <v>4.3</v>
      </c>
      <c r="D3989" t="s">
        <v>8263</v>
      </c>
      <c r="E3989" t="s">
        <v>14</v>
      </c>
      <c r="F3989" t="s">
        <v>6071</v>
      </c>
      <c r="G3989">
        <v>70.026561000000001</v>
      </c>
      <c r="H3989">
        <v>22.099499000000002</v>
      </c>
      <c r="I3989">
        <v>235</v>
      </c>
      <c r="J3989" t="s">
        <v>8263</v>
      </c>
      <c r="K3989" t="s">
        <v>8263</v>
      </c>
      <c r="L3989">
        <v>9.6999999999999993</v>
      </c>
    </row>
    <row r="3990" spans="1:12" x14ac:dyDescent="0.3">
      <c r="A3990" t="s">
        <v>7881</v>
      </c>
      <c r="B3990" t="s">
        <v>7882</v>
      </c>
      <c r="C3990">
        <v>3.2</v>
      </c>
      <c r="D3990" t="s">
        <v>8263</v>
      </c>
      <c r="E3990" t="s">
        <v>14</v>
      </c>
      <c r="F3990" t="s">
        <v>6071</v>
      </c>
      <c r="G3990">
        <v>58.506117000000003</v>
      </c>
      <c r="H3990">
        <v>7.0343929999999997</v>
      </c>
      <c r="I3990">
        <v>67</v>
      </c>
      <c r="J3990" t="s">
        <v>8263</v>
      </c>
      <c r="K3990" t="s">
        <v>8263</v>
      </c>
      <c r="L3990">
        <v>8.8000000000000007</v>
      </c>
    </row>
    <row r="3991" spans="1:12" x14ac:dyDescent="0.3">
      <c r="A3991" t="s">
        <v>7883</v>
      </c>
      <c r="B3991" t="s">
        <v>7884</v>
      </c>
      <c r="C3991">
        <v>4.72</v>
      </c>
      <c r="D3991" t="s">
        <v>8263</v>
      </c>
      <c r="E3991" t="s">
        <v>14</v>
      </c>
      <c r="F3991" t="s">
        <v>6071</v>
      </c>
      <c r="G3991">
        <v>61.023502000000001</v>
      </c>
      <c r="H3991">
        <v>7.6698649999999997</v>
      </c>
      <c r="I3991">
        <v>184.9</v>
      </c>
      <c r="J3991" t="s">
        <v>8263</v>
      </c>
      <c r="K3991" t="s">
        <v>8263</v>
      </c>
      <c r="L3991">
        <v>11</v>
      </c>
    </row>
    <row r="3992" spans="1:12" x14ac:dyDescent="0.3">
      <c r="A3992" t="s">
        <v>7885</v>
      </c>
      <c r="B3992" t="s">
        <v>7886</v>
      </c>
      <c r="C3992">
        <v>1.96</v>
      </c>
      <c r="D3992" t="s">
        <v>8263</v>
      </c>
      <c r="E3992" t="s">
        <v>14</v>
      </c>
      <c r="F3992" t="s">
        <v>6071</v>
      </c>
      <c r="G3992">
        <v>61.32197</v>
      </c>
      <c r="H3992">
        <v>5.4951850000000002</v>
      </c>
      <c r="I3992">
        <v>63</v>
      </c>
      <c r="J3992" t="s">
        <v>8263</v>
      </c>
      <c r="K3992" t="s">
        <v>8263</v>
      </c>
      <c r="L3992">
        <v>6.3</v>
      </c>
    </row>
    <row r="3993" spans="1:12" x14ac:dyDescent="0.3">
      <c r="A3993" t="s">
        <v>7887</v>
      </c>
      <c r="B3993" t="s">
        <v>7888</v>
      </c>
      <c r="C3993">
        <v>1.64</v>
      </c>
      <c r="D3993" t="s">
        <v>8263</v>
      </c>
      <c r="E3993" t="s">
        <v>14</v>
      </c>
      <c r="F3993" t="s">
        <v>6071</v>
      </c>
      <c r="G3993">
        <v>69.543744000000004</v>
      </c>
      <c r="H3993">
        <v>18.426351</v>
      </c>
      <c r="I3993">
        <v>140.30000000000001</v>
      </c>
      <c r="J3993" t="s">
        <v>8263</v>
      </c>
      <c r="K3993" t="s">
        <v>8263</v>
      </c>
      <c r="L3993">
        <v>5.7</v>
      </c>
    </row>
    <row r="3994" spans="1:12" x14ac:dyDescent="0.3">
      <c r="A3994" t="s">
        <v>7889</v>
      </c>
      <c r="B3994" t="s">
        <v>7890</v>
      </c>
      <c r="C3994">
        <v>5.36</v>
      </c>
      <c r="D3994" t="s">
        <v>8263</v>
      </c>
      <c r="E3994" t="s">
        <v>14</v>
      </c>
      <c r="F3994" t="s">
        <v>6071</v>
      </c>
      <c r="G3994">
        <v>61.387341999999997</v>
      </c>
      <c r="H3994">
        <v>5.6145699999999996</v>
      </c>
      <c r="I3994">
        <v>569.29999999999995</v>
      </c>
      <c r="J3994" t="s">
        <v>8263</v>
      </c>
      <c r="K3994" t="s">
        <v>8263</v>
      </c>
      <c r="L3994">
        <v>18.600000000000001</v>
      </c>
    </row>
    <row r="3995" spans="1:12" x14ac:dyDescent="0.3">
      <c r="A3995" t="s">
        <v>7891</v>
      </c>
      <c r="B3995" t="s">
        <v>7892</v>
      </c>
      <c r="C3995">
        <v>4.04</v>
      </c>
      <c r="D3995" t="s">
        <v>8263</v>
      </c>
      <c r="E3995" t="s">
        <v>14</v>
      </c>
      <c r="F3995" t="s">
        <v>6071</v>
      </c>
      <c r="G3995">
        <v>60.608275999999996</v>
      </c>
      <c r="H3995">
        <v>6.3440459999999996</v>
      </c>
      <c r="I3995">
        <v>325.89999999999998</v>
      </c>
      <c r="J3995" t="s">
        <v>8263</v>
      </c>
      <c r="K3995" t="s">
        <v>8263</v>
      </c>
      <c r="L3995">
        <v>10.9</v>
      </c>
    </row>
    <row r="3996" spans="1:12" x14ac:dyDescent="0.3">
      <c r="A3996" t="s">
        <v>7893</v>
      </c>
      <c r="B3996" t="s">
        <v>7894</v>
      </c>
      <c r="C3996">
        <v>2.5</v>
      </c>
      <c r="D3996" t="s">
        <v>8263</v>
      </c>
      <c r="E3996" t="s">
        <v>14</v>
      </c>
      <c r="F3996" t="s">
        <v>6071</v>
      </c>
      <c r="G3996">
        <v>61.947485</v>
      </c>
      <c r="H3996">
        <v>5.8913820000000001</v>
      </c>
      <c r="I3996">
        <v>208.6</v>
      </c>
      <c r="J3996" t="s">
        <v>8263</v>
      </c>
      <c r="K3996" t="s">
        <v>8263</v>
      </c>
      <c r="L3996">
        <v>7.65</v>
      </c>
    </row>
    <row r="3997" spans="1:12" x14ac:dyDescent="0.3">
      <c r="A3997" t="s">
        <v>7895</v>
      </c>
      <c r="B3997" t="s">
        <v>7896</v>
      </c>
      <c r="C3997">
        <v>3.26</v>
      </c>
      <c r="D3997" t="s">
        <v>8263</v>
      </c>
      <c r="E3997" t="s">
        <v>14</v>
      </c>
      <c r="F3997" t="s">
        <v>6071</v>
      </c>
      <c r="G3997">
        <v>59.126243000000002</v>
      </c>
      <c r="H3997">
        <v>6.2701450000000003</v>
      </c>
      <c r="I3997">
        <v>335</v>
      </c>
      <c r="J3997" t="s">
        <v>8263</v>
      </c>
      <c r="K3997" t="s">
        <v>8263</v>
      </c>
      <c r="L3997">
        <v>9.8000000000000007</v>
      </c>
    </row>
    <row r="3998" spans="1:12" x14ac:dyDescent="0.3">
      <c r="A3998" t="s">
        <v>7897</v>
      </c>
      <c r="B3998" t="s">
        <v>7898</v>
      </c>
      <c r="C3998">
        <v>3.6</v>
      </c>
      <c r="D3998" t="s">
        <v>8263</v>
      </c>
      <c r="E3998" t="s">
        <v>14</v>
      </c>
      <c r="F3998" t="s">
        <v>6071</v>
      </c>
      <c r="G3998">
        <v>61.340634000000001</v>
      </c>
      <c r="H3998">
        <v>10.341533999999999</v>
      </c>
      <c r="I3998">
        <v>121.65</v>
      </c>
      <c r="J3998">
        <v>8.8000000000000007</v>
      </c>
      <c r="K3998">
        <v>2252.8000000000002</v>
      </c>
      <c r="L3998">
        <v>10</v>
      </c>
    </row>
    <row r="3999" spans="1:12" x14ac:dyDescent="0.3">
      <c r="A3999" t="s">
        <v>7899</v>
      </c>
      <c r="B3999" t="s">
        <v>7900</v>
      </c>
      <c r="C3999">
        <v>2.9</v>
      </c>
      <c r="D3999" t="s">
        <v>8263</v>
      </c>
      <c r="E3999" t="s">
        <v>14</v>
      </c>
      <c r="F3999" t="s">
        <v>6071</v>
      </c>
      <c r="G3999">
        <v>63.017617999999999</v>
      </c>
      <c r="H3999">
        <v>8.5276440000000004</v>
      </c>
      <c r="I3999">
        <v>379</v>
      </c>
      <c r="J3999" t="s">
        <v>8263</v>
      </c>
      <c r="K3999" t="s">
        <v>8263</v>
      </c>
      <c r="L3999">
        <v>8.64</v>
      </c>
    </row>
    <row r="4000" spans="1:12" x14ac:dyDescent="0.3">
      <c r="A4000" t="s">
        <v>7901</v>
      </c>
      <c r="B4000" t="s">
        <v>7902</v>
      </c>
      <c r="C4000">
        <v>2.67</v>
      </c>
      <c r="D4000" t="s">
        <v>8263</v>
      </c>
      <c r="E4000" t="s">
        <v>14</v>
      </c>
      <c r="F4000" t="s">
        <v>6071</v>
      </c>
      <c r="G4000">
        <v>61.382556000000001</v>
      </c>
      <c r="H4000">
        <v>5.6539609999999998</v>
      </c>
      <c r="I4000">
        <v>247</v>
      </c>
      <c r="J4000" t="s">
        <v>8263</v>
      </c>
      <c r="K4000" t="s">
        <v>8263</v>
      </c>
      <c r="L4000">
        <v>8.8000000000000007</v>
      </c>
    </row>
    <row r="4001" spans="1:12" x14ac:dyDescent="0.3">
      <c r="A4001" t="s">
        <v>7903</v>
      </c>
      <c r="B4001" t="s">
        <v>7904</v>
      </c>
      <c r="C4001">
        <v>5.49</v>
      </c>
      <c r="D4001" t="s">
        <v>8263</v>
      </c>
      <c r="E4001" t="s">
        <v>14</v>
      </c>
      <c r="F4001" t="s">
        <v>6071</v>
      </c>
      <c r="G4001">
        <v>66.811342999999994</v>
      </c>
      <c r="H4001">
        <v>14.644825000000001</v>
      </c>
      <c r="I4001">
        <v>481.5</v>
      </c>
      <c r="J4001" t="s">
        <v>8263</v>
      </c>
      <c r="K4001" t="s">
        <v>8263</v>
      </c>
      <c r="L4001">
        <v>18.5</v>
      </c>
    </row>
    <row r="4002" spans="1:12" x14ac:dyDescent="0.3">
      <c r="A4002" t="s">
        <v>7905</v>
      </c>
      <c r="B4002" t="s">
        <v>7906</v>
      </c>
      <c r="C4002">
        <v>1.46</v>
      </c>
      <c r="D4002" t="s">
        <v>8263</v>
      </c>
      <c r="E4002" t="s">
        <v>14</v>
      </c>
      <c r="F4002" t="s">
        <v>6071</v>
      </c>
      <c r="G4002">
        <v>69.599509999999995</v>
      </c>
      <c r="H4002">
        <v>19.958421000000001</v>
      </c>
      <c r="I4002">
        <v>107</v>
      </c>
      <c r="J4002" t="s">
        <v>8263</v>
      </c>
      <c r="K4002" t="s">
        <v>8263</v>
      </c>
      <c r="L4002">
        <v>4.34</v>
      </c>
    </row>
    <row r="4003" spans="1:12" x14ac:dyDescent="0.3">
      <c r="A4003" t="s">
        <v>7907</v>
      </c>
      <c r="B4003" t="s">
        <v>7908</v>
      </c>
      <c r="C4003">
        <v>5.49</v>
      </c>
      <c r="D4003" t="s">
        <v>8263</v>
      </c>
      <c r="E4003" t="s">
        <v>14</v>
      </c>
      <c r="F4003" t="s">
        <v>6071</v>
      </c>
      <c r="G4003">
        <v>60.636372000000001</v>
      </c>
      <c r="H4003">
        <v>6.1725099999999999</v>
      </c>
      <c r="I4003">
        <v>276</v>
      </c>
      <c r="J4003" t="s">
        <v>8263</v>
      </c>
      <c r="K4003" t="s">
        <v>8263</v>
      </c>
      <c r="L4003">
        <v>16.100000000000001</v>
      </c>
    </row>
    <row r="4004" spans="1:12" x14ac:dyDescent="0.3">
      <c r="A4004" t="s">
        <v>7909</v>
      </c>
      <c r="B4004" t="s">
        <v>7910</v>
      </c>
      <c r="C4004">
        <v>5</v>
      </c>
      <c r="D4004" t="s">
        <v>8263</v>
      </c>
      <c r="E4004" t="s">
        <v>14</v>
      </c>
      <c r="F4004" t="s">
        <v>6071</v>
      </c>
      <c r="G4004">
        <v>66.112053000000003</v>
      </c>
      <c r="H4004">
        <v>13.53764</v>
      </c>
      <c r="I4004">
        <v>259</v>
      </c>
      <c r="J4004" t="s">
        <v>8263</v>
      </c>
      <c r="K4004" t="s">
        <v>8263</v>
      </c>
      <c r="L4004">
        <v>19.3</v>
      </c>
    </row>
    <row r="4005" spans="1:12" x14ac:dyDescent="0.3">
      <c r="A4005" t="s">
        <v>7911</v>
      </c>
      <c r="B4005" t="s">
        <v>7912</v>
      </c>
      <c r="C4005">
        <v>2.9</v>
      </c>
      <c r="D4005" t="s">
        <v>8263</v>
      </c>
      <c r="E4005" t="s">
        <v>14</v>
      </c>
      <c r="F4005" t="s">
        <v>6071</v>
      </c>
      <c r="G4005">
        <v>66.044477000000001</v>
      </c>
      <c r="H4005">
        <v>14.063694999999999</v>
      </c>
      <c r="I4005">
        <v>424</v>
      </c>
      <c r="J4005" t="s">
        <v>8263</v>
      </c>
      <c r="K4005" t="s">
        <v>8263</v>
      </c>
      <c r="L4005">
        <v>9.1</v>
      </c>
    </row>
    <row r="4006" spans="1:12" x14ac:dyDescent="0.3">
      <c r="A4006" t="s">
        <v>7913</v>
      </c>
      <c r="B4006" t="s">
        <v>7914</v>
      </c>
      <c r="C4006">
        <v>4.59</v>
      </c>
      <c r="D4006" t="s">
        <v>8263</v>
      </c>
      <c r="E4006" t="s">
        <v>14</v>
      </c>
      <c r="F4006" t="s">
        <v>6071</v>
      </c>
      <c r="G4006">
        <v>66.044449</v>
      </c>
      <c r="H4006">
        <v>14.063713</v>
      </c>
      <c r="I4006">
        <v>254</v>
      </c>
      <c r="J4006" t="s">
        <v>8263</v>
      </c>
      <c r="K4006" t="s">
        <v>8263</v>
      </c>
      <c r="L4006">
        <v>14.4</v>
      </c>
    </row>
    <row r="4007" spans="1:12" x14ac:dyDescent="0.3">
      <c r="A4007" t="s">
        <v>7915</v>
      </c>
      <c r="B4007" t="s">
        <v>7916</v>
      </c>
      <c r="C4007">
        <v>1.39</v>
      </c>
      <c r="D4007" t="s">
        <v>8263</v>
      </c>
      <c r="E4007" t="s">
        <v>14</v>
      </c>
      <c r="F4007" t="s">
        <v>6071</v>
      </c>
      <c r="G4007">
        <v>59.909810999999998</v>
      </c>
      <c r="H4007">
        <v>6.0294299999999996</v>
      </c>
      <c r="I4007">
        <v>222</v>
      </c>
      <c r="J4007" t="s">
        <v>8263</v>
      </c>
      <c r="K4007" t="s">
        <v>8263</v>
      </c>
      <c r="L4007">
        <v>4.8899999999999997</v>
      </c>
    </row>
    <row r="4008" spans="1:12" x14ac:dyDescent="0.3">
      <c r="A4008" t="s">
        <v>7917</v>
      </c>
      <c r="B4008" t="s">
        <v>7918</v>
      </c>
      <c r="C4008">
        <v>1.93</v>
      </c>
      <c r="D4008" t="s">
        <v>8263</v>
      </c>
      <c r="E4008" t="s">
        <v>14</v>
      </c>
      <c r="F4008" t="s">
        <v>6071</v>
      </c>
      <c r="G4008">
        <v>59.194212999999998</v>
      </c>
      <c r="H4008">
        <v>8.2265789999999992</v>
      </c>
      <c r="I4008">
        <v>145</v>
      </c>
      <c r="J4008" t="s">
        <v>8263</v>
      </c>
      <c r="K4008" t="s">
        <v>8263</v>
      </c>
      <c r="L4008">
        <v>7.6</v>
      </c>
    </row>
    <row r="4009" spans="1:12" x14ac:dyDescent="0.3">
      <c r="A4009" t="s">
        <v>7919</v>
      </c>
      <c r="B4009" t="s">
        <v>7497</v>
      </c>
      <c r="C4009">
        <v>5.4</v>
      </c>
      <c r="D4009" t="s">
        <v>8263</v>
      </c>
      <c r="E4009" t="s">
        <v>14</v>
      </c>
      <c r="F4009" t="s">
        <v>6071</v>
      </c>
      <c r="G4009">
        <v>61.909996999999997</v>
      </c>
      <c r="H4009">
        <v>6.6985650000000003</v>
      </c>
      <c r="I4009">
        <v>341</v>
      </c>
      <c r="J4009" t="s">
        <v>8263</v>
      </c>
      <c r="K4009" t="s">
        <v>8263</v>
      </c>
      <c r="L4009">
        <v>14.2</v>
      </c>
    </row>
    <row r="4010" spans="1:12" x14ac:dyDescent="0.3">
      <c r="A4010" t="s">
        <v>7920</v>
      </c>
      <c r="B4010" t="s">
        <v>7921</v>
      </c>
      <c r="C4010">
        <v>2.83</v>
      </c>
      <c r="D4010" t="s">
        <v>8263</v>
      </c>
      <c r="E4010" t="s">
        <v>14</v>
      </c>
      <c r="F4010" t="s">
        <v>6071</v>
      </c>
      <c r="G4010">
        <v>61.862136</v>
      </c>
      <c r="H4010">
        <v>11.122096000000001</v>
      </c>
      <c r="I4010">
        <v>310</v>
      </c>
      <c r="J4010" t="s">
        <v>8263</v>
      </c>
      <c r="K4010" t="s">
        <v>8263</v>
      </c>
      <c r="L4010">
        <v>6.6</v>
      </c>
    </row>
    <row r="4011" spans="1:12" x14ac:dyDescent="0.3">
      <c r="A4011" t="s">
        <v>7922</v>
      </c>
      <c r="B4011" t="s">
        <v>7923</v>
      </c>
      <c r="C4011">
        <v>4.9400000000000004</v>
      </c>
      <c r="D4011" t="s">
        <v>8263</v>
      </c>
      <c r="E4011" t="s">
        <v>14</v>
      </c>
      <c r="F4011" t="s">
        <v>6071</v>
      </c>
      <c r="G4011">
        <v>63.871532999999999</v>
      </c>
      <c r="H4011">
        <v>10.796528</v>
      </c>
      <c r="I4011">
        <v>140</v>
      </c>
      <c r="J4011" t="s">
        <v>8263</v>
      </c>
      <c r="K4011" t="s">
        <v>8263</v>
      </c>
      <c r="L4011">
        <v>16</v>
      </c>
    </row>
    <row r="4012" spans="1:12" x14ac:dyDescent="0.3">
      <c r="A4012" t="s">
        <v>7924</v>
      </c>
      <c r="B4012" t="s">
        <v>7925</v>
      </c>
      <c r="C4012">
        <v>1.9</v>
      </c>
      <c r="D4012" t="s">
        <v>8263</v>
      </c>
      <c r="E4012" t="s">
        <v>14</v>
      </c>
      <c r="F4012" t="s">
        <v>6071</v>
      </c>
      <c r="G4012">
        <v>59.807051000000001</v>
      </c>
      <c r="H4012">
        <v>5.9820840000000004</v>
      </c>
      <c r="I4012">
        <v>430.5</v>
      </c>
      <c r="J4012" t="s">
        <v>8263</v>
      </c>
      <c r="K4012" t="s">
        <v>8263</v>
      </c>
      <c r="L4012">
        <v>6.2</v>
      </c>
    </row>
    <row r="4013" spans="1:12" x14ac:dyDescent="0.3">
      <c r="A4013" t="s">
        <v>7926</v>
      </c>
      <c r="B4013" t="s">
        <v>7927</v>
      </c>
      <c r="C4013">
        <v>3.49</v>
      </c>
      <c r="D4013" t="s">
        <v>8263</v>
      </c>
      <c r="E4013" t="s">
        <v>14</v>
      </c>
      <c r="F4013" t="s">
        <v>6071</v>
      </c>
      <c r="G4013">
        <v>61.924168999999999</v>
      </c>
      <c r="H4013">
        <v>9.3405140000000006</v>
      </c>
      <c r="I4013">
        <v>247.3</v>
      </c>
      <c r="J4013" t="s">
        <v>8263</v>
      </c>
      <c r="K4013" t="s">
        <v>8263</v>
      </c>
      <c r="L4013">
        <v>8.9</v>
      </c>
    </row>
    <row r="4014" spans="1:12" x14ac:dyDescent="0.3">
      <c r="A4014" t="s">
        <v>7928</v>
      </c>
      <c r="B4014" t="s">
        <v>7929</v>
      </c>
      <c r="C4014">
        <v>4.0999999999999996</v>
      </c>
      <c r="D4014" t="s">
        <v>8263</v>
      </c>
      <c r="E4014" t="s">
        <v>14</v>
      </c>
      <c r="F4014" t="s">
        <v>6071</v>
      </c>
      <c r="G4014">
        <v>60.294240000000002</v>
      </c>
      <c r="H4014">
        <v>5.9239369999999996</v>
      </c>
      <c r="I4014">
        <v>510.4</v>
      </c>
      <c r="J4014" t="s">
        <v>8263</v>
      </c>
      <c r="K4014" t="s">
        <v>8263</v>
      </c>
      <c r="L4014">
        <v>12.9</v>
      </c>
    </row>
    <row r="4015" spans="1:12" x14ac:dyDescent="0.3">
      <c r="A4015" t="s">
        <v>7930</v>
      </c>
      <c r="B4015" t="s">
        <v>7931</v>
      </c>
      <c r="C4015">
        <v>2.8</v>
      </c>
      <c r="D4015" t="s">
        <v>8263</v>
      </c>
      <c r="E4015" t="s">
        <v>14</v>
      </c>
      <c r="F4015" t="s">
        <v>6071</v>
      </c>
      <c r="G4015">
        <v>63.347929999999998</v>
      </c>
      <c r="H4015">
        <v>9.2811830000000004</v>
      </c>
      <c r="I4015">
        <v>182.5</v>
      </c>
      <c r="J4015">
        <v>0.08</v>
      </c>
      <c r="K4015">
        <v>34.56</v>
      </c>
      <c r="L4015">
        <v>9.8000000000000007</v>
      </c>
    </row>
    <row r="4016" spans="1:12" x14ac:dyDescent="0.3">
      <c r="A4016" t="s">
        <v>7932</v>
      </c>
      <c r="B4016" t="s">
        <v>7933</v>
      </c>
      <c r="C4016">
        <v>1.0900000000000001</v>
      </c>
      <c r="D4016" t="s">
        <v>8263</v>
      </c>
      <c r="E4016" t="s">
        <v>14</v>
      </c>
      <c r="F4016" t="s">
        <v>6071</v>
      </c>
      <c r="G4016">
        <v>60.199471000000003</v>
      </c>
      <c r="H4016">
        <v>5.7822509999999996</v>
      </c>
      <c r="I4016">
        <v>319</v>
      </c>
      <c r="J4016" t="s">
        <v>8263</v>
      </c>
      <c r="K4016" t="s">
        <v>8263</v>
      </c>
      <c r="L4016">
        <v>3.5</v>
      </c>
    </row>
    <row r="4017" spans="1:12" x14ac:dyDescent="0.3">
      <c r="A4017" t="s">
        <v>7934</v>
      </c>
      <c r="B4017" t="s">
        <v>7935</v>
      </c>
      <c r="C4017">
        <v>1.5</v>
      </c>
      <c r="D4017" t="s">
        <v>8263</v>
      </c>
      <c r="E4017" t="s">
        <v>14</v>
      </c>
      <c r="F4017" t="s">
        <v>6071</v>
      </c>
      <c r="G4017">
        <v>60.441639000000002</v>
      </c>
      <c r="H4017">
        <v>9.3736969999999999</v>
      </c>
      <c r="I4017">
        <v>165</v>
      </c>
      <c r="J4017" t="s">
        <v>8263</v>
      </c>
      <c r="K4017" t="s">
        <v>8263</v>
      </c>
      <c r="L4017">
        <v>4</v>
      </c>
    </row>
    <row r="4018" spans="1:12" x14ac:dyDescent="0.3">
      <c r="A4018" t="s">
        <v>7936</v>
      </c>
      <c r="B4018" t="s">
        <v>7937</v>
      </c>
      <c r="C4018">
        <v>1.4</v>
      </c>
      <c r="D4018" t="s">
        <v>8263</v>
      </c>
      <c r="E4018" t="s">
        <v>14</v>
      </c>
      <c r="F4018" t="s">
        <v>6071</v>
      </c>
      <c r="G4018">
        <v>62.128574999999998</v>
      </c>
      <c r="H4018">
        <v>5.6977510000000002</v>
      </c>
      <c r="I4018">
        <v>319</v>
      </c>
      <c r="J4018" t="s">
        <v>8263</v>
      </c>
      <c r="K4018" t="s">
        <v>8263</v>
      </c>
      <c r="L4018">
        <v>4.7</v>
      </c>
    </row>
    <row r="4019" spans="1:12" x14ac:dyDescent="0.3">
      <c r="A4019" t="s">
        <v>7938</v>
      </c>
      <c r="B4019" t="s">
        <v>7939</v>
      </c>
      <c r="C4019">
        <v>5.2</v>
      </c>
      <c r="D4019" t="s">
        <v>8263</v>
      </c>
      <c r="E4019" t="s">
        <v>14</v>
      </c>
      <c r="F4019" t="s">
        <v>6071</v>
      </c>
      <c r="G4019">
        <v>69.596643999999998</v>
      </c>
      <c r="H4019">
        <v>19.903016000000001</v>
      </c>
      <c r="I4019">
        <v>114</v>
      </c>
      <c r="J4019" t="s">
        <v>8263</v>
      </c>
      <c r="K4019" t="s">
        <v>8263</v>
      </c>
      <c r="L4019">
        <v>12.3</v>
      </c>
    </row>
    <row r="4020" spans="1:12" x14ac:dyDescent="0.3">
      <c r="A4020" t="s">
        <v>7940</v>
      </c>
      <c r="B4020" t="s">
        <v>7941</v>
      </c>
      <c r="C4020">
        <v>4.83</v>
      </c>
      <c r="D4020" t="s">
        <v>8263</v>
      </c>
      <c r="E4020" t="s">
        <v>14</v>
      </c>
      <c r="F4020" t="s">
        <v>6071</v>
      </c>
      <c r="G4020">
        <v>63.199303999999998</v>
      </c>
      <c r="H4020">
        <v>9.0065069999999992</v>
      </c>
      <c r="I4020">
        <v>82.5</v>
      </c>
      <c r="J4020" t="s">
        <v>8263</v>
      </c>
      <c r="K4020" t="s">
        <v>8263</v>
      </c>
      <c r="L4020">
        <v>17.3</v>
      </c>
    </row>
    <row r="4021" spans="1:12" x14ac:dyDescent="0.3">
      <c r="A4021" t="s">
        <v>7942</v>
      </c>
      <c r="B4021" t="s">
        <v>7943</v>
      </c>
      <c r="C4021">
        <v>2.8</v>
      </c>
      <c r="D4021" t="s">
        <v>8263</v>
      </c>
      <c r="E4021" t="s">
        <v>14</v>
      </c>
      <c r="F4021" t="s">
        <v>6071</v>
      </c>
      <c r="G4021">
        <v>59.540832000000002</v>
      </c>
      <c r="H4021">
        <v>7.3332800000000002</v>
      </c>
      <c r="I4021">
        <v>204</v>
      </c>
      <c r="J4021" t="s">
        <v>8263</v>
      </c>
      <c r="K4021" t="s">
        <v>8263</v>
      </c>
      <c r="L4021">
        <v>6.29</v>
      </c>
    </row>
    <row r="4022" spans="1:12" x14ac:dyDescent="0.3">
      <c r="A4022" t="s">
        <v>7944</v>
      </c>
      <c r="B4022" t="s">
        <v>7945</v>
      </c>
      <c r="C4022">
        <v>3.91</v>
      </c>
      <c r="D4022" t="s">
        <v>8263</v>
      </c>
      <c r="E4022" t="s">
        <v>14</v>
      </c>
      <c r="F4022" t="s">
        <v>6071</v>
      </c>
      <c r="G4022">
        <v>66.037574000000006</v>
      </c>
      <c r="H4022">
        <v>13.854984999999999</v>
      </c>
      <c r="I4022">
        <v>567</v>
      </c>
      <c r="J4022">
        <v>0.01</v>
      </c>
      <c r="K4022">
        <v>13.58</v>
      </c>
      <c r="L4022">
        <v>12.8</v>
      </c>
    </row>
    <row r="4023" spans="1:12" x14ac:dyDescent="0.3">
      <c r="A4023" t="s">
        <v>7946</v>
      </c>
      <c r="B4023" t="s">
        <v>7947</v>
      </c>
      <c r="C4023">
        <v>2.77</v>
      </c>
      <c r="D4023" t="s">
        <v>8263</v>
      </c>
      <c r="E4023" t="s">
        <v>14</v>
      </c>
      <c r="F4023" t="s">
        <v>6071</v>
      </c>
      <c r="G4023">
        <v>59.913941000000001</v>
      </c>
      <c r="H4023">
        <v>6.5286150000000003</v>
      </c>
      <c r="I4023">
        <v>268.60000000000002</v>
      </c>
      <c r="J4023" t="s">
        <v>8263</v>
      </c>
      <c r="K4023" t="s">
        <v>8263</v>
      </c>
      <c r="L4023">
        <v>7.7</v>
      </c>
    </row>
    <row r="4024" spans="1:12" x14ac:dyDescent="0.3">
      <c r="A4024" t="s">
        <v>7948</v>
      </c>
      <c r="B4024" t="s">
        <v>7949</v>
      </c>
      <c r="C4024">
        <v>3</v>
      </c>
      <c r="D4024" t="s">
        <v>8263</v>
      </c>
      <c r="E4024" t="s">
        <v>14</v>
      </c>
      <c r="F4024" t="s">
        <v>6071</v>
      </c>
      <c r="G4024">
        <v>68.353815999999995</v>
      </c>
      <c r="H4024">
        <v>17.623417</v>
      </c>
      <c r="I4024">
        <v>230</v>
      </c>
      <c r="J4024" t="s">
        <v>8263</v>
      </c>
      <c r="K4024" t="s">
        <v>8263</v>
      </c>
      <c r="L4024">
        <v>8.3000000000000007</v>
      </c>
    </row>
    <row r="4025" spans="1:12" x14ac:dyDescent="0.3">
      <c r="A4025" t="s">
        <v>7950</v>
      </c>
      <c r="B4025" t="s">
        <v>7951</v>
      </c>
      <c r="C4025">
        <v>1.93</v>
      </c>
      <c r="D4025" t="s">
        <v>8263</v>
      </c>
      <c r="E4025" t="s">
        <v>14</v>
      </c>
      <c r="F4025" t="s">
        <v>6071</v>
      </c>
      <c r="G4025">
        <v>62.18582</v>
      </c>
      <c r="H4025">
        <v>8.4950559999999999</v>
      </c>
      <c r="I4025">
        <v>248</v>
      </c>
      <c r="J4025" t="s">
        <v>8263</v>
      </c>
      <c r="K4025" t="s">
        <v>8263</v>
      </c>
      <c r="L4025">
        <v>5.5</v>
      </c>
    </row>
    <row r="4026" spans="1:12" x14ac:dyDescent="0.3">
      <c r="A4026" t="s">
        <v>7952</v>
      </c>
      <c r="B4026" t="s">
        <v>7953</v>
      </c>
      <c r="C4026">
        <v>4.9000000000000004</v>
      </c>
      <c r="D4026" t="s">
        <v>8263</v>
      </c>
      <c r="E4026" t="s">
        <v>14</v>
      </c>
      <c r="F4026" t="s">
        <v>6071</v>
      </c>
      <c r="G4026">
        <v>59.806021000000001</v>
      </c>
      <c r="H4026">
        <v>6.7717159999999996</v>
      </c>
      <c r="I4026">
        <v>210.5</v>
      </c>
      <c r="J4026" t="s">
        <v>8263</v>
      </c>
      <c r="K4026" t="s">
        <v>8263</v>
      </c>
      <c r="L4026">
        <v>16.8</v>
      </c>
    </row>
    <row r="4027" spans="1:12" x14ac:dyDescent="0.3">
      <c r="A4027" t="s">
        <v>7954</v>
      </c>
      <c r="B4027" t="s">
        <v>7955</v>
      </c>
      <c r="C4027">
        <v>1.1000000000000001</v>
      </c>
      <c r="D4027" t="s">
        <v>8263</v>
      </c>
      <c r="E4027" t="s">
        <v>14</v>
      </c>
      <c r="F4027" t="s">
        <v>6071</v>
      </c>
      <c r="G4027">
        <v>59.634405999999998</v>
      </c>
      <c r="H4027">
        <v>5.7824200000000001</v>
      </c>
      <c r="I4027">
        <v>258.66000000000003</v>
      </c>
      <c r="J4027" t="s">
        <v>8263</v>
      </c>
      <c r="K4027" t="s">
        <v>8263</v>
      </c>
      <c r="L4027">
        <v>4.6500000000000004</v>
      </c>
    </row>
    <row r="4028" spans="1:12" x14ac:dyDescent="0.3">
      <c r="A4028" t="s">
        <v>7956</v>
      </c>
      <c r="B4028" t="s">
        <v>7957</v>
      </c>
      <c r="C4028">
        <v>4.74</v>
      </c>
      <c r="D4028" t="s">
        <v>8263</v>
      </c>
      <c r="E4028" t="s">
        <v>14</v>
      </c>
      <c r="F4028" t="s">
        <v>6071</v>
      </c>
      <c r="G4028">
        <v>62.674847999999997</v>
      </c>
      <c r="H4028">
        <v>8.4307470000000002</v>
      </c>
      <c r="I4028">
        <v>253.2</v>
      </c>
      <c r="J4028" t="s">
        <v>8263</v>
      </c>
      <c r="K4028" t="s">
        <v>8263</v>
      </c>
      <c r="L4028">
        <v>14.5</v>
      </c>
    </row>
    <row r="4029" spans="1:12" x14ac:dyDescent="0.3">
      <c r="A4029" t="s">
        <v>7958</v>
      </c>
      <c r="B4029" t="s">
        <v>7959</v>
      </c>
      <c r="C4029">
        <v>5.4</v>
      </c>
      <c r="D4029" t="s">
        <v>8263</v>
      </c>
      <c r="E4029" t="s">
        <v>14</v>
      </c>
      <c r="F4029" t="s">
        <v>6071</v>
      </c>
      <c r="G4029">
        <v>69.299368000000001</v>
      </c>
      <c r="H4029">
        <v>19.985893000000001</v>
      </c>
      <c r="I4029">
        <v>394</v>
      </c>
      <c r="J4029" t="s">
        <v>8263</v>
      </c>
      <c r="K4029" t="s">
        <v>8263</v>
      </c>
      <c r="L4029">
        <v>11.6</v>
      </c>
    </row>
    <row r="4030" spans="1:12" x14ac:dyDescent="0.3">
      <c r="A4030" t="s">
        <v>7960</v>
      </c>
      <c r="B4030" t="s">
        <v>7961</v>
      </c>
      <c r="C4030">
        <v>1.44</v>
      </c>
      <c r="D4030" t="s">
        <v>8263</v>
      </c>
      <c r="E4030" t="s">
        <v>14</v>
      </c>
      <c r="F4030" t="s">
        <v>6071</v>
      </c>
      <c r="G4030">
        <v>60.382486</v>
      </c>
      <c r="H4030">
        <v>6.1704739999999996</v>
      </c>
      <c r="I4030">
        <v>154</v>
      </c>
      <c r="J4030" t="s">
        <v>8263</v>
      </c>
      <c r="K4030" t="s">
        <v>8263</v>
      </c>
      <c r="L4030">
        <v>5</v>
      </c>
    </row>
    <row r="4031" spans="1:12" x14ac:dyDescent="0.3">
      <c r="A4031" t="s">
        <v>7962</v>
      </c>
      <c r="B4031" t="s">
        <v>7963</v>
      </c>
      <c r="C4031">
        <v>2.9</v>
      </c>
      <c r="D4031" t="s">
        <v>8263</v>
      </c>
      <c r="E4031" t="s">
        <v>14</v>
      </c>
      <c r="F4031" t="s">
        <v>6071</v>
      </c>
      <c r="G4031">
        <v>59.989812999999998</v>
      </c>
      <c r="H4031">
        <v>8.7007879999999993</v>
      </c>
      <c r="I4031" t="s">
        <v>8263</v>
      </c>
      <c r="J4031" t="s">
        <v>8263</v>
      </c>
      <c r="K4031" t="s">
        <v>8263</v>
      </c>
      <c r="L4031">
        <v>8</v>
      </c>
    </row>
    <row r="4032" spans="1:12" x14ac:dyDescent="0.3">
      <c r="A4032" t="s">
        <v>7964</v>
      </c>
      <c r="B4032" t="s">
        <v>7965</v>
      </c>
      <c r="C4032">
        <v>5</v>
      </c>
      <c r="D4032" t="s">
        <v>8263</v>
      </c>
      <c r="E4032" t="s">
        <v>14</v>
      </c>
      <c r="F4032" t="s">
        <v>6071</v>
      </c>
      <c r="G4032">
        <v>67.123345</v>
      </c>
      <c r="H4032">
        <v>16.193650999999999</v>
      </c>
      <c r="I4032">
        <v>78.38</v>
      </c>
      <c r="J4032">
        <v>0</v>
      </c>
      <c r="K4032">
        <v>0</v>
      </c>
      <c r="L4032">
        <v>20.5</v>
      </c>
    </row>
    <row r="4033" spans="1:12" x14ac:dyDescent="0.3">
      <c r="A4033" t="s">
        <v>7966</v>
      </c>
      <c r="B4033" t="s">
        <v>7967</v>
      </c>
      <c r="C4033">
        <v>2.99</v>
      </c>
      <c r="D4033" t="s">
        <v>8263</v>
      </c>
      <c r="E4033" t="s">
        <v>14</v>
      </c>
      <c r="F4033" t="s">
        <v>6071</v>
      </c>
      <c r="G4033">
        <v>59.160988000000003</v>
      </c>
      <c r="H4033">
        <v>6.2237330000000002</v>
      </c>
      <c r="I4033">
        <v>263</v>
      </c>
      <c r="J4033" t="s">
        <v>8263</v>
      </c>
      <c r="K4033" t="s">
        <v>8263</v>
      </c>
      <c r="L4033">
        <v>10.5</v>
      </c>
    </row>
    <row r="4034" spans="1:12" x14ac:dyDescent="0.3">
      <c r="A4034" t="s">
        <v>7968</v>
      </c>
      <c r="B4034" t="s">
        <v>7969</v>
      </c>
      <c r="C4034">
        <v>5</v>
      </c>
      <c r="D4034" t="s">
        <v>8263</v>
      </c>
      <c r="E4034" t="s">
        <v>14</v>
      </c>
      <c r="F4034" t="s">
        <v>6071</v>
      </c>
      <c r="G4034">
        <v>61.042127999999998</v>
      </c>
      <c r="H4034">
        <v>7.7671020000000004</v>
      </c>
      <c r="I4034">
        <v>540</v>
      </c>
      <c r="J4034" t="s">
        <v>8263</v>
      </c>
      <c r="K4034" t="s">
        <v>8263</v>
      </c>
      <c r="L4034">
        <v>13.8</v>
      </c>
    </row>
    <row r="4035" spans="1:12" x14ac:dyDescent="0.3">
      <c r="A4035" t="s">
        <v>7970</v>
      </c>
      <c r="B4035" t="s">
        <v>7971</v>
      </c>
      <c r="C4035">
        <v>2.95</v>
      </c>
      <c r="D4035" t="s">
        <v>8263</v>
      </c>
      <c r="E4035" t="s">
        <v>14</v>
      </c>
      <c r="F4035" t="s">
        <v>6071</v>
      </c>
      <c r="G4035">
        <v>66.127927999999997</v>
      </c>
      <c r="H4035">
        <v>13.61361</v>
      </c>
      <c r="I4035">
        <v>158</v>
      </c>
      <c r="J4035" t="s">
        <v>8263</v>
      </c>
      <c r="K4035" t="s">
        <v>8263</v>
      </c>
      <c r="L4035">
        <v>8.6999999999999993</v>
      </c>
    </row>
    <row r="4036" spans="1:12" x14ac:dyDescent="0.3">
      <c r="A4036" t="s">
        <v>7972</v>
      </c>
      <c r="B4036" t="s">
        <v>7973</v>
      </c>
      <c r="C4036">
        <v>2.35</v>
      </c>
      <c r="D4036" t="s">
        <v>8263</v>
      </c>
      <c r="E4036" t="s">
        <v>14</v>
      </c>
      <c r="F4036" t="s">
        <v>6071</v>
      </c>
      <c r="G4036">
        <v>66.796795000000003</v>
      </c>
      <c r="H4036">
        <v>14.000749000000001</v>
      </c>
      <c r="I4036">
        <v>90</v>
      </c>
      <c r="J4036">
        <v>2.8</v>
      </c>
      <c r="K4036">
        <v>610.4</v>
      </c>
      <c r="L4036">
        <v>12</v>
      </c>
    </row>
    <row r="4037" spans="1:12" x14ac:dyDescent="0.3">
      <c r="A4037" t="s">
        <v>7974</v>
      </c>
      <c r="B4037" t="s">
        <v>7975</v>
      </c>
      <c r="C4037">
        <v>5</v>
      </c>
      <c r="D4037" t="s">
        <v>8263</v>
      </c>
      <c r="E4037" t="s">
        <v>14</v>
      </c>
      <c r="F4037" t="s">
        <v>6071</v>
      </c>
      <c r="G4037">
        <v>62.556418999999998</v>
      </c>
      <c r="H4037">
        <v>7.1617480000000002</v>
      </c>
      <c r="I4037">
        <v>270.8</v>
      </c>
      <c r="J4037" t="s">
        <v>8263</v>
      </c>
      <c r="K4037" t="s">
        <v>8263</v>
      </c>
      <c r="L4037">
        <v>16.7</v>
      </c>
    </row>
    <row r="4038" spans="1:12" x14ac:dyDescent="0.3">
      <c r="A4038" t="s">
        <v>7976</v>
      </c>
      <c r="B4038" t="s">
        <v>7977</v>
      </c>
      <c r="C4038">
        <v>3.2</v>
      </c>
      <c r="D4038" t="s">
        <v>8263</v>
      </c>
      <c r="E4038" t="s">
        <v>14</v>
      </c>
      <c r="F4038" t="s">
        <v>6071</v>
      </c>
      <c r="G4038">
        <v>60.206674999999997</v>
      </c>
      <c r="H4038">
        <v>6.5623829999999996</v>
      </c>
      <c r="I4038">
        <v>487.91</v>
      </c>
      <c r="J4038" t="s">
        <v>8263</v>
      </c>
      <c r="K4038" t="s">
        <v>8263</v>
      </c>
      <c r="L4038">
        <v>9.44</v>
      </c>
    </row>
    <row r="4039" spans="1:12" x14ac:dyDescent="0.3">
      <c r="A4039" t="s">
        <v>7978</v>
      </c>
      <c r="B4039" t="s">
        <v>7979</v>
      </c>
      <c r="C4039">
        <v>1.88</v>
      </c>
      <c r="D4039" t="s">
        <v>8263</v>
      </c>
      <c r="E4039" t="s">
        <v>14</v>
      </c>
      <c r="F4039" t="s">
        <v>6071</v>
      </c>
      <c r="G4039">
        <v>61.839773000000001</v>
      </c>
      <c r="H4039">
        <v>6.0078079999999998</v>
      </c>
      <c r="I4039">
        <v>292</v>
      </c>
      <c r="J4039" t="s">
        <v>8263</v>
      </c>
      <c r="K4039" t="s">
        <v>8263</v>
      </c>
      <c r="L4039">
        <v>6.3</v>
      </c>
    </row>
    <row r="4040" spans="1:12" x14ac:dyDescent="0.3">
      <c r="A4040" t="s">
        <v>7980</v>
      </c>
      <c r="B4040" t="s">
        <v>7981</v>
      </c>
      <c r="C4040">
        <v>5.31</v>
      </c>
      <c r="D4040" t="s">
        <v>8263</v>
      </c>
      <c r="E4040" t="s">
        <v>14</v>
      </c>
      <c r="F4040" t="s">
        <v>6071</v>
      </c>
      <c r="G4040">
        <v>59.794125999999999</v>
      </c>
      <c r="H4040">
        <v>6.0935959999999998</v>
      </c>
      <c r="I4040">
        <v>288.89999999999998</v>
      </c>
      <c r="J4040" t="s">
        <v>8263</v>
      </c>
      <c r="K4040" t="s">
        <v>8263</v>
      </c>
      <c r="L4040">
        <v>16.399999999999999</v>
      </c>
    </row>
    <row r="4041" spans="1:12" x14ac:dyDescent="0.3">
      <c r="A4041" t="s">
        <v>7982</v>
      </c>
      <c r="B4041" t="s">
        <v>7983</v>
      </c>
      <c r="C4041">
        <v>3.8</v>
      </c>
      <c r="D4041" t="s">
        <v>8263</v>
      </c>
      <c r="E4041" t="s">
        <v>14</v>
      </c>
      <c r="F4041" t="s">
        <v>6071</v>
      </c>
      <c r="G4041">
        <v>61.434683</v>
      </c>
      <c r="H4041">
        <v>5.35534</v>
      </c>
      <c r="I4041">
        <v>253.7</v>
      </c>
      <c r="J4041">
        <v>9</v>
      </c>
      <c r="K4041">
        <v>5274</v>
      </c>
      <c r="L4041">
        <v>12.9</v>
      </c>
    </row>
    <row r="4042" spans="1:12" x14ac:dyDescent="0.3">
      <c r="A4042" t="s">
        <v>7984</v>
      </c>
      <c r="B4042" t="s">
        <v>7985</v>
      </c>
      <c r="C4042">
        <v>1.1299999999999999</v>
      </c>
      <c r="D4042" t="s">
        <v>8263</v>
      </c>
      <c r="E4042" t="s">
        <v>14</v>
      </c>
      <c r="F4042" t="s">
        <v>6071</v>
      </c>
      <c r="G4042">
        <v>61.434635</v>
      </c>
      <c r="H4042">
        <v>5.355105</v>
      </c>
      <c r="I4042">
        <v>85.7</v>
      </c>
      <c r="J4042" t="s">
        <v>8263</v>
      </c>
      <c r="K4042" t="s">
        <v>8263</v>
      </c>
      <c r="L4042">
        <v>3.5</v>
      </c>
    </row>
    <row r="4043" spans="1:12" x14ac:dyDescent="0.3">
      <c r="A4043" t="s">
        <v>7986</v>
      </c>
      <c r="B4043" t="s">
        <v>7987</v>
      </c>
      <c r="C4043">
        <v>2.88</v>
      </c>
      <c r="D4043" t="s">
        <v>8263</v>
      </c>
      <c r="E4043" t="s">
        <v>14</v>
      </c>
      <c r="F4043" t="s">
        <v>6071</v>
      </c>
      <c r="G4043">
        <v>60.616101999999998</v>
      </c>
      <c r="H4043">
        <v>8.5341649999999998</v>
      </c>
      <c r="I4043">
        <v>233.5</v>
      </c>
      <c r="J4043" t="s">
        <v>8263</v>
      </c>
      <c r="K4043" t="s">
        <v>8263</v>
      </c>
      <c r="L4043">
        <v>6.8</v>
      </c>
    </row>
    <row r="4044" spans="1:12" x14ac:dyDescent="0.3">
      <c r="A4044" t="s">
        <v>7988</v>
      </c>
      <c r="B4044" t="s">
        <v>7989</v>
      </c>
      <c r="C4044">
        <v>2.6</v>
      </c>
      <c r="D4044" t="s">
        <v>8263</v>
      </c>
      <c r="E4044" t="s">
        <v>14</v>
      </c>
      <c r="F4044" t="s">
        <v>6071</v>
      </c>
      <c r="G4044">
        <v>60.418858</v>
      </c>
      <c r="H4044">
        <v>10.049833</v>
      </c>
      <c r="I4044">
        <v>307</v>
      </c>
      <c r="J4044" t="s">
        <v>8263</v>
      </c>
      <c r="K4044" t="s">
        <v>8263</v>
      </c>
      <c r="L4044">
        <v>7.1</v>
      </c>
    </row>
    <row r="4045" spans="1:12" x14ac:dyDescent="0.3">
      <c r="A4045" t="s">
        <v>7990</v>
      </c>
      <c r="B4045" t="s">
        <v>7991</v>
      </c>
      <c r="C4045">
        <v>2.7</v>
      </c>
      <c r="D4045" t="s">
        <v>8263</v>
      </c>
      <c r="E4045" t="s">
        <v>14</v>
      </c>
      <c r="F4045" t="s">
        <v>6071</v>
      </c>
      <c r="G4045">
        <v>66.384844999999999</v>
      </c>
      <c r="H4045">
        <v>13.991172000000001</v>
      </c>
      <c r="I4045">
        <v>232.9</v>
      </c>
      <c r="J4045" t="s">
        <v>8263</v>
      </c>
      <c r="K4045" t="s">
        <v>8263</v>
      </c>
      <c r="L4045">
        <v>7.6</v>
      </c>
    </row>
    <row r="4046" spans="1:12" x14ac:dyDescent="0.3">
      <c r="A4046" t="s">
        <v>7992</v>
      </c>
      <c r="B4046" t="s">
        <v>7993</v>
      </c>
      <c r="C4046">
        <v>1.55</v>
      </c>
      <c r="D4046" t="s">
        <v>8263</v>
      </c>
      <c r="E4046" t="s">
        <v>14</v>
      </c>
      <c r="F4046" t="s">
        <v>6071</v>
      </c>
      <c r="G4046">
        <v>60.986868999999999</v>
      </c>
      <c r="H4046">
        <v>9.2271900000000002</v>
      </c>
      <c r="I4046">
        <v>15.56</v>
      </c>
      <c r="J4046" t="s">
        <v>8263</v>
      </c>
      <c r="K4046" t="s">
        <v>8263</v>
      </c>
      <c r="L4046">
        <v>4.95</v>
      </c>
    </row>
    <row r="4047" spans="1:12" x14ac:dyDescent="0.3">
      <c r="A4047" t="s">
        <v>7994</v>
      </c>
      <c r="B4047" t="s">
        <v>7995</v>
      </c>
      <c r="C4047">
        <v>2.9</v>
      </c>
      <c r="D4047" t="s">
        <v>8263</v>
      </c>
      <c r="E4047" t="s">
        <v>14</v>
      </c>
      <c r="F4047" t="s">
        <v>6071</v>
      </c>
      <c r="G4047">
        <v>60.976723999999997</v>
      </c>
      <c r="H4047">
        <v>9.2951379999999997</v>
      </c>
      <c r="I4047">
        <v>240</v>
      </c>
      <c r="J4047" t="s">
        <v>8263</v>
      </c>
      <c r="K4047" t="s">
        <v>8263</v>
      </c>
      <c r="L4047">
        <v>7</v>
      </c>
    </row>
    <row r="4048" spans="1:12" x14ac:dyDescent="0.3">
      <c r="A4048" t="s">
        <v>7996</v>
      </c>
      <c r="B4048" t="s">
        <v>7997</v>
      </c>
      <c r="C4048">
        <v>5.35</v>
      </c>
      <c r="D4048" t="s">
        <v>8263</v>
      </c>
      <c r="E4048" t="s">
        <v>14</v>
      </c>
      <c r="F4048" t="s">
        <v>6071</v>
      </c>
      <c r="G4048">
        <v>62.116303000000002</v>
      </c>
      <c r="H4048">
        <v>10.559259000000001</v>
      </c>
      <c r="I4048">
        <v>63.5</v>
      </c>
      <c r="J4048" t="s">
        <v>8263</v>
      </c>
      <c r="K4048" t="s">
        <v>8263</v>
      </c>
      <c r="L4048">
        <v>15.7</v>
      </c>
    </row>
    <row r="4049" spans="1:12" x14ac:dyDescent="0.3">
      <c r="A4049" t="s">
        <v>7998</v>
      </c>
      <c r="B4049" t="s">
        <v>7999</v>
      </c>
      <c r="C4049">
        <v>4.18</v>
      </c>
      <c r="D4049" t="s">
        <v>8263</v>
      </c>
      <c r="E4049" t="s">
        <v>14</v>
      </c>
      <c r="F4049" t="s">
        <v>6071</v>
      </c>
      <c r="G4049">
        <v>62.122897000000002</v>
      </c>
      <c r="H4049">
        <v>5.9375540000000004</v>
      </c>
      <c r="I4049">
        <v>236</v>
      </c>
      <c r="J4049" t="s">
        <v>8263</v>
      </c>
      <c r="K4049" t="s">
        <v>8263</v>
      </c>
      <c r="L4049">
        <v>14.5</v>
      </c>
    </row>
    <row r="4050" spans="1:12" x14ac:dyDescent="0.3">
      <c r="A4050" t="s">
        <v>8000</v>
      </c>
      <c r="B4050" t="s">
        <v>8001</v>
      </c>
      <c r="C4050">
        <v>4.3</v>
      </c>
      <c r="D4050" t="s">
        <v>8263</v>
      </c>
      <c r="E4050" t="s">
        <v>14</v>
      </c>
      <c r="F4050" t="s">
        <v>6071</v>
      </c>
      <c r="G4050">
        <v>61.417000000000002</v>
      </c>
      <c r="H4050">
        <v>7.2572859999999997</v>
      </c>
      <c r="I4050">
        <v>487.35</v>
      </c>
      <c r="J4050" t="s">
        <v>8263</v>
      </c>
      <c r="K4050" t="s">
        <v>8263</v>
      </c>
      <c r="L4050">
        <v>13.1</v>
      </c>
    </row>
    <row r="4051" spans="1:12" x14ac:dyDescent="0.3">
      <c r="A4051" t="s">
        <v>8002</v>
      </c>
      <c r="B4051" t="s">
        <v>8003</v>
      </c>
      <c r="C4051">
        <v>2.2000000000000002</v>
      </c>
      <c r="D4051" t="s">
        <v>8263</v>
      </c>
      <c r="E4051" t="s">
        <v>14</v>
      </c>
      <c r="F4051" t="s">
        <v>6071</v>
      </c>
      <c r="G4051">
        <v>70.360457999999994</v>
      </c>
      <c r="H4051">
        <v>26.891966</v>
      </c>
      <c r="I4051">
        <v>10</v>
      </c>
      <c r="J4051">
        <v>32.200000000000003</v>
      </c>
      <c r="K4051">
        <v>933.8</v>
      </c>
      <c r="L4051">
        <v>7</v>
      </c>
    </row>
    <row r="4052" spans="1:12" x14ac:dyDescent="0.3">
      <c r="A4052" t="s">
        <v>8004</v>
      </c>
      <c r="B4052" t="s">
        <v>8005</v>
      </c>
      <c r="C4052">
        <v>2.99</v>
      </c>
      <c r="D4052" t="s">
        <v>8263</v>
      </c>
      <c r="E4052" t="s">
        <v>14</v>
      </c>
      <c r="F4052" t="s">
        <v>6071</v>
      </c>
      <c r="G4052">
        <v>59.520335000000003</v>
      </c>
      <c r="H4052">
        <v>6.1919690000000003</v>
      </c>
      <c r="I4052">
        <v>327.33999999999997</v>
      </c>
      <c r="J4052" t="s">
        <v>8263</v>
      </c>
      <c r="K4052" t="s">
        <v>8263</v>
      </c>
      <c r="L4052">
        <v>8.6999999999999993</v>
      </c>
    </row>
    <row r="4053" spans="1:12" x14ac:dyDescent="0.3">
      <c r="A4053" t="s">
        <v>8006</v>
      </c>
      <c r="B4053" t="s">
        <v>8007</v>
      </c>
      <c r="C4053">
        <v>2.6</v>
      </c>
      <c r="D4053" t="s">
        <v>8263</v>
      </c>
      <c r="E4053" t="s">
        <v>14</v>
      </c>
      <c r="F4053" t="s">
        <v>6071</v>
      </c>
      <c r="G4053">
        <v>58.565786000000003</v>
      </c>
      <c r="H4053">
        <v>8.2255319999999994</v>
      </c>
      <c r="I4053">
        <v>11.78</v>
      </c>
      <c r="J4053" t="s">
        <v>8263</v>
      </c>
      <c r="K4053" t="s">
        <v>8263</v>
      </c>
      <c r="L4053">
        <v>12.4</v>
      </c>
    </row>
    <row r="4054" spans="1:12" x14ac:dyDescent="0.3">
      <c r="A4054" t="s">
        <v>8008</v>
      </c>
      <c r="B4054" t="s">
        <v>8009</v>
      </c>
      <c r="C4054">
        <v>1.5</v>
      </c>
      <c r="D4054" t="s">
        <v>8263</v>
      </c>
      <c r="E4054" t="s">
        <v>14</v>
      </c>
      <c r="F4054" t="s">
        <v>6071</v>
      </c>
      <c r="G4054">
        <v>60.871614999999998</v>
      </c>
      <c r="H4054">
        <v>9.4545410000000007</v>
      </c>
      <c r="I4054">
        <v>263.06</v>
      </c>
      <c r="J4054" t="s">
        <v>8263</v>
      </c>
      <c r="K4054" t="s">
        <v>8263</v>
      </c>
      <c r="L4054">
        <v>4.25</v>
      </c>
    </row>
    <row r="4055" spans="1:12" x14ac:dyDescent="0.3">
      <c r="A4055" t="s">
        <v>8010</v>
      </c>
      <c r="B4055" t="s">
        <v>8011</v>
      </c>
      <c r="C4055">
        <v>9</v>
      </c>
      <c r="D4055" t="s">
        <v>8263</v>
      </c>
      <c r="E4055" t="s">
        <v>14</v>
      </c>
      <c r="F4055" t="s">
        <v>6071</v>
      </c>
      <c r="G4055">
        <v>60.174717000000001</v>
      </c>
      <c r="H4055">
        <v>6.5463389999999997</v>
      </c>
      <c r="I4055">
        <v>390.5</v>
      </c>
      <c r="J4055" t="s">
        <v>8263</v>
      </c>
      <c r="K4055" t="s">
        <v>8263</v>
      </c>
      <c r="L4055">
        <v>32.5</v>
      </c>
    </row>
    <row r="4056" spans="1:12" x14ac:dyDescent="0.3">
      <c r="A4056" t="s">
        <v>8012</v>
      </c>
      <c r="B4056" t="s">
        <v>8013</v>
      </c>
      <c r="C4056">
        <v>4.3600000000000003</v>
      </c>
      <c r="D4056" t="s">
        <v>8263</v>
      </c>
      <c r="E4056" t="s">
        <v>14</v>
      </c>
      <c r="F4056" t="s">
        <v>6071</v>
      </c>
      <c r="G4056">
        <v>59.929771000000002</v>
      </c>
      <c r="H4056">
        <v>8.7489340000000002</v>
      </c>
      <c r="I4056">
        <v>276.7</v>
      </c>
      <c r="J4056" t="s">
        <v>8263</v>
      </c>
      <c r="K4056" t="s">
        <v>8263</v>
      </c>
      <c r="L4056">
        <v>12.5</v>
      </c>
    </row>
    <row r="4057" spans="1:12" x14ac:dyDescent="0.3">
      <c r="A4057" t="s">
        <v>8014</v>
      </c>
      <c r="B4057" t="s">
        <v>8015</v>
      </c>
      <c r="C4057">
        <v>2.9</v>
      </c>
      <c r="D4057" t="s">
        <v>8263</v>
      </c>
      <c r="E4057" t="s">
        <v>14</v>
      </c>
      <c r="F4057" t="s">
        <v>6071</v>
      </c>
      <c r="G4057">
        <v>59.659779</v>
      </c>
      <c r="H4057">
        <v>9.2136669999999992</v>
      </c>
      <c r="I4057">
        <v>99.7</v>
      </c>
      <c r="J4057">
        <v>0</v>
      </c>
      <c r="K4057">
        <v>0</v>
      </c>
      <c r="L4057">
        <v>13</v>
      </c>
    </row>
    <row r="4058" spans="1:12" x14ac:dyDescent="0.3">
      <c r="A4058" t="s">
        <v>8016</v>
      </c>
      <c r="B4058" t="s">
        <v>8017</v>
      </c>
      <c r="C4058">
        <v>2.1</v>
      </c>
      <c r="D4058" t="s">
        <v>8263</v>
      </c>
      <c r="E4058" t="s">
        <v>14</v>
      </c>
      <c r="F4058" t="s">
        <v>6071</v>
      </c>
      <c r="G4058">
        <v>64.818413000000007</v>
      </c>
      <c r="H4058">
        <v>13.628672999999999</v>
      </c>
      <c r="I4058">
        <v>83.5</v>
      </c>
      <c r="J4058" t="s">
        <v>8263</v>
      </c>
      <c r="K4058" t="s">
        <v>8263</v>
      </c>
      <c r="L4058">
        <v>6</v>
      </c>
    </row>
    <row r="4059" spans="1:12" x14ac:dyDescent="0.3">
      <c r="A4059" t="s">
        <v>8018</v>
      </c>
      <c r="B4059" t="s">
        <v>8019</v>
      </c>
      <c r="C4059">
        <v>5.89</v>
      </c>
      <c r="D4059" t="s">
        <v>8263</v>
      </c>
      <c r="E4059" t="s">
        <v>14</v>
      </c>
      <c r="F4059" t="s">
        <v>6071</v>
      </c>
      <c r="G4059">
        <v>61.863325000000003</v>
      </c>
      <c r="H4059">
        <v>6.3215149999999998</v>
      </c>
      <c r="I4059">
        <v>340</v>
      </c>
      <c r="J4059" t="s">
        <v>8263</v>
      </c>
      <c r="K4059" t="s">
        <v>8263</v>
      </c>
      <c r="L4059">
        <v>22.9</v>
      </c>
    </row>
    <row r="4060" spans="1:12" x14ac:dyDescent="0.3">
      <c r="A4060" t="s">
        <v>8020</v>
      </c>
      <c r="B4060" t="s">
        <v>8021</v>
      </c>
      <c r="C4060">
        <v>1.95</v>
      </c>
      <c r="D4060" t="s">
        <v>8263</v>
      </c>
      <c r="E4060" t="s">
        <v>14</v>
      </c>
      <c r="F4060" t="s">
        <v>6071</v>
      </c>
      <c r="G4060">
        <v>59.393861000000001</v>
      </c>
      <c r="H4060">
        <v>5.9299410000000004</v>
      </c>
      <c r="I4060">
        <v>346.5</v>
      </c>
      <c r="J4060" t="s">
        <v>8263</v>
      </c>
      <c r="K4060" t="s">
        <v>8263</v>
      </c>
      <c r="L4060">
        <v>5.5</v>
      </c>
    </row>
    <row r="4061" spans="1:12" x14ac:dyDescent="0.3">
      <c r="A4061" t="s">
        <v>8022</v>
      </c>
      <c r="B4061" t="s">
        <v>8023</v>
      </c>
      <c r="C4061">
        <v>3.47</v>
      </c>
      <c r="D4061" t="s">
        <v>8263</v>
      </c>
      <c r="E4061" t="s">
        <v>14</v>
      </c>
      <c r="F4061" t="s">
        <v>6071</v>
      </c>
      <c r="G4061">
        <v>59.833807</v>
      </c>
      <c r="H4061">
        <v>6.9935</v>
      </c>
      <c r="I4061">
        <v>153.5</v>
      </c>
      <c r="J4061">
        <v>36.5</v>
      </c>
      <c r="K4061">
        <v>13541.5</v>
      </c>
      <c r="L4061">
        <v>13.8</v>
      </c>
    </row>
    <row r="4062" spans="1:12" x14ac:dyDescent="0.3">
      <c r="A4062" t="s">
        <v>8024</v>
      </c>
      <c r="B4062" t="s">
        <v>8025</v>
      </c>
      <c r="C4062">
        <v>1.25</v>
      </c>
      <c r="D4062" t="s">
        <v>8263</v>
      </c>
      <c r="E4062" t="s">
        <v>14</v>
      </c>
      <c r="F4062" t="s">
        <v>6071</v>
      </c>
      <c r="G4062">
        <v>69.835018000000005</v>
      </c>
      <c r="H4062">
        <v>19.007529000000002</v>
      </c>
      <c r="I4062">
        <v>211.1</v>
      </c>
      <c r="J4062">
        <v>4.5</v>
      </c>
      <c r="K4062">
        <v>2232</v>
      </c>
      <c r="L4062">
        <v>6</v>
      </c>
    </row>
    <row r="4063" spans="1:12" x14ac:dyDescent="0.3">
      <c r="A4063" t="s">
        <v>8026</v>
      </c>
      <c r="B4063" t="s">
        <v>8027</v>
      </c>
      <c r="C4063">
        <v>1.35</v>
      </c>
      <c r="D4063" t="s">
        <v>8263</v>
      </c>
      <c r="E4063" t="s">
        <v>14</v>
      </c>
      <c r="F4063" t="s">
        <v>6071</v>
      </c>
      <c r="G4063">
        <v>63.256112000000002</v>
      </c>
      <c r="H4063">
        <v>9.8364180000000001</v>
      </c>
      <c r="I4063">
        <v>207.5</v>
      </c>
      <c r="J4063">
        <v>4.01</v>
      </c>
      <c r="K4063">
        <v>1776.43</v>
      </c>
      <c r="L4063">
        <v>5.3</v>
      </c>
    </row>
    <row r="4064" spans="1:12" x14ac:dyDescent="0.3">
      <c r="A4064" t="s">
        <v>8028</v>
      </c>
      <c r="B4064" t="s">
        <v>8029</v>
      </c>
      <c r="C4064">
        <v>3.52</v>
      </c>
      <c r="D4064" t="s">
        <v>8263</v>
      </c>
      <c r="E4064" t="s">
        <v>14</v>
      </c>
      <c r="F4064" t="s">
        <v>6071</v>
      </c>
      <c r="G4064">
        <v>61.277096</v>
      </c>
      <c r="H4064">
        <v>8.0182599999999997</v>
      </c>
      <c r="I4064">
        <v>160.34</v>
      </c>
      <c r="J4064">
        <v>24.5</v>
      </c>
      <c r="K4064">
        <v>9212</v>
      </c>
      <c r="L4064">
        <v>15.1</v>
      </c>
    </row>
    <row r="4065" spans="1:12" x14ac:dyDescent="0.3">
      <c r="A4065" t="s">
        <v>8030</v>
      </c>
      <c r="B4065" t="s">
        <v>8031</v>
      </c>
      <c r="C4065">
        <v>5.5</v>
      </c>
      <c r="D4065" t="s">
        <v>8263</v>
      </c>
      <c r="E4065" t="s">
        <v>14</v>
      </c>
      <c r="F4065" t="s">
        <v>6071</v>
      </c>
      <c r="G4065">
        <v>65.327051999999995</v>
      </c>
      <c r="H4065">
        <v>12.918319</v>
      </c>
      <c r="I4065">
        <v>332.11</v>
      </c>
      <c r="J4065">
        <v>4.25</v>
      </c>
      <c r="K4065">
        <v>3417</v>
      </c>
      <c r="L4065">
        <v>27</v>
      </c>
    </row>
    <row r="4066" spans="1:12" x14ac:dyDescent="0.3">
      <c r="A4066" t="s">
        <v>8032</v>
      </c>
      <c r="B4066" t="s">
        <v>8033</v>
      </c>
      <c r="C4066">
        <v>2.15</v>
      </c>
      <c r="D4066" t="s">
        <v>8263</v>
      </c>
      <c r="E4066" t="s">
        <v>14</v>
      </c>
      <c r="F4066" t="s">
        <v>6071</v>
      </c>
      <c r="G4066">
        <v>62.24194</v>
      </c>
      <c r="H4066">
        <v>6.9045430000000003</v>
      </c>
      <c r="I4066">
        <v>38</v>
      </c>
      <c r="J4066" t="s">
        <v>8263</v>
      </c>
      <c r="K4066" t="s">
        <v>8263</v>
      </c>
      <c r="L4066">
        <v>6.7</v>
      </c>
    </row>
    <row r="4067" spans="1:12" x14ac:dyDescent="0.3">
      <c r="A4067" t="s">
        <v>8034</v>
      </c>
      <c r="B4067" t="s">
        <v>8035</v>
      </c>
      <c r="C4067">
        <v>2</v>
      </c>
      <c r="D4067" t="s">
        <v>8263</v>
      </c>
      <c r="E4067" t="s">
        <v>14</v>
      </c>
      <c r="F4067" t="s">
        <v>6071</v>
      </c>
      <c r="G4067">
        <v>67.962922000000006</v>
      </c>
      <c r="H4067">
        <v>15.976402999999999</v>
      </c>
      <c r="I4067">
        <v>103</v>
      </c>
      <c r="J4067" t="s">
        <v>8263</v>
      </c>
      <c r="K4067" t="s">
        <v>8263</v>
      </c>
      <c r="L4067">
        <v>8.6</v>
      </c>
    </row>
    <row r="4068" spans="1:12" x14ac:dyDescent="0.3">
      <c r="A4068" t="s">
        <v>8036</v>
      </c>
      <c r="B4068" t="s">
        <v>8037</v>
      </c>
      <c r="C4068">
        <v>4.3</v>
      </c>
      <c r="D4068" t="s">
        <v>8263</v>
      </c>
      <c r="E4068" t="s">
        <v>14</v>
      </c>
      <c r="F4068" t="s">
        <v>6071</v>
      </c>
      <c r="G4068">
        <v>59.400865000000003</v>
      </c>
      <c r="H4068">
        <v>9.5503830000000001</v>
      </c>
      <c r="I4068">
        <v>183</v>
      </c>
      <c r="J4068">
        <v>23.5</v>
      </c>
      <c r="K4068">
        <v>10387</v>
      </c>
      <c r="L4068">
        <v>15.5</v>
      </c>
    </row>
    <row r="4069" spans="1:12" x14ac:dyDescent="0.3">
      <c r="A4069" t="s">
        <v>8038</v>
      </c>
      <c r="B4069" t="s">
        <v>8039</v>
      </c>
      <c r="C4069">
        <v>2.83</v>
      </c>
      <c r="D4069" t="s">
        <v>8263</v>
      </c>
      <c r="E4069" t="s">
        <v>14</v>
      </c>
      <c r="F4069" t="s">
        <v>6071</v>
      </c>
      <c r="G4069">
        <v>62.079329999999999</v>
      </c>
      <c r="H4069">
        <v>9.0284449999999996</v>
      </c>
      <c r="I4069">
        <v>366.3</v>
      </c>
      <c r="J4069" t="s">
        <v>8263</v>
      </c>
      <c r="K4069" t="s">
        <v>8263</v>
      </c>
      <c r="L4069">
        <v>7.1</v>
      </c>
    </row>
    <row r="4070" spans="1:12" x14ac:dyDescent="0.3">
      <c r="A4070" t="s">
        <v>8040</v>
      </c>
      <c r="B4070" t="s">
        <v>8041</v>
      </c>
      <c r="C4070">
        <v>8.6</v>
      </c>
      <c r="D4070" t="s">
        <v>8263</v>
      </c>
      <c r="E4070" t="s">
        <v>14</v>
      </c>
      <c r="F4070" t="s">
        <v>6071</v>
      </c>
      <c r="G4070">
        <v>61.419767</v>
      </c>
      <c r="H4070">
        <v>6.1581739999999998</v>
      </c>
      <c r="I4070">
        <v>451.34</v>
      </c>
      <c r="J4070">
        <v>0</v>
      </c>
      <c r="K4070">
        <v>0</v>
      </c>
      <c r="L4070">
        <v>27</v>
      </c>
    </row>
    <row r="4071" spans="1:12" x14ac:dyDescent="0.3">
      <c r="A4071" t="s">
        <v>8042</v>
      </c>
      <c r="B4071" t="s">
        <v>7594</v>
      </c>
      <c r="C4071">
        <v>2.7</v>
      </c>
      <c r="D4071" t="s">
        <v>8263</v>
      </c>
      <c r="E4071" t="s">
        <v>14</v>
      </c>
      <c r="F4071" t="s">
        <v>6071</v>
      </c>
      <c r="G4071">
        <v>62.041919999999998</v>
      </c>
      <c r="H4071">
        <v>5.7011380000000003</v>
      </c>
      <c r="I4071">
        <v>181.67</v>
      </c>
      <c r="J4071" t="s">
        <v>8263</v>
      </c>
      <c r="K4071" t="s">
        <v>8263</v>
      </c>
      <c r="L4071">
        <v>7.64</v>
      </c>
    </row>
    <row r="4072" spans="1:12" x14ac:dyDescent="0.3">
      <c r="A4072" t="s">
        <v>8043</v>
      </c>
      <c r="B4072" t="s">
        <v>8044</v>
      </c>
      <c r="C4072">
        <v>7.1</v>
      </c>
      <c r="D4072" t="s">
        <v>8263</v>
      </c>
      <c r="E4072" t="s">
        <v>14</v>
      </c>
      <c r="F4072" t="s">
        <v>6071</v>
      </c>
      <c r="G4072">
        <v>60.646363000000001</v>
      </c>
      <c r="H4072">
        <v>6.1038300000000003</v>
      </c>
      <c r="I4072">
        <v>540</v>
      </c>
      <c r="J4072" t="s">
        <v>8263</v>
      </c>
      <c r="K4072" t="s">
        <v>8263</v>
      </c>
      <c r="L4072">
        <v>20.3</v>
      </c>
    </row>
    <row r="4073" spans="1:12" x14ac:dyDescent="0.3">
      <c r="A4073" t="s">
        <v>8045</v>
      </c>
      <c r="B4073" t="s">
        <v>8046</v>
      </c>
      <c r="C4073">
        <v>4.9800000000000004</v>
      </c>
      <c r="D4073" t="s">
        <v>8263</v>
      </c>
      <c r="E4073" t="s">
        <v>14</v>
      </c>
      <c r="F4073" t="s">
        <v>6071</v>
      </c>
      <c r="G4073">
        <v>59.921765000000001</v>
      </c>
      <c r="H4073">
        <v>5.9043390000000002</v>
      </c>
      <c r="I4073">
        <v>492.2</v>
      </c>
      <c r="J4073">
        <v>0.59</v>
      </c>
      <c r="K4073">
        <v>691.48</v>
      </c>
      <c r="L4073">
        <v>18.5</v>
      </c>
    </row>
    <row r="4074" spans="1:12" x14ac:dyDescent="0.3">
      <c r="A4074" t="s">
        <v>8047</v>
      </c>
      <c r="B4074" t="s">
        <v>8048</v>
      </c>
      <c r="C4074">
        <v>1.92</v>
      </c>
      <c r="D4074" t="s">
        <v>8263</v>
      </c>
      <c r="E4074" t="s">
        <v>14</v>
      </c>
      <c r="F4074" t="s">
        <v>6071</v>
      </c>
      <c r="G4074">
        <v>61.704576000000003</v>
      </c>
      <c r="H4074">
        <v>6.6269819999999999</v>
      </c>
      <c r="I4074">
        <v>78.95</v>
      </c>
      <c r="J4074" t="s">
        <v>8263</v>
      </c>
      <c r="K4074" t="s">
        <v>8263</v>
      </c>
      <c r="L4074">
        <v>7.2</v>
      </c>
    </row>
    <row r="4075" spans="1:12" x14ac:dyDescent="0.3">
      <c r="A4075" t="s">
        <v>8049</v>
      </c>
      <c r="B4075" t="s">
        <v>8050</v>
      </c>
      <c r="C4075">
        <v>2.5</v>
      </c>
      <c r="D4075" t="s">
        <v>8263</v>
      </c>
      <c r="E4075" t="s">
        <v>14</v>
      </c>
      <c r="F4075" t="s">
        <v>6071</v>
      </c>
      <c r="G4075">
        <v>61.699835</v>
      </c>
      <c r="H4075">
        <v>6.6181919999999996</v>
      </c>
      <c r="I4075">
        <v>93</v>
      </c>
      <c r="J4075" t="s">
        <v>8263</v>
      </c>
      <c r="K4075" t="s">
        <v>8263</v>
      </c>
      <c r="L4075">
        <v>9</v>
      </c>
    </row>
    <row r="4076" spans="1:12" x14ac:dyDescent="0.3">
      <c r="A4076" t="s">
        <v>8051</v>
      </c>
      <c r="B4076" t="s">
        <v>8052</v>
      </c>
      <c r="C4076">
        <v>7.5</v>
      </c>
      <c r="D4076" t="s">
        <v>8263</v>
      </c>
      <c r="E4076" t="s">
        <v>14</v>
      </c>
      <c r="F4076" t="s">
        <v>6071</v>
      </c>
      <c r="G4076">
        <v>60.869995000000003</v>
      </c>
      <c r="H4076">
        <v>6.7244120000000001</v>
      </c>
      <c r="I4076">
        <v>87</v>
      </c>
      <c r="J4076" t="s">
        <v>8263</v>
      </c>
      <c r="K4076" t="s">
        <v>8263</v>
      </c>
      <c r="L4076">
        <v>19</v>
      </c>
    </row>
    <row r="4077" spans="1:12" x14ac:dyDescent="0.3">
      <c r="A4077" t="s">
        <v>8053</v>
      </c>
      <c r="B4077" t="s">
        <v>8054</v>
      </c>
      <c r="C4077">
        <v>8.1999999999999993</v>
      </c>
      <c r="D4077" t="s">
        <v>8263</v>
      </c>
      <c r="E4077" t="s">
        <v>14</v>
      </c>
      <c r="F4077" t="s">
        <v>6071</v>
      </c>
      <c r="G4077">
        <v>65.333720999999997</v>
      </c>
      <c r="H4077">
        <v>12.946032000000001</v>
      </c>
      <c r="I4077">
        <v>264.2</v>
      </c>
      <c r="J4077" t="s">
        <v>8263</v>
      </c>
      <c r="K4077" t="s">
        <v>8263</v>
      </c>
      <c r="L4077">
        <v>24.8</v>
      </c>
    </row>
    <row r="4078" spans="1:12" x14ac:dyDescent="0.3">
      <c r="A4078" t="s">
        <v>8055</v>
      </c>
      <c r="B4078" t="s">
        <v>8056</v>
      </c>
      <c r="C4078">
        <v>4.04</v>
      </c>
      <c r="D4078" t="s">
        <v>8263</v>
      </c>
      <c r="E4078" t="s">
        <v>14</v>
      </c>
      <c r="F4078" t="s">
        <v>6071</v>
      </c>
      <c r="G4078">
        <v>60.262073999999998</v>
      </c>
      <c r="H4078">
        <v>6.6244440000000004</v>
      </c>
      <c r="I4078">
        <v>645.27</v>
      </c>
      <c r="J4078" t="s">
        <v>8263</v>
      </c>
      <c r="K4078" t="s">
        <v>8263</v>
      </c>
      <c r="L4078">
        <v>10.8</v>
      </c>
    </row>
    <row r="4079" spans="1:12" x14ac:dyDescent="0.3">
      <c r="A4079" t="s">
        <v>8057</v>
      </c>
      <c r="B4079" t="s">
        <v>8058</v>
      </c>
      <c r="C4079">
        <v>1.55</v>
      </c>
      <c r="D4079" t="s">
        <v>8263</v>
      </c>
      <c r="E4079" t="s">
        <v>14</v>
      </c>
      <c r="F4079" t="s">
        <v>6071</v>
      </c>
      <c r="G4079">
        <v>65.965344999999999</v>
      </c>
      <c r="H4079">
        <v>13.766672</v>
      </c>
      <c r="I4079">
        <v>148.26</v>
      </c>
      <c r="J4079">
        <v>0.2</v>
      </c>
      <c r="K4079">
        <v>59.4</v>
      </c>
      <c r="L4079">
        <v>5.5</v>
      </c>
    </row>
    <row r="4080" spans="1:12" x14ac:dyDescent="0.3">
      <c r="A4080" t="s">
        <v>8059</v>
      </c>
      <c r="B4080" t="s">
        <v>8060</v>
      </c>
      <c r="C4080">
        <v>2.4</v>
      </c>
      <c r="D4080" t="s">
        <v>8263</v>
      </c>
      <c r="E4080" t="s">
        <v>14</v>
      </c>
      <c r="F4080" t="s">
        <v>6071</v>
      </c>
      <c r="G4080">
        <v>68.970847000000006</v>
      </c>
      <c r="H4080">
        <v>17.776603999999999</v>
      </c>
      <c r="I4080">
        <v>169.02</v>
      </c>
      <c r="J4080" t="s">
        <v>8263</v>
      </c>
      <c r="K4080" t="s">
        <v>8263</v>
      </c>
      <c r="L4080">
        <v>7.1</v>
      </c>
    </row>
    <row r="4081" spans="1:12" x14ac:dyDescent="0.3">
      <c r="A4081" t="s">
        <v>8061</v>
      </c>
      <c r="B4081" t="s">
        <v>8062</v>
      </c>
      <c r="C4081">
        <v>3.2</v>
      </c>
      <c r="D4081" t="s">
        <v>8263</v>
      </c>
      <c r="E4081" t="s">
        <v>14</v>
      </c>
      <c r="F4081" t="s">
        <v>6071</v>
      </c>
      <c r="G4081">
        <v>61.639533999999998</v>
      </c>
      <c r="H4081">
        <v>5.0980090000000002</v>
      </c>
      <c r="I4081">
        <v>323.89999999999998</v>
      </c>
      <c r="J4081" t="s">
        <v>8263</v>
      </c>
      <c r="K4081" t="s">
        <v>8263</v>
      </c>
      <c r="L4081">
        <v>11</v>
      </c>
    </row>
    <row r="4082" spans="1:12" x14ac:dyDescent="0.3">
      <c r="A4082" t="s">
        <v>8063</v>
      </c>
      <c r="B4082" t="s">
        <v>8064</v>
      </c>
      <c r="C4082">
        <v>3.74</v>
      </c>
      <c r="D4082" t="s">
        <v>8263</v>
      </c>
      <c r="E4082" t="s">
        <v>14</v>
      </c>
      <c r="F4082" t="s">
        <v>6071</v>
      </c>
      <c r="G4082">
        <v>64.254482999999993</v>
      </c>
      <c r="H4082">
        <v>12.545904999999999</v>
      </c>
      <c r="I4082">
        <v>259</v>
      </c>
      <c r="J4082">
        <v>0.81</v>
      </c>
      <c r="K4082">
        <v>486.81</v>
      </c>
      <c r="L4082">
        <v>12.7</v>
      </c>
    </row>
    <row r="4083" spans="1:12" x14ac:dyDescent="0.3">
      <c r="A4083" t="s">
        <v>8065</v>
      </c>
      <c r="B4083" t="s">
        <v>8066</v>
      </c>
      <c r="C4083">
        <v>5</v>
      </c>
      <c r="D4083" t="s">
        <v>8263</v>
      </c>
      <c r="E4083" t="s">
        <v>14</v>
      </c>
      <c r="F4083" t="s">
        <v>6071</v>
      </c>
      <c r="G4083">
        <v>59.065744000000002</v>
      </c>
      <c r="H4083">
        <v>7.5811289999999998</v>
      </c>
      <c r="I4083">
        <v>396.64</v>
      </c>
      <c r="J4083">
        <v>0.06</v>
      </c>
      <c r="K4083">
        <v>53.1</v>
      </c>
      <c r="L4083">
        <v>15</v>
      </c>
    </row>
    <row r="4084" spans="1:12" x14ac:dyDescent="0.3">
      <c r="A4084" t="s">
        <v>8067</v>
      </c>
      <c r="B4084" t="s">
        <v>8068</v>
      </c>
      <c r="C4084">
        <v>5.55</v>
      </c>
      <c r="D4084" t="s">
        <v>8263</v>
      </c>
      <c r="E4084" t="s">
        <v>14</v>
      </c>
      <c r="F4084" t="s">
        <v>6071</v>
      </c>
      <c r="G4084">
        <v>59.394731999999998</v>
      </c>
      <c r="H4084">
        <v>6.2165330000000001</v>
      </c>
      <c r="I4084">
        <v>347.85</v>
      </c>
      <c r="J4084" t="s">
        <v>8263</v>
      </c>
      <c r="K4084" t="s">
        <v>8263</v>
      </c>
      <c r="L4084">
        <v>17.25</v>
      </c>
    </row>
    <row r="4085" spans="1:12" x14ac:dyDescent="0.3">
      <c r="A4085" t="s">
        <v>8069</v>
      </c>
      <c r="B4085" t="s">
        <v>8070</v>
      </c>
      <c r="C4085">
        <v>5.5</v>
      </c>
      <c r="D4085" t="s">
        <v>8263</v>
      </c>
      <c r="E4085" t="s">
        <v>14</v>
      </c>
      <c r="F4085" t="s">
        <v>6071</v>
      </c>
      <c r="G4085">
        <v>60.101660000000003</v>
      </c>
      <c r="H4085">
        <v>6.5522410000000004</v>
      </c>
      <c r="I4085">
        <v>742</v>
      </c>
      <c r="J4085" t="s">
        <v>8263</v>
      </c>
      <c r="K4085" t="s">
        <v>8263</v>
      </c>
      <c r="L4085">
        <v>17</v>
      </c>
    </row>
    <row r="4086" spans="1:12" x14ac:dyDescent="0.3">
      <c r="A4086" t="s">
        <v>8071</v>
      </c>
      <c r="B4086" t="s">
        <v>7382</v>
      </c>
      <c r="C4086">
        <v>3.8</v>
      </c>
      <c r="D4086" t="s">
        <v>8263</v>
      </c>
      <c r="E4086" t="s">
        <v>14</v>
      </c>
      <c r="F4086" t="s">
        <v>6071</v>
      </c>
      <c r="G4086">
        <v>61.311227000000002</v>
      </c>
      <c r="H4086">
        <v>5.5172470000000002</v>
      </c>
      <c r="I4086">
        <v>86</v>
      </c>
      <c r="J4086" t="s">
        <v>8263</v>
      </c>
      <c r="K4086" t="s">
        <v>8263</v>
      </c>
      <c r="L4086">
        <v>9.6</v>
      </c>
    </row>
    <row r="4087" spans="1:12" x14ac:dyDescent="0.3">
      <c r="A4087" t="s">
        <v>8072</v>
      </c>
      <c r="B4087" t="s">
        <v>8073</v>
      </c>
      <c r="C4087">
        <v>4.49</v>
      </c>
      <c r="D4087" t="s">
        <v>8263</v>
      </c>
      <c r="E4087" t="s">
        <v>14</v>
      </c>
      <c r="F4087" t="s">
        <v>6071</v>
      </c>
      <c r="G4087">
        <v>61.384127999999997</v>
      </c>
      <c r="H4087">
        <v>6.7376230000000001</v>
      </c>
      <c r="I4087">
        <v>626.35</v>
      </c>
      <c r="J4087" t="s">
        <v>8263</v>
      </c>
      <c r="K4087" t="s">
        <v>8263</v>
      </c>
      <c r="L4087">
        <v>12.1</v>
      </c>
    </row>
    <row r="4088" spans="1:12" x14ac:dyDescent="0.3">
      <c r="A4088" t="s">
        <v>8074</v>
      </c>
      <c r="B4088" t="s">
        <v>8075</v>
      </c>
      <c r="C4088">
        <v>8.6300000000000008</v>
      </c>
      <c r="D4088" t="s">
        <v>8263</v>
      </c>
      <c r="E4088" t="s">
        <v>14</v>
      </c>
      <c r="F4088" t="s">
        <v>6071</v>
      </c>
      <c r="G4088">
        <v>61.285947</v>
      </c>
      <c r="H4088">
        <v>6.6846269999999999</v>
      </c>
      <c r="I4088">
        <v>528</v>
      </c>
      <c r="J4088" t="s">
        <v>8263</v>
      </c>
      <c r="K4088" t="s">
        <v>8263</v>
      </c>
      <c r="L4088">
        <v>23.94</v>
      </c>
    </row>
    <row r="4089" spans="1:12" x14ac:dyDescent="0.3">
      <c r="A4089" t="s">
        <v>8076</v>
      </c>
      <c r="B4089" t="s">
        <v>8077</v>
      </c>
      <c r="C4089">
        <v>7.82</v>
      </c>
      <c r="D4089" t="s">
        <v>8263</v>
      </c>
      <c r="E4089" t="s">
        <v>14</v>
      </c>
      <c r="F4089" t="s">
        <v>6071</v>
      </c>
      <c r="G4089">
        <v>61.331688</v>
      </c>
      <c r="H4089">
        <v>6.7137789999999997</v>
      </c>
      <c r="I4089">
        <v>636.9</v>
      </c>
      <c r="J4089" t="s">
        <v>8263</v>
      </c>
      <c r="K4089" t="s">
        <v>8263</v>
      </c>
      <c r="L4089">
        <v>22</v>
      </c>
    </row>
    <row r="4090" spans="1:12" x14ac:dyDescent="0.3">
      <c r="A4090" t="s">
        <v>8078</v>
      </c>
      <c r="B4090" t="s">
        <v>8079</v>
      </c>
      <c r="C4090">
        <v>9</v>
      </c>
      <c r="D4090" t="s">
        <v>8263</v>
      </c>
      <c r="E4090" t="s">
        <v>14</v>
      </c>
      <c r="F4090" t="s">
        <v>6071</v>
      </c>
      <c r="G4090">
        <v>61.370997000000003</v>
      </c>
      <c r="H4090">
        <v>11.098058</v>
      </c>
      <c r="I4090">
        <v>239</v>
      </c>
      <c r="J4090">
        <v>6.4</v>
      </c>
      <c r="K4090">
        <v>3136</v>
      </c>
      <c r="L4090">
        <v>25</v>
      </c>
    </row>
    <row r="4091" spans="1:12" x14ac:dyDescent="0.3">
      <c r="A4091" t="s">
        <v>8080</v>
      </c>
      <c r="B4091" t="s">
        <v>7312</v>
      </c>
      <c r="C4091">
        <v>6.06</v>
      </c>
      <c r="D4091" t="s">
        <v>8263</v>
      </c>
      <c r="E4091" t="s">
        <v>14</v>
      </c>
      <c r="F4091" t="s">
        <v>6071</v>
      </c>
      <c r="G4091">
        <v>61.334108000000001</v>
      </c>
      <c r="H4091">
        <v>6.6878029999999997</v>
      </c>
      <c r="I4091">
        <v>256</v>
      </c>
      <c r="J4091" t="s">
        <v>8263</v>
      </c>
      <c r="K4091" t="s">
        <v>8263</v>
      </c>
      <c r="L4091">
        <v>20.8</v>
      </c>
    </row>
    <row r="4092" spans="1:12" x14ac:dyDescent="0.3">
      <c r="A4092" t="s">
        <v>8081</v>
      </c>
      <c r="B4092" t="s">
        <v>8082</v>
      </c>
      <c r="C4092">
        <v>4.62</v>
      </c>
      <c r="D4092" t="s">
        <v>8263</v>
      </c>
      <c r="E4092" t="s">
        <v>14</v>
      </c>
      <c r="F4092" t="s">
        <v>6071</v>
      </c>
      <c r="G4092">
        <v>60.649557000000001</v>
      </c>
      <c r="H4092">
        <v>6.0073850000000002</v>
      </c>
      <c r="I4092">
        <v>264</v>
      </c>
      <c r="J4092" t="s">
        <v>8263</v>
      </c>
      <c r="K4092" t="s">
        <v>8263</v>
      </c>
      <c r="L4092">
        <v>15.6</v>
      </c>
    </row>
    <row r="4093" spans="1:12" x14ac:dyDescent="0.3">
      <c r="A4093" t="s">
        <v>8083</v>
      </c>
      <c r="B4093" t="s">
        <v>8084</v>
      </c>
      <c r="C4093">
        <v>7.96</v>
      </c>
      <c r="D4093" t="s">
        <v>8263</v>
      </c>
      <c r="E4093" t="s">
        <v>14</v>
      </c>
      <c r="F4093" t="s">
        <v>6071</v>
      </c>
      <c r="G4093">
        <v>61.3765</v>
      </c>
      <c r="H4093">
        <v>6.750578</v>
      </c>
      <c r="I4093">
        <v>425</v>
      </c>
      <c r="J4093" t="s">
        <v>8263</v>
      </c>
      <c r="K4093" t="s">
        <v>8263</v>
      </c>
      <c r="L4093">
        <v>22.3</v>
      </c>
    </row>
    <row r="4094" spans="1:12" x14ac:dyDescent="0.3">
      <c r="A4094" t="s">
        <v>8085</v>
      </c>
      <c r="B4094" t="s">
        <v>8086</v>
      </c>
      <c r="C4094">
        <v>5.19</v>
      </c>
      <c r="D4094" t="s">
        <v>8263</v>
      </c>
      <c r="E4094" t="s">
        <v>14</v>
      </c>
      <c r="F4094" t="s">
        <v>6071</v>
      </c>
      <c r="G4094">
        <v>61.376384999999999</v>
      </c>
      <c r="H4094">
        <v>6.750451</v>
      </c>
      <c r="I4094">
        <v>385.83</v>
      </c>
      <c r="J4094" t="s">
        <v>8263</v>
      </c>
      <c r="K4094" t="s">
        <v>8263</v>
      </c>
      <c r="L4094">
        <v>14.4</v>
      </c>
    </row>
    <row r="4095" spans="1:12" x14ac:dyDescent="0.3">
      <c r="A4095" t="s">
        <v>8087</v>
      </c>
      <c r="B4095" t="s">
        <v>8088</v>
      </c>
      <c r="C4095">
        <v>4.53</v>
      </c>
      <c r="D4095" t="s">
        <v>8263</v>
      </c>
      <c r="E4095" t="s">
        <v>14</v>
      </c>
      <c r="F4095" t="s">
        <v>6071</v>
      </c>
      <c r="G4095">
        <v>63.057755</v>
      </c>
      <c r="H4095">
        <v>11.43934</v>
      </c>
      <c r="I4095">
        <v>135.69999999999999</v>
      </c>
      <c r="J4095">
        <v>0</v>
      </c>
      <c r="K4095">
        <v>0</v>
      </c>
      <c r="L4095">
        <v>13.5</v>
      </c>
    </row>
    <row r="4096" spans="1:12" x14ac:dyDescent="0.3">
      <c r="A4096" t="s">
        <v>8089</v>
      </c>
      <c r="B4096" t="s">
        <v>8090</v>
      </c>
      <c r="C4096">
        <v>4.5</v>
      </c>
      <c r="D4096" t="s">
        <v>8263</v>
      </c>
      <c r="E4096" t="s">
        <v>14</v>
      </c>
      <c r="F4096" t="s">
        <v>6071</v>
      </c>
      <c r="G4096">
        <v>69.950044000000005</v>
      </c>
      <c r="H4096">
        <v>23.062809999999999</v>
      </c>
      <c r="I4096">
        <v>395.64</v>
      </c>
      <c r="J4096" t="s">
        <v>8263</v>
      </c>
      <c r="K4096" t="s">
        <v>8263</v>
      </c>
      <c r="L4096">
        <v>11.9</v>
      </c>
    </row>
    <row r="4097" spans="1:12" x14ac:dyDescent="0.3">
      <c r="A4097" t="s">
        <v>8091</v>
      </c>
      <c r="B4097" t="s">
        <v>8092</v>
      </c>
      <c r="C4097">
        <v>4.7</v>
      </c>
      <c r="D4097" t="s">
        <v>8263</v>
      </c>
      <c r="E4097" t="s">
        <v>14</v>
      </c>
      <c r="F4097" t="s">
        <v>6071</v>
      </c>
      <c r="G4097">
        <v>65.329941000000005</v>
      </c>
      <c r="H4097">
        <v>12.971645000000001</v>
      </c>
      <c r="I4097">
        <v>105</v>
      </c>
      <c r="J4097" t="s">
        <v>8263</v>
      </c>
      <c r="K4097" t="s">
        <v>8263</v>
      </c>
      <c r="L4097">
        <v>16</v>
      </c>
    </row>
    <row r="4098" spans="1:12" x14ac:dyDescent="0.3">
      <c r="A4098" t="s">
        <v>8093</v>
      </c>
      <c r="B4098" t="s">
        <v>8094</v>
      </c>
      <c r="C4098">
        <v>5.0199999999999996</v>
      </c>
      <c r="D4098" t="s">
        <v>8263</v>
      </c>
      <c r="E4098" t="s">
        <v>14</v>
      </c>
      <c r="F4098" t="s">
        <v>6071</v>
      </c>
      <c r="G4098">
        <v>60.417901000000001</v>
      </c>
      <c r="H4098">
        <v>9.3754810000000006</v>
      </c>
      <c r="I4098">
        <v>203.2</v>
      </c>
      <c r="J4098" t="s">
        <v>8263</v>
      </c>
      <c r="K4098" t="s">
        <v>8263</v>
      </c>
      <c r="L4098">
        <v>9.9</v>
      </c>
    </row>
    <row r="4099" spans="1:12" x14ac:dyDescent="0.3">
      <c r="A4099" t="s">
        <v>8095</v>
      </c>
      <c r="B4099" t="s">
        <v>8096</v>
      </c>
      <c r="C4099">
        <v>4.5599999999999996</v>
      </c>
      <c r="D4099" t="s">
        <v>8263</v>
      </c>
      <c r="E4099" t="s">
        <v>14</v>
      </c>
      <c r="F4099" t="s">
        <v>6071</v>
      </c>
      <c r="G4099">
        <v>60.205641999999997</v>
      </c>
      <c r="H4099">
        <v>6.6035789999999999</v>
      </c>
      <c r="I4099">
        <v>615</v>
      </c>
      <c r="J4099" t="s">
        <v>8263</v>
      </c>
      <c r="K4099" t="s">
        <v>8263</v>
      </c>
      <c r="L4099">
        <v>12</v>
      </c>
    </row>
    <row r="4100" spans="1:12" x14ac:dyDescent="0.3">
      <c r="A4100" t="s">
        <v>8097</v>
      </c>
      <c r="B4100" t="s">
        <v>8098</v>
      </c>
      <c r="C4100">
        <v>2.7</v>
      </c>
      <c r="D4100" t="s">
        <v>8263</v>
      </c>
      <c r="E4100" t="s">
        <v>14</v>
      </c>
      <c r="F4100" t="s">
        <v>6071</v>
      </c>
      <c r="G4100">
        <v>61.561844000000001</v>
      </c>
      <c r="H4100">
        <v>6.403492</v>
      </c>
      <c r="I4100">
        <v>241.7</v>
      </c>
      <c r="J4100" t="s">
        <v>8263</v>
      </c>
      <c r="K4100" t="s">
        <v>8263</v>
      </c>
      <c r="L4100">
        <v>7.4</v>
      </c>
    </row>
    <row r="4101" spans="1:12" x14ac:dyDescent="0.3">
      <c r="A4101" t="s">
        <v>8099</v>
      </c>
      <c r="B4101" t="s">
        <v>8100</v>
      </c>
      <c r="C4101">
        <v>3.2</v>
      </c>
      <c r="D4101" t="s">
        <v>8263</v>
      </c>
      <c r="E4101" t="s">
        <v>14</v>
      </c>
      <c r="F4101" t="s">
        <v>6071</v>
      </c>
      <c r="G4101">
        <v>60.260097000000002</v>
      </c>
      <c r="H4101">
        <v>5.8658260000000002</v>
      </c>
      <c r="I4101">
        <v>238.5</v>
      </c>
      <c r="J4101" t="s">
        <v>8263</v>
      </c>
      <c r="K4101" t="s">
        <v>8263</v>
      </c>
      <c r="L4101">
        <v>10.1</v>
      </c>
    </row>
    <row r="4102" spans="1:12" x14ac:dyDescent="0.3">
      <c r="A4102" t="s">
        <v>8101</v>
      </c>
      <c r="B4102" t="s">
        <v>8102</v>
      </c>
      <c r="C4102">
        <v>1.95</v>
      </c>
      <c r="D4102" t="s">
        <v>8263</v>
      </c>
      <c r="E4102" t="s">
        <v>14</v>
      </c>
      <c r="F4102" t="s">
        <v>6071</v>
      </c>
      <c r="G4102">
        <v>60.246177000000003</v>
      </c>
      <c r="H4102">
        <v>6.5631940000000002</v>
      </c>
      <c r="I4102">
        <v>153</v>
      </c>
      <c r="J4102" t="s">
        <v>8263</v>
      </c>
      <c r="K4102" t="s">
        <v>8263</v>
      </c>
      <c r="L4102">
        <v>6.4</v>
      </c>
    </row>
    <row r="4103" spans="1:12" x14ac:dyDescent="0.3">
      <c r="A4103" t="s">
        <v>8103</v>
      </c>
      <c r="B4103" t="s">
        <v>8104</v>
      </c>
      <c r="C4103">
        <v>8.99</v>
      </c>
      <c r="D4103" t="s">
        <v>8263</v>
      </c>
      <c r="E4103" t="s">
        <v>14</v>
      </c>
      <c r="F4103" t="s">
        <v>6071</v>
      </c>
      <c r="G4103">
        <v>61.834198999999998</v>
      </c>
      <c r="H4103">
        <v>5.6648740000000002</v>
      </c>
      <c r="I4103">
        <v>139.69999999999999</v>
      </c>
      <c r="J4103" t="s">
        <v>8263</v>
      </c>
      <c r="K4103" t="s">
        <v>8263</v>
      </c>
      <c r="L4103">
        <v>28</v>
      </c>
    </row>
    <row r="4104" spans="1:12" x14ac:dyDescent="0.3">
      <c r="A4104" t="s">
        <v>8105</v>
      </c>
      <c r="B4104" t="s">
        <v>8106</v>
      </c>
      <c r="C4104">
        <v>5.32</v>
      </c>
      <c r="D4104" t="s">
        <v>8263</v>
      </c>
      <c r="E4104" t="s">
        <v>14</v>
      </c>
      <c r="F4104" t="s">
        <v>6071</v>
      </c>
      <c r="G4104">
        <v>61.524872000000002</v>
      </c>
      <c r="H4104">
        <v>6.3563400000000003</v>
      </c>
      <c r="I4104">
        <v>190</v>
      </c>
      <c r="J4104" t="s">
        <v>8263</v>
      </c>
      <c r="K4104" t="s">
        <v>8263</v>
      </c>
      <c r="L4104">
        <v>20</v>
      </c>
    </row>
    <row r="4105" spans="1:12" x14ac:dyDescent="0.3">
      <c r="A4105" t="s">
        <v>8107</v>
      </c>
      <c r="B4105" t="s">
        <v>8108</v>
      </c>
      <c r="C4105">
        <v>2.9</v>
      </c>
      <c r="D4105" t="s">
        <v>8263</v>
      </c>
      <c r="E4105" t="s">
        <v>14</v>
      </c>
      <c r="F4105" t="s">
        <v>6071</v>
      </c>
      <c r="G4105">
        <v>61.752007999999996</v>
      </c>
      <c r="H4105">
        <v>6.5857570000000001</v>
      </c>
      <c r="I4105">
        <v>355</v>
      </c>
      <c r="J4105" t="s">
        <v>8263</v>
      </c>
      <c r="K4105" t="s">
        <v>8263</v>
      </c>
      <c r="L4105">
        <v>9.5</v>
      </c>
    </row>
    <row r="4106" spans="1:12" x14ac:dyDescent="0.3">
      <c r="A4106" t="s">
        <v>8109</v>
      </c>
      <c r="B4106" t="s">
        <v>8110</v>
      </c>
      <c r="C4106">
        <v>2.29</v>
      </c>
      <c r="D4106" t="s">
        <v>8263</v>
      </c>
      <c r="E4106" t="s">
        <v>14</v>
      </c>
      <c r="F4106" t="s">
        <v>6071</v>
      </c>
      <c r="G4106">
        <v>60.798952</v>
      </c>
      <c r="H4106">
        <v>5.3192360000000001</v>
      </c>
      <c r="I4106">
        <v>212.73</v>
      </c>
      <c r="J4106" t="s">
        <v>8263</v>
      </c>
      <c r="K4106" t="s">
        <v>8263</v>
      </c>
      <c r="L4106">
        <v>6.8</v>
      </c>
    </row>
    <row r="4107" spans="1:12" x14ac:dyDescent="0.3">
      <c r="A4107" t="s">
        <v>8111</v>
      </c>
      <c r="B4107" t="s">
        <v>8112</v>
      </c>
      <c r="C4107">
        <v>5.43</v>
      </c>
      <c r="D4107" t="s">
        <v>8263</v>
      </c>
      <c r="E4107" t="s">
        <v>14</v>
      </c>
      <c r="F4107" t="s">
        <v>6071</v>
      </c>
      <c r="G4107">
        <v>60.280320000000003</v>
      </c>
      <c r="H4107">
        <v>6.2642360000000004</v>
      </c>
      <c r="I4107">
        <v>42</v>
      </c>
      <c r="J4107" t="s">
        <v>8263</v>
      </c>
      <c r="K4107" t="s">
        <v>8263</v>
      </c>
      <c r="L4107">
        <v>15</v>
      </c>
    </row>
    <row r="4108" spans="1:12" x14ac:dyDescent="0.3">
      <c r="A4108" t="s">
        <v>8113</v>
      </c>
      <c r="B4108" t="s">
        <v>8114</v>
      </c>
      <c r="C4108">
        <v>5.0999999999999996</v>
      </c>
      <c r="D4108" t="s">
        <v>8263</v>
      </c>
      <c r="E4108" t="s">
        <v>14</v>
      </c>
      <c r="F4108" t="s">
        <v>6071</v>
      </c>
      <c r="G4108">
        <v>64.465473000000003</v>
      </c>
      <c r="H4108">
        <v>14.03276</v>
      </c>
      <c r="I4108">
        <v>187.1</v>
      </c>
      <c r="J4108" t="s">
        <v>8263</v>
      </c>
      <c r="K4108" t="s">
        <v>8263</v>
      </c>
      <c r="L4108">
        <v>18.2</v>
      </c>
    </row>
    <row r="4109" spans="1:12" x14ac:dyDescent="0.3">
      <c r="A4109" t="s">
        <v>8115</v>
      </c>
      <c r="B4109" t="s">
        <v>8116</v>
      </c>
      <c r="C4109">
        <v>3</v>
      </c>
      <c r="D4109" t="s">
        <v>8263</v>
      </c>
      <c r="E4109" t="s">
        <v>14</v>
      </c>
      <c r="F4109" t="s">
        <v>6071</v>
      </c>
      <c r="G4109">
        <v>61.563993000000004</v>
      </c>
      <c r="H4109">
        <v>5.572292</v>
      </c>
      <c r="I4109">
        <v>138</v>
      </c>
      <c r="J4109" t="s">
        <v>8263</v>
      </c>
      <c r="K4109" t="s">
        <v>8263</v>
      </c>
      <c r="L4109">
        <v>12.6</v>
      </c>
    </row>
    <row r="4110" spans="1:12" x14ac:dyDescent="0.3">
      <c r="A4110" t="s">
        <v>8117</v>
      </c>
      <c r="B4110" t="s">
        <v>8118</v>
      </c>
      <c r="C4110">
        <v>9.5</v>
      </c>
      <c r="D4110" t="s">
        <v>8263</v>
      </c>
      <c r="E4110" t="s">
        <v>14</v>
      </c>
      <c r="F4110" t="s">
        <v>6071</v>
      </c>
      <c r="G4110">
        <v>60.603565000000003</v>
      </c>
      <c r="H4110">
        <v>6.3625559999999997</v>
      </c>
      <c r="I4110">
        <v>481.55</v>
      </c>
      <c r="J4110" t="s">
        <v>8263</v>
      </c>
      <c r="K4110" t="s">
        <v>8263</v>
      </c>
      <c r="L4110">
        <v>26.7</v>
      </c>
    </row>
    <row r="4111" spans="1:12" x14ac:dyDescent="0.3">
      <c r="A4111" t="s">
        <v>8119</v>
      </c>
      <c r="B4111" t="s">
        <v>8120</v>
      </c>
      <c r="C4111">
        <v>4.55</v>
      </c>
      <c r="D4111" t="s">
        <v>8263</v>
      </c>
      <c r="E4111" t="s">
        <v>14</v>
      </c>
      <c r="F4111" t="s">
        <v>6071</v>
      </c>
      <c r="G4111">
        <v>62.558565000000002</v>
      </c>
      <c r="H4111">
        <v>7.8429789999999997</v>
      </c>
      <c r="I4111">
        <v>291</v>
      </c>
      <c r="J4111" t="s">
        <v>8263</v>
      </c>
      <c r="K4111" t="s">
        <v>8263</v>
      </c>
      <c r="L4111">
        <v>11</v>
      </c>
    </row>
    <row r="4112" spans="1:12" x14ac:dyDescent="0.3">
      <c r="A4112" t="s">
        <v>8121</v>
      </c>
      <c r="B4112" t="s">
        <v>8122</v>
      </c>
      <c r="C4112">
        <v>1.1000000000000001</v>
      </c>
      <c r="D4112" t="s">
        <v>8263</v>
      </c>
      <c r="E4112" t="s">
        <v>14</v>
      </c>
      <c r="F4112" t="s">
        <v>6071</v>
      </c>
      <c r="G4112">
        <v>66.317068000000006</v>
      </c>
      <c r="H4112">
        <v>14.140186999999999</v>
      </c>
      <c r="I4112">
        <v>39.25</v>
      </c>
      <c r="J4112" t="s">
        <v>8263</v>
      </c>
      <c r="K4112" t="s">
        <v>8263</v>
      </c>
      <c r="L4112">
        <v>6.5</v>
      </c>
    </row>
    <row r="4113" spans="1:12" x14ac:dyDescent="0.3">
      <c r="A4113" t="s">
        <v>8123</v>
      </c>
      <c r="B4113" t="s">
        <v>8124</v>
      </c>
      <c r="C4113">
        <v>9.8000000000000007</v>
      </c>
      <c r="D4113" t="s">
        <v>8263</v>
      </c>
      <c r="E4113" t="s">
        <v>14</v>
      </c>
      <c r="F4113" t="s">
        <v>6071</v>
      </c>
      <c r="G4113">
        <v>61.461219999999997</v>
      </c>
      <c r="H4113">
        <v>7.0384500000000001</v>
      </c>
      <c r="I4113">
        <v>201</v>
      </c>
      <c r="J4113" t="s">
        <v>8263</v>
      </c>
      <c r="K4113" t="s">
        <v>8263</v>
      </c>
      <c r="L4113">
        <v>29</v>
      </c>
    </row>
    <row r="4114" spans="1:12" x14ac:dyDescent="0.3">
      <c r="A4114" t="s">
        <v>8125</v>
      </c>
      <c r="B4114" t="s">
        <v>8126</v>
      </c>
      <c r="C4114">
        <v>6.35</v>
      </c>
      <c r="D4114" t="s">
        <v>8263</v>
      </c>
      <c r="E4114" t="s">
        <v>14</v>
      </c>
      <c r="F4114" t="s">
        <v>6071</v>
      </c>
      <c r="G4114">
        <v>65.184825000000004</v>
      </c>
      <c r="H4114">
        <v>12.798047</v>
      </c>
      <c r="I4114">
        <v>165.2</v>
      </c>
      <c r="J4114">
        <v>0.18</v>
      </c>
      <c r="K4114">
        <v>70.56</v>
      </c>
      <c r="L4114">
        <v>21.3</v>
      </c>
    </row>
    <row r="4115" spans="1:12" x14ac:dyDescent="0.3">
      <c r="A4115" t="s">
        <v>8127</v>
      </c>
      <c r="B4115" t="s">
        <v>8128</v>
      </c>
      <c r="C4115">
        <v>3.4</v>
      </c>
      <c r="D4115" t="s">
        <v>8263</v>
      </c>
      <c r="E4115" t="s">
        <v>14</v>
      </c>
      <c r="F4115" t="s">
        <v>6071</v>
      </c>
      <c r="G4115">
        <v>62.070160999999999</v>
      </c>
      <c r="H4115">
        <v>5.830044</v>
      </c>
      <c r="I4115">
        <v>403.9</v>
      </c>
      <c r="J4115" t="s">
        <v>8263</v>
      </c>
      <c r="K4115" t="s">
        <v>8263</v>
      </c>
      <c r="L4115">
        <v>10.3</v>
      </c>
    </row>
    <row r="4116" spans="1:12" x14ac:dyDescent="0.3">
      <c r="A4116" t="s">
        <v>8129</v>
      </c>
      <c r="B4116" t="s">
        <v>8130</v>
      </c>
      <c r="C4116">
        <v>2.9</v>
      </c>
      <c r="D4116" t="s">
        <v>8263</v>
      </c>
      <c r="E4116" t="s">
        <v>14</v>
      </c>
      <c r="F4116" t="s">
        <v>6071</v>
      </c>
      <c r="G4116">
        <v>62.720174</v>
      </c>
      <c r="H4116">
        <v>7.7700319999999996</v>
      </c>
      <c r="I4116">
        <v>319</v>
      </c>
      <c r="J4116" t="s">
        <v>8263</v>
      </c>
      <c r="K4116" t="s">
        <v>8263</v>
      </c>
      <c r="L4116">
        <v>10</v>
      </c>
    </row>
    <row r="4117" spans="1:12" x14ac:dyDescent="0.3">
      <c r="A4117" t="s">
        <v>8131</v>
      </c>
      <c r="B4117" t="s">
        <v>8132</v>
      </c>
      <c r="C4117">
        <v>8</v>
      </c>
      <c r="D4117" t="s">
        <v>8263</v>
      </c>
      <c r="E4117" t="s">
        <v>14</v>
      </c>
      <c r="F4117" t="s">
        <v>6071</v>
      </c>
      <c r="G4117">
        <v>65.323081999999999</v>
      </c>
      <c r="H4117">
        <v>12.995377</v>
      </c>
      <c r="I4117">
        <v>87.1</v>
      </c>
      <c r="J4117" t="s">
        <v>8263</v>
      </c>
      <c r="K4117" t="s">
        <v>8263</v>
      </c>
      <c r="L4117">
        <v>23</v>
      </c>
    </row>
    <row r="4118" spans="1:12" x14ac:dyDescent="0.3">
      <c r="A4118" t="s">
        <v>8133</v>
      </c>
      <c r="B4118" t="s">
        <v>8134</v>
      </c>
      <c r="C4118">
        <v>7.74</v>
      </c>
      <c r="D4118" t="s">
        <v>8263</v>
      </c>
      <c r="E4118" t="s">
        <v>14</v>
      </c>
      <c r="F4118" t="s">
        <v>6071</v>
      </c>
      <c r="G4118">
        <v>62.450297999999997</v>
      </c>
      <c r="H4118">
        <v>6.8959469999999996</v>
      </c>
      <c r="I4118">
        <v>189</v>
      </c>
      <c r="J4118" t="s">
        <v>8263</v>
      </c>
      <c r="K4118" t="s">
        <v>8263</v>
      </c>
      <c r="L4118">
        <v>21</v>
      </c>
    </row>
    <row r="4119" spans="1:12" x14ac:dyDescent="0.3">
      <c r="A4119" t="s">
        <v>8135</v>
      </c>
      <c r="B4119" t="s">
        <v>8136</v>
      </c>
      <c r="C4119">
        <v>9.1999999999999993</v>
      </c>
      <c r="D4119" t="s">
        <v>8263</v>
      </c>
      <c r="E4119" t="s">
        <v>14</v>
      </c>
      <c r="F4119" t="s">
        <v>6071</v>
      </c>
      <c r="G4119">
        <v>61.490419000000003</v>
      </c>
      <c r="H4119">
        <v>6.9837249999999997</v>
      </c>
      <c r="I4119">
        <v>397</v>
      </c>
      <c r="J4119" t="s">
        <v>8263</v>
      </c>
      <c r="K4119" t="s">
        <v>8263</v>
      </c>
      <c r="L4119" t="s">
        <v>8263</v>
      </c>
    </row>
    <row r="4120" spans="1:12" x14ac:dyDescent="0.3">
      <c r="A4120" t="s">
        <v>8137</v>
      </c>
      <c r="B4120" t="s">
        <v>8138</v>
      </c>
      <c r="C4120">
        <v>8</v>
      </c>
      <c r="D4120" t="s">
        <v>8263</v>
      </c>
      <c r="E4120" t="s">
        <v>14</v>
      </c>
      <c r="F4120" t="s">
        <v>6071</v>
      </c>
      <c r="G4120">
        <v>66.474322000000001</v>
      </c>
      <c r="H4120">
        <v>13.396542999999999</v>
      </c>
      <c r="I4120">
        <v>442.5</v>
      </c>
      <c r="J4120">
        <v>17.8</v>
      </c>
      <c r="K4120">
        <v>19775.8</v>
      </c>
      <c r="L4120" t="s">
        <v>8263</v>
      </c>
    </row>
    <row r="4121" spans="1:12" x14ac:dyDescent="0.3">
      <c r="A4121" t="s">
        <v>8139</v>
      </c>
      <c r="B4121" t="s">
        <v>8140</v>
      </c>
      <c r="C4121">
        <v>2.8</v>
      </c>
      <c r="D4121" t="s">
        <v>8263</v>
      </c>
      <c r="E4121" t="s">
        <v>14</v>
      </c>
      <c r="F4121" t="s">
        <v>6071</v>
      </c>
      <c r="G4121">
        <v>63.462783999999999</v>
      </c>
      <c r="H4121">
        <v>11.512801</v>
      </c>
      <c r="I4121">
        <v>162.5</v>
      </c>
      <c r="J4121" t="s">
        <v>8263</v>
      </c>
      <c r="K4121" t="s">
        <v>8263</v>
      </c>
      <c r="L4121" t="s">
        <v>8263</v>
      </c>
    </row>
    <row r="4122" spans="1:12" x14ac:dyDescent="0.3">
      <c r="A4122" t="s">
        <v>8141</v>
      </c>
      <c r="B4122" t="s">
        <v>8142</v>
      </c>
      <c r="C4122">
        <v>1.24</v>
      </c>
      <c r="D4122" t="s">
        <v>8263</v>
      </c>
      <c r="E4122" t="s">
        <v>14</v>
      </c>
      <c r="F4122" t="s">
        <v>6071</v>
      </c>
      <c r="G4122">
        <v>59.091538999999997</v>
      </c>
      <c r="H4122">
        <v>8.4909870000000005</v>
      </c>
      <c r="I4122">
        <v>194</v>
      </c>
      <c r="J4122" t="s">
        <v>8263</v>
      </c>
      <c r="K4122" t="s">
        <v>8263</v>
      </c>
      <c r="L4122" t="s">
        <v>8263</v>
      </c>
    </row>
    <row r="4123" spans="1:12" x14ac:dyDescent="0.3">
      <c r="A4123" t="s">
        <v>8143</v>
      </c>
      <c r="B4123" t="s">
        <v>8144</v>
      </c>
      <c r="C4123">
        <v>4.7</v>
      </c>
      <c r="D4123" t="s">
        <v>8263</v>
      </c>
      <c r="E4123" t="s">
        <v>14</v>
      </c>
      <c r="F4123" t="s">
        <v>6071</v>
      </c>
      <c r="G4123">
        <v>61.834837</v>
      </c>
      <c r="H4123">
        <v>5.6077000000000004</v>
      </c>
      <c r="I4123">
        <v>376.5</v>
      </c>
      <c r="J4123">
        <v>5.2</v>
      </c>
      <c r="K4123">
        <v>4680</v>
      </c>
      <c r="L4123" t="s">
        <v>8263</v>
      </c>
    </row>
    <row r="4124" spans="1:12" x14ac:dyDescent="0.3">
      <c r="A4124" t="s">
        <v>8145</v>
      </c>
      <c r="B4124" t="s">
        <v>8146</v>
      </c>
      <c r="C4124">
        <v>2.58</v>
      </c>
      <c r="D4124" t="s">
        <v>8263</v>
      </c>
      <c r="E4124" t="s">
        <v>14</v>
      </c>
      <c r="F4124" t="s">
        <v>6071</v>
      </c>
      <c r="G4124">
        <v>59.887912</v>
      </c>
      <c r="H4124">
        <v>8.7067069999999998</v>
      </c>
      <c r="I4124">
        <v>267.5</v>
      </c>
      <c r="J4124" t="s">
        <v>8263</v>
      </c>
      <c r="K4124" t="s">
        <v>8263</v>
      </c>
      <c r="L4124" t="s">
        <v>8263</v>
      </c>
    </row>
    <row r="4125" spans="1:12" x14ac:dyDescent="0.3">
      <c r="A4125" t="s">
        <v>8147</v>
      </c>
      <c r="B4125" t="s">
        <v>8148</v>
      </c>
      <c r="C4125">
        <v>5.49</v>
      </c>
      <c r="D4125" t="s">
        <v>8263</v>
      </c>
      <c r="E4125" t="s">
        <v>14</v>
      </c>
      <c r="F4125" t="s">
        <v>6071</v>
      </c>
      <c r="G4125">
        <v>58.588596000000003</v>
      </c>
      <c r="H4125">
        <v>6.5068770000000002</v>
      </c>
      <c r="I4125">
        <v>206</v>
      </c>
      <c r="J4125" t="s">
        <v>8263</v>
      </c>
      <c r="K4125" t="s">
        <v>8263</v>
      </c>
      <c r="L4125" t="s">
        <v>8263</v>
      </c>
    </row>
    <row r="4126" spans="1:12" x14ac:dyDescent="0.3">
      <c r="A4126" t="s">
        <v>8149</v>
      </c>
      <c r="B4126" t="s">
        <v>8150</v>
      </c>
      <c r="C4126">
        <v>3.21</v>
      </c>
      <c r="D4126" t="s">
        <v>8263</v>
      </c>
      <c r="E4126" t="s">
        <v>14</v>
      </c>
      <c r="F4126" t="s">
        <v>6071</v>
      </c>
      <c r="G4126">
        <v>62.077005</v>
      </c>
      <c r="H4126">
        <v>5.7296300000000002</v>
      </c>
      <c r="I4126">
        <v>212.3</v>
      </c>
      <c r="J4126" t="s">
        <v>8263</v>
      </c>
      <c r="K4126" t="s">
        <v>8263</v>
      </c>
      <c r="L4126" t="s">
        <v>8263</v>
      </c>
    </row>
    <row r="4127" spans="1:12" x14ac:dyDescent="0.3">
      <c r="A4127" t="s">
        <v>8151</v>
      </c>
      <c r="B4127" t="s">
        <v>8152</v>
      </c>
      <c r="C4127">
        <v>9</v>
      </c>
      <c r="D4127" t="s">
        <v>8263</v>
      </c>
      <c r="E4127" t="s">
        <v>14</v>
      </c>
      <c r="F4127" t="s">
        <v>6071</v>
      </c>
      <c r="G4127">
        <v>59.149500000000003</v>
      </c>
      <c r="H4127">
        <v>8.8150560000000002</v>
      </c>
      <c r="I4127">
        <v>347</v>
      </c>
      <c r="J4127" t="s">
        <v>8263</v>
      </c>
      <c r="K4127" t="s">
        <v>8263</v>
      </c>
      <c r="L4127" t="s">
        <v>8263</v>
      </c>
    </row>
    <row r="4128" spans="1:12" x14ac:dyDescent="0.3">
      <c r="A4128" t="s">
        <v>8153</v>
      </c>
      <c r="B4128" t="s">
        <v>8154</v>
      </c>
      <c r="C4128">
        <v>3.2</v>
      </c>
      <c r="D4128" t="s">
        <v>8263</v>
      </c>
      <c r="E4128" t="s">
        <v>14</v>
      </c>
      <c r="F4128" t="s">
        <v>6071</v>
      </c>
      <c r="G4128">
        <v>60.527583999999997</v>
      </c>
      <c r="H4128">
        <v>9.1772609999999997</v>
      </c>
      <c r="I4128">
        <v>70</v>
      </c>
      <c r="J4128" t="s">
        <v>8263</v>
      </c>
      <c r="K4128" t="s">
        <v>8263</v>
      </c>
      <c r="L4128" t="s">
        <v>8263</v>
      </c>
    </row>
    <row r="4129" spans="1:12" x14ac:dyDescent="0.3">
      <c r="A4129" t="s">
        <v>8155</v>
      </c>
      <c r="B4129" t="s">
        <v>8156</v>
      </c>
      <c r="C4129">
        <v>7.8</v>
      </c>
      <c r="D4129" t="s">
        <v>8263</v>
      </c>
      <c r="E4129" t="s">
        <v>14</v>
      </c>
      <c r="F4129" t="s">
        <v>6071</v>
      </c>
      <c r="G4129">
        <v>61.463957999999998</v>
      </c>
      <c r="H4129">
        <v>5.9109210000000001</v>
      </c>
      <c r="I4129">
        <v>56</v>
      </c>
      <c r="J4129" t="s">
        <v>8263</v>
      </c>
      <c r="K4129" t="s">
        <v>8263</v>
      </c>
      <c r="L4129" t="s">
        <v>8263</v>
      </c>
    </row>
    <row r="4130" spans="1:12" x14ac:dyDescent="0.3">
      <c r="A4130" t="s">
        <v>8157</v>
      </c>
      <c r="B4130" t="s">
        <v>8158</v>
      </c>
      <c r="C4130">
        <v>3.1</v>
      </c>
      <c r="D4130" t="s">
        <v>8263</v>
      </c>
      <c r="E4130" t="s">
        <v>14</v>
      </c>
      <c r="F4130" t="s">
        <v>6071</v>
      </c>
      <c r="G4130">
        <v>61.530864000000001</v>
      </c>
      <c r="H4130">
        <v>5.4590990000000001</v>
      </c>
      <c r="I4130">
        <v>178.9</v>
      </c>
      <c r="J4130" t="s">
        <v>8263</v>
      </c>
      <c r="K4130" t="s">
        <v>8263</v>
      </c>
      <c r="L4130" t="s">
        <v>8263</v>
      </c>
    </row>
    <row r="4131" spans="1:12" x14ac:dyDescent="0.3">
      <c r="A4131" t="s">
        <v>8159</v>
      </c>
      <c r="B4131" t="s">
        <v>8160</v>
      </c>
      <c r="C4131">
        <v>4.2</v>
      </c>
      <c r="D4131" t="s">
        <v>8263</v>
      </c>
      <c r="E4131" t="s">
        <v>14</v>
      </c>
      <c r="F4131" t="s">
        <v>6071</v>
      </c>
      <c r="G4131">
        <v>61.530856</v>
      </c>
      <c r="H4131">
        <v>5.4592210000000003</v>
      </c>
      <c r="I4131">
        <v>183.4</v>
      </c>
      <c r="J4131" t="s">
        <v>8263</v>
      </c>
      <c r="K4131" t="s">
        <v>8263</v>
      </c>
      <c r="L4131" t="s">
        <v>8263</v>
      </c>
    </row>
    <row r="4132" spans="1:12" x14ac:dyDescent="0.3">
      <c r="A4132" t="s">
        <v>8161</v>
      </c>
      <c r="B4132" t="s">
        <v>8162</v>
      </c>
      <c r="C4132">
        <v>7.7</v>
      </c>
      <c r="D4132" t="s">
        <v>8263</v>
      </c>
      <c r="E4132" t="s">
        <v>14</v>
      </c>
      <c r="F4132" t="s">
        <v>6071</v>
      </c>
      <c r="G4132">
        <v>58.849840999999998</v>
      </c>
      <c r="H4132">
        <v>7.8193659999999996</v>
      </c>
      <c r="I4132">
        <v>235</v>
      </c>
      <c r="J4132" t="s">
        <v>8263</v>
      </c>
      <c r="K4132" t="s">
        <v>8263</v>
      </c>
      <c r="L4132" t="s">
        <v>8263</v>
      </c>
    </row>
    <row r="4133" spans="1:12" x14ac:dyDescent="0.3">
      <c r="A4133" t="s">
        <v>8163</v>
      </c>
      <c r="B4133" t="s">
        <v>8164</v>
      </c>
      <c r="C4133">
        <v>8.56</v>
      </c>
      <c r="D4133" t="s">
        <v>8263</v>
      </c>
      <c r="E4133" t="s">
        <v>14</v>
      </c>
      <c r="F4133" t="s">
        <v>6071</v>
      </c>
      <c r="G4133">
        <v>66.123042999999996</v>
      </c>
      <c r="H4133">
        <v>13.257638</v>
      </c>
      <c r="I4133">
        <v>416.7</v>
      </c>
      <c r="J4133" t="s">
        <v>8263</v>
      </c>
      <c r="K4133" t="s">
        <v>8263</v>
      </c>
      <c r="L4133" t="s">
        <v>8263</v>
      </c>
    </row>
    <row r="4134" spans="1:12" x14ac:dyDescent="0.3">
      <c r="A4134" t="s">
        <v>8165</v>
      </c>
      <c r="B4134" t="s">
        <v>8166</v>
      </c>
      <c r="C4134">
        <v>2.08</v>
      </c>
      <c r="D4134" t="s">
        <v>8263</v>
      </c>
      <c r="E4134" t="s">
        <v>14</v>
      </c>
      <c r="F4134" t="s">
        <v>6071</v>
      </c>
      <c r="G4134">
        <v>62.061382999999999</v>
      </c>
      <c r="H4134">
        <v>5.7520210000000001</v>
      </c>
      <c r="I4134">
        <v>376.51</v>
      </c>
      <c r="J4134" t="s">
        <v>8263</v>
      </c>
      <c r="K4134" t="s">
        <v>8263</v>
      </c>
      <c r="L4134" t="s">
        <v>8263</v>
      </c>
    </row>
    <row r="4135" spans="1:12" x14ac:dyDescent="0.3">
      <c r="A4135" t="s">
        <v>8167</v>
      </c>
      <c r="B4135" t="s">
        <v>8168</v>
      </c>
      <c r="C4135">
        <v>2.5</v>
      </c>
      <c r="D4135" t="s">
        <v>8263</v>
      </c>
      <c r="E4135" t="s">
        <v>14</v>
      </c>
      <c r="F4135" t="s">
        <v>6071</v>
      </c>
      <c r="G4135">
        <v>61.370522000000001</v>
      </c>
      <c r="H4135">
        <v>5.1881170000000001</v>
      </c>
      <c r="I4135">
        <v>222</v>
      </c>
      <c r="J4135" t="s">
        <v>8263</v>
      </c>
      <c r="K4135" t="s">
        <v>8263</v>
      </c>
      <c r="L4135" t="s">
        <v>8263</v>
      </c>
    </row>
    <row r="4136" spans="1:12" x14ac:dyDescent="0.3">
      <c r="A4136" t="s">
        <v>8169</v>
      </c>
      <c r="B4136" t="s">
        <v>8170</v>
      </c>
      <c r="C4136">
        <v>8.1999999999999993</v>
      </c>
      <c r="D4136" t="s">
        <v>8263</v>
      </c>
      <c r="E4136" t="s">
        <v>14</v>
      </c>
      <c r="F4136" t="s">
        <v>6071</v>
      </c>
      <c r="G4136">
        <v>61.355592000000001</v>
      </c>
      <c r="H4136">
        <v>7.086449</v>
      </c>
      <c r="I4136">
        <v>234.35</v>
      </c>
      <c r="J4136" t="s">
        <v>8263</v>
      </c>
      <c r="K4136" t="s">
        <v>8263</v>
      </c>
      <c r="L4136" t="s">
        <v>8263</v>
      </c>
    </row>
    <row r="4137" spans="1:12" x14ac:dyDescent="0.3">
      <c r="A4137" t="s">
        <v>8171</v>
      </c>
      <c r="B4137" t="s">
        <v>6545</v>
      </c>
      <c r="C4137">
        <v>2.1</v>
      </c>
      <c r="D4137" t="s">
        <v>8263</v>
      </c>
      <c r="E4137" t="s">
        <v>14</v>
      </c>
      <c r="F4137" t="s">
        <v>6071</v>
      </c>
      <c r="G4137">
        <v>68.338660000000004</v>
      </c>
      <c r="H4137">
        <v>16.865815000000001</v>
      </c>
      <c r="I4137">
        <v>294</v>
      </c>
      <c r="J4137" t="s">
        <v>8263</v>
      </c>
      <c r="K4137" t="s">
        <v>8263</v>
      </c>
      <c r="L4137" t="s">
        <v>8263</v>
      </c>
    </row>
    <row r="4138" spans="1:12" x14ac:dyDescent="0.3">
      <c r="A4138" t="s">
        <v>8172</v>
      </c>
      <c r="B4138" t="s">
        <v>8173</v>
      </c>
      <c r="C4138">
        <v>1.65</v>
      </c>
      <c r="D4138" t="s">
        <v>8263</v>
      </c>
      <c r="E4138" t="s">
        <v>14</v>
      </c>
      <c r="F4138" t="s">
        <v>6071</v>
      </c>
      <c r="G4138">
        <v>60.184533999999999</v>
      </c>
      <c r="H4138">
        <v>5.7291150000000002</v>
      </c>
      <c r="I4138">
        <v>153.1</v>
      </c>
      <c r="J4138" t="s">
        <v>8263</v>
      </c>
      <c r="K4138" t="s">
        <v>8263</v>
      </c>
      <c r="L4138" t="s">
        <v>8263</v>
      </c>
    </row>
    <row r="4139" spans="1:12" x14ac:dyDescent="0.3">
      <c r="A4139" t="s">
        <v>8174</v>
      </c>
      <c r="B4139" t="s">
        <v>8175</v>
      </c>
      <c r="C4139">
        <v>1.8</v>
      </c>
      <c r="D4139" t="s">
        <v>8263</v>
      </c>
      <c r="E4139" t="s">
        <v>14</v>
      </c>
      <c r="F4139" t="s">
        <v>6071</v>
      </c>
      <c r="G4139">
        <v>62.682730999999997</v>
      </c>
      <c r="H4139">
        <v>7.6083379999999998</v>
      </c>
      <c r="I4139">
        <v>312.2</v>
      </c>
      <c r="J4139" t="s">
        <v>8263</v>
      </c>
      <c r="K4139" t="s">
        <v>8263</v>
      </c>
      <c r="L4139" t="s">
        <v>8263</v>
      </c>
    </row>
    <row r="4140" spans="1:12" x14ac:dyDescent="0.3">
      <c r="A4140" t="s">
        <v>8176</v>
      </c>
      <c r="B4140" t="s">
        <v>8177</v>
      </c>
      <c r="C4140">
        <v>6.03</v>
      </c>
      <c r="D4140" t="s">
        <v>8263</v>
      </c>
      <c r="E4140" t="s">
        <v>14</v>
      </c>
      <c r="F4140" t="s">
        <v>6071</v>
      </c>
      <c r="G4140">
        <v>61.448104000000001</v>
      </c>
      <c r="H4140">
        <v>6.7345199999999998</v>
      </c>
      <c r="I4140">
        <v>225.3</v>
      </c>
      <c r="J4140" t="s">
        <v>8263</v>
      </c>
      <c r="K4140" t="s">
        <v>8263</v>
      </c>
      <c r="L4140" t="s">
        <v>8263</v>
      </c>
    </row>
    <row r="4141" spans="1:12" x14ac:dyDescent="0.3">
      <c r="A4141" t="s">
        <v>8178</v>
      </c>
      <c r="B4141" t="s">
        <v>8179</v>
      </c>
      <c r="C4141">
        <v>1.5</v>
      </c>
      <c r="D4141" t="s">
        <v>8263</v>
      </c>
      <c r="E4141" t="s">
        <v>14</v>
      </c>
      <c r="F4141" t="s">
        <v>6071</v>
      </c>
      <c r="G4141">
        <v>63.198732999999997</v>
      </c>
      <c r="H4141">
        <v>11.140815</v>
      </c>
      <c r="I4141">
        <v>131.65</v>
      </c>
      <c r="J4141" t="s">
        <v>8263</v>
      </c>
      <c r="K4141" t="s">
        <v>8263</v>
      </c>
      <c r="L4141" t="s">
        <v>8263</v>
      </c>
    </row>
    <row r="4142" spans="1:12" x14ac:dyDescent="0.3">
      <c r="A4142" t="s">
        <v>8180</v>
      </c>
      <c r="B4142" t="s">
        <v>8181</v>
      </c>
      <c r="C4142">
        <v>2.16</v>
      </c>
      <c r="D4142" t="s">
        <v>8263</v>
      </c>
      <c r="E4142" t="s">
        <v>14</v>
      </c>
      <c r="F4142" t="s">
        <v>6071</v>
      </c>
      <c r="G4142">
        <v>61.618144000000001</v>
      </c>
      <c r="H4142">
        <v>5.5679730000000003</v>
      </c>
      <c r="I4142">
        <v>151.85</v>
      </c>
      <c r="J4142" t="s">
        <v>8263</v>
      </c>
      <c r="K4142" t="s">
        <v>8263</v>
      </c>
      <c r="L4142" t="s">
        <v>8263</v>
      </c>
    </row>
    <row r="4143" spans="1:12" x14ac:dyDescent="0.3">
      <c r="A4143" t="s">
        <v>8182</v>
      </c>
      <c r="B4143" t="s">
        <v>8183</v>
      </c>
      <c r="C4143">
        <v>1.7</v>
      </c>
      <c r="D4143" t="s">
        <v>8263</v>
      </c>
      <c r="E4143" t="s">
        <v>14</v>
      </c>
      <c r="F4143" t="s">
        <v>6071</v>
      </c>
      <c r="G4143">
        <v>58.721392000000002</v>
      </c>
      <c r="H4143">
        <v>6.7291429999999997</v>
      </c>
      <c r="I4143">
        <v>189.8</v>
      </c>
      <c r="J4143" t="s">
        <v>8263</v>
      </c>
      <c r="K4143" t="s">
        <v>8263</v>
      </c>
      <c r="L4143" t="s">
        <v>8263</v>
      </c>
    </row>
    <row r="4144" spans="1:12" x14ac:dyDescent="0.3">
      <c r="A4144" t="s">
        <v>8184</v>
      </c>
      <c r="B4144" t="s">
        <v>8185</v>
      </c>
      <c r="C4144">
        <v>1.48</v>
      </c>
      <c r="D4144" t="s">
        <v>8263</v>
      </c>
      <c r="E4144" t="s">
        <v>14</v>
      </c>
      <c r="F4144" t="s">
        <v>6071</v>
      </c>
      <c r="G4144">
        <v>58.485306000000001</v>
      </c>
      <c r="H4144">
        <v>6.7912489999999996</v>
      </c>
      <c r="I4144">
        <v>121.5</v>
      </c>
      <c r="J4144">
        <v>0.08</v>
      </c>
      <c r="K4144">
        <v>22.08</v>
      </c>
      <c r="L4144" t="s">
        <v>8263</v>
      </c>
    </row>
    <row r="4145" spans="1:12" x14ac:dyDescent="0.3">
      <c r="A4145" t="s">
        <v>8186</v>
      </c>
      <c r="B4145" t="s">
        <v>8187</v>
      </c>
      <c r="C4145">
        <v>1.42</v>
      </c>
      <c r="D4145" t="s">
        <v>8263</v>
      </c>
      <c r="E4145" t="s">
        <v>14</v>
      </c>
      <c r="F4145" t="s">
        <v>6071</v>
      </c>
      <c r="G4145">
        <v>58.533890999999997</v>
      </c>
      <c r="H4145">
        <v>6.7442979999999997</v>
      </c>
      <c r="I4145">
        <v>31</v>
      </c>
      <c r="J4145" t="s">
        <v>8263</v>
      </c>
      <c r="K4145" t="s">
        <v>8263</v>
      </c>
      <c r="L4145" t="s">
        <v>8263</v>
      </c>
    </row>
    <row r="4146" spans="1:12" x14ac:dyDescent="0.3">
      <c r="A4146" t="s">
        <v>8188</v>
      </c>
      <c r="B4146" t="s">
        <v>8189</v>
      </c>
      <c r="C4146">
        <v>2.1</v>
      </c>
      <c r="D4146" t="s">
        <v>8263</v>
      </c>
      <c r="E4146" t="s">
        <v>14</v>
      </c>
      <c r="F4146" t="s">
        <v>6071</v>
      </c>
      <c r="G4146">
        <v>62.796684999999997</v>
      </c>
      <c r="H4146">
        <v>7.2256330000000002</v>
      </c>
      <c r="I4146">
        <v>64.5</v>
      </c>
      <c r="J4146" t="s">
        <v>8263</v>
      </c>
      <c r="K4146" t="s">
        <v>8263</v>
      </c>
      <c r="L4146" t="s">
        <v>8263</v>
      </c>
    </row>
    <row r="4147" spans="1:12" x14ac:dyDescent="0.3">
      <c r="A4147" t="s">
        <v>8190</v>
      </c>
      <c r="B4147" t="s">
        <v>8191</v>
      </c>
      <c r="C4147">
        <v>2.2000000000000002</v>
      </c>
      <c r="D4147" t="s">
        <v>8263</v>
      </c>
      <c r="E4147" t="s">
        <v>14</v>
      </c>
      <c r="F4147" t="s">
        <v>6071</v>
      </c>
      <c r="G4147">
        <v>61.426921999999998</v>
      </c>
      <c r="H4147">
        <v>6.0119569999999998</v>
      </c>
      <c r="I4147">
        <v>302.68</v>
      </c>
      <c r="J4147" t="s">
        <v>8263</v>
      </c>
      <c r="K4147" t="s">
        <v>8263</v>
      </c>
      <c r="L4147" t="s">
        <v>8263</v>
      </c>
    </row>
    <row r="4148" spans="1:12" x14ac:dyDescent="0.3">
      <c r="A4148" t="s">
        <v>8192</v>
      </c>
      <c r="B4148" t="s">
        <v>8193</v>
      </c>
      <c r="C4148">
        <v>4.5999999999999996</v>
      </c>
      <c r="D4148" t="s">
        <v>8263</v>
      </c>
      <c r="E4148" t="s">
        <v>14</v>
      </c>
      <c r="F4148" t="s">
        <v>6071</v>
      </c>
      <c r="G4148">
        <v>63.438872000000003</v>
      </c>
      <c r="H4148">
        <v>11.616028999999999</v>
      </c>
      <c r="I4148">
        <v>248</v>
      </c>
      <c r="J4148" t="s">
        <v>8263</v>
      </c>
      <c r="K4148" t="s">
        <v>8263</v>
      </c>
      <c r="L4148" t="s">
        <v>8263</v>
      </c>
    </row>
    <row r="4149" spans="1:12" x14ac:dyDescent="0.3">
      <c r="A4149" t="s">
        <v>8194</v>
      </c>
      <c r="B4149" t="s">
        <v>8195</v>
      </c>
      <c r="C4149">
        <v>5</v>
      </c>
      <c r="D4149" t="s">
        <v>8263</v>
      </c>
      <c r="E4149" t="s">
        <v>14</v>
      </c>
      <c r="F4149" t="s">
        <v>6071</v>
      </c>
      <c r="G4149">
        <v>69.290812000000003</v>
      </c>
      <c r="H4149">
        <v>19.910354000000002</v>
      </c>
      <c r="I4149">
        <v>233.7</v>
      </c>
      <c r="J4149" t="s">
        <v>8263</v>
      </c>
      <c r="K4149" t="s">
        <v>8263</v>
      </c>
      <c r="L4149" t="s">
        <v>8263</v>
      </c>
    </row>
    <row r="4150" spans="1:12" x14ac:dyDescent="0.3">
      <c r="A4150" t="s">
        <v>8196</v>
      </c>
      <c r="B4150" t="s">
        <v>8197</v>
      </c>
      <c r="C4150">
        <v>4.4000000000000004</v>
      </c>
      <c r="D4150" t="s">
        <v>8263</v>
      </c>
      <c r="E4150" t="s">
        <v>14</v>
      </c>
      <c r="F4150" t="s">
        <v>6071</v>
      </c>
      <c r="G4150">
        <v>60.491297000000003</v>
      </c>
      <c r="H4150">
        <v>5.7713729999999996</v>
      </c>
      <c r="I4150">
        <v>160</v>
      </c>
      <c r="J4150" t="s">
        <v>8263</v>
      </c>
      <c r="K4150" t="s">
        <v>8263</v>
      </c>
      <c r="L4150" t="s">
        <v>8263</v>
      </c>
    </row>
    <row r="4151" spans="1:12" x14ac:dyDescent="0.3">
      <c r="A4151" t="s">
        <v>8198</v>
      </c>
      <c r="B4151" t="s">
        <v>8199</v>
      </c>
      <c r="C4151">
        <v>3.5</v>
      </c>
      <c r="D4151" t="s">
        <v>8263</v>
      </c>
      <c r="E4151" t="s">
        <v>14</v>
      </c>
      <c r="F4151" t="s">
        <v>6071</v>
      </c>
      <c r="G4151">
        <v>59.727955000000001</v>
      </c>
      <c r="H4151">
        <v>5.9428010000000002</v>
      </c>
      <c r="I4151">
        <v>280.3</v>
      </c>
      <c r="J4151" t="s">
        <v>8263</v>
      </c>
      <c r="K4151" t="s">
        <v>8263</v>
      </c>
      <c r="L4151" t="s">
        <v>8263</v>
      </c>
    </row>
    <row r="4152" spans="1:12" x14ac:dyDescent="0.3">
      <c r="A4152" t="s">
        <v>8200</v>
      </c>
      <c r="B4152" t="s">
        <v>8201</v>
      </c>
      <c r="C4152">
        <v>4.8</v>
      </c>
      <c r="D4152" t="s">
        <v>8263</v>
      </c>
      <c r="E4152" t="s">
        <v>14</v>
      </c>
      <c r="F4152" t="s">
        <v>6071</v>
      </c>
      <c r="G4152">
        <v>61.448974</v>
      </c>
      <c r="H4152">
        <v>6.7427469999999996</v>
      </c>
      <c r="I4152">
        <v>82.2</v>
      </c>
      <c r="J4152" t="s">
        <v>8263</v>
      </c>
      <c r="K4152" t="s">
        <v>8263</v>
      </c>
      <c r="L4152" t="s">
        <v>8263</v>
      </c>
    </row>
    <row r="4153" spans="1:12" x14ac:dyDescent="0.3">
      <c r="A4153" t="s">
        <v>8202</v>
      </c>
      <c r="B4153" t="s">
        <v>8203</v>
      </c>
      <c r="C4153">
        <v>8.51</v>
      </c>
      <c r="D4153" t="s">
        <v>8263</v>
      </c>
      <c r="E4153" t="s">
        <v>14</v>
      </c>
      <c r="F4153" t="s">
        <v>6071</v>
      </c>
      <c r="G4153">
        <v>66.442256</v>
      </c>
      <c r="H4153">
        <v>13.842200999999999</v>
      </c>
      <c r="I4153">
        <v>183.3</v>
      </c>
      <c r="J4153" t="s">
        <v>8263</v>
      </c>
      <c r="K4153" t="s">
        <v>8263</v>
      </c>
      <c r="L4153" t="s">
        <v>8263</v>
      </c>
    </row>
    <row r="4154" spans="1:12" x14ac:dyDescent="0.3">
      <c r="A4154" t="s">
        <v>8204</v>
      </c>
      <c r="B4154" t="s">
        <v>8205</v>
      </c>
      <c r="C4154">
        <v>1.9</v>
      </c>
      <c r="D4154" t="s">
        <v>8263</v>
      </c>
      <c r="E4154" t="s">
        <v>14</v>
      </c>
      <c r="F4154" t="s">
        <v>6071</v>
      </c>
      <c r="G4154">
        <v>61.432931000000004</v>
      </c>
      <c r="H4154">
        <v>6.7559060000000004</v>
      </c>
      <c r="I4154">
        <v>332.5</v>
      </c>
      <c r="J4154" t="s">
        <v>8263</v>
      </c>
      <c r="K4154" t="s">
        <v>8263</v>
      </c>
      <c r="L4154" t="s">
        <v>8263</v>
      </c>
    </row>
    <row r="4155" spans="1:12" x14ac:dyDescent="0.3">
      <c r="A4155" t="s">
        <v>8206</v>
      </c>
      <c r="B4155" t="s">
        <v>8207</v>
      </c>
      <c r="C4155">
        <v>3.15</v>
      </c>
      <c r="D4155" t="s">
        <v>8263</v>
      </c>
      <c r="E4155" t="s">
        <v>14</v>
      </c>
      <c r="F4155" t="s">
        <v>6071</v>
      </c>
      <c r="G4155">
        <v>66.441674000000006</v>
      </c>
      <c r="H4155">
        <v>13.86279</v>
      </c>
      <c r="I4155">
        <v>34.65</v>
      </c>
      <c r="J4155" t="s">
        <v>8263</v>
      </c>
      <c r="K4155" t="s">
        <v>8263</v>
      </c>
      <c r="L4155" t="s">
        <v>8263</v>
      </c>
    </row>
    <row r="4156" spans="1:12" x14ac:dyDescent="0.3">
      <c r="A4156" t="s">
        <v>8208</v>
      </c>
      <c r="B4156" t="s">
        <v>8209</v>
      </c>
      <c r="C4156">
        <v>8.5</v>
      </c>
      <c r="D4156" t="s">
        <v>8263</v>
      </c>
      <c r="E4156" t="s">
        <v>14</v>
      </c>
      <c r="F4156" t="s">
        <v>6071</v>
      </c>
      <c r="G4156">
        <v>60.390512999999999</v>
      </c>
      <c r="H4156">
        <v>7.3917659999999996</v>
      </c>
      <c r="I4156">
        <v>84.5</v>
      </c>
      <c r="J4156" t="s">
        <v>8263</v>
      </c>
      <c r="K4156" t="s">
        <v>8263</v>
      </c>
      <c r="L4156" t="s">
        <v>8263</v>
      </c>
    </row>
    <row r="4157" spans="1:12" x14ac:dyDescent="0.3">
      <c r="A4157" t="s">
        <v>8210</v>
      </c>
      <c r="B4157" t="s">
        <v>8211</v>
      </c>
      <c r="C4157">
        <v>9.94</v>
      </c>
      <c r="D4157" t="s">
        <v>8263</v>
      </c>
      <c r="E4157" t="s">
        <v>14</v>
      </c>
      <c r="F4157" t="s">
        <v>6071</v>
      </c>
      <c r="G4157">
        <v>61.756715</v>
      </c>
      <c r="H4157">
        <v>6.2457019999999996</v>
      </c>
      <c r="I4157">
        <v>33.799999999999997</v>
      </c>
      <c r="J4157" t="s">
        <v>8263</v>
      </c>
      <c r="K4157" t="s">
        <v>8263</v>
      </c>
      <c r="L4157">
        <v>50.257300000000001</v>
      </c>
    </row>
    <row r="4158" spans="1:12" x14ac:dyDescent="0.3">
      <c r="A4158" t="s">
        <v>8212</v>
      </c>
      <c r="B4158" t="s">
        <v>8213</v>
      </c>
      <c r="C4158">
        <v>4.9000000000000004</v>
      </c>
      <c r="D4158" t="s">
        <v>8263</v>
      </c>
      <c r="E4158" t="s">
        <v>14</v>
      </c>
      <c r="F4158" t="s">
        <v>6071</v>
      </c>
      <c r="G4158">
        <v>60.822291</v>
      </c>
      <c r="H4158">
        <v>5.3813639999999996</v>
      </c>
      <c r="I4158">
        <v>129.1</v>
      </c>
      <c r="J4158" t="s">
        <v>8263</v>
      </c>
      <c r="K4158" t="s">
        <v>8263</v>
      </c>
      <c r="L4158" t="s">
        <v>8263</v>
      </c>
    </row>
    <row r="4159" spans="1:12" x14ac:dyDescent="0.3">
      <c r="A4159" t="s">
        <v>8214</v>
      </c>
      <c r="B4159" t="s">
        <v>8215</v>
      </c>
      <c r="C4159">
        <v>2.2000000000000002</v>
      </c>
      <c r="D4159" t="s">
        <v>8263</v>
      </c>
      <c r="E4159" t="s">
        <v>14</v>
      </c>
      <c r="F4159" t="s">
        <v>6071</v>
      </c>
      <c r="G4159">
        <v>62.777906000000002</v>
      </c>
      <c r="H4159">
        <v>7.6732240000000003</v>
      </c>
      <c r="I4159">
        <v>296</v>
      </c>
      <c r="J4159" t="s">
        <v>8263</v>
      </c>
      <c r="K4159" t="s">
        <v>8263</v>
      </c>
      <c r="L4159" t="s">
        <v>8263</v>
      </c>
    </row>
    <row r="4160" spans="1:12" x14ac:dyDescent="0.3">
      <c r="A4160" t="s">
        <v>8216</v>
      </c>
      <c r="B4160" t="s">
        <v>8217</v>
      </c>
      <c r="C4160">
        <v>3.09</v>
      </c>
      <c r="D4160" t="s">
        <v>8263</v>
      </c>
      <c r="E4160" t="s">
        <v>14</v>
      </c>
      <c r="F4160" t="s">
        <v>6071</v>
      </c>
      <c r="G4160">
        <v>59.624955999999997</v>
      </c>
      <c r="H4160">
        <v>6.2428520000000001</v>
      </c>
      <c r="I4160">
        <v>204.2</v>
      </c>
      <c r="J4160" t="s">
        <v>8263</v>
      </c>
      <c r="K4160" t="s">
        <v>8263</v>
      </c>
      <c r="L4160" t="s">
        <v>8263</v>
      </c>
    </row>
    <row r="4161" spans="1:12" x14ac:dyDescent="0.3">
      <c r="A4161" t="s">
        <v>8218</v>
      </c>
      <c r="B4161" t="s">
        <v>8219</v>
      </c>
      <c r="C4161">
        <v>4.3</v>
      </c>
      <c r="D4161" t="s">
        <v>8263</v>
      </c>
      <c r="E4161" t="s">
        <v>14</v>
      </c>
      <c r="F4161" t="s">
        <v>6071</v>
      </c>
      <c r="G4161">
        <v>61.992548999999997</v>
      </c>
      <c r="H4161">
        <v>6.3587030000000002</v>
      </c>
      <c r="I4161">
        <v>176.5</v>
      </c>
      <c r="J4161">
        <v>11</v>
      </c>
      <c r="K4161">
        <v>4378</v>
      </c>
      <c r="L4161" t="s">
        <v>8263</v>
      </c>
    </row>
    <row r="4162" spans="1:12" x14ac:dyDescent="0.3">
      <c r="A4162" t="s">
        <v>8220</v>
      </c>
      <c r="B4162" t="s">
        <v>8221</v>
      </c>
      <c r="C4162">
        <v>2.42</v>
      </c>
      <c r="D4162" t="s">
        <v>8263</v>
      </c>
      <c r="E4162" t="s">
        <v>14</v>
      </c>
      <c r="F4162" t="s">
        <v>6071</v>
      </c>
      <c r="G4162">
        <v>69.144621999999998</v>
      </c>
      <c r="H4162">
        <v>17.945353000000001</v>
      </c>
      <c r="I4162">
        <v>232.3</v>
      </c>
      <c r="J4162" t="s">
        <v>8263</v>
      </c>
      <c r="K4162" t="s">
        <v>8263</v>
      </c>
      <c r="L4162" t="s">
        <v>8263</v>
      </c>
    </row>
    <row r="4163" spans="1:12" x14ac:dyDescent="0.3">
      <c r="A4163" t="s">
        <v>8222</v>
      </c>
      <c r="B4163" t="s">
        <v>8223</v>
      </c>
      <c r="C4163">
        <v>8.6</v>
      </c>
      <c r="D4163" t="s">
        <v>8263</v>
      </c>
      <c r="E4163" t="s">
        <v>14</v>
      </c>
      <c r="F4163" t="s">
        <v>6071</v>
      </c>
      <c r="G4163">
        <v>61.135309999999997</v>
      </c>
      <c r="H4163">
        <v>6.2721629999999999</v>
      </c>
      <c r="I4163">
        <v>263.2</v>
      </c>
      <c r="J4163" t="s">
        <v>8263</v>
      </c>
      <c r="K4163" t="s">
        <v>8263</v>
      </c>
      <c r="L4163" t="s">
        <v>8263</v>
      </c>
    </row>
    <row r="4164" spans="1:12" x14ac:dyDescent="0.3">
      <c r="A4164" t="s">
        <v>8224</v>
      </c>
      <c r="B4164" t="s">
        <v>8225</v>
      </c>
      <c r="C4164">
        <v>1.45</v>
      </c>
      <c r="D4164" t="s">
        <v>8263</v>
      </c>
      <c r="E4164" t="s">
        <v>14</v>
      </c>
      <c r="F4164" t="s">
        <v>6071</v>
      </c>
      <c r="G4164">
        <v>61.684418000000001</v>
      </c>
      <c r="H4164">
        <v>5.8382009999999998</v>
      </c>
      <c r="I4164">
        <v>69.599999999999994</v>
      </c>
      <c r="J4164" t="s">
        <v>8263</v>
      </c>
      <c r="K4164" t="s">
        <v>8263</v>
      </c>
      <c r="L4164" t="s">
        <v>8263</v>
      </c>
    </row>
    <row r="4165" spans="1:12" x14ac:dyDescent="0.3">
      <c r="A4165" t="s">
        <v>8226</v>
      </c>
      <c r="B4165" t="s">
        <v>8227</v>
      </c>
      <c r="C4165">
        <v>3.3</v>
      </c>
      <c r="D4165" t="s">
        <v>8263</v>
      </c>
      <c r="E4165" t="s">
        <v>14</v>
      </c>
      <c r="F4165" t="s">
        <v>6071</v>
      </c>
      <c r="G4165">
        <v>60.960884999999998</v>
      </c>
      <c r="H4165">
        <v>5.4890600000000003</v>
      </c>
      <c r="I4165">
        <v>270.5</v>
      </c>
      <c r="J4165" t="s">
        <v>8263</v>
      </c>
      <c r="K4165" t="s">
        <v>8263</v>
      </c>
      <c r="L4165" t="s">
        <v>8263</v>
      </c>
    </row>
    <row r="4166" spans="1:12" x14ac:dyDescent="0.3">
      <c r="A4166" t="s">
        <v>8228</v>
      </c>
      <c r="B4166" t="s">
        <v>8229</v>
      </c>
      <c r="C4166">
        <v>3.06</v>
      </c>
      <c r="D4166" t="s">
        <v>8263</v>
      </c>
      <c r="E4166" t="s">
        <v>14</v>
      </c>
      <c r="F4166" t="s">
        <v>6071</v>
      </c>
      <c r="G4166">
        <v>59.674717000000001</v>
      </c>
      <c r="H4166">
        <v>6.4187349999999999</v>
      </c>
      <c r="I4166">
        <v>244.74</v>
      </c>
      <c r="J4166" t="s">
        <v>8263</v>
      </c>
      <c r="K4166" t="s">
        <v>8263</v>
      </c>
      <c r="L4166" t="s">
        <v>8263</v>
      </c>
    </row>
    <row r="4167" spans="1:12" x14ac:dyDescent="0.3">
      <c r="A4167" t="s">
        <v>8230</v>
      </c>
      <c r="B4167" t="s">
        <v>8231</v>
      </c>
      <c r="C4167">
        <v>6.6</v>
      </c>
      <c r="D4167" t="s">
        <v>8263</v>
      </c>
      <c r="E4167" t="s">
        <v>14</v>
      </c>
      <c r="F4167" t="s">
        <v>6071</v>
      </c>
      <c r="G4167">
        <v>67.331657000000007</v>
      </c>
      <c r="H4167">
        <v>15.976915999999999</v>
      </c>
      <c r="I4167">
        <v>118.3</v>
      </c>
      <c r="J4167" t="s">
        <v>8263</v>
      </c>
      <c r="K4167" t="s">
        <v>8263</v>
      </c>
      <c r="L4167" t="s">
        <v>8263</v>
      </c>
    </row>
    <row r="4168" spans="1:12" x14ac:dyDescent="0.3">
      <c r="A4168" t="s">
        <v>8232</v>
      </c>
      <c r="B4168" t="s">
        <v>8233</v>
      </c>
      <c r="C4168">
        <v>8.5</v>
      </c>
      <c r="D4168" t="s">
        <v>8263</v>
      </c>
      <c r="E4168" t="s">
        <v>14</v>
      </c>
      <c r="F4168" t="s">
        <v>6071</v>
      </c>
      <c r="G4168">
        <v>59.787692999999997</v>
      </c>
      <c r="H4168">
        <v>7.2515340000000004</v>
      </c>
      <c r="I4168">
        <v>60.6</v>
      </c>
      <c r="J4168" t="s">
        <v>8263</v>
      </c>
      <c r="K4168" t="s">
        <v>8263</v>
      </c>
      <c r="L4168" t="s">
        <v>8263</v>
      </c>
    </row>
    <row r="4169" spans="1:12" x14ac:dyDescent="0.3">
      <c r="A4169" t="s">
        <v>8234</v>
      </c>
      <c r="B4169" t="s">
        <v>8235</v>
      </c>
      <c r="C4169">
        <v>9.3000000000000007</v>
      </c>
      <c r="D4169" t="s">
        <v>8263</v>
      </c>
      <c r="E4169" t="s">
        <v>14</v>
      </c>
      <c r="F4169" t="s">
        <v>6071</v>
      </c>
      <c r="G4169">
        <v>68.652366000000001</v>
      </c>
      <c r="H4169">
        <v>18.897696</v>
      </c>
      <c r="I4169">
        <v>139</v>
      </c>
      <c r="J4169" t="s">
        <v>8263</v>
      </c>
      <c r="K4169" t="s">
        <v>8263</v>
      </c>
      <c r="L4169" t="s">
        <v>8263</v>
      </c>
    </row>
    <row r="4170" spans="1:12" x14ac:dyDescent="0.3">
      <c r="A4170" t="s">
        <v>8236</v>
      </c>
      <c r="B4170" t="s">
        <v>8132</v>
      </c>
      <c r="C4170">
        <v>3.64</v>
      </c>
      <c r="D4170" t="s">
        <v>8263</v>
      </c>
      <c r="E4170" t="s">
        <v>14</v>
      </c>
      <c r="F4170" t="s">
        <v>6071</v>
      </c>
      <c r="G4170">
        <v>60.977974000000003</v>
      </c>
      <c r="H4170">
        <v>5.4882099999999996</v>
      </c>
      <c r="I4170">
        <v>65.5</v>
      </c>
      <c r="J4170" t="s">
        <v>8263</v>
      </c>
      <c r="K4170" t="s">
        <v>8263</v>
      </c>
      <c r="L4170" t="s">
        <v>8263</v>
      </c>
    </row>
    <row r="4171" spans="1:12" x14ac:dyDescent="0.3">
      <c r="A4171" t="s">
        <v>8237</v>
      </c>
      <c r="B4171" t="s">
        <v>8238</v>
      </c>
      <c r="C4171">
        <v>7.7</v>
      </c>
      <c r="D4171" t="s">
        <v>8263</v>
      </c>
      <c r="E4171" t="s">
        <v>14</v>
      </c>
      <c r="F4171" t="s">
        <v>6071</v>
      </c>
      <c r="G4171">
        <v>69.525221000000002</v>
      </c>
      <c r="H4171">
        <v>20.765211999999998</v>
      </c>
      <c r="I4171">
        <v>410</v>
      </c>
      <c r="J4171" t="s">
        <v>8263</v>
      </c>
      <c r="K4171" t="s">
        <v>8263</v>
      </c>
      <c r="L4171" t="s">
        <v>8263</v>
      </c>
    </row>
    <row r="4172" spans="1:12" x14ac:dyDescent="0.3">
      <c r="A4172" t="s">
        <v>8239</v>
      </c>
      <c r="B4172" t="s">
        <v>8240</v>
      </c>
      <c r="C4172">
        <v>3.3</v>
      </c>
      <c r="D4172" t="s">
        <v>8263</v>
      </c>
      <c r="E4172" t="s">
        <v>14</v>
      </c>
      <c r="F4172" t="s">
        <v>6071</v>
      </c>
      <c r="G4172">
        <v>61.116097000000003</v>
      </c>
      <c r="H4172">
        <v>6.0130699999999999</v>
      </c>
      <c r="I4172">
        <v>219</v>
      </c>
      <c r="J4172" t="s">
        <v>8263</v>
      </c>
      <c r="K4172" t="s">
        <v>8263</v>
      </c>
      <c r="L4172" t="s">
        <v>8263</v>
      </c>
    </row>
    <row r="4173" spans="1:12" x14ac:dyDescent="0.3">
      <c r="A4173" t="s">
        <v>8241</v>
      </c>
      <c r="B4173" t="s">
        <v>8242</v>
      </c>
      <c r="C4173">
        <v>3.6</v>
      </c>
      <c r="D4173" t="s">
        <v>8263</v>
      </c>
      <c r="E4173" t="s">
        <v>14</v>
      </c>
      <c r="F4173" t="s">
        <v>6071</v>
      </c>
      <c r="G4173">
        <v>58.245047999999997</v>
      </c>
      <c r="H4173">
        <v>8.1401000000000003</v>
      </c>
      <c r="I4173">
        <v>12.8</v>
      </c>
      <c r="J4173" t="s">
        <v>8263</v>
      </c>
      <c r="K4173" t="s">
        <v>8263</v>
      </c>
      <c r="L4173">
        <v>6</v>
      </c>
    </row>
    <row r="4174" spans="1:12" x14ac:dyDescent="0.3">
      <c r="A4174" t="s">
        <v>8243</v>
      </c>
      <c r="B4174" t="s">
        <v>8244</v>
      </c>
      <c r="C4174">
        <v>3.2</v>
      </c>
      <c r="D4174" t="s">
        <v>8263</v>
      </c>
      <c r="E4174" t="s">
        <v>14</v>
      </c>
      <c r="F4174" t="s">
        <v>6071</v>
      </c>
      <c r="G4174">
        <v>61.495151999999997</v>
      </c>
      <c r="H4174">
        <v>9.2780889999999996</v>
      </c>
      <c r="I4174">
        <v>94</v>
      </c>
      <c r="J4174" t="s">
        <v>8263</v>
      </c>
      <c r="K4174" t="s">
        <v>8263</v>
      </c>
      <c r="L4174" t="s">
        <v>8263</v>
      </c>
    </row>
    <row r="4175" spans="1:12" x14ac:dyDescent="0.3">
      <c r="A4175" t="s">
        <v>8245</v>
      </c>
      <c r="B4175" t="s">
        <v>8246</v>
      </c>
      <c r="C4175">
        <v>8.6</v>
      </c>
      <c r="D4175" t="s">
        <v>8263</v>
      </c>
      <c r="E4175" t="s">
        <v>14</v>
      </c>
      <c r="F4175" t="s">
        <v>6071</v>
      </c>
      <c r="G4175">
        <v>65.066945000000004</v>
      </c>
      <c r="H4175">
        <v>12.351900000000001</v>
      </c>
      <c r="I4175">
        <v>127</v>
      </c>
      <c r="J4175">
        <v>1.68</v>
      </c>
      <c r="K4175">
        <v>488.88</v>
      </c>
      <c r="L4175" t="s">
        <v>8263</v>
      </c>
    </row>
    <row r="4176" spans="1:12" x14ac:dyDescent="0.3">
      <c r="A4176" t="s">
        <v>8247</v>
      </c>
      <c r="B4176" t="s">
        <v>8248</v>
      </c>
      <c r="C4176">
        <v>4.2</v>
      </c>
      <c r="D4176" t="s">
        <v>8263</v>
      </c>
      <c r="E4176" t="s">
        <v>14</v>
      </c>
      <c r="F4176" t="s">
        <v>6071</v>
      </c>
      <c r="G4176">
        <v>60.747019000000002</v>
      </c>
      <c r="H4176">
        <v>7.1348440000000002</v>
      </c>
      <c r="I4176">
        <v>95</v>
      </c>
      <c r="J4176">
        <v>10.5</v>
      </c>
      <c r="K4176">
        <v>2278.5</v>
      </c>
      <c r="L4176">
        <v>25.076599999999999</v>
      </c>
    </row>
    <row r="4177" spans="1:12" x14ac:dyDescent="0.3">
      <c r="A4177" t="s">
        <v>8249</v>
      </c>
      <c r="B4177" t="s">
        <v>8250</v>
      </c>
      <c r="C4177">
        <v>3.3</v>
      </c>
      <c r="D4177" t="s">
        <v>8263</v>
      </c>
      <c r="E4177" t="s">
        <v>14</v>
      </c>
      <c r="F4177" t="s">
        <v>6071</v>
      </c>
      <c r="G4177">
        <v>67.805098999999998</v>
      </c>
      <c r="H4177">
        <v>15.773792</v>
      </c>
      <c r="I4177">
        <v>195</v>
      </c>
      <c r="J4177" t="s">
        <v>8263</v>
      </c>
      <c r="K4177" t="s">
        <v>8263</v>
      </c>
      <c r="L4177" t="s">
        <v>8263</v>
      </c>
    </row>
    <row r="4178" spans="1:12" x14ac:dyDescent="0.3">
      <c r="A4178" t="s">
        <v>8251</v>
      </c>
      <c r="B4178" t="s">
        <v>8252</v>
      </c>
      <c r="C4178">
        <v>5.25</v>
      </c>
      <c r="D4178" t="s">
        <v>8263</v>
      </c>
      <c r="E4178" t="s">
        <v>14</v>
      </c>
      <c r="F4178" t="s">
        <v>6071</v>
      </c>
      <c r="G4178">
        <v>61.620704000000003</v>
      </c>
      <c r="H4178">
        <v>6.4427089999999998</v>
      </c>
      <c r="I4178">
        <v>605</v>
      </c>
      <c r="J4178" t="s">
        <v>8263</v>
      </c>
      <c r="K4178" t="s">
        <v>8263</v>
      </c>
      <c r="L4178">
        <v>17.600000000000001</v>
      </c>
    </row>
    <row r="4179" spans="1:12" x14ac:dyDescent="0.3">
      <c r="A4179" t="s">
        <v>8253</v>
      </c>
      <c r="B4179" t="s">
        <v>8254</v>
      </c>
      <c r="C4179">
        <v>2.8</v>
      </c>
      <c r="D4179" t="s">
        <v>8263</v>
      </c>
      <c r="E4179" t="s">
        <v>14</v>
      </c>
      <c r="F4179" t="s">
        <v>6071</v>
      </c>
      <c r="G4179">
        <v>68.127444999999994</v>
      </c>
      <c r="H4179">
        <v>16.521809000000001</v>
      </c>
      <c r="I4179">
        <v>100.2</v>
      </c>
      <c r="J4179">
        <v>0.64</v>
      </c>
      <c r="K4179">
        <v>147.84</v>
      </c>
      <c r="L4179" t="s">
        <v>8263</v>
      </c>
    </row>
    <row r="4180" spans="1:12" x14ac:dyDescent="0.3">
      <c r="A4180" t="s">
        <v>8255</v>
      </c>
      <c r="B4180" t="s">
        <v>8256</v>
      </c>
      <c r="C4180">
        <v>5</v>
      </c>
      <c r="D4180" t="s">
        <v>8263</v>
      </c>
      <c r="E4180" t="s">
        <v>14</v>
      </c>
      <c r="F4180" t="s">
        <v>6071</v>
      </c>
      <c r="G4180">
        <v>68.135977999999994</v>
      </c>
      <c r="H4180">
        <v>16.546918999999999</v>
      </c>
      <c r="I4180">
        <v>421.7</v>
      </c>
      <c r="J4180" t="s">
        <v>8263</v>
      </c>
      <c r="K4180" t="s">
        <v>8263</v>
      </c>
      <c r="L4180" t="s">
        <v>8263</v>
      </c>
    </row>
    <row r="4181" spans="1:12" x14ac:dyDescent="0.3">
      <c r="A4181" t="s">
        <v>8257</v>
      </c>
      <c r="B4181" t="s">
        <v>8258</v>
      </c>
      <c r="C4181">
        <v>5.6</v>
      </c>
      <c r="D4181" t="s">
        <v>8263</v>
      </c>
      <c r="E4181" t="s">
        <v>14</v>
      </c>
      <c r="F4181" t="s">
        <v>6071</v>
      </c>
      <c r="G4181">
        <v>67.671732000000006</v>
      </c>
      <c r="H4181">
        <v>16.060866000000001</v>
      </c>
      <c r="I4181">
        <v>75.75</v>
      </c>
      <c r="J4181" t="s">
        <v>8263</v>
      </c>
      <c r="K4181" t="s">
        <v>8263</v>
      </c>
      <c r="L4181" t="s">
        <v>8263</v>
      </c>
    </row>
    <row r="4182" spans="1:12" x14ac:dyDescent="0.3">
      <c r="A4182" t="s">
        <v>8259</v>
      </c>
      <c r="B4182" t="s">
        <v>8260</v>
      </c>
      <c r="C4182">
        <v>8.59</v>
      </c>
      <c r="D4182" t="s">
        <v>8263</v>
      </c>
      <c r="E4182" t="s">
        <v>14</v>
      </c>
      <c r="F4182" t="s">
        <v>6071</v>
      </c>
      <c r="G4182">
        <v>67.054755999999998</v>
      </c>
      <c r="H4182">
        <v>14.478863</v>
      </c>
      <c r="I4182">
        <v>305.5</v>
      </c>
      <c r="J4182" t="s">
        <v>8263</v>
      </c>
      <c r="K4182" t="s">
        <v>8263</v>
      </c>
      <c r="L4182" t="s">
        <v>8263</v>
      </c>
    </row>
    <row r="4183" spans="1:12" x14ac:dyDescent="0.3">
      <c r="A4183" t="s">
        <v>8261</v>
      </c>
      <c r="B4183" t="s">
        <v>8262</v>
      </c>
      <c r="C4183">
        <v>6</v>
      </c>
      <c r="D4183" t="s">
        <v>8263</v>
      </c>
      <c r="E4183" t="s">
        <v>14</v>
      </c>
      <c r="F4183" t="s">
        <v>6071</v>
      </c>
      <c r="G4183">
        <v>58.716284999999999</v>
      </c>
      <c r="H4183">
        <v>6.6322429999999999</v>
      </c>
      <c r="I4183">
        <v>163.5</v>
      </c>
      <c r="J4183">
        <v>40</v>
      </c>
      <c r="K4183">
        <v>13880</v>
      </c>
      <c r="L4183">
        <v>20.4983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8C3D-FB7E-47C3-80D0-185ADB7D790E}">
  <dimension ref="A1:L4183"/>
  <sheetViews>
    <sheetView workbookViewId="0">
      <selection sqref="A1:H6"/>
    </sheetView>
  </sheetViews>
  <sheetFormatPr defaultRowHeight="14.4" x14ac:dyDescent="0.3"/>
  <cols>
    <col min="1" max="1" width="14.5546875" customWidth="1"/>
    <col min="8" max="8" width="14.5546875" customWidth="1"/>
  </cols>
  <sheetData>
    <row r="1" spans="1:12" x14ac:dyDescent="0.3">
      <c r="A1" t="s">
        <v>5</v>
      </c>
      <c r="B1" t="s">
        <v>4</v>
      </c>
      <c r="H1" s="1" t="s">
        <v>5</v>
      </c>
      <c r="I1" t="s">
        <v>14</v>
      </c>
      <c r="J1" t="s">
        <v>18</v>
      </c>
      <c r="K1" t="s">
        <v>29</v>
      </c>
      <c r="L1" t="s">
        <v>8264</v>
      </c>
    </row>
    <row r="2" spans="1:12" x14ac:dyDescent="0.3">
      <c r="A2" t="s">
        <v>15</v>
      </c>
      <c r="B2" t="s">
        <v>14</v>
      </c>
      <c r="E2">
        <f>COUNTIFS(A2:A104,"CH", B2:B104,"HDAM")</f>
        <v>5</v>
      </c>
      <c r="H2" s="3" t="s">
        <v>15</v>
      </c>
      <c r="I2">
        <f>COUNTIFS(A2:A4183,"CH", B2:B4183,"HDAM")</f>
        <v>79</v>
      </c>
      <c r="J2">
        <f>COUNTIFS(A2:A4183,"CH", B2:B4183,"HPHS")</f>
        <v>19</v>
      </c>
      <c r="K2">
        <f>COUNTIFS(A2:A4183,"CH", B2:B4183,"HROR")</f>
        <v>417</v>
      </c>
      <c r="L2">
        <f>SUM(I2,J2,K2)</f>
        <v>515</v>
      </c>
    </row>
    <row r="3" spans="1:12" x14ac:dyDescent="0.3">
      <c r="A3" t="s">
        <v>19</v>
      </c>
      <c r="B3" t="s">
        <v>18</v>
      </c>
      <c r="H3" s="2" t="s">
        <v>19</v>
      </c>
      <c r="I3">
        <f>COUNTIFS(A2:A4183,"IT", B2:B4183,"HDAM")</f>
        <v>80</v>
      </c>
      <c r="J3">
        <f>COUNTIFS(A2:A4183,"IT", B2:B4183,"HPHS")</f>
        <v>22</v>
      </c>
      <c r="K3">
        <f>COUNTIFS(A2:A4183,"IT", B2:B4183,"HROR")</f>
        <v>190</v>
      </c>
      <c r="L3">
        <f>SUM(I3,J3,K3)</f>
        <v>292</v>
      </c>
    </row>
    <row r="4" spans="1:12" x14ac:dyDescent="0.3">
      <c r="A4" t="s">
        <v>19</v>
      </c>
      <c r="B4" t="s">
        <v>18</v>
      </c>
      <c r="H4" s="2" t="s">
        <v>24</v>
      </c>
      <c r="I4">
        <f>COUNTIFS(A2:A4183,"FR", B2:B4183,"HDAM")</f>
        <v>85</v>
      </c>
      <c r="J4">
        <f>COUNTIFS(A2:A4183,"FR", B2:B4183,"HPHS")</f>
        <v>8</v>
      </c>
      <c r="K4">
        <f>COUNTIFS(A2:A4183,"FR", B2:B4183,"HROR")</f>
        <v>60</v>
      </c>
      <c r="L4">
        <f t="shared" ref="L4:L31" si="0">SUM(I4,J4,K4)</f>
        <v>153</v>
      </c>
    </row>
    <row r="5" spans="1:12" x14ac:dyDescent="0.3">
      <c r="A5" t="s">
        <v>24</v>
      </c>
      <c r="B5" t="s">
        <v>14</v>
      </c>
      <c r="H5" s="2" t="s">
        <v>30</v>
      </c>
      <c r="I5">
        <f>COUNTIFS(A2:A4183,"SK", B2:B4183,"HDAM")</f>
        <v>3</v>
      </c>
      <c r="J5">
        <f>COUNTIFS(A2:A4183,"SK", B2:B4183,"HPHS")</f>
        <v>4</v>
      </c>
      <c r="K5">
        <f>COUNTIFS(A2:A4183,"SK", B2:B4183,"HROR")</f>
        <v>23</v>
      </c>
      <c r="L5">
        <f t="shared" si="0"/>
        <v>30</v>
      </c>
    </row>
    <row r="6" spans="1:12" x14ac:dyDescent="0.3">
      <c r="A6" t="s">
        <v>19</v>
      </c>
      <c r="B6" t="s">
        <v>18</v>
      </c>
      <c r="H6" s="2" t="s">
        <v>35</v>
      </c>
      <c r="I6">
        <f>COUNTIFS(A2:A4183,"DE", B2:B4183,"HDAM")</f>
        <v>3</v>
      </c>
      <c r="J6">
        <f>COUNTIFS(A2:A4183,"DE", B2:B4183,"HPHS")</f>
        <v>28</v>
      </c>
      <c r="K6">
        <f>COUNTIFS(A2:A4183,"DE", B2:B4183,"HROR")</f>
        <v>866</v>
      </c>
      <c r="L6">
        <f t="shared" si="0"/>
        <v>897</v>
      </c>
    </row>
    <row r="7" spans="1:12" x14ac:dyDescent="0.3">
      <c r="A7" t="s">
        <v>30</v>
      </c>
      <c r="B7" t="s">
        <v>29</v>
      </c>
      <c r="H7" s="3" t="s">
        <v>38</v>
      </c>
      <c r="I7">
        <f>COUNTIFS(A2:A4183,"ES", B2:B4183,"HDAM")</f>
        <v>94</v>
      </c>
      <c r="J7">
        <f>COUNTIFS(A2:A4183,"ES", B2:B4183,"HPHS")</f>
        <v>24</v>
      </c>
      <c r="K7">
        <f>COUNTIFS(A2:A4183,"ES", B2:B4183,"HROR")</f>
        <v>224</v>
      </c>
      <c r="L7">
        <f t="shared" si="0"/>
        <v>342</v>
      </c>
    </row>
    <row r="8" spans="1:12" x14ac:dyDescent="0.3">
      <c r="A8" t="s">
        <v>30</v>
      </c>
      <c r="B8" t="s">
        <v>29</v>
      </c>
      <c r="H8" s="2" t="s">
        <v>41</v>
      </c>
      <c r="I8">
        <f>COUNTIFS(A2:A4183,"AT", B2:B4183,"HDAM")</f>
        <v>78</v>
      </c>
      <c r="J8">
        <f>COUNTIFS(A2:A4183,"AT", B2:B4183,"HPHS")</f>
        <v>15</v>
      </c>
      <c r="K8">
        <f>COUNTIFS(A2:A4183,"ES", B2:B4183,"HROR")</f>
        <v>224</v>
      </c>
      <c r="L8">
        <f t="shared" si="0"/>
        <v>317</v>
      </c>
    </row>
    <row r="9" spans="1:12" x14ac:dyDescent="0.3">
      <c r="A9" t="s">
        <v>35</v>
      </c>
      <c r="B9" t="s">
        <v>29</v>
      </c>
      <c r="H9" s="3" t="s">
        <v>44</v>
      </c>
      <c r="I9">
        <f>COUNTIFS(A2:A4183,"SI", B2:B4183,"HDAM")</f>
        <v>12</v>
      </c>
      <c r="J9">
        <f>COUNTIFS(A2:A4183,"SI", B2:B4183,"HPHS")</f>
        <v>1</v>
      </c>
      <c r="K9">
        <f>COUNTIFS(A2:A4183,"SI", B2:B4183,"HROR")</f>
        <v>12</v>
      </c>
      <c r="L9">
        <f t="shared" si="0"/>
        <v>25</v>
      </c>
    </row>
    <row r="10" spans="1:12" x14ac:dyDescent="0.3">
      <c r="A10" t="s">
        <v>38</v>
      </c>
      <c r="B10" t="s">
        <v>14</v>
      </c>
      <c r="H10" s="2" t="s">
        <v>47</v>
      </c>
      <c r="I10">
        <f>COUNTIFS(A2:A4183,"SE", B2:B4183,"HDAM")</f>
        <v>126</v>
      </c>
      <c r="J10">
        <f>COUNTIFS(A2:A4183,"SE", B2:B4183,"HPHS")</f>
        <v>2</v>
      </c>
      <c r="K10">
        <f>COUNTIFS(A2:A4183,"SE", B2:B4183,"HROR")</f>
        <v>19</v>
      </c>
      <c r="L10">
        <f t="shared" si="0"/>
        <v>147</v>
      </c>
    </row>
    <row r="11" spans="1:12" x14ac:dyDescent="0.3">
      <c r="A11" t="s">
        <v>41</v>
      </c>
      <c r="B11" t="s">
        <v>29</v>
      </c>
      <c r="H11" s="3" t="s">
        <v>62</v>
      </c>
      <c r="I11">
        <f>COUNTIFS(A2:A4183,"UK", B2:B4183,"HDAM")</f>
        <v>9</v>
      </c>
      <c r="J11">
        <f>COUNTIFS(A2:A4183,"UK", B2:B4183,"HPHS")</f>
        <v>4</v>
      </c>
      <c r="K11">
        <f>COUNTIFS(A2:A4183,"UK", B2:B4183,"HROR")</f>
        <v>44</v>
      </c>
      <c r="L11">
        <f t="shared" si="0"/>
        <v>57</v>
      </c>
    </row>
    <row r="12" spans="1:12" x14ac:dyDescent="0.3">
      <c r="A12" t="s">
        <v>44</v>
      </c>
      <c r="B12" t="s">
        <v>14</v>
      </c>
      <c r="H12" s="3" t="s">
        <v>67</v>
      </c>
      <c r="I12">
        <f>COUNTIFS(A2:A4183,"FI", B2:B4183,"HDAM")</f>
        <v>14</v>
      </c>
      <c r="J12">
        <f>COUNTIFS(A2:A4183,"FI", B2:B4183,"HPHS")</f>
        <v>0</v>
      </c>
      <c r="K12">
        <f>COUNTIFS(A2:A4183,"FI", B2:B4183,"HROR")</f>
        <v>34</v>
      </c>
      <c r="L12">
        <f t="shared" si="0"/>
        <v>48</v>
      </c>
    </row>
    <row r="13" spans="1:12" x14ac:dyDescent="0.3">
      <c r="A13" t="s">
        <v>47</v>
      </c>
      <c r="B13" t="s">
        <v>14</v>
      </c>
      <c r="H13" s="2" t="s">
        <v>70</v>
      </c>
      <c r="I13">
        <f>COUNTIFS(A2:A4183,"EL", B2:B4183,"HDAM")</f>
        <v>12</v>
      </c>
      <c r="J13">
        <f>COUNTIFS(A2:A4183,"EL", B2:B4183,"HPHS")</f>
        <v>2</v>
      </c>
      <c r="K13">
        <f>COUNTIFS(A2:A4183,"EL", B2:B4183,"HROR")</f>
        <v>8</v>
      </c>
      <c r="L13">
        <f t="shared" si="0"/>
        <v>22</v>
      </c>
    </row>
    <row r="14" spans="1:12" x14ac:dyDescent="0.3">
      <c r="A14" t="s">
        <v>38</v>
      </c>
      <c r="B14" t="s">
        <v>18</v>
      </c>
      <c r="H14" s="3" t="s">
        <v>73</v>
      </c>
      <c r="I14">
        <f>COUNTIFS(A2:A4183,"RO", B2:B4183,"HDAM")</f>
        <v>77</v>
      </c>
      <c r="J14">
        <f>COUNTIFS(A2:A4183,"RO", B2:B4183,"HPHS")</f>
        <v>0</v>
      </c>
      <c r="K14">
        <f>COUNTIFS(A2:A4183,"RO", B2:B4183,"HROR")</f>
        <v>44</v>
      </c>
      <c r="L14">
        <f t="shared" si="0"/>
        <v>121</v>
      </c>
    </row>
    <row r="15" spans="1:12" x14ac:dyDescent="0.3">
      <c r="A15" t="s">
        <v>19</v>
      </c>
      <c r="B15" t="s">
        <v>29</v>
      </c>
      <c r="H15" s="2" t="s">
        <v>88</v>
      </c>
      <c r="I15">
        <f>COUNTIFS(A2:A4183,"AL", B2:B4183,"HDAM")</f>
        <v>8</v>
      </c>
      <c r="J15">
        <f>COUNTIFS(A2:A4183,"AL", B2:B4183,"HPHS")</f>
        <v>0</v>
      </c>
      <c r="K15">
        <f>COUNTIFS(A2:A4183,"AL", B2:B4183,"HROR")</f>
        <v>24</v>
      </c>
      <c r="L15">
        <f t="shared" si="0"/>
        <v>32</v>
      </c>
    </row>
    <row r="16" spans="1:12" x14ac:dyDescent="0.3">
      <c r="A16" t="s">
        <v>19</v>
      </c>
      <c r="B16" t="s">
        <v>29</v>
      </c>
      <c r="H16" s="3" t="s">
        <v>95</v>
      </c>
      <c r="I16">
        <f>COUNTIFS(A2:A4183,"BG", B2:B4183,"HDAM")</f>
        <v>26</v>
      </c>
      <c r="J16">
        <f>COUNTIFS(A2:A4183,"BG", B2:B4183,"HPHS")</f>
        <v>3</v>
      </c>
      <c r="K16">
        <f>COUNTIFS(A2:A4183,"BG", B2:B4183,"HROR")</f>
        <v>1</v>
      </c>
      <c r="L16">
        <f t="shared" si="0"/>
        <v>30</v>
      </c>
    </row>
    <row r="17" spans="1:12" x14ac:dyDescent="0.3">
      <c r="A17" t="s">
        <v>19</v>
      </c>
      <c r="B17" t="s">
        <v>29</v>
      </c>
      <c r="H17" s="3" t="s">
        <v>112</v>
      </c>
      <c r="I17">
        <f>COUNTIFS(A2:A4183,"HR", B2:B4183,"HDAM")</f>
        <v>9</v>
      </c>
      <c r="J17">
        <f>COUNTIFS(A2:A4183,"HR", B2:B4183,"HPHS")</f>
        <v>3</v>
      </c>
      <c r="K17">
        <f>COUNTIFS(A2:A4183,"HR", B2:B4183,"HROR")</f>
        <v>9</v>
      </c>
      <c r="L17">
        <f t="shared" si="0"/>
        <v>21</v>
      </c>
    </row>
    <row r="18" spans="1:12" x14ac:dyDescent="0.3">
      <c r="A18" t="s">
        <v>19</v>
      </c>
      <c r="B18" t="s">
        <v>29</v>
      </c>
      <c r="H18" s="3" t="s">
        <v>117</v>
      </c>
      <c r="I18">
        <f>COUNTIFS(A2:A4183,"PT", B2:B4183,"HDAM")</f>
        <v>17</v>
      </c>
      <c r="J18">
        <f>COUNTIFS(A2:A4183,"PT", B2:B4183,"HPHS")</f>
        <v>13</v>
      </c>
      <c r="K18">
        <f>COUNTIFS(A2:A4183,"PT", B2:B4183,"HROR")</f>
        <v>13</v>
      </c>
      <c r="L18">
        <f t="shared" si="0"/>
        <v>43</v>
      </c>
    </row>
    <row r="19" spans="1:12" x14ac:dyDescent="0.3">
      <c r="A19" t="s">
        <v>19</v>
      </c>
      <c r="B19" t="s">
        <v>29</v>
      </c>
      <c r="H19" s="2" t="s">
        <v>124</v>
      </c>
      <c r="I19">
        <f>COUNTIFS(A2:A4183,"MK", B2:B4183,"HDAM")</f>
        <v>7</v>
      </c>
      <c r="J19">
        <f>COUNTIFS(A2:A4183,"MK", B2:B4183,"HPHS")</f>
        <v>0</v>
      </c>
      <c r="K19">
        <f>COUNTIFS(A2:A4183,"MK", B2:B4183,"HROR")</f>
        <v>3</v>
      </c>
      <c r="L19">
        <f t="shared" si="0"/>
        <v>10</v>
      </c>
    </row>
    <row r="20" spans="1:12" x14ac:dyDescent="0.3">
      <c r="A20" t="s">
        <v>62</v>
      </c>
      <c r="B20" t="s">
        <v>29</v>
      </c>
      <c r="H20" s="2" t="s">
        <v>141</v>
      </c>
      <c r="I20">
        <f>COUNTIFS(A2:A4183,"RS", B2:B4183,"HDAM")</f>
        <v>9</v>
      </c>
      <c r="J20">
        <f>COUNTIFS(A2:A4183,"RS", B2:B4183,"HPHS")</f>
        <v>1</v>
      </c>
      <c r="K20">
        <f>COUNTIFS(A2:A4183,"RS", B2:B4183,"HROR")</f>
        <v>3</v>
      </c>
      <c r="L20">
        <f t="shared" si="0"/>
        <v>13</v>
      </c>
    </row>
    <row r="21" spans="1:12" x14ac:dyDescent="0.3">
      <c r="A21" t="s">
        <v>38</v>
      </c>
      <c r="B21" t="s">
        <v>14</v>
      </c>
      <c r="H21" s="2" t="s">
        <v>174</v>
      </c>
      <c r="I21">
        <f>COUNTIFS(A2:A4183,"CZ", B2:B4183,"HDAM")</f>
        <v>10</v>
      </c>
      <c r="J21">
        <f>COUNTIFS(A2:A4183,"CZ", B2:B4183,"HPHS")</f>
        <v>3</v>
      </c>
      <c r="K21">
        <f>COUNTIFS(A2:A4183,"CZ", B2:B4183,"HROR")</f>
        <v>2</v>
      </c>
      <c r="L21">
        <f t="shared" si="0"/>
        <v>15</v>
      </c>
    </row>
    <row r="22" spans="1:12" x14ac:dyDescent="0.3">
      <c r="A22" t="s">
        <v>67</v>
      </c>
      <c r="B22" t="s">
        <v>29</v>
      </c>
      <c r="H22" s="2" t="s">
        <v>231</v>
      </c>
      <c r="I22">
        <f>COUNTIFS(A2:A4183,"ME", B2:B4183,"HDAM")</f>
        <v>2</v>
      </c>
      <c r="J22">
        <f>COUNTIFS(A2:A4183,"ME", B2:B4183,"HPHS")</f>
        <v>0</v>
      </c>
      <c r="K22">
        <f>COUNTIFS(A2:A4183,"ME", B2:B4183,"HROR")</f>
        <v>2</v>
      </c>
      <c r="L22">
        <f t="shared" si="0"/>
        <v>4</v>
      </c>
    </row>
    <row r="23" spans="1:12" x14ac:dyDescent="0.3">
      <c r="A23" t="s">
        <v>70</v>
      </c>
      <c r="B23" t="s">
        <v>14</v>
      </c>
      <c r="H23" s="2" t="s">
        <v>304</v>
      </c>
      <c r="I23">
        <f>COUNTIFS(A2:A4183,"BA", B2:B4183,"HDAM")</f>
        <v>14</v>
      </c>
      <c r="J23">
        <f>COUNTIFS(A2:A4183,"BA", B2:B4183,"HPHS")</f>
        <v>1</v>
      </c>
      <c r="K23">
        <f>COUNTIFS(A2:A4183,"BA", B2:B4183,"HROR")</f>
        <v>0</v>
      </c>
      <c r="L23">
        <f t="shared" si="0"/>
        <v>15</v>
      </c>
    </row>
    <row r="24" spans="1:12" x14ac:dyDescent="0.3">
      <c r="A24" t="s">
        <v>73</v>
      </c>
      <c r="B24" t="s">
        <v>14</v>
      </c>
      <c r="H24" s="3" t="s">
        <v>379</v>
      </c>
      <c r="I24">
        <f>COUNTIFS(A2:A4183,"HU", B2:B4183,"HDAM")</f>
        <v>1</v>
      </c>
      <c r="J24">
        <f>COUNTIFS(A2:A4183,"HU", B2:B4183,"HPHS")</f>
        <v>0</v>
      </c>
      <c r="K24">
        <f>COUNTIFS(A2:A4183,"HU", B2:B4183,"HROR")</f>
        <v>3</v>
      </c>
      <c r="L24">
        <f t="shared" si="0"/>
        <v>4</v>
      </c>
    </row>
    <row r="25" spans="1:12" x14ac:dyDescent="0.3">
      <c r="A25" t="s">
        <v>73</v>
      </c>
      <c r="B25" t="s">
        <v>14</v>
      </c>
      <c r="H25" s="3" t="s">
        <v>384</v>
      </c>
      <c r="I25">
        <f>COUNTIFS(A2:A4183,"IE", B2:B4183,"HDAM")</f>
        <v>1</v>
      </c>
      <c r="J25">
        <f>COUNTIFS(A2:A4183,"IE", B2:B4183,"HPHS")</f>
        <v>1</v>
      </c>
      <c r="K25">
        <f>COUNTIFS(A2:A4183,"IE", B2:B4183,"HROR")</f>
        <v>4</v>
      </c>
      <c r="L25">
        <f t="shared" si="0"/>
        <v>6</v>
      </c>
    </row>
    <row r="26" spans="1:12" x14ac:dyDescent="0.3">
      <c r="A26" t="s">
        <v>73</v>
      </c>
      <c r="B26" t="s">
        <v>14</v>
      </c>
      <c r="H26" s="2" t="s">
        <v>467</v>
      </c>
      <c r="I26">
        <f>COUNTIFS(A2:A4183,"PL", B2:B4183,"HDAM")</f>
        <v>11</v>
      </c>
      <c r="J26">
        <f>COUNTIFS(A2:A4183,"PL", B2:B4183,"HPHS")</f>
        <v>5</v>
      </c>
      <c r="K26">
        <f>COUNTIFS(A2:A4183,"PL", B2:B4183,"HROR")</f>
        <v>3</v>
      </c>
      <c r="L26">
        <f t="shared" si="0"/>
        <v>19</v>
      </c>
    </row>
    <row r="27" spans="1:12" x14ac:dyDescent="0.3">
      <c r="A27" t="s">
        <v>73</v>
      </c>
      <c r="B27" t="s">
        <v>14</v>
      </c>
      <c r="H27" s="3" t="s">
        <v>1130</v>
      </c>
      <c r="I27">
        <f>COUNTIFS(A2:A4183,"BE", B2:B4183,"HDAM")</f>
        <v>3</v>
      </c>
      <c r="J27">
        <f>COUNTIFS(A2:A4183,"BE", B2:B4183,"HPHS")</f>
        <v>2</v>
      </c>
      <c r="K27">
        <f>COUNTIFS(A2:A4183,"BE", B2:B4183,"HROR")</f>
        <v>8</v>
      </c>
      <c r="L27">
        <f t="shared" si="0"/>
        <v>13</v>
      </c>
    </row>
    <row r="28" spans="1:12" x14ac:dyDescent="0.3">
      <c r="A28" t="s">
        <v>35</v>
      </c>
      <c r="B28" t="s">
        <v>29</v>
      </c>
      <c r="H28" s="3" t="s">
        <v>1479</v>
      </c>
      <c r="I28">
        <f>COUNTIFS(A2:A4183,"LV", B2:B4183,"HDAM")</f>
        <v>1</v>
      </c>
      <c r="J28">
        <f>COUNTIFS(A2:A4183,"LV", B2:B4183,"HPHS")</f>
        <v>0</v>
      </c>
      <c r="K28">
        <f>COUNTIFS(A2:A4183,"LV", B2:B4183,"HROR")</f>
        <v>2</v>
      </c>
      <c r="L28">
        <f t="shared" si="0"/>
        <v>3</v>
      </c>
    </row>
    <row r="29" spans="1:12" x14ac:dyDescent="0.3">
      <c r="A29" t="s">
        <v>24</v>
      </c>
      <c r="B29" t="s">
        <v>14</v>
      </c>
      <c r="H29" s="2" t="s">
        <v>1988</v>
      </c>
      <c r="I29">
        <f>COUNTIFS(A2:A4183,"XK", B2:B4183,"HDAM")</f>
        <v>1</v>
      </c>
      <c r="J29">
        <f>COUNTIFS(A2:A4183,"LT", B2:B4183,"HPHS")</f>
        <v>1</v>
      </c>
      <c r="K29">
        <f>COUNTIFS(A2:A4183,"LT", B2:B4183,"HROR")</f>
        <v>0</v>
      </c>
      <c r="L29">
        <f t="shared" si="0"/>
        <v>2</v>
      </c>
    </row>
    <row r="30" spans="1:12" x14ac:dyDescent="0.3">
      <c r="A30" t="s">
        <v>15</v>
      </c>
      <c r="B30" t="s">
        <v>29</v>
      </c>
      <c r="H30" s="2" t="s">
        <v>4947</v>
      </c>
      <c r="I30">
        <f>COUNTIFS(A30:A132,"XK", B30:B132,"HDAM")</f>
        <v>0</v>
      </c>
      <c r="J30">
        <f>COUNTIFS(A2:A4183,"XK", B2:B4183,"HPHS")</f>
        <v>0</v>
      </c>
      <c r="K30">
        <f>COUNTIFS(A2:A4183,"XK", B2:B4183,"HROR")</f>
        <v>1</v>
      </c>
      <c r="L30">
        <f t="shared" si="0"/>
        <v>1</v>
      </c>
    </row>
    <row r="31" spans="1:12" x14ac:dyDescent="0.3">
      <c r="A31" t="s">
        <v>88</v>
      </c>
      <c r="B31" t="s">
        <v>29</v>
      </c>
      <c r="H31" s="2" t="s">
        <v>6071</v>
      </c>
      <c r="I31">
        <f>COUNTIFS(A2:A4183,"NO", B2:B4183,"HDAM")</f>
        <v>1098</v>
      </c>
      <c r="J31">
        <f>COUNTIFS(A2:A4183,"NO", B2:B4183,"HPHS")</f>
        <v>9</v>
      </c>
      <c r="K31">
        <f>COUNTIFS(A2:A4183,"NO", B2:B4183,"HROR")</f>
        <v>0</v>
      </c>
      <c r="L31">
        <f t="shared" si="0"/>
        <v>1107</v>
      </c>
    </row>
    <row r="32" spans="1:12" x14ac:dyDescent="0.3">
      <c r="A32" t="s">
        <v>38</v>
      </c>
      <c r="B32" t="s">
        <v>14</v>
      </c>
      <c r="H32" s="4"/>
    </row>
    <row r="33" spans="1:2" x14ac:dyDescent="0.3">
      <c r="A33" t="s">
        <v>24</v>
      </c>
      <c r="B33" t="s">
        <v>29</v>
      </c>
    </row>
    <row r="34" spans="1:2" x14ac:dyDescent="0.3">
      <c r="A34" t="s">
        <v>95</v>
      </c>
      <c r="B34" t="s">
        <v>18</v>
      </c>
    </row>
    <row r="35" spans="1:2" x14ac:dyDescent="0.3">
      <c r="A35" t="s">
        <v>38</v>
      </c>
      <c r="B35" t="s">
        <v>14</v>
      </c>
    </row>
    <row r="36" spans="1:2" x14ac:dyDescent="0.3">
      <c r="A36" t="s">
        <v>41</v>
      </c>
      <c r="B36" t="s">
        <v>29</v>
      </c>
    </row>
    <row r="37" spans="1:2" x14ac:dyDescent="0.3">
      <c r="A37" t="s">
        <v>47</v>
      </c>
      <c r="B37" t="s">
        <v>14</v>
      </c>
    </row>
    <row r="38" spans="1:2" x14ac:dyDescent="0.3">
      <c r="A38" t="s">
        <v>47</v>
      </c>
      <c r="B38" t="s">
        <v>14</v>
      </c>
    </row>
    <row r="39" spans="1:2" x14ac:dyDescent="0.3">
      <c r="A39" t="s">
        <v>73</v>
      </c>
      <c r="B39" t="s">
        <v>14</v>
      </c>
    </row>
    <row r="40" spans="1:2" x14ac:dyDescent="0.3">
      <c r="A40" t="s">
        <v>73</v>
      </c>
      <c r="B40" t="s">
        <v>14</v>
      </c>
    </row>
    <row r="41" spans="1:2" x14ac:dyDescent="0.3">
      <c r="A41" t="s">
        <v>24</v>
      </c>
      <c r="B41" t="s">
        <v>14</v>
      </c>
    </row>
    <row r="42" spans="1:2" x14ac:dyDescent="0.3">
      <c r="A42" t="s">
        <v>112</v>
      </c>
      <c r="B42" t="s">
        <v>29</v>
      </c>
    </row>
    <row r="43" spans="1:2" x14ac:dyDescent="0.3">
      <c r="A43" t="s">
        <v>15</v>
      </c>
      <c r="B43" t="s">
        <v>29</v>
      </c>
    </row>
    <row r="44" spans="1:2" x14ac:dyDescent="0.3">
      <c r="A44" t="s">
        <v>117</v>
      </c>
      <c r="B44" t="s">
        <v>18</v>
      </c>
    </row>
    <row r="45" spans="1:2" x14ac:dyDescent="0.3">
      <c r="A45" t="s">
        <v>35</v>
      </c>
      <c r="B45" t="s">
        <v>29</v>
      </c>
    </row>
    <row r="46" spans="1:2" x14ac:dyDescent="0.3">
      <c r="A46" t="s">
        <v>24</v>
      </c>
      <c r="B46" t="s">
        <v>14</v>
      </c>
    </row>
    <row r="47" spans="1:2" x14ac:dyDescent="0.3">
      <c r="A47" t="s">
        <v>124</v>
      </c>
      <c r="B47" t="s">
        <v>14</v>
      </c>
    </row>
    <row r="48" spans="1:2" x14ac:dyDescent="0.3">
      <c r="A48" t="s">
        <v>19</v>
      </c>
      <c r="B48" t="s">
        <v>18</v>
      </c>
    </row>
    <row r="49" spans="1:2" x14ac:dyDescent="0.3">
      <c r="A49" t="s">
        <v>41</v>
      </c>
      <c r="B49" t="s">
        <v>18</v>
      </c>
    </row>
    <row r="50" spans="1:2" x14ac:dyDescent="0.3">
      <c r="A50" t="s">
        <v>47</v>
      </c>
      <c r="B50" t="s">
        <v>14</v>
      </c>
    </row>
    <row r="51" spans="1:2" x14ac:dyDescent="0.3">
      <c r="A51" t="s">
        <v>47</v>
      </c>
      <c r="B51" t="s">
        <v>14</v>
      </c>
    </row>
    <row r="52" spans="1:2" x14ac:dyDescent="0.3">
      <c r="A52" t="s">
        <v>24</v>
      </c>
      <c r="B52" t="s">
        <v>14</v>
      </c>
    </row>
    <row r="53" spans="1:2" x14ac:dyDescent="0.3">
      <c r="A53" t="s">
        <v>19</v>
      </c>
      <c r="B53" t="s">
        <v>29</v>
      </c>
    </row>
    <row r="54" spans="1:2" x14ac:dyDescent="0.3">
      <c r="A54" t="s">
        <v>19</v>
      </c>
      <c r="B54" t="s">
        <v>29</v>
      </c>
    </row>
    <row r="55" spans="1:2" x14ac:dyDescent="0.3">
      <c r="A55" t="s">
        <v>141</v>
      </c>
      <c r="B55" t="s">
        <v>14</v>
      </c>
    </row>
    <row r="56" spans="1:2" x14ac:dyDescent="0.3">
      <c r="A56" t="s">
        <v>62</v>
      </c>
      <c r="B56" t="s">
        <v>29</v>
      </c>
    </row>
    <row r="57" spans="1:2" x14ac:dyDescent="0.3">
      <c r="A57" t="s">
        <v>15</v>
      </c>
      <c r="B57" t="s">
        <v>14</v>
      </c>
    </row>
    <row r="58" spans="1:2" x14ac:dyDescent="0.3">
      <c r="A58" t="s">
        <v>67</v>
      </c>
      <c r="B58" t="s">
        <v>14</v>
      </c>
    </row>
    <row r="59" spans="1:2" x14ac:dyDescent="0.3">
      <c r="A59" t="s">
        <v>41</v>
      </c>
      <c r="B59" t="s">
        <v>29</v>
      </c>
    </row>
    <row r="60" spans="1:2" x14ac:dyDescent="0.3">
      <c r="A60" t="s">
        <v>47</v>
      </c>
      <c r="B60" t="s">
        <v>18</v>
      </c>
    </row>
    <row r="61" spans="1:2" x14ac:dyDescent="0.3">
      <c r="A61" t="s">
        <v>47</v>
      </c>
      <c r="B61" t="s">
        <v>14</v>
      </c>
    </row>
    <row r="62" spans="1:2" x14ac:dyDescent="0.3">
      <c r="A62" t="s">
        <v>15</v>
      </c>
      <c r="B62" t="s">
        <v>29</v>
      </c>
    </row>
    <row r="63" spans="1:2" x14ac:dyDescent="0.3">
      <c r="A63" t="s">
        <v>141</v>
      </c>
      <c r="B63" t="s">
        <v>14</v>
      </c>
    </row>
    <row r="64" spans="1:2" x14ac:dyDescent="0.3">
      <c r="A64" t="s">
        <v>35</v>
      </c>
      <c r="B64" t="s">
        <v>29</v>
      </c>
    </row>
    <row r="65" spans="1:2" x14ac:dyDescent="0.3">
      <c r="A65" t="s">
        <v>47</v>
      </c>
      <c r="B65" t="s">
        <v>14</v>
      </c>
    </row>
    <row r="66" spans="1:2" x14ac:dyDescent="0.3">
      <c r="A66" t="s">
        <v>47</v>
      </c>
      <c r="B66" t="s">
        <v>14</v>
      </c>
    </row>
    <row r="67" spans="1:2" x14ac:dyDescent="0.3">
      <c r="A67" t="s">
        <v>35</v>
      </c>
      <c r="B67" t="s">
        <v>18</v>
      </c>
    </row>
    <row r="68" spans="1:2" x14ac:dyDescent="0.3">
      <c r="A68" t="s">
        <v>19</v>
      </c>
      <c r="B68" t="s">
        <v>29</v>
      </c>
    </row>
    <row r="69" spans="1:2" x14ac:dyDescent="0.3">
      <c r="A69" t="s">
        <v>15</v>
      </c>
      <c r="B69" t="s">
        <v>29</v>
      </c>
    </row>
    <row r="70" spans="1:2" x14ac:dyDescent="0.3">
      <c r="A70" t="s">
        <v>38</v>
      </c>
      <c r="B70" t="s">
        <v>14</v>
      </c>
    </row>
    <row r="71" spans="1:2" x14ac:dyDescent="0.3">
      <c r="A71" t="s">
        <v>174</v>
      </c>
      <c r="B71" t="s">
        <v>14</v>
      </c>
    </row>
    <row r="72" spans="1:2" x14ac:dyDescent="0.3">
      <c r="A72" t="s">
        <v>24</v>
      </c>
      <c r="B72" t="s">
        <v>14</v>
      </c>
    </row>
    <row r="73" spans="1:2" x14ac:dyDescent="0.3">
      <c r="A73" t="s">
        <v>15</v>
      </c>
      <c r="B73" t="s">
        <v>29</v>
      </c>
    </row>
    <row r="74" spans="1:2" x14ac:dyDescent="0.3">
      <c r="A74" t="s">
        <v>15</v>
      </c>
      <c r="B74" t="s">
        <v>14</v>
      </c>
    </row>
    <row r="75" spans="1:2" x14ac:dyDescent="0.3">
      <c r="A75" t="s">
        <v>44</v>
      </c>
      <c r="B75" t="s">
        <v>14</v>
      </c>
    </row>
    <row r="76" spans="1:2" x14ac:dyDescent="0.3">
      <c r="A76" t="s">
        <v>15</v>
      </c>
      <c r="B76" t="s">
        <v>29</v>
      </c>
    </row>
    <row r="77" spans="1:2" x14ac:dyDescent="0.3">
      <c r="A77" t="s">
        <v>41</v>
      </c>
      <c r="B77" t="s">
        <v>29</v>
      </c>
    </row>
    <row r="78" spans="1:2" x14ac:dyDescent="0.3">
      <c r="A78" t="s">
        <v>19</v>
      </c>
      <c r="B78" t="s">
        <v>29</v>
      </c>
    </row>
    <row r="79" spans="1:2" x14ac:dyDescent="0.3">
      <c r="A79" t="s">
        <v>62</v>
      </c>
      <c r="B79" t="s">
        <v>14</v>
      </c>
    </row>
    <row r="80" spans="1:2" x14ac:dyDescent="0.3">
      <c r="A80" t="s">
        <v>62</v>
      </c>
      <c r="B80" t="s">
        <v>29</v>
      </c>
    </row>
    <row r="81" spans="1:2" x14ac:dyDescent="0.3">
      <c r="A81" t="s">
        <v>38</v>
      </c>
      <c r="B81" t="s">
        <v>18</v>
      </c>
    </row>
    <row r="82" spans="1:2" x14ac:dyDescent="0.3">
      <c r="A82" t="s">
        <v>38</v>
      </c>
      <c r="B82" t="s">
        <v>14</v>
      </c>
    </row>
    <row r="83" spans="1:2" x14ac:dyDescent="0.3">
      <c r="A83" t="s">
        <v>15</v>
      </c>
      <c r="B83" t="s">
        <v>29</v>
      </c>
    </row>
    <row r="84" spans="1:2" x14ac:dyDescent="0.3">
      <c r="A84" t="s">
        <v>88</v>
      </c>
      <c r="B84" t="s">
        <v>14</v>
      </c>
    </row>
    <row r="85" spans="1:2" x14ac:dyDescent="0.3">
      <c r="A85" t="s">
        <v>15</v>
      </c>
      <c r="B85" t="s">
        <v>29</v>
      </c>
    </row>
    <row r="86" spans="1:2" x14ac:dyDescent="0.3">
      <c r="A86" t="s">
        <v>15</v>
      </c>
      <c r="B86" t="s">
        <v>14</v>
      </c>
    </row>
    <row r="87" spans="1:2" x14ac:dyDescent="0.3">
      <c r="A87" t="s">
        <v>15</v>
      </c>
      <c r="B87" t="s">
        <v>14</v>
      </c>
    </row>
    <row r="88" spans="1:2" x14ac:dyDescent="0.3">
      <c r="A88" t="s">
        <v>38</v>
      </c>
      <c r="B88" t="s">
        <v>14</v>
      </c>
    </row>
    <row r="89" spans="1:2" x14ac:dyDescent="0.3">
      <c r="A89" t="s">
        <v>41</v>
      </c>
      <c r="B89" t="s">
        <v>14</v>
      </c>
    </row>
    <row r="90" spans="1:2" x14ac:dyDescent="0.3">
      <c r="A90" t="s">
        <v>24</v>
      </c>
      <c r="B90" t="s">
        <v>14</v>
      </c>
    </row>
    <row r="91" spans="1:2" x14ac:dyDescent="0.3">
      <c r="A91" t="s">
        <v>15</v>
      </c>
      <c r="B91" t="s">
        <v>29</v>
      </c>
    </row>
    <row r="92" spans="1:2" x14ac:dyDescent="0.3">
      <c r="A92" t="s">
        <v>38</v>
      </c>
      <c r="B92" t="s">
        <v>14</v>
      </c>
    </row>
    <row r="93" spans="1:2" x14ac:dyDescent="0.3">
      <c r="A93" t="s">
        <v>44</v>
      </c>
      <c r="B93" t="s">
        <v>29</v>
      </c>
    </row>
    <row r="94" spans="1:2" x14ac:dyDescent="0.3">
      <c r="A94" t="s">
        <v>41</v>
      </c>
      <c r="B94" t="s">
        <v>29</v>
      </c>
    </row>
    <row r="95" spans="1:2" x14ac:dyDescent="0.3">
      <c r="A95" t="s">
        <v>41</v>
      </c>
      <c r="B95" t="s">
        <v>29</v>
      </c>
    </row>
    <row r="96" spans="1:2" x14ac:dyDescent="0.3">
      <c r="A96" t="s">
        <v>67</v>
      </c>
      <c r="B96" t="s">
        <v>29</v>
      </c>
    </row>
    <row r="97" spans="1:2" x14ac:dyDescent="0.3">
      <c r="A97" t="s">
        <v>24</v>
      </c>
      <c r="B97" t="s">
        <v>14</v>
      </c>
    </row>
    <row r="98" spans="1:2" x14ac:dyDescent="0.3">
      <c r="A98" t="s">
        <v>141</v>
      </c>
      <c r="B98" t="s">
        <v>14</v>
      </c>
    </row>
    <row r="99" spans="1:2" x14ac:dyDescent="0.3">
      <c r="A99" t="s">
        <v>231</v>
      </c>
      <c r="B99" t="s">
        <v>14</v>
      </c>
    </row>
    <row r="100" spans="1:2" x14ac:dyDescent="0.3">
      <c r="A100" t="s">
        <v>41</v>
      </c>
      <c r="B100" t="s">
        <v>29</v>
      </c>
    </row>
    <row r="101" spans="1:2" x14ac:dyDescent="0.3">
      <c r="A101" t="s">
        <v>41</v>
      </c>
      <c r="B101" t="s">
        <v>29</v>
      </c>
    </row>
    <row r="102" spans="1:2" x14ac:dyDescent="0.3">
      <c r="A102" t="s">
        <v>47</v>
      </c>
      <c r="B102" t="s">
        <v>14</v>
      </c>
    </row>
    <row r="103" spans="1:2" x14ac:dyDescent="0.3">
      <c r="A103" t="s">
        <v>19</v>
      </c>
      <c r="B103" t="s">
        <v>29</v>
      </c>
    </row>
    <row r="104" spans="1:2" x14ac:dyDescent="0.3">
      <c r="A104" t="s">
        <v>19</v>
      </c>
      <c r="B104" t="s">
        <v>29</v>
      </c>
    </row>
    <row r="105" spans="1:2" x14ac:dyDescent="0.3">
      <c r="A105" t="s">
        <v>19</v>
      </c>
      <c r="B105" t="s">
        <v>29</v>
      </c>
    </row>
    <row r="106" spans="1:2" x14ac:dyDescent="0.3">
      <c r="A106" t="s">
        <v>19</v>
      </c>
      <c r="B106" t="s">
        <v>29</v>
      </c>
    </row>
    <row r="107" spans="1:2" x14ac:dyDescent="0.3">
      <c r="A107" t="s">
        <v>41</v>
      </c>
      <c r="B107" t="s">
        <v>14</v>
      </c>
    </row>
    <row r="108" spans="1:2" x14ac:dyDescent="0.3">
      <c r="A108" t="s">
        <v>41</v>
      </c>
      <c r="B108" t="s">
        <v>14</v>
      </c>
    </row>
    <row r="109" spans="1:2" x14ac:dyDescent="0.3">
      <c r="A109" t="s">
        <v>41</v>
      </c>
      <c r="B109" t="s">
        <v>18</v>
      </c>
    </row>
    <row r="110" spans="1:2" x14ac:dyDescent="0.3">
      <c r="A110" t="s">
        <v>38</v>
      </c>
      <c r="B110" t="s">
        <v>14</v>
      </c>
    </row>
    <row r="111" spans="1:2" x14ac:dyDescent="0.3">
      <c r="A111" t="s">
        <v>44</v>
      </c>
      <c r="B111" t="s">
        <v>29</v>
      </c>
    </row>
    <row r="112" spans="1:2" x14ac:dyDescent="0.3">
      <c r="A112" t="s">
        <v>24</v>
      </c>
      <c r="B112" t="s">
        <v>14</v>
      </c>
    </row>
    <row r="113" spans="1:2" x14ac:dyDescent="0.3">
      <c r="A113" t="s">
        <v>30</v>
      </c>
      <c r="B113" t="s">
        <v>29</v>
      </c>
    </row>
    <row r="114" spans="1:2" x14ac:dyDescent="0.3">
      <c r="A114" t="s">
        <v>41</v>
      </c>
      <c r="B114" t="s">
        <v>18</v>
      </c>
    </row>
    <row r="115" spans="1:2" x14ac:dyDescent="0.3">
      <c r="A115" t="s">
        <v>47</v>
      </c>
      <c r="B115" t="s">
        <v>29</v>
      </c>
    </row>
    <row r="116" spans="1:2" x14ac:dyDescent="0.3">
      <c r="A116" t="s">
        <v>35</v>
      </c>
      <c r="B116" t="s">
        <v>29</v>
      </c>
    </row>
    <row r="117" spans="1:2" x14ac:dyDescent="0.3">
      <c r="A117" t="s">
        <v>95</v>
      </c>
      <c r="B117" t="s">
        <v>14</v>
      </c>
    </row>
    <row r="118" spans="1:2" x14ac:dyDescent="0.3">
      <c r="A118" t="s">
        <v>62</v>
      </c>
      <c r="B118" t="s">
        <v>18</v>
      </c>
    </row>
    <row r="119" spans="1:2" x14ac:dyDescent="0.3">
      <c r="A119" t="s">
        <v>47</v>
      </c>
      <c r="B119" t="s">
        <v>14</v>
      </c>
    </row>
    <row r="120" spans="1:2" x14ac:dyDescent="0.3">
      <c r="A120" t="s">
        <v>19</v>
      </c>
      <c r="B120" t="s">
        <v>29</v>
      </c>
    </row>
    <row r="121" spans="1:2" x14ac:dyDescent="0.3">
      <c r="A121" t="s">
        <v>15</v>
      </c>
      <c r="B121" t="s">
        <v>29</v>
      </c>
    </row>
    <row r="122" spans="1:2" x14ac:dyDescent="0.3">
      <c r="A122" t="s">
        <v>41</v>
      </c>
      <c r="B122" t="s">
        <v>14</v>
      </c>
    </row>
    <row r="123" spans="1:2" x14ac:dyDescent="0.3">
      <c r="A123" t="s">
        <v>24</v>
      </c>
      <c r="B123" t="s">
        <v>29</v>
      </c>
    </row>
    <row r="124" spans="1:2" x14ac:dyDescent="0.3">
      <c r="A124" t="s">
        <v>24</v>
      </c>
      <c r="B124" t="s">
        <v>14</v>
      </c>
    </row>
    <row r="125" spans="1:2" x14ac:dyDescent="0.3">
      <c r="A125" t="s">
        <v>41</v>
      </c>
      <c r="B125" t="s">
        <v>29</v>
      </c>
    </row>
    <row r="126" spans="1:2" x14ac:dyDescent="0.3">
      <c r="A126" t="s">
        <v>41</v>
      </c>
      <c r="B126" t="s">
        <v>29</v>
      </c>
    </row>
    <row r="127" spans="1:2" x14ac:dyDescent="0.3">
      <c r="A127" t="s">
        <v>47</v>
      </c>
      <c r="B127" t="s">
        <v>14</v>
      </c>
    </row>
    <row r="128" spans="1:2" x14ac:dyDescent="0.3">
      <c r="A128" t="s">
        <v>19</v>
      </c>
      <c r="B128" t="s">
        <v>29</v>
      </c>
    </row>
    <row r="129" spans="1:2" x14ac:dyDescent="0.3">
      <c r="A129" t="s">
        <v>19</v>
      </c>
      <c r="B129" t="s">
        <v>29</v>
      </c>
    </row>
    <row r="130" spans="1:2" x14ac:dyDescent="0.3">
      <c r="A130" t="s">
        <v>19</v>
      </c>
      <c r="B130" t="s">
        <v>29</v>
      </c>
    </row>
    <row r="131" spans="1:2" x14ac:dyDescent="0.3">
      <c r="A131" t="s">
        <v>19</v>
      </c>
      <c r="B131" t="s">
        <v>29</v>
      </c>
    </row>
    <row r="132" spans="1:2" x14ac:dyDescent="0.3">
      <c r="A132" t="s">
        <v>19</v>
      </c>
      <c r="B132" t="s">
        <v>29</v>
      </c>
    </row>
    <row r="133" spans="1:2" x14ac:dyDescent="0.3">
      <c r="A133" t="s">
        <v>41</v>
      </c>
      <c r="B133" t="s">
        <v>14</v>
      </c>
    </row>
    <row r="134" spans="1:2" x14ac:dyDescent="0.3">
      <c r="A134" t="s">
        <v>24</v>
      </c>
      <c r="B134" t="s">
        <v>14</v>
      </c>
    </row>
    <row r="135" spans="1:2" x14ac:dyDescent="0.3">
      <c r="A135" t="s">
        <v>304</v>
      </c>
      <c r="B135" t="s">
        <v>14</v>
      </c>
    </row>
    <row r="136" spans="1:2" x14ac:dyDescent="0.3">
      <c r="A136" t="s">
        <v>304</v>
      </c>
      <c r="B136" t="s">
        <v>14</v>
      </c>
    </row>
    <row r="137" spans="1:2" x14ac:dyDescent="0.3">
      <c r="A137" t="s">
        <v>44</v>
      </c>
      <c r="B137" t="s">
        <v>14</v>
      </c>
    </row>
    <row r="138" spans="1:2" x14ac:dyDescent="0.3">
      <c r="A138" t="s">
        <v>15</v>
      </c>
      <c r="B138" t="s">
        <v>29</v>
      </c>
    </row>
    <row r="139" spans="1:2" x14ac:dyDescent="0.3">
      <c r="A139" t="s">
        <v>15</v>
      </c>
      <c r="B139" t="s">
        <v>29</v>
      </c>
    </row>
    <row r="140" spans="1:2" x14ac:dyDescent="0.3">
      <c r="A140" t="s">
        <v>67</v>
      </c>
      <c r="B140" t="s">
        <v>29</v>
      </c>
    </row>
    <row r="141" spans="1:2" x14ac:dyDescent="0.3">
      <c r="A141" t="s">
        <v>67</v>
      </c>
      <c r="B141" t="s">
        <v>29</v>
      </c>
    </row>
    <row r="142" spans="1:2" x14ac:dyDescent="0.3">
      <c r="A142" t="s">
        <v>41</v>
      </c>
      <c r="B142" t="s">
        <v>14</v>
      </c>
    </row>
    <row r="143" spans="1:2" x14ac:dyDescent="0.3">
      <c r="A143" t="s">
        <v>73</v>
      </c>
      <c r="B143" t="s">
        <v>14</v>
      </c>
    </row>
    <row r="144" spans="1:2" x14ac:dyDescent="0.3">
      <c r="A144" t="s">
        <v>24</v>
      </c>
      <c r="B144" t="s">
        <v>29</v>
      </c>
    </row>
    <row r="145" spans="1:2" x14ac:dyDescent="0.3">
      <c r="A145" t="s">
        <v>24</v>
      </c>
      <c r="B145" t="s">
        <v>29</v>
      </c>
    </row>
    <row r="146" spans="1:2" x14ac:dyDescent="0.3">
      <c r="A146" t="s">
        <v>24</v>
      </c>
      <c r="B146" t="s">
        <v>14</v>
      </c>
    </row>
    <row r="147" spans="1:2" x14ac:dyDescent="0.3">
      <c r="A147" t="s">
        <v>24</v>
      </c>
      <c r="B147" t="s">
        <v>14</v>
      </c>
    </row>
    <row r="148" spans="1:2" x14ac:dyDescent="0.3">
      <c r="A148" t="s">
        <v>19</v>
      </c>
      <c r="B148" t="s">
        <v>29</v>
      </c>
    </row>
    <row r="149" spans="1:2" x14ac:dyDescent="0.3">
      <c r="A149" t="s">
        <v>19</v>
      </c>
      <c r="B149" t="s">
        <v>29</v>
      </c>
    </row>
    <row r="150" spans="1:2" x14ac:dyDescent="0.3">
      <c r="A150" t="s">
        <v>24</v>
      </c>
      <c r="B150" t="s">
        <v>29</v>
      </c>
    </row>
    <row r="151" spans="1:2" x14ac:dyDescent="0.3">
      <c r="A151" t="s">
        <v>19</v>
      </c>
      <c r="B151" t="s">
        <v>29</v>
      </c>
    </row>
    <row r="152" spans="1:2" x14ac:dyDescent="0.3">
      <c r="A152" t="s">
        <v>19</v>
      </c>
      <c r="B152" t="s">
        <v>29</v>
      </c>
    </row>
    <row r="153" spans="1:2" x14ac:dyDescent="0.3">
      <c r="A153" t="s">
        <v>38</v>
      </c>
      <c r="B153" t="s">
        <v>14</v>
      </c>
    </row>
    <row r="154" spans="1:2" x14ac:dyDescent="0.3">
      <c r="A154" t="s">
        <v>73</v>
      </c>
      <c r="B154" t="s">
        <v>14</v>
      </c>
    </row>
    <row r="155" spans="1:2" x14ac:dyDescent="0.3">
      <c r="A155" t="s">
        <v>15</v>
      </c>
      <c r="B155" t="s">
        <v>29</v>
      </c>
    </row>
    <row r="156" spans="1:2" x14ac:dyDescent="0.3">
      <c r="A156" t="s">
        <v>24</v>
      </c>
      <c r="B156" t="s">
        <v>14</v>
      </c>
    </row>
    <row r="157" spans="1:2" x14ac:dyDescent="0.3">
      <c r="A157" t="s">
        <v>41</v>
      </c>
      <c r="B157" t="s">
        <v>14</v>
      </c>
    </row>
    <row r="158" spans="1:2" x14ac:dyDescent="0.3">
      <c r="A158" t="s">
        <v>15</v>
      </c>
      <c r="B158" t="s">
        <v>29</v>
      </c>
    </row>
    <row r="159" spans="1:2" x14ac:dyDescent="0.3">
      <c r="A159" t="s">
        <v>15</v>
      </c>
      <c r="B159" t="s">
        <v>29</v>
      </c>
    </row>
    <row r="160" spans="1:2" x14ac:dyDescent="0.3">
      <c r="A160" t="s">
        <v>24</v>
      </c>
      <c r="B160" t="s">
        <v>14</v>
      </c>
    </row>
    <row r="161" spans="1:2" x14ac:dyDescent="0.3">
      <c r="A161" t="s">
        <v>41</v>
      </c>
      <c r="B161" t="s">
        <v>14</v>
      </c>
    </row>
    <row r="162" spans="1:2" x14ac:dyDescent="0.3">
      <c r="A162" t="s">
        <v>15</v>
      </c>
      <c r="B162" t="s">
        <v>14</v>
      </c>
    </row>
    <row r="163" spans="1:2" x14ac:dyDescent="0.3">
      <c r="A163" t="s">
        <v>44</v>
      </c>
      <c r="B163" t="s">
        <v>29</v>
      </c>
    </row>
    <row r="164" spans="1:2" x14ac:dyDescent="0.3">
      <c r="A164" t="s">
        <v>41</v>
      </c>
      <c r="B164" t="s">
        <v>29</v>
      </c>
    </row>
    <row r="165" spans="1:2" x14ac:dyDescent="0.3">
      <c r="A165" t="s">
        <v>19</v>
      </c>
      <c r="B165" t="s">
        <v>14</v>
      </c>
    </row>
    <row r="166" spans="1:2" x14ac:dyDescent="0.3">
      <c r="A166" t="s">
        <v>19</v>
      </c>
      <c r="B166" t="s">
        <v>14</v>
      </c>
    </row>
    <row r="167" spans="1:2" x14ac:dyDescent="0.3">
      <c r="A167" t="s">
        <v>35</v>
      </c>
      <c r="B167" t="s">
        <v>29</v>
      </c>
    </row>
    <row r="168" spans="1:2" x14ac:dyDescent="0.3">
      <c r="A168" t="s">
        <v>41</v>
      </c>
      <c r="B168" t="s">
        <v>14</v>
      </c>
    </row>
    <row r="169" spans="1:2" x14ac:dyDescent="0.3">
      <c r="A169" t="s">
        <v>95</v>
      </c>
      <c r="B169" t="s">
        <v>14</v>
      </c>
    </row>
    <row r="170" spans="1:2" x14ac:dyDescent="0.3">
      <c r="A170" t="s">
        <v>15</v>
      </c>
      <c r="B170" t="s">
        <v>14</v>
      </c>
    </row>
    <row r="171" spans="1:2" x14ac:dyDescent="0.3">
      <c r="A171" t="s">
        <v>38</v>
      </c>
      <c r="B171" t="s">
        <v>14</v>
      </c>
    </row>
    <row r="172" spans="1:2" x14ac:dyDescent="0.3">
      <c r="A172" t="s">
        <v>379</v>
      </c>
      <c r="B172" t="s">
        <v>14</v>
      </c>
    </row>
    <row r="173" spans="1:2" x14ac:dyDescent="0.3">
      <c r="A173" t="s">
        <v>24</v>
      </c>
      <c r="B173" t="s">
        <v>14</v>
      </c>
    </row>
    <row r="174" spans="1:2" x14ac:dyDescent="0.3">
      <c r="A174" t="s">
        <v>384</v>
      </c>
      <c r="B174" t="s">
        <v>18</v>
      </c>
    </row>
    <row r="175" spans="1:2" x14ac:dyDescent="0.3">
      <c r="A175" t="s">
        <v>15</v>
      </c>
      <c r="B175" t="s">
        <v>29</v>
      </c>
    </row>
    <row r="176" spans="1:2" x14ac:dyDescent="0.3">
      <c r="A176" t="s">
        <v>24</v>
      </c>
      <c r="B176" t="s">
        <v>14</v>
      </c>
    </row>
    <row r="177" spans="1:2" x14ac:dyDescent="0.3">
      <c r="A177" t="s">
        <v>174</v>
      </c>
      <c r="B177" t="s">
        <v>29</v>
      </c>
    </row>
    <row r="178" spans="1:2" x14ac:dyDescent="0.3">
      <c r="A178" t="s">
        <v>41</v>
      </c>
      <c r="B178" t="s">
        <v>14</v>
      </c>
    </row>
    <row r="179" spans="1:2" x14ac:dyDescent="0.3">
      <c r="A179" t="s">
        <v>41</v>
      </c>
      <c r="B179" t="s">
        <v>14</v>
      </c>
    </row>
    <row r="180" spans="1:2" x14ac:dyDescent="0.3">
      <c r="A180" t="s">
        <v>47</v>
      </c>
      <c r="B180" t="s">
        <v>29</v>
      </c>
    </row>
    <row r="181" spans="1:2" x14ac:dyDescent="0.3">
      <c r="A181" t="s">
        <v>35</v>
      </c>
      <c r="B181" t="s">
        <v>29</v>
      </c>
    </row>
    <row r="182" spans="1:2" x14ac:dyDescent="0.3">
      <c r="A182" t="s">
        <v>35</v>
      </c>
      <c r="B182" t="s">
        <v>18</v>
      </c>
    </row>
    <row r="183" spans="1:2" x14ac:dyDescent="0.3">
      <c r="A183" t="s">
        <v>47</v>
      </c>
      <c r="B183" t="s">
        <v>14</v>
      </c>
    </row>
    <row r="184" spans="1:2" x14ac:dyDescent="0.3">
      <c r="A184" t="s">
        <v>19</v>
      </c>
      <c r="B184" t="s">
        <v>29</v>
      </c>
    </row>
    <row r="185" spans="1:2" x14ac:dyDescent="0.3">
      <c r="A185" t="s">
        <v>19</v>
      </c>
      <c r="B185" t="s">
        <v>14</v>
      </c>
    </row>
    <row r="186" spans="1:2" x14ac:dyDescent="0.3">
      <c r="A186" t="s">
        <v>15</v>
      </c>
      <c r="B186" t="s">
        <v>14</v>
      </c>
    </row>
    <row r="187" spans="1:2" x14ac:dyDescent="0.3">
      <c r="A187" t="s">
        <v>38</v>
      </c>
      <c r="B187" t="s">
        <v>14</v>
      </c>
    </row>
    <row r="188" spans="1:2" x14ac:dyDescent="0.3">
      <c r="A188" t="s">
        <v>67</v>
      </c>
      <c r="B188" t="s">
        <v>29</v>
      </c>
    </row>
    <row r="189" spans="1:2" x14ac:dyDescent="0.3">
      <c r="A189" t="s">
        <v>67</v>
      </c>
      <c r="B189" t="s">
        <v>29</v>
      </c>
    </row>
    <row r="190" spans="1:2" x14ac:dyDescent="0.3">
      <c r="A190" t="s">
        <v>35</v>
      </c>
      <c r="B190" t="s">
        <v>29</v>
      </c>
    </row>
    <row r="191" spans="1:2" x14ac:dyDescent="0.3">
      <c r="A191" t="s">
        <v>15</v>
      </c>
      <c r="B191" t="s">
        <v>29</v>
      </c>
    </row>
    <row r="192" spans="1:2" x14ac:dyDescent="0.3">
      <c r="A192" t="s">
        <v>15</v>
      </c>
      <c r="B192" t="s">
        <v>29</v>
      </c>
    </row>
    <row r="193" spans="1:2" x14ac:dyDescent="0.3">
      <c r="A193" t="s">
        <v>15</v>
      </c>
      <c r="B193" t="s">
        <v>14</v>
      </c>
    </row>
    <row r="194" spans="1:2" x14ac:dyDescent="0.3">
      <c r="A194" t="s">
        <v>24</v>
      </c>
      <c r="B194" t="s">
        <v>29</v>
      </c>
    </row>
    <row r="195" spans="1:2" x14ac:dyDescent="0.3">
      <c r="A195" t="s">
        <v>30</v>
      </c>
      <c r="B195" t="s">
        <v>18</v>
      </c>
    </row>
    <row r="196" spans="1:2" x14ac:dyDescent="0.3">
      <c r="A196" t="s">
        <v>44</v>
      </c>
      <c r="B196" t="s">
        <v>29</v>
      </c>
    </row>
    <row r="197" spans="1:2" x14ac:dyDescent="0.3">
      <c r="A197" t="s">
        <v>41</v>
      </c>
      <c r="B197" t="s">
        <v>29</v>
      </c>
    </row>
    <row r="198" spans="1:2" x14ac:dyDescent="0.3">
      <c r="A198" t="s">
        <v>47</v>
      </c>
      <c r="B198" t="s">
        <v>14</v>
      </c>
    </row>
    <row r="199" spans="1:2" x14ac:dyDescent="0.3">
      <c r="A199" t="s">
        <v>47</v>
      </c>
      <c r="B199" t="s">
        <v>14</v>
      </c>
    </row>
    <row r="200" spans="1:2" x14ac:dyDescent="0.3">
      <c r="A200" t="s">
        <v>35</v>
      </c>
      <c r="B200" t="s">
        <v>29</v>
      </c>
    </row>
    <row r="201" spans="1:2" x14ac:dyDescent="0.3">
      <c r="A201" t="s">
        <v>117</v>
      </c>
      <c r="B201" t="s">
        <v>18</v>
      </c>
    </row>
    <row r="202" spans="1:2" x14ac:dyDescent="0.3">
      <c r="A202" t="s">
        <v>15</v>
      </c>
      <c r="B202" t="s">
        <v>29</v>
      </c>
    </row>
    <row r="203" spans="1:2" x14ac:dyDescent="0.3">
      <c r="A203" t="s">
        <v>15</v>
      </c>
      <c r="B203" t="s">
        <v>29</v>
      </c>
    </row>
    <row r="204" spans="1:2" x14ac:dyDescent="0.3">
      <c r="A204" t="s">
        <v>15</v>
      </c>
      <c r="B204" t="s">
        <v>29</v>
      </c>
    </row>
    <row r="205" spans="1:2" x14ac:dyDescent="0.3">
      <c r="A205" t="s">
        <v>19</v>
      </c>
      <c r="B205" t="s">
        <v>29</v>
      </c>
    </row>
    <row r="206" spans="1:2" x14ac:dyDescent="0.3">
      <c r="A206" t="s">
        <v>19</v>
      </c>
      <c r="B206" t="s">
        <v>29</v>
      </c>
    </row>
    <row r="207" spans="1:2" x14ac:dyDescent="0.3">
      <c r="A207" t="s">
        <v>35</v>
      </c>
      <c r="B207" t="s">
        <v>29</v>
      </c>
    </row>
    <row r="208" spans="1:2" x14ac:dyDescent="0.3">
      <c r="A208" t="s">
        <v>41</v>
      </c>
      <c r="B208" t="s">
        <v>14</v>
      </c>
    </row>
    <row r="209" spans="1:2" x14ac:dyDescent="0.3">
      <c r="A209" t="s">
        <v>73</v>
      </c>
      <c r="B209" t="s">
        <v>14</v>
      </c>
    </row>
    <row r="210" spans="1:2" x14ac:dyDescent="0.3">
      <c r="A210" t="s">
        <v>15</v>
      </c>
      <c r="B210" t="s">
        <v>29</v>
      </c>
    </row>
    <row r="211" spans="1:2" x14ac:dyDescent="0.3">
      <c r="A211" t="s">
        <v>73</v>
      </c>
      <c r="B211" t="s">
        <v>14</v>
      </c>
    </row>
    <row r="212" spans="1:2" x14ac:dyDescent="0.3">
      <c r="A212" t="s">
        <v>117</v>
      </c>
      <c r="B212" t="s">
        <v>18</v>
      </c>
    </row>
    <row r="213" spans="1:2" x14ac:dyDescent="0.3">
      <c r="A213" t="s">
        <v>30</v>
      </c>
      <c r="B213" t="s">
        <v>29</v>
      </c>
    </row>
    <row r="214" spans="1:2" x14ac:dyDescent="0.3">
      <c r="A214" t="s">
        <v>15</v>
      </c>
      <c r="B214" t="s">
        <v>29</v>
      </c>
    </row>
    <row r="215" spans="1:2" x14ac:dyDescent="0.3">
      <c r="A215" t="s">
        <v>467</v>
      </c>
      <c r="B215" t="s">
        <v>14</v>
      </c>
    </row>
    <row r="216" spans="1:2" x14ac:dyDescent="0.3">
      <c r="A216" t="s">
        <v>30</v>
      </c>
      <c r="B216" t="s">
        <v>29</v>
      </c>
    </row>
    <row r="217" spans="1:2" x14ac:dyDescent="0.3">
      <c r="A217" t="s">
        <v>30</v>
      </c>
      <c r="B217" t="s">
        <v>29</v>
      </c>
    </row>
    <row r="218" spans="1:2" x14ac:dyDescent="0.3">
      <c r="A218" t="s">
        <v>70</v>
      </c>
      <c r="B218" t="s">
        <v>18</v>
      </c>
    </row>
    <row r="219" spans="1:2" x14ac:dyDescent="0.3">
      <c r="A219" t="s">
        <v>47</v>
      </c>
      <c r="B219" t="s">
        <v>14</v>
      </c>
    </row>
    <row r="220" spans="1:2" x14ac:dyDescent="0.3">
      <c r="A220" t="s">
        <v>38</v>
      </c>
      <c r="B220" t="s">
        <v>14</v>
      </c>
    </row>
    <row r="221" spans="1:2" x14ac:dyDescent="0.3">
      <c r="A221" t="s">
        <v>41</v>
      </c>
      <c r="B221" t="s">
        <v>29</v>
      </c>
    </row>
    <row r="222" spans="1:2" x14ac:dyDescent="0.3">
      <c r="A222" t="s">
        <v>41</v>
      </c>
      <c r="B222" t="s">
        <v>29</v>
      </c>
    </row>
    <row r="223" spans="1:2" x14ac:dyDescent="0.3">
      <c r="A223" t="s">
        <v>41</v>
      </c>
      <c r="B223" t="s">
        <v>29</v>
      </c>
    </row>
    <row r="224" spans="1:2" x14ac:dyDescent="0.3">
      <c r="A224" t="s">
        <v>41</v>
      </c>
      <c r="B224" t="s">
        <v>29</v>
      </c>
    </row>
    <row r="225" spans="1:2" x14ac:dyDescent="0.3">
      <c r="A225" t="s">
        <v>41</v>
      </c>
      <c r="B225" t="s">
        <v>14</v>
      </c>
    </row>
    <row r="226" spans="1:2" x14ac:dyDescent="0.3">
      <c r="A226" t="s">
        <v>47</v>
      </c>
      <c r="B226" t="s">
        <v>14</v>
      </c>
    </row>
    <row r="227" spans="1:2" x14ac:dyDescent="0.3">
      <c r="A227" t="s">
        <v>44</v>
      </c>
      <c r="B227" t="s">
        <v>14</v>
      </c>
    </row>
    <row r="228" spans="1:2" x14ac:dyDescent="0.3">
      <c r="A228" t="s">
        <v>35</v>
      </c>
      <c r="B228" t="s">
        <v>29</v>
      </c>
    </row>
    <row r="229" spans="1:2" x14ac:dyDescent="0.3">
      <c r="A229" t="s">
        <v>35</v>
      </c>
      <c r="B229" t="s">
        <v>29</v>
      </c>
    </row>
    <row r="230" spans="1:2" x14ac:dyDescent="0.3">
      <c r="A230" t="s">
        <v>15</v>
      </c>
      <c r="B230" t="s">
        <v>29</v>
      </c>
    </row>
    <row r="231" spans="1:2" x14ac:dyDescent="0.3">
      <c r="A231" t="s">
        <v>35</v>
      </c>
      <c r="B231" t="s">
        <v>29</v>
      </c>
    </row>
    <row r="232" spans="1:2" x14ac:dyDescent="0.3">
      <c r="A232" t="s">
        <v>35</v>
      </c>
      <c r="B232" t="s">
        <v>29</v>
      </c>
    </row>
    <row r="233" spans="1:2" x14ac:dyDescent="0.3">
      <c r="A233" t="s">
        <v>47</v>
      </c>
      <c r="B233" t="s">
        <v>14</v>
      </c>
    </row>
    <row r="234" spans="1:2" x14ac:dyDescent="0.3">
      <c r="A234" t="s">
        <v>19</v>
      </c>
      <c r="B234" t="s">
        <v>29</v>
      </c>
    </row>
    <row r="235" spans="1:2" x14ac:dyDescent="0.3">
      <c r="A235" t="s">
        <v>19</v>
      </c>
      <c r="B235" t="s">
        <v>29</v>
      </c>
    </row>
    <row r="236" spans="1:2" x14ac:dyDescent="0.3">
      <c r="A236" t="s">
        <v>19</v>
      </c>
      <c r="B236" t="s">
        <v>14</v>
      </c>
    </row>
    <row r="237" spans="1:2" x14ac:dyDescent="0.3">
      <c r="A237" t="s">
        <v>47</v>
      </c>
      <c r="B237" t="s">
        <v>14</v>
      </c>
    </row>
    <row r="238" spans="1:2" x14ac:dyDescent="0.3">
      <c r="A238" t="s">
        <v>19</v>
      </c>
      <c r="B238" t="s">
        <v>29</v>
      </c>
    </row>
    <row r="239" spans="1:2" x14ac:dyDescent="0.3">
      <c r="A239" t="s">
        <v>19</v>
      </c>
      <c r="B239" t="s">
        <v>29</v>
      </c>
    </row>
    <row r="240" spans="1:2" x14ac:dyDescent="0.3">
      <c r="A240" t="s">
        <v>41</v>
      </c>
      <c r="B240" t="s">
        <v>14</v>
      </c>
    </row>
    <row r="241" spans="1:2" x14ac:dyDescent="0.3">
      <c r="A241" t="s">
        <v>41</v>
      </c>
      <c r="B241" t="s">
        <v>14</v>
      </c>
    </row>
    <row r="242" spans="1:2" x14ac:dyDescent="0.3">
      <c r="A242" t="s">
        <v>62</v>
      </c>
      <c r="B242" t="s">
        <v>29</v>
      </c>
    </row>
    <row r="243" spans="1:2" x14ac:dyDescent="0.3">
      <c r="A243" t="s">
        <v>88</v>
      </c>
      <c r="B243" t="s">
        <v>14</v>
      </c>
    </row>
    <row r="244" spans="1:2" x14ac:dyDescent="0.3">
      <c r="A244" t="s">
        <v>15</v>
      </c>
      <c r="B244" t="s">
        <v>29</v>
      </c>
    </row>
    <row r="245" spans="1:2" x14ac:dyDescent="0.3">
      <c r="A245" t="s">
        <v>67</v>
      </c>
      <c r="B245" t="s">
        <v>29</v>
      </c>
    </row>
    <row r="246" spans="1:2" x14ac:dyDescent="0.3">
      <c r="A246" t="s">
        <v>47</v>
      </c>
      <c r="B246" t="s">
        <v>14</v>
      </c>
    </row>
    <row r="247" spans="1:2" x14ac:dyDescent="0.3">
      <c r="A247" t="s">
        <v>67</v>
      </c>
      <c r="B247" t="s">
        <v>29</v>
      </c>
    </row>
    <row r="248" spans="1:2" x14ac:dyDescent="0.3">
      <c r="A248" t="s">
        <v>67</v>
      </c>
      <c r="B248" t="s">
        <v>29</v>
      </c>
    </row>
    <row r="249" spans="1:2" x14ac:dyDescent="0.3">
      <c r="A249" t="s">
        <v>117</v>
      </c>
      <c r="B249" t="s">
        <v>14</v>
      </c>
    </row>
    <row r="250" spans="1:2" x14ac:dyDescent="0.3">
      <c r="A250" t="s">
        <v>15</v>
      </c>
      <c r="B250" t="s">
        <v>29</v>
      </c>
    </row>
    <row r="251" spans="1:2" x14ac:dyDescent="0.3">
      <c r="A251" t="s">
        <v>30</v>
      </c>
      <c r="B251" t="s">
        <v>29</v>
      </c>
    </row>
    <row r="252" spans="1:2" x14ac:dyDescent="0.3">
      <c r="A252" t="s">
        <v>24</v>
      </c>
      <c r="B252" t="s">
        <v>14</v>
      </c>
    </row>
    <row r="253" spans="1:2" x14ac:dyDescent="0.3">
      <c r="A253" t="s">
        <v>24</v>
      </c>
      <c r="B253" t="s">
        <v>14</v>
      </c>
    </row>
    <row r="254" spans="1:2" x14ac:dyDescent="0.3">
      <c r="A254" t="s">
        <v>88</v>
      </c>
      <c r="B254" t="s">
        <v>29</v>
      </c>
    </row>
    <row r="255" spans="1:2" x14ac:dyDescent="0.3">
      <c r="A255" t="s">
        <v>88</v>
      </c>
      <c r="B255" t="s">
        <v>29</v>
      </c>
    </row>
    <row r="256" spans="1:2" x14ac:dyDescent="0.3">
      <c r="A256" t="s">
        <v>88</v>
      </c>
      <c r="B256" t="s">
        <v>29</v>
      </c>
    </row>
    <row r="257" spans="1:2" x14ac:dyDescent="0.3">
      <c r="A257" t="s">
        <v>95</v>
      </c>
      <c r="B257" t="s">
        <v>14</v>
      </c>
    </row>
    <row r="258" spans="1:2" x14ac:dyDescent="0.3">
      <c r="A258" t="s">
        <v>35</v>
      </c>
      <c r="B258" t="s">
        <v>29</v>
      </c>
    </row>
    <row r="259" spans="1:2" x14ac:dyDescent="0.3">
      <c r="A259" t="s">
        <v>112</v>
      </c>
      <c r="B259" t="s">
        <v>29</v>
      </c>
    </row>
    <row r="260" spans="1:2" x14ac:dyDescent="0.3">
      <c r="A260" t="s">
        <v>41</v>
      </c>
      <c r="B260" t="s">
        <v>29</v>
      </c>
    </row>
    <row r="261" spans="1:2" x14ac:dyDescent="0.3">
      <c r="A261" t="s">
        <v>35</v>
      </c>
      <c r="B261" t="s">
        <v>29</v>
      </c>
    </row>
    <row r="262" spans="1:2" x14ac:dyDescent="0.3">
      <c r="A262" t="s">
        <v>41</v>
      </c>
      <c r="B262" t="s">
        <v>14</v>
      </c>
    </row>
    <row r="263" spans="1:2" x14ac:dyDescent="0.3">
      <c r="A263" t="s">
        <v>47</v>
      </c>
      <c r="B263" t="s">
        <v>14</v>
      </c>
    </row>
    <row r="264" spans="1:2" x14ac:dyDescent="0.3">
      <c r="A264" t="s">
        <v>19</v>
      </c>
      <c r="B264" t="s">
        <v>29</v>
      </c>
    </row>
    <row r="265" spans="1:2" x14ac:dyDescent="0.3">
      <c r="A265" t="s">
        <v>19</v>
      </c>
      <c r="B265" t="s">
        <v>14</v>
      </c>
    </row>
    <row r="266" spans="1:2" x14ac:dyDescent="0.3">
      <c r="A266" t="s">
        <v>41</v>
      </c>
      <c r="B266" t="s">
        <v>29</v>
      </c>
    </row>
    <row r="267" spans="1:2" x14ac:dyDescent="0.3">
      <c r="A267" t="s">
        <v>19</v>
      </c>
      <c r="B267" t="s">
        <v>29</v>
      </c>
    </row>
    <row r="268" spans="1:2" x14ac:dyDescent="0.3">
      <c r="A268" t="s">
        <v>41</v>
      </c>
      <c r="B268" t="s">
        <v>14</v>
      </c>
    </row>
    <row r="269" spans="1:2" x14ac:dyDescent="0.3">
      <c r="A269" t="s">
        <v>30</v>
      </c>
      <c r="B269" t="s">
        <v>29</v>
      </c>
    </row>
    <row r="270" spans="1:2" x14ac:dyDescent="0.3">
      <c r="A270" t="s">
        <v>62</v>
      </c>
      <c r="B270" t="s">
        <v>29</v>
      </c>
    </row>
    <row r="271" spans="1:2" x14ac:dyDescent="0.3">
      <c r="A271" t="s">
        <v>62</v>
      </c>
      <c r="B271" t="s">
        <v>29</v>
      </c>
    </row>
    <row r="272" spans="1:2" x14ac:dyDescent="0.3">
      <c r="A272" t="s">
        <v>15</v>
      </c>
      <c r="B272" t="s">
        <v>29</v>
      </c>
    </row>
    <row r="273" spans="1:2" x14ac:dyDescent="0.3">
      <c r="A273" t="s">
        <v>117</v>
      </c>
      <c r="B273" t="s">
        <v>18</v>
      </c>
    </row>
    <row r="274" spans="1:2" x14ac:dyDescent="0.3">
      <c r="A274" t="s">
        <v>35</v>
      </c>
      <c r="B274" t="s">
        <v>18</v>
      </c>
    </row>
    <row r="275" spans="1:2" x14ac:dyDescent="0.3">
      <c r="A275" t="s">
        <v>19</v>
      </c>
      <c r="B275" t="s">
        <v>14</v>
      </c>
    </row>
    <row r="276" spans="1:2" x14ac:dyDescent="0.3">
      <c r="A276" t="s">
        <v>67</v>
      </c>
      <c r="B276" t="s">
        <v>29</v>
      </c>
    </row>
    <row r="277" spans="1:2" x14ac:dyDescent="0.3">
      <c r="A277" t="s">
        <v>24</v>
      </c>
      <c r="B277" t="s">
        <v>14</v>
      </c>
    </row>
    <row r="278" spans="1:2" x14ac:dyDescent="0.3">
      <c r="A278" t="s">
        <v>15</v>
      </c>
      <c r="B278" t="s">
        <v>14</v>
      </c>
    </row>
    <row r="279" spans="1:2" x14ac:dyDescent="0.3">
      <c r="A279" t="s">
        <v>15</v>
      </c>
      <c r="B279" t="s">
        <v>29</v>
      </c>
    </row>
    <row r="280" spans="1:2" x14ac:dyDescent="0.3">
      <c r="A280" t="s">
        <v>35</v>
      </c>
      <c r="B280" t="s">
        <v>29</v>
      </c>
    </row>
    <row r="281" spans="1:2" x14ac:dyDescent="0.3">
      <c r="A281" t="s">
        <v>41</v>
      </c>
      <c r="B281" t="s">
        <v>14</v>
      </c>
    </row>
    <row r="282" spans="1:2" x14ac:dyDescent="0.3">
      <c r="A282" t="s">
        <v>15</v>
      </c>
      <c r="B282" t="s">
        <v>29</v>
      </c>
    </row>
    <row r="283" spans="1:2" x14ac:dyDescent="0.3">
      <c r="A283" t="s">
        <v>15</v>
      </c>
      <c r="B283" t="s">
        <v>29</v>
      </c>
    </row>
    <row r="284" spans="1:2" x14ac:dyDescent="0.3">
      <c r="A284" t="s">
        <v>117</v>
      </c>
      <c r="B284" t="s">
        <v>29</v>
      </c>
    </row>
    <row r="285" spans="1:2" x14ac:dyDescent="0.3">
      <c r="A285" t="s">
        <v>38</v>
      </c>
      <c r="B285" t="s">
        <v>14</v>
      </c>
    </row>
    <row r="286" spans="1:2" x14ac:dyDescent="0.3">
      <c r="A286" t="s">
        <v>35</v>
      </c>
      <c r="B286" t="s">
        <v>29</v>
      </c>
    </row>
    <row r="287" spans="1:2" x14ac:dyDescent="0.3">
      <c r="A287" t="s">
        <v>35</v>
      </c>
      <c r="B287" t="s">
        <v>29</v>
      </c>
    </row>
    <row r="288" spans="1:2" x14ac:dyDescent="0.3">
      <c r="A288" t="s">
        <v>19</v>
      </c>
      <c r="B288" t="s">
        <v>14</v>
      </c>
    </row>
    <row r="289" spans="1:2" x14ac:dyDescent="0.3">
      <c r="A289" t="s">
        <v>19</v>
      </c>
      <c r="B289" t="s">
        <v>29</v>
      </c>
    </row>
    <row r="290" spans="1:2" x14ac:dyDescent="0.3">
      <c r="A290" t="s">
        <v>19</v>
      </c>
      <c r="B290" t="s">
        <v>29</v>
      </c>
    </row>
    <row r="291" spans="1:2" x14ac:dyDescent="0.3">
      <c r="A291" t="s">
        <v>19</v>
      </c>
      <c r="B291" t="s">
        <v>29</v>
      </c>
    </row>
    <row r="292" spans="1:2" x14ac:dyDescent="0.3">
      <c r="A292" t="s">
        <v>19</v>
      </c>
      <c r="B292" t="s">
        <v>29</v>
      </c>
    </row>
    <row r="293" spans="1:2" x14ac:dyDescent="0.3">
      <c r="A293" t="s">
        <v>19</v>
      </c>
      <c r="B293" t="s">
        <v>29</v>
      </c>
    </row>
    <row r="294" spans="1:2" x14ac:dyDescent="0.3">
      <c r="A294" t="s">
        <v>41</v>
      </c>
      <c r="B294" t="s">
        <v>14</v>
      </c>
    </row>
    <row r="295" spans="1:2" x14ac:dyDescent="0.3">
      <c r="A295" t="s">
        <v>38</v>
      </c>
      <c r="B295" t="s">
        <v>14</v>
      </c>
    </row>
    <row r="296" spans="1:2" x14ac:dyDescent="0.3">
      <c r="A296" t="s">
        <v>15</v>
      </c>
      <c r="B296" t="s">
        <v>29</v>
      </c>
    </row>
    <row r="297" spans="1:2" x14ac:dyDescent="0.3">
      <c r="A297" t="s">
        <v>73</v>
      </c>
      <c r="B297" t="s">
        <v>14</v>
      </c>
    </row>
    <row r="298" spans="1:2" x14ac:dyDescent="0.3">
      <c r="A298" t="s">
        <v>24</v>
      </c>
      <c r="B298" t="s">
        <v>14</v>
      </c>
    </row>
    <row r="299" spans="1:2" x14ac:dyDescent="0.3">
      <c r="A299" t="s">
        <v>174</v>
      </c>
      <c r="B299" t="s">
        <v>14</v>
      </c>
    </row>
    <row r="300" spans="1:2" x14ac:dyDescent="0.3">
      <c r="A300" t="s">
        <v>112</v>
      </c>
      <c r="B300" t="s">
        <v>29</v>
      </c>
    </row>
    <row r="301" spans="1:2" x14ac:dyDescent="0.3">
      <c r="A301" t="s">
        <v>95</v>
      </c>
      <c r="B301" t="s">
        <v>14</v>
      </c>
    </row>
    <row r="302" spans="1:2" x14ac:dyDescent="0.3">
      <c r="A302" t="s">
        <v>95</v>
      </c>
      <c r="B302" t="s">
        <v>29</v>
      </c>
    </row>
    <row r="303" spans="1:2" x14ac:dyDescent="0.3">
      <c r="A303" t="s">
        <v>35</v>
      </c>
      <c r="B303" t="s">
        <v>29</v>
      </c>
    </row>
    <row r="304" spans="1:2" x14ac:dyDescent="0.3">
      <c r="A304" t="s">
        <v>15</v>
      </c>
      <c r="B304" t="s">
        <v>14</v>
      </c>
    </row>
    <row r="305" spans="1:2" x14ac:dyDescent="0.3">
      <c r="A305" t="s">
        <v>24</v>
      </c>
      <c r="B305" t="s">
        <v>14</v>
      </c>
    </row>
    <row r="306" spans="1:2" x14ac:dyDescent="0.3">
      <c r="A306" t="s">
        <v>117</v>
      </c>
      <c r="B306" t="s">
        <v>18</v>
      </c>
    </row>
    <row r="307" spans="1:2" x14ac:dyDescent="0.3">
      <c r="A307" t="s">
        <v>41</v>
      </c>
      <c r="B307" t="s">
        <v>29</v>
      </c>
    </row>
    <row r="308" spans="1:2" x14ac:dyDescent="0.3">
      <c r="A308" t="s">
        <v>41</v>
      </c>
      <c r="B308" t="s">
        <v>29</v>
      </c>
    </row>
    <row r="309" spans="1:2" x14ac:dyDescent="0.3">
      <c r="A309" t="s">
        <v>15</v>
      </c>
      <c r="B309" t="s">
        <v>29</v>
      </c>
    </row>
    <row r="310" spans="1:2" x14ac:dyDescent="0.3">
      <c r="A310" t="s">
        <v>47</v>
      </c>
      <c r="B310" t="s">
        <v>14</v>
      </c>
    </row>
    <row r="311" spans="1:2" x14ac:dyDescent="0.3">
      <c r="A311" t="s">
        <v>19</v>
      </c>
      <c r="B311" t="s">
        <v>29</v>
      </c>
    </row>
    <row r="312" spans="1:2" x14ac:dyDescent="0.3">
      <c r="A312" t="s">
        <v>24</v>
      </c>
      <c r="B312" t="s">
        <v>18</v>
      </c>
    </row>
    <row r="313" spans="1:2" x14ac:dyDescent="0.3">
      <c r="A313" t="s">
        <v>19</v>
      </c>
      <c r="B313" t="s">
        <v>14</v>
      </c>
    </row>
    <row r="314" spans="1:2" x14ac:dyDescent="0.3">
      <c r="A314" t="s">
        <v>141</v>
      </c>
      <c r="B314" t="s">
        <v>14</v>
      </c>
    </row>
    <row r="315" spans="1:2" x14ac:dyDescent="0.3">
      <c r="A315" t="s">
        <v>15</v>
      </c>
      <c r="B315" t="s">
        <v>14</v>
      </c>
    </row>
    <row r="316" spans="1:2" x14ac:dyDescent="0.3">
      <c r="A316" t="s">
        <v>88</v>
      </c>
      <c r="B316" t="s">
        <v>29</v>
      </c>
    </row>
    <row r="317" spans="1:2" x14ac:dyDescent="0.3">
      <c r="A317" t="s">
        <v>30</v>
      </c>
      <c r="B317" t="s">
        <v>29</v>
      </c>
    </row>
    <row r="318" spans="1:2" x14ac:dyDescent="0.3">
      <c r="A318" t="s">
        <v>24</v>
      </c>
      <c r="B318" t="s">
        <v>29</v>
      </c>
    </row>
    <row r="319" spans="1:2" x14ac:dyDescent="0.3">
      <c r="A319" t="s">
        <v>35</v>
      </c>
      <c r="B319" t="s">
        <v>29</v>
      </c>
    </row>
    <row r="320" spans="1:2" x14ac:dyDescent="0.3">
      <c r="A320" t="s">
        <v>35</v>
      </c>
      <c r="B320" t="s">
        <v>18</v>
      </c>
    </row>
    <row r="321" spans="1:2" x14ac:dyDescent="0.3">
      <c r="A321" t="s">
        <v>24</v>
      </c>
      <c r="B321" t="s">
        <v>14</v>
      </c>
    </row>
    <row r="322" spans="1:2" x14ac:dyDescent="0.3">
      <c r="A322" t="s">
        <v>47</v>
      </c>
      <c r="B322" t="s">
        <v>14</v>
      </c>
    </row>
    <row r="323" spans="1:2" x14ac:dyDescent="0.3">
      <c r="A323" t="s">
        <v>95</v>
      </c>
      <c r="B323" t="s">
        <v>14</v>
      </c>
    </row>
    <row r="324" spans="1:2" x14ac:dyDescent="0.3">
      <c r="A324" t="s">
        <v>47</v>
      </c>
      <c r="B324" t="s">
        <v>14</v>
      </c>
    </row>
    <row r="325" spans="1:2" x14ac:dyDescent="0.3">
      <c r="A325" t="s">
        <v>19</v>
      </c>
      <c r="B325" t="s">
        <v>29</v>
      </c>
    </row>
    <row r="326" spans="1:2" x14ac:dyDescent="0.3">
      <c r="A326" t="s">
        <v>19</v>
      </c>
      <c r="B326" t="s">
        <v>29</v>
      </c>
    </row>
    <row r="327" spans="1:2" x14ac:dyDescent="0.3">
      <c r="A327" t="s">
        <v>41</v>
      </c>
      <c r="B327" t="s">
        <v>14</v>
      </c>
    </row>
    <row r="328" spans="1:2" x14ac:dyDescent="0.3">
      <c r="A328" t="s">
        <v>62</v>
      </c>
      <c r="B328" t="s">
        <v>29</v>
      </c>
    </row>
    <row r="329" spans="1:2" x14ac:dyDescent="0.3">
      <c r="A329" t="s">
        <v>70</v>
      </c>
      <c r="B329" t="s">
        <v>14</v>
      </c>
    </row>
    <row r="330" spans="1:2" x14ac:dyDescent="0.3">
      <c r="A330" t="s">
        <v>38</v>
      </c>
      <c r="B330" t="s">
        <v>14</v>
      </c>
    </row>
    <row r="331" spans="1:2" x14ac:dyDescent="0.3">
      <c r="A331" t="s">
        <v>44</v>
      </c>
      <c r="B331" t="s">
        <v>14</v>
      </c>
    </row>
    <row r="332" spans="1:2" x14ac:dyDescent="0.3">
      <c r="A332" t="s">
        <v>67</v>
      </c>
      <c r="B332" t="s">
        <v>29</v>
      </c>
    </row>
    <row r="333" spans="1:2" x14ac:dyDescent="0.3">
      <c r="A333" t="s">
        <v>67</v>
      </c>
      <c r="B333" t="s">
        <v>29</v>
      </c>
    </row>
    <row r="334" spans="1:2" x14ac:dyDescent="0.3">
      <c r="A334" t="s">
        <v>73</v>
      </c>
      <c r="B334" t="s">
        <v>14</v>
      </c>
    </row>
    <row r="335" spans="1:2" x14ac:dyDescent="0.3">
      <c r="A335" t="s">
        <v>15</v>
      </c>
      <c r="B335" t="s">
        <v>14</v>
      </c>
    </row>
    <row r="336" spans="1:2" x14ac:dyDescent="0.3">
      <c r="A336" t="s">
        <v>15</v>
      </c>
      <c r="B336" t="s">
        <v>29</v>
      </c>
    </row>
    <row r="337" spans="1:2" x14ac:dyDescent="0.3">
      <c r="A337" t="s">
        <v>15</v>
      </c>
      <c r="B337" t="s">
        <v>29</v>
      </c>
    </row>
    <row r="338" spans="1:2" x14ac:dyDescent="0.3">
      <c r="A338" t="s">
        <v>24</v>
      </c>
      <c r="B338" t="s">
        <v>14</v>
      </c>
    </row>
    <row r="339" spans="1:2" x14ac:dyDescent="0.3">
      <c r="A339" t="s">
        <v>47</v>
      </c>
      <c r="B339" t="s">
        <v>14</v>
      </c>
    </row>
    <row r="340" spans="1:2" x14ac:dyDescent="0.3">
      <c r="A340" t="s">
        <v>467</v>
      </c>
      <c r="B340" t="s">
        <v>14</v>
      </c>
    </row>
    <row r="341" spans="1:2" x14ac:dyDescent="0.3">
      <c r="A341" t="s">
        <v>15</v>
      </c>
      <c r="B341" t="s">
        <v>29</v>
      </c>
    </row>
    <row r="342" spans="1:2" x14ac:dyDescent="0.3">
      <c r="A342" t="s">
        <v>35</v>
      </c>
      <c r="B342" t="s">
        <v>29</v>
      </c>
    </row>
    <row r="343" spans="1:2" x14ac:dyDescent="0.3">
      <c r="A343" t="s">
        <v>117</v>
      </c>
      <c r="B343" t="s">
        <v>18</v>
      </c>
    </row>
    <row r="344" spans="1:2" x14ac:dyDescent="0.3">
      <c r="A344" t="s">
        <v>24</v>
      </c>
      <c r="B344" t="s">
        <v>29</v>
      </c>
    </row>
    <row r="345" spans="1:2" x14ac:dyDescent="0.3">
      <c r="A345" t="s">
        <v>35</v>
      </c>
      <c r="B345" t="s">
        <v>29</v>
      </c>
    </row>
    <row r="346" spans="1:2" x14ac:dyDescent="0.3">
      <c r="A346" t="s">
        <v>15</v>
      </c>
      <c r="B346" t="s">
        <v>29</v>
      </c>
    </row>
    <row r="347" spans="1:2" x14ac:dyDescent="0.3">
      <c r="A347" t="s">
        <v>41</v>
      </c>
      <c r="B347" t="s">
        <v>29</v>
      </c>
    </row>
    <row r="348" spans="1:2" x14ac:dyDescent="0.3">
      <c r="A348" t="s">
        <v>41</v>
      </c>
      <c r="B348" t="s">
        <v>29</v>
      </c>
    </row>
    <row r="349" spans="1:2" x14ac:dyDescent="0.3">
      <c r="A349" t="s">
        <v>47</v>
      </c>
      <c r="B349" t="s">
        <v>14</v>
      </c>
    </row>
    <row r="350" spans="1:2" x14ac:dyDescent="0.3">
      <c r="A350" t="s">
        <v>47</v>
      </c>
      <c r="B350" t="s">
        <v>14</v>
      </c>
    </row>
    <row r="351" spans="1:2" x14ac:dyDescent="0.3">
      <c r="A351" t="s">
        <v>44</v>
      </c>
      <c r="B351" t="s">
        <v>29</v>
      </c>
    </row>
    <row r="352" spans="1:2" x14ac:dyDescent="0.3">
      <c r="A352" t="s">
        <v>35</v>
      </c>
      <c r="B352" t="s">
        <v>14</v>
      </c>
    </row>
    <row r="353" spans="1:2" x14ac:dyDescent="0.3">
      <c r="A353" t="s">
        <v>35</v>
      </c>
      <c r="B353" t="s">
        <v>29</v>
      </c>
    </row>
    <row r="354" spans="1:2" x14ac:dyDescent="0.3">
      <c r="A354" t="s">
        <v>15</v>
      </c>
      <c r="B354" t="s">
        <v>29</v>
      </c>
    </row>
    <row r="355" spans="1:2" x14ac:dyDescent="0.3">
      <c r="A355" t="s">
        <v>35</v>
      </c>
      <c r="B355" t="s">
        <v>29</v>
      </c>
    </row>
    <row r="356" spans="1:2" x14ac:dyDescent="0.3">
      <c r="A356" t="s">
        <v>47</v>
      </c>
      <c r="B356" t="s">
        <v>29</v>
      </c>
    </row>
    <row r="357" spans="1:2" x14ac:dyDescent="0.3">
      <c r="A357" t="s">
        <v>70</v>
      </c>
      <c r="B357" t="s">
        <v>14</v>
      </c>
    </row>
    <row r="358" spans="1:2" x14ac:dyDescent="0.3">
      <c r="A358" t="s">
        <v>19</v>
      </c>
      <c r="B358" t="s">
        <v>29</v>
      </c>
    </row>
    <row r="359" spans="1:2" x14ac:dyDescent="0.3">
      <c r="A359" t="s">
        <v>19</v>
      </c>
      <c r="B359" t="s">
        <v>14</v>
      </c>
    </row>
    <row r="360" spans="1:2" x14ac:dyDescent="0.3">
      <c r="A360" t="s">
        <v>19</v>
      </c>
      <c r="B360" t="s">
        <v>29</v>
      </c>
    </row>
    <row r="361" spans="1:2" x14ac:dyDescent="0.3">
      <c r="A361" t="s">
        <v>19</v>
      </c>
      <c r="B361" t="s">
        <v>29</v>
      </c>
    </row>
    <row r="362" spans="1:2" x14ac:dyDescent="0.3">
      <c r="A362" t="s">
        <v>19</v>
      </c>
      <c r="B362" t="s">
        <v>14</v>
      </c>
    </row>
    <row r="363" spans="1:2" x14ac:dyDescent="0.3">
      <c r="A363" t="s">
        <v>19</v>
      </c>
      <c r="B363" t="s">
        <v>29</v>
      </c>
    </row>
    <row r="364" spans="1:2" x14ac:dyDescent="0.3">
      <c r="A364" t="s">
        <v>19</v>
      </c>
      <c r="B364" t="s">
        <v>29</v>
      </c>
    </row>
    <row r="365" spans="1:2" x14ac:dyDescent="0.3">
      <c r="A365" t="s">
        <v>19</v>
      </c>
      <c r="B365" t="s">
        <v>29</v>
      </c>
    </row>
    <row r="366" spans="1:2" x14ac:dyDescent="0.3">
      <c r="A366" t="s">
        <v>19</v>
      </c>
      <c r="B366" t="s">
        <v>29</v>
      </c>
    </row>
    <row r="367" spans="1:2" x14ac:dyDescent="0.3">
      <c r="A367" t="s">
        <v>19</v>
      </c>
      <c r="B367" t="s">
        <v>29</v>
      </c>
    </row>
    <row r="368" spans="1:2" x14ac:dyDescent="0.3">
      <c r="A368" t="s">
        <v>19</v>
      </c>
      <c r="B368" t="s">
        <v>18</v>
      </c>
    </row>
    <row r="369" spans="1:2" x14ac:dyDescent="0.3">
      <c r="A369" t="s">
        <v>304</v>
      </c>
      <c r="B369" t="s">
        <v>14</v>
      </c>
    </row>
    <row r="370" spans="1:2" x14ac:dyDescent="0.3">
      <c r="A370" t="s">
        <v>41</v>
      </c>
      <c r="B370" t="s">
        <v>14</v>
      </c>
    </row>
    <row r="371" spans="1:2" x14ac:dyDescent="0.3">
      <c r="A371" t="s">
        <v>62</v>
      </c>
      <c r="B371" t="s">
        <v>29</v>
      </c>
    </row>
    <row r="372" spans="1:2" x14ac:dyDescent="0.3">
      <c r="A372" t="s">
        <v>62</v>
      </c>
      <c r="B372" t="s">
        <v>29</v>
      </c>
    </row>
    <row r="373" spans="1:2" x14ac:dyDescent="0.3">
      <c r="A373" t="s">
        <v>62</v>
      </c>
      <c r="B373" t="s">
        <v>29</v>
      </c>
    </row>
    <row r="374" spans="1:2" x14ac:dyDescent="0.3">
      <c r="A374" t="s">
        <v>62</v>
      </c>
      <c r="B374" t="s">
        <v>29</v>
      </c>
    </row>
    <row r="375" spans="1:2" x14ac:dyDescent="0.3">
      <c r="A375" t="s">
        <v>15</v>
      </c>
      <c r="B375" t="s">
        <v>29</v>
      </c>
    </row>
    <row r="376" spans="1:2" x14ac:dyDescent="0.3">
      <c r="A376" t="s">
        <v>38</v>
      </c>
      <c r="B376" t="s">
        <v>14</v>
      </c>
    </row>
    <row r="377" spans="1:2" x14ac:dyDescent="0.3">
      <c r="A377" t="s">
        <v>38</v>
      </c>
      <c r="B377" t="s">
        <v>14</v>
      </c>
    </row>
    <row r="378" spans="1:2" x14ac:dyDescent="0.3">
      <c r="A378" t="s">
        <v>38</v>
      </c>
      <c r="B378" t="s">
        <v>18</v>
      </c>
    </row>
    <row r="379" spans="1:2" x14ac:dyDescent="0.3">
      <c r="A379" t="s">
        <v>35</v>
      </c>
      <c r="B379" t="s">
        <v>29</v>
      </c>
    </row>
    <row r="380" spans="1:2" x14ac:dyDescent="0.3">
      <c r="A380" t="s">
        <v>467</v>
      </c>
      <c r="B380" t="s">
        <v>14</v>
      </c>
    </row>
    <row r="381" spans="1:2" x14ac:dyDescent="0.3">
      <c r="A381" t="s">
        <v>35</v>
      </c>
      <c r="B381" t="s">
        <v>29</v>
      </c>
    </row>
    <row r="382" spans="1:2" x14ac:dyDescent="0.3">
      <c r="A382" t="s">
        <v>35</v>
      </c>
      <c r="B382" t="s">
        <v>29</v>
      </c>
    </row>
    <row r="383" spans="1:2" x14ac:dyDescent="0.3">
      <c r="A383" t="s">
        <v>124</v>
      </c>
      <c r="B383" t="s">
        <v>29</v>
      </c>
    </row>
    <row r="384" spans="1:2" x14ac:dyDescent="0.3">
      <c r="A384" t="s">
        <v>15</v>
      </c>
      <c r="B384" t="s">
        <v>29</v>
      </c>
    </row>
    <row r="385" spans="1:2" x14ac:dyDescent="0.3">
      <c r="A385" t="s">
        <v>62</v>
      </c>
      <c r="B385" t="s">
        <v>29</v>
      </c>
    </row>
    <row r="386" spans="1:2" x14ac:dyDescent="0.3">
      <c r="A386" t="s">
        <v>15</v>
      </c>
      <c r="B386" t="s">
        <v>29</v>
      </c>
    </row>
    <row r="387" spans="1:2" x14ac:dyDescent="0.3">
      <c r="A387" t="s">
        <v>24</v>
      </c>
      <c r="B387" t="s">
        <v>14</v>
      </c>
    </row>
    <row r="388" spans="1:2" x14ac:dyDescent="0.3">
      <c r="A388" t="s">
        <v>41</v>
      </c>
      <c r="B388" t="s">
        <v>29</v>
      </c>
    </row>
    <row r="389" spans="1:2" x14ac:dyDescent="0.3">
      <c r="A389" t="s">
        <v>41</v>
      </c>
      <c r="B389" t="s">
        <v>29</v>
      </c>
    </row>
    <row r="390" spans="1:2" x14ac:dyDescent="0.3">
      <c r="A390" t="s">
        <v>19</v>
      </c>
      <c r="B390" t="s">
        <v>29</v>
      </c>
    </row>
    <row r="391" spans="1:2" x14ac:dyDescent="0.3">
      <c r="A391" t="s">
        <v>19</v>
      </c>
      <c r="B391" t="s">
        <v>14</v>
      </c>
    </row>
    <row r="392" spans="1:2" x14ac:dyDescent="0.3">
      <c r="A392" t="s">
        <v>19</v>
      </c>
      <c r="B392" t="s">
        <v>14</v>
      </c>
    </row>
    <row r="393" spans="1:2" x14ac:dyDescent="0.3">
      <c r="A393" t="s">
        <v>19</v>
      </c>
      <c r="B393" t="s">
        <v>29</v>
      </c>
    </row>
    <row r="394" spans="1:2" x14ac:dyDescent="0.3">
      <c r="A394" t="s">
        <v>19</v>
      </c>
      <c r="B394" t="s">
        <v>29</v>
      </c>
    </row>
    <row r="395" spans="1:2" x14ac:dyDescent="0.3">
      <c r="A395" t="s">
        <v>70</v>
      </c>
      <c r="B395" t="s">
        <v>14</v>
      </c>
    </row>
    <row r="396" spans="1:2" x14ac:dyDescent="0.3">
      <c r="A396" t="s">
        <v>231</v>
      </c>
      <c r="B396" t="s">
        <v>29</v>
      </c>
    </row>
    <row r="397" spans="1:2" x14ac:dyDescent="0.3">
      <c r="A397" t="s">
        <v>44</v>
      </c>
      <c r="B397" t="s">
        <v>14</v>
      </c>
    </row>
    <row r="398" spans="1:2" x14ac:dyDescent="0.3">
      <c r="A398" t="s">
        <v>15</v>
      </c>
      <c r="B398" t="s">
        <v>29</v>
      </c>
    </row>
    <row r="399" spans="1:2" x14ac:dyDescent="0.3">
      <c r="A399" t="s">
        <v>38</v>
      </c>
      <c r="B399" t="s">
        <v>14</v>
      </c>
    </row>
    <row r="400" spans="1:2" x14ac:dyDescent="0.3">
      <c r="A400" t="s">
        <v>35</v>
      </c>
      <c r="B400" t="s">
        <v>29</v>
      </c>
    </row>
    <row r="401" spans="1:2" x14ac:dyDescent="0.3">
      <c r="A401" t="s">
        <v>30</v>
      </c>
      <c r="B401" t="s">
        <v>29</v>
      </c>
    </row>
    <row r="402" spans="1:2" x14ac:dyDescent="0.3">
      <c r="A402" t="s">
        <v>35</v>
      </c>
      <c r="B402" t="s">
        <v>29</v>
      </c>
    </row>
    <row r="403" spans="1:2" x14ac:dyDescent="0.3">
      <c r="A403" t="s">
        <v>47</v>
      </c>
      <c r="B403" t="s">
        <v>14</v>
      </c>
    </row>
    <row r="404" spans="1:2" x14ac:dyDescent="0.3">
      <c r="A404" t="s">
        <v>15</v>
      </c>
      <c r="B404" t="s">
        <v>29</v>
      </c>
    </row>
    <row r="405" spans="1:2" x14ac:dyDescent="0.3">
      <c r="A405" t="s">
        <v>62</v>
      </c>
      <c r="B405" t="s">
        <v>29</v>
      </c>
    </row>
    <row r="406" spans="1:2" x14ac:dyDescent="0.3">
      <c r="A406" t="s">
        <v>35</v>
      </c>
      <c r="B406" t="s">
        <v>29</v>
      </c>
    </row>
    <row r="407" spans="1:2" x14ac:dyDescent="0.3">
      <c r="A407" t="s">
        <v>62</v>
      </c>
      <c r="B407" t="s">
        <v>18</v>
      </c>
    </row>
    <row r="408" spans="1:2" x14ac:dyDescent="0.3">
      <c r="A408" t="s">
        <v>15</v>
      </c>
      <c r="B408" t="s">
        <v>14</v>
      </c>
    </row>
    <row r="409" spans="1:2" x14ac:dyDescent="0.3">
      <c r="A409" t="s">
        <v>24</v>
      </c>
      <c r="B409" t="s">
        <v>29</v>
      </c>
    </row>
    <row r="410" spans="1:2" x14ac:dyDescent="0.3">
      <c r="A410" t="s">
        <v>41</v>
      </c>
      <c r="B410" t="s">
        <v>29</v>
      </c>
    </row>
    <row r="411" spans="1:2" x14ac:dyDescent="0.3">
      <c r="A411" t="s">
        <v>41</v>
      </c>
      <c r="B411" t="s">
        <v>29</v>
      </c>
    </row>
    <row r="412" spans="1:2" x14ac:dyDescent="0.3">
      <c r="A412" t="s">
        <v>15</v>
      </c>
      <c r="B412" t="s">
        <v>29</v>
      </c>
    </row>
    <row r="413" spans="1:2" x14ac:dyDescent="0.3">
      <c r="A413" t="s">
        <v>47</v>
      </c>
      <c r="B413" t="s">
        <v>14</v>
      </c>
    </row>
    <row r="414" spans="1:2" x14ac:dyDescent="0.3">
      <c r="A414" t="s">
        <v>19</v>
      </c>
      <c r="B414" t="s">
        <v>29</v>
      </c>
    </row>
    <row r="415" spans="1:2" x14ac:dyDescent="0.3">
      <c r="A415" t="s">
        <v>19</v>
      </c>
      <c r="B415" t="s">
        <v>29</v>
      </c>
    </row>
    <row r="416" spans="1:2" x14ac:dyDescent="0.3">
      <c r="A416" t="s">
        <v>19</v>
      </c>
      <c r="B416" t="s">
        <v>29</v>
      </c>
    </row>
    <row r="417" spans="1:2" x14ac:dyDescent="0.3">
      <c r="A417" t="s">
        <v>19</v>
      </c>
      <c r="B417" t="s">
        <v>29</v>
      </c>
    </row>
    <row r="418" spans="1:2" x14ac:dyDescent="0.3">
      <c r="A418" t="s">
        <v>19</v>
      </c>
      <c r="B418" t="s">
        <v>29</v>
      </c>
    </row>
    <row r="419" spans="1:2" x14ac:dyDescent="0.3">
      <c r="A419" t="s">
        <v>19</v>
      </c>
      <c r="B419" t="s">
        <v>14</v>
      </c>
    </row>
    <row r="420" spans="1:2" x14ac:dyDescent="0.3">
      <c r="A420" t="s">
        <v>19</v>
      </c>
      <c r="B420" t="s">
        <v>29</v>
      </c>
    </row>
    <row r="421" spans="1:2" x14ac:dyDescent="0.3">
      <c r="A421" t="s">
        <v>19</v>
      </c>
      <c r="B421" t="s">
        <v>29</v>
      </c>
    </row>
    <row r="422" spans="1:2" x14ac:dyDescent="0.3">
      <c r="A422" t="s">
        <v>19</v>
      </c>
      <c r="B422" t="s">
        <v>29</v>
      </c>
    </row>
    <row r="423" spans="1:2" x14ac:dyDescent="0.3">
      <c r="A423" t="s">
        <v>62</v>
      </c>
      <c r="B423" t="s">
        <v>14</v>
      </c>
    </row>
    <row r="424" spans="1:2" x14ac:dyDescent="0.3">
      <c r="A424" t="s">
        <v>62</v>
      </c>
      <c r="B424" t="s">
        <v>29</v>
      </c>
    </row>
    <row r="425" spans="1:2" x14ac:dyDescent="0.3">
      <c r="A425" t="s">
        <v>15</v>
      </c>
      <c r="B425" t="s">
        <v>14</v>
      </c>
    </row>
    <row r="426" spans="1:2" x14ac:dyDescent="0.3">
      <c r="A426" t="s">
        <v>38</v>
      </c>
      <c r="B426" t="s">
        <v>14</v>
      </c>
    </row>
    <row r="427" spans="1:2" x14ac:dyDescent="0.3">
      <c r="A427" t="s">
        <v>67</v>
      </c>
      <c r="B427" t="s">
        <v>29</v>
      </c>
    </row>
    <row r="428" spans="1:2" x14ac:dyDescent="0.3">
      <c r="A428" t="s">
        <v>73</v>
      </c>
      <c r="B428" t="s">
        <v>14</v>
      </c>
    </row>
    <row r="429" spans="1:2" x14ac:dyDescent="0.3">
      <c r="A429" t="s">
        <v>73</v>
      </c>
      <c r="B429" t="s">
        <v>14</v>
      </c>
    </row>
    <row r="430" spans="1:2" x14ac:dyDescent="0.3">
      <c r="A430" t="s">
        <v>35</v>
      </c>
      <c r="B430" t="s">
        <v>29</v>
      </c>
    </row>
    <row r="431" spans="1:2" x14ac:dyDescent="0.3">
      <c r="A431" t="s">
        <v>15</v>
      </c>
      <c r="B431" t="s">
        <v>29</v>
      </c>
    </row>
    <row r="432" spans="1:2" x14ac:dyDescent="0.3">
      <c r="A432" t="s">
        <v>47</v>
      </c>
      <c r="B432" t="s">
        <v>14</v>
      </c>
    </row>
    <row r="433" spans="1:2" x14ac:dyDescent="0.3">
      <c r="A433" t="s">
        <v>19</v>
      </c>
      <c r="B433" t="s">
        <v>29</v>
      </c>
    </row>
    <row r="434" spans="1:2" x14ac:dyDescent="0.3">
      <c r="A434" t="s">
        <v>19</v>
      </c>
      <c r="B434" t="s">
        <v>29</v>
      </c>
    </row>
    <row r="435" spans="1:2" x14ac:dyDescent="0.3">
      <c r="A435" t="s">
        <v>19</v>
      </c>
      <c r="B435" t="s">
        <v>29</v>
      </c>
    </row>
    <row r="436" spans="1:2" x14ac:dyDescent="0.3">
      <c r="A436" t="s">
        <v>41</v>
      </c>
      <c r="B436" t="s">
        <v>29</v>
      </c>
    </row>
    <row r="437" spans="1:2" x14ac:dyDescent="0.3">
      <c r="A437" t="s">
        <v>41</v>
      </c>
      <c r="B437" t="s">
        <v>29</v>
      </c>
    </row>
    <row r="438" spans="1:2" x14ac:dyDescent="0.3">
      <c r="A438" t="s">
        <v>41</v>
      </c>
      <c r="B438" t="s">
        <v>29</v>
      </c>
    </row>
    <row r="439" spans="1:2" x14ac:dyDescent="0.3">
      <c r="A439" t="s">
        <v>41</v>
      </c>
      <c r="B439" t="s">
        <v>29</v>
      </c>
    </row>
    <row r="440" spans="1:2" x14ac:dyDescent="0.3">
      <c r="A440" t="s">
        <v>67</v>
      </c>
      <c r="B440" t="s">
        <v>29</v>
      </c>
    </row>
    <row r="441" spans="1:2" x14ac:dyDescent="0.3">
      <c r="A441" t="s">
        <v>67</v>
      </c>
      <c r="B441" t="s">
        <v>29</v>
      </c>
    </row>
    <row r="442" spans="1:2" x14ac:dyDescent="0.3">
      <c r="A442" t="s">
        <v>15</v>
      </c>
      <c r="B442" t="s">
        <v>29</v>
      </c>
    </row>
    <row r="443" spans="1:2" x14ac:dyDescent="0.3">
      <c r="A443" t="s">
        <v>35</v>
      </c>
      <c r="B443" t="s">
        <v>29</v>
      </c>
    </row>
    <row r="444" spans="1:2" x14ac:dyDescent="0.3">
      <c r="A444" t="s">
        <v>47</v>
      </c>
      <c r="B444" t="s">
        <v>14</v>
      </c>
    </row>
    <row r="445" spans="1:2" x14ac:dyDescent="0.3">
      <c r="A445" t="s">
        <v>35</v>
      </c>
      <c r="B445" t="s">
        <v>29</v>
      </c>
    </row>
    <row r="446" spans="1:2" x14ac:dyDescent="0.3">
      <c r="A446" t="s">
        <v>30</v>
      </c>
      <c r="B446" t="s">
        <v>29</v>
      </c>
    </row>
    <row r="447" spans="1:2" x14ac:dyDescent="0.3">
      <c r="A447" t="s">
        <v>15</v>
      </c>
      <c r="B447" t="s">
        <v>14</v>
      </c>
    </row>
    <row r="448" spans="1:2" x14ac:dyDescent="0.3">
      <c r="A448" t="s">
        <v>62</v>
      </c>
      <c r="B448" t="s">
        <v>29</v>
      </c>
    </row>
    <row r="449" spans="1:2" x14ac:dyDescent="0.3">
      <c r="A449" t="s">
        <v>24</v>
      </c>
      <c r="B449" t="s">
        <v>14</v>
      </c>
    </row>
    <row r="450" spans="1:2" x14ac:dyDescent="0.3">
      <c r="A450" t="s">
        <v>15</v>
      </c>
      <c r="B450" t="s">
        <v>29</v>
      </c>
    </row>
    <row r="451" spans="1:2" x14ac:dyDescent="0.3">
      <c r="A451" t="s">
        <v>35</v>
      </c>
      <c r="B451" t="s">
        <v>29</v>
      </c>
    </row>
    <row r="452" spans="1:2" x14ac:dyDescent="0.3">
      <c r="A452" t="s">
        <v>35</v>
      </c>
      <c r="B452" t="s">
        <v>29</v>
      </c>
    </row>
    <row r="453" spans="1:2" x14ac:dyDescent="0.3">
      <c r="A453" t="s">
        <v>35</v>
      </c>
      <c r="B453" t="s">
        <v>29</v>
      </c>
    </row>
    <row r="454" spans="1:2" x14ac:dyDescent="0.3">
      <c r="A454" t="s">
        <v>24</v>
      </c>
      <c r="B454" t="s">
        <v>14</v>
      </c>
    </row>
    <row r="455" spans="1:2" x14ac:dyDescent="0.3">
      <c r="A455" t="s">
        <v>35</v>
      </c>
      <c r="B455" t="s">
        <v>29</v>
      </c>
    </row>
    <row r="456" spans="1:2" x14ac:dyDescent="0.3">
      <c r="A456" t="s">
        <v>30</v>
      </c>
      <c r="B456" t="s">
        <v>29</v>
      </c>
    </row>
    <row r="457" spans="1:2" x14ac:dyDescent="0.3">
      <c r="A457" t="s">
        <v>15</v>
      </c>
      <c r="B457" t="s">
        <v>29</v>
      </c>
    </row>
    <row r="458" spans="1:2" x14ac:dyDescent="0.3">
      <c r="A458" t="s">
        <v>19</v>
      </c>
      <c r="B458" t="s">
        <v>18</v>
      </c>
    </row>
    <row r="459" spans="1:2" x14ac:dyDescent="0.3">
      <c r="A459" t="s">
        <v>24</v>
      </c>
      <c r="B459" t="s">
        <v>29</v>
      </c>
    </row>
    <row r="460" spans="1:2" x14ac:dyDescent="0.3">
      <c r="A460" t="s">
        <v>41</v>
      </c>
      <c r="B460" t="s">
        <v>29</v>
      </c>
    </row>
    <row r="461" spans="1:2" x14ac:dyDescent="0.3">
      <c r="A461" t="s">
        <v>41</v>
      </c>
      <c r="B461" t="s">
        <v>29</v>
      </c>
    </row>
    <row r="462" spans="1:2" x14ac:dyDescent="0.3">
      <c r="A462" t="s">
        <v>41</v>
      </c>
      <c r="B462" t="s">
        <v>29</v>
      </c>
    </row>
    <row r="463" spans="1:2" x14ac:dyDescent="0.3">
      <c r="A463" t="s">
        <v>41</v>
      </c>
      <c r="B463" t="s">
        <v>29</v>
      </c>
    </row>
    <row r="464" spans="1:2" x14ac:dyDescent="0.3">
      <c r="A464" t="s">
        <v>35</v>
      </c>
      <c r="B464" t="s">
        <v>29</v>
      </c>
    </row>
    <row r="465" spans="1:2" x14ac:dyDescent="0.3">
      <c r="A465" t="s">
        <v>35</v>
      </c>
      <c r="B465" t="s">
        <v>29</v>
      </c>
    </row>
    <row r="466" spans="1:2" x14ac:dyDescent="0.3">
      <c r="A466" t="s">
        <v>19</v>
      </c>
      <c r="B466" t="s">
        <v>29</v>
      </c>
    </row>
    <row r="467" spans="1:2" x14ac:dyDescent="0.3">
      <c r="A467" t="s">
        <v>19</v>
      </c>
      <c r="B467" t="s">
        <v>29</v>
      </c>
    </row>
    <row r="468" spans="1:2" x14ac:dyDescent="0.3">
      <c r="A468" t="s">
        <v>24</v>
      </c>
      <c r="B468" t="s">
        <v>14</v>
      </c>
    </row>
    <row r="469" spans="1:2" x14ac:dyDescent="0.3">
      <c r="A469" t="s">
        <v>19</v>
      </c>
      <c r="B469" t="s">
        <v>29</v>
      </c>
    </row>
    <row r="470" spans="1:2" x14ac:dyDescent="0.3">
      <c r="A470" t="s">
        <v>41</v>
      </c>
      <c r="B470" t="s">
        <v>14</v>
      </c>
    </row>
    <row r="471" spans="1:2" x14ac:dyDescent="0.3">
      <c r="A471" t="s">
        <v>41</v>
      </c>
      <c r="B471" t="s">
        <v>14</v>
      </c>
    </row>
    <row r="472" spans="1:2" x14ac:dyDescent="0.3">
      <c r="A472" t="s">
        <v>174</v>
      </c>
      <c r="B472" t="s">
        <v>14</v>
      </c>
    </row>
    <row r="473" spans="1:2" x14ac:dyDescent="0.3">
      <c r="A473" t="s">
        <v>41</v>
      </c>
      <c r="B473" t="s">
        <v>29</v>
      </c>
    </row>
    <row r="474" spans="1:2" x14ac:dyDescent="0.3">
      <c r="A474" t="s">
        <v>67</v>
      </c>
      <c r="B474" t="s">
        <v>29</v>
      </c>
    </row>
    <row r="475" spans="1:2" x14ac:dyDescent="0.3">
      <c r="A475" t="s">
        <v>73</v>
      </c>
      <c r="B475" t="s">
        <v>14</v>
      </c>
    </row>
    <row r="476" spans="1:2" x14ac:dyDescent="0.3">
      <c r="A476" t="s">
        <v>38</v>
      </c>
      <c r="B476" t="s">
        <v>14</v>
      </c>
    </row>
    <row r="477" spans="1:2" x14ac:dyDescent="0.3">
      <c r="A477" t="s">
        <v>15</v>
      </c>
      <c r="B477" t="s">
        <v>29</v>
      </c>
    </row>
    <row r="478" spans="1:2" x14ac:dyDescent="0.3">
      <c r="A478" t="s">
        <v>15</v>
      </c>
      <c r="B478" t="s">
        <v>29</v>
      </c>
    </row>
    <row r="479" spans="1:2" x14ac:dyDescent="0.3">
      <c r="A479" t="s">
        <v>47</v>
      </c>
      <c r="B479" t="s">
        <v>14</v>
      </c>
    </row>
    <row r="480" spans="1:2" x14ac:dyDescent="0.3">
      <c r="A480" t="s">
        <v>15</v>
      </c>
      <c r="B480" t="s">
        <v>29</v>
      </c>
    </row>
    <row r="481" spans="1:2" x14ac:dyDescent="0.3">
      <c r="A481" t="s">
        <v>15</v>
      </c>
      <c r="B481" t="s">
        <v>29</v>
      </c>
    </row>
    <row r="482" spans="1:2" x14ac:dyDescent="0.3">
      <c r="A482" t="s">
        <v>41</v>
      </c>
      <c r="B482" t="s">
        <v>18</v>
      </c>
    </row>
    <row r="483" spans="1:2" x14ac:dyDescent="0.3">
      <c r="A483" t="s">
        <v>15</v>
      </c>
      <c r="B483" t="s">
        <v>29</v>
      </c>
    </row>
    <row r="484" spans="1:2" x14ac:dyDescent="0.3">
      <c r="A484" t="s">
        <v>38</v>
      </c>
      <c r="B484" t="s">
        <v>14</v>
      </c>
    </row>
    <row r="485" spans="1:2" x14ac:dyDescent="0.3">
      <c r="A485" t="s">
        <v>38</v>
      </c>
      <c r="B485" t="s">
        <v>14</v>
      </c>
    </row>
    <row r="486" spans="1:2" x14ac:dyDescent="0.3">
      <c r="A486" t="s">
        <v>41</v>
      </c>
      <c r="B486" t="s">
        <v>29</v>
      </c>
    </row>
    <row r="487" spans="1:2" x14ac:dyDescent="0.3">
      <c r="A487" t="s">
        <v>30</v>
      </c>
      <c r="B487" t="s">
        <v>29</v>
      </c>
    </row>
    <row r="488" spans="1:2" x14ac:dyDescent="0.3">
      <c r="A488" t="s">
        <v>35</v>
      </c>
      <c r="B488" t="s">
        <v>29</v>
      </c>
    </row>
    <row r="489" spans="1:2" x14ac:dyDescent="0.3">
      <c r="A489" t="s">
        <v>35</v>
      </c>
      <c r="B489" t="s">
        <v>29</v>
      </c>
    </row>
    <row r="490" spans="1:2" x14ac:dyDescent="0.3">
      <c r="A490" t="s">
        <v>15</v>
      </c>
      <c r="B490" t="s">
        <v>29</v>
      </c>
    </row>
    <row r="491" spans="1:2" x14ac:dyDescent="0.3">
      <c r="A491" t="s">
        <v>15</v>
      </c>
      <c r="B491" t="s">
        <v>29</v>
      </c>
    </row>
    <row r="492" spans="1:2" x14ac:dyDescent="0.3">
      <c r="A492" t="s">
        <v>41</v>
      </c>
      <c r="B492" t="s">
        <v>14</v>
      </c>
    </row>
    <row r="493" spans="1:2" x14ac:dyDescent="0.3">
      <c r="A493" t="s">
        <v>47</v>
      </c>
      <c r="B493" t="s">
        <v>14</v>
      </c>
    </row>
    <row r="494" spans="1:2" x14ac:dyDescent="0.3">
      <c r="A494" t="s">
        <v>19</v>
      </c>
      <c r="B494" t="s">
        <v>29</v>
      </c>
    </row>
    <row r="495" spans="1:2" x14ac:dyDescent="0.3">
      <c r="A495" t="s">
        <v>19</v>
      </c>
      <c r="B495" t="s">
        <v>29</v>
      </c>
    </row>
    <row r="496" spans="1:2" x14ac:dyDescent="0.3">
      <c r="A496" t="s">
        <v>19</v>
      </c>
      <c r="B496" t="s">
        <v>29</v>
      </c>
    </row>
    <row r="497" spans="1:2" x14ac:dyDescent="0.3">
      <c r="A497" t="s">
        <v>19</v>
      </c>
      <c r="B497" t="s">
        <v>29</v>
      </c>
    </row>
    <row r="498" spans="1:2" x14ac:dyDescent="0.3">
      <c r="A498" t="s">
        <v>19</v>
      </c>
      <c r="B498" t="s">
        <v>29</v>
      </c>
    </row>
    <row r="499" spans="1:2" x14ac:dyDescent="0.3">
      <c r="A499" t="s">
        <v>62</v>
      </c>
      <c r="B499" t="s">
        <v>29</v>
      </c>
    </row>
    <row r="500" spans="1:2" x14ac:dyDescent="0.3">
      <c r="A500" t="s">
        <v>62</v>
      </c>
      <c r="B500" t="s">
        <v>29</v>
      </c>
    </row>
    <row r="501" spans="1:2" x14ac:dyDescent="0.3">
      <c r="A501" t="s">
        <v>62</v>
      </c>
      <c r="B501" t="s">
        <v>29</v>
      </c>
    </row>
    <row r="502" spans="1:2" x14ac:dyDescent="0.3">
      <c r="A502" t="s">
        <v>62</v>
      </c>
      <c r="B502" t="s">
        <v>14</v>
      </c>
    </row>
    <row r="503" spans="1:2" x14ac:dyDescent="0.3">
      <c r="A503" t="s">
        <v>41</v>
      </c>
      <c r="B503" t="s">
        <v>29</v>
      </c>
    </row>
    <row r="504" spans="1:2" x14ac:dyDescent="0.3">
      <c r="A504" t="s">
        <v>15</v>
      </c>
      <c r="B504" t="s">
        <v>29</v>
      </c>
    </row>
    <row r="505" spans="1:2" x14ac:dyDescent="0.3">
      <c r="A505" t="s">
        <v>38</v>
      </c>
      <c r="B505" t="s">
        <v>14</v>
      </c>
    </row>
    <row r="506" spans="1:2" x14ac:dyDescent="0.3">
      <c r="A506" t="s">
        <v>67</v>
      </c>
      <c r="B506" t="s">
        <v>29</v>
      </c>
    </row>
    <row r="507" spans="1:2" x14ac:dyDescent="0.3">
      <c r="A507" t="s">
        <v>73</v>
      </c>
      <c r="B507" t="s">
        <v>14</v>
      </c>
    </row>
    <row r="508" spans="1:2" x14ac:dyDescent="0.3">
      <c r="A508" t="s">
        <v>73</v>
      </c>
      <c r="B508" t="s">
        <v>14</v>
      </c>
    </row>
    <row r="509" spans="1:2" x14ac:dyDescent="0.3">
      <c r="A509" t="s">
        <v>35</v>
      </c>
      <c r="B509" t="s">
        <v>29</v>
      </c>
    </row>
    <row r="510" spans="1:2" x14ac:dyDescent="0.3">
      <c r="A510" t="s">
        <v>47</v>
      </c>
      <c r="B510" t="s">
        <v>14</v>
      </c>
    </row>
    <row r="511" spans="1:2" x14ac:dyDescent="0.3">
      <c r="A511" t="s">
        <v>15</v>
      </c>
      <c r="B511" t="s">
        <v>29</v>
      </c>
    </row>
    <row r="512" spans="1:2" x14ac:dyDescent="0.3">
      <c r="A512" t="s">
        <v>38</v>
      </c>
      <c r="B512" t="s">
        <v>14</v>
      </c>
    </row>
    <row r="513" spans="1:2" x14ac:dyDescent="0.3">
      <c r="A513" t="s">
        <v>35</v>
      </c>
      <c r="B513" t="s">
        <v>29</v>
      </c>
    </row>
    <row r="514" spans="1:2" x14ac:dyDescent="0.3">
      <c r="A514" t="s">
        <v>15</v>
      </c>
      <c r="B514" t="s">
        <v>14</v>
      </c>
    </row>
    <row r="515" spans="1:2" x14ac:dyDescent="0.3">
      <c r="A515" t="s">
        <v>47</v>
      </c>
      <c r="B515" t="s">
        <v>14</v>
      </c>
    </row>
    <row r="516" spans="1:2" x14ac:dyDescent="0.3">
      <c r="A516" t="s">
        <v>41</v>
      </c>
      <c r="B516" t="s">
        <v>29</v>
      </c>
    </row>
    <row r="517" spans="1:2" x14ac:dyDescent="0.3">
      <c r="A517" t="s">
        <v>41</v>
      </c>
      <c r="B517" t="s">
        <v>29</v>
      </c>
    </row>
    <row r="518" spans="1:2" x14ac:dyDescent="0.3">
      <c r="A518" t="s">
        <v>47</v>
      </c>
      <c r="B518" t="s">
        <v>14</v>
      </c>
    </row>
    <row r="519" spans="1:2" x14ac:dyDescent="0.3">
      <c r="A519" t="s">
        <v>35</v>
      </c>
      <c r="B519" t="s">
        <v>29</v>
      </c>
    </row>
    <row r="520" spans="1:2" x14ac:dyDescent="0.3">
      <c r="A520" t="s">
        <v>15</v>
      </c>
      <c r="B520" t="s">
        <v>14</v>
      </c>
    </row>
    <row r="521" spans="1:2" x14ac:dyDescent="0.3">
      <c r="A521" t="s">
        <v>19</v>
      </c>
      <c r="B521" t="s">
        <v>29</v>
      </c>
    </row>
    <row r="522" spans="1:2" x14ac:dyDescent="0.3">
      <c r="A522" t="s">
        <v>19</v>
      </c>
      <c r="B522" t="s">
        <v>29</v>
      </c>
    </row>
    <row r="523" spans="1:2" x14ac:dyDescent="0.3">
      <c r="A523" t="s">
        <v>19</v>
      </c>
      <c r="B523" t="s">
        <v>29</v>
      </c>
    </row>
    <row r="524" spans="1:2" x14ac:dyDescent="0.3">
      <c r="A524" t="s">
        <v>19</v>
      </c>
      <c r="B524" t="s">
        <v>29</v>
      </c>
    </row>
    <row r="525" spans="1:2" x14ac:dyDescent="0.3">
      <c r="A525" t="s">
        <v>19</v>
      </c>
      <c r="B525" t="s">
        <v>29</v>
      </c>
    </row>
    <row r="526" spans="1:2" x14ac:dyDescent="0.3">
      <c r="A526" t="s">
        <v>19</v>
      </c>
      <c r="B526" t="s">
        <v>29</v>
      </c>
    </row>
    <row r="527" spans="1:2" x14ac:dyDescent="0.3">
      <c r="A527" t="s">
        <v>19</v>
      </c>
      <c r="B527" t="s">
        <v>29</v>
      </c>
    </row>
    <row r="528" spans="1:2" x14ac:dyDescent="0.3">
      <c r="A528" t="s">
        <v>19</v>
      </c>
      <c r="B528" t="s">
        <v>29</v>
      </c>
    </row>
    <row r="529" spans="1:2" x14ac:dyDescent="0.3">
      <c r="A529" t="s">
        <v>15</v>
      </c>
      <c r="B529" t="s">
        <v>29</v>
      </c>
    </row>
    <row r="530" spans="1:2" x14ac:dyDescent="0.3">
      <c r="A530" t="s">
        <v>19</v>
      </c>
      <c r="B530" t="s">
        <v>18</v>
      </c>
    </row>
    <row r="531" spans="1:2" x14ac:dyDescent="0.3">
      <c r="A531" t="s">
        <v>41</v>
      </c>
      <c r="B531" t="s">
        <v>14</v>
      </c>
    </row>
    <row r="532" spans="1:2" x14ac:dyDescent="0.3">
      <c r="A532" t="s">
        <v>41</v>
      </c>
      <c r="B532" t="s">
        <v>14</v>
      </c>
    </row>
    <row r="533" spans="1:2" x14ac:dyDescent="0.3">
      <c r="A533" t="s">
        <v>41</v>
      </c>
      <c r="B533" t="s">
        <v>14</v>
      </c>
    </row>
    <row r="534" spans="1:2" x14ac:dyDescent="0.3">
      <c r="A534" t="s">
        <v>41</v>
      </c>
      <c r="B534" t="s">
        <v>14</v>
      </c>
    </row>
    <row r="535" spans="1:2" x14ac:dyDescent="0.3">
      <c r="A535" t="s">
        <v>41</v>
      </c>
      <c r="B535" t="s">
        <v>14</v>
      </c>
    </row>
    <row r="536" spans="1:2" x14ac:dyDescent="0.3">
      <c r="A536" t="s">
        <v>47</v>
      </c>
      <c r="B536" t="s">
        <v>14</v>
      </c>
    </row>
    <row r="537" spans="1:2" x14ac:dyDescent="0.3">
      <c r="A537" t="s">
        <v>73</v>
      </c>
      <c r="B537" t="s">
        <v>14</v>
      </c>
    </row>
    <row r="538" spans="1:2" x14ac:dyDescent="0.3">
      <c r="A538" t="s">
        <v>73</v>
      </c>
      <c r="B538" t="s">
        <v>14</v>
      </c>
    </row>
    <row r="539" spans="1:2" x14ac:dyDescent="0.3">
      <c r="A539" t="s">
        <v>15</v>
      </c>
      <c r="B539" t="s">
        <v>18</v>
      </c>
    </row>
    <row r="540" spans="1:2" x14ac:dyDescent="0.3">
      <c r="A540" t="s">
        <v>73</v>
      </c>
      <c r="B540" t="s">
        <v>14</v>
      </c>
    </row>
    <row r="541" spans="1:2" x14ac:dyDescent="0.3">
      <c r="A541" t="s">
        <v>73</v>
      </c>
      <c r="B541" t="s">
        <v>14</v>
      </c>
    </row>
    <row r="542" spans="1:2" x14ac:dyDescent="0.3">
      <c r="A542" t="s">
        <v>73</v>
      </c>
      <c r="B542" t="s">
        <v>14</v>
      </c>
    </row>
    <row r="543" spans="1:2" x14ac:dyDescent="0.3">
      <c r="A543" t="s">
        <v>88</v>
      </c>
      <c r="B543" t="s">
        <v>29</v>
      </c>
    </row>
    <row r="544" spans="1:2" x14ac:dyDescent="0.3">
      <c r="A544" t="s">
        <v>47</v>
      </c>
      <c r="B544" t="s">
        <v>14</v>
      </c>
    </row>
    <row r="545" spans="1:2" x14ac:dyDescent="0.3">
      <c r="A545" t="s">
        <v>35</v>
      </c>
      <c r="B545" t="s">
        <v>29</v>
      </c>
    </row>
    <row r="546" spans="1:2" x14ac:dyDescent="0.3">
      <c r="A546" t="s">
        <v>1130</v>
      </c>
      <c r="B546" t="s">
        <v>29</v>
      </c>
    </row>
    <row r="547" spans="1:2" x14ac:dyDescent="0.3">
      <c r="A547" t="s">
        <v>24</v>
      </c>
      <c r="B547" t="s">
        <v>14</v>
      </c>
    </row>
    <row r="548" spans="1:2" x14ac:dyDescent="0.3">
      <c r="A548" t="s">
        <v>112</v>
      </c>
      <c r="B548" t="s">
        <v>18</v>
      </c>
    </row>
    <row r="549" spans="1:2" x14ac:dyDescent="0.3">
      <c r="A549" t="s">
        <v>1130</v>
      </c>
      <c r="B549" t="s">
        <v>29</v>
      </c>
    </row>
    <row r="550" spans="1:2" x14ac:dyDescent="0.3">
      <c r="A550" t="s">
        <v>15</v>
      </c>
      <c r="B550" t="s">
        <v>14</v>
      </c>
    </row>
    <row r="551" spans="1:2" x14ac:dyDescent="0.3">
      <c r="A551" t="s">
        <v>117</v>
      </c>
      <c r="B551" t="s">
        <v>29</v>
      </c>
    </row>
    <row r="552" spans="1:2" x14ac:dyDescent="0.3">
      <c r="A552" t="s">
        <v>117</v>
      </c>
      <c r="B552" t="s">
        <v>18</v>
      </c>
    </row>
    <row r="553" spans="1:2" x14ac:dyDescent="0.3">
      <c r="A553" t="s">
        <v>174</v>
      </c>
      <c r="B553" t="s">
        <v>29</v>
      </c>
    </row>
    <row r="554" spans="1:2" x14ac:dyDescent="0.3">
      <c r="A554" t="s">
        <v>41</v>
      </c>
      <c r="B554" t="s">
        <v>29</v>
      </c>
    </row>
    <row r="555" spans="1:2" x14ac:dyDescent="0.3">
      <c r="A555" t="s">
        <v>41</v>
      </c>
      <c r="B555" t="s">
        <v>29</v>
      </c>
    </row>
    <row r="556" spans="1:2" x14ac:dyDescent="0.3">
      <c r="A556" t="s">
        <v>15</v>
      </c>
      <c r="B556" t="s">
        <v>29</v>
      </c>
    </row>
    <row r="557" spans="1:2" x14ac:dyDescent="0.3">
      <c r="A557" t="s">
        <v>41</v>
      </c>
      <c r="B557" t="s">
        <v>29</v>
      </c>
    </row>
    <row r="558" spans="1:2" x14ac:dyDescent="0.3">
      <c r="A558" t="s">
        <v>47</v>
      </c>
      <c r="B558" t="s">
        <v>14</v>
      </c>
    </row>
    <row r="559" spans="1:2" x14ac:dyDescent="0.3">
      <c r="A559" t="s">
        <v>19</v>
      </c>
      <c r="B559" t="s">
        <v>29</v>
      </c>
    </row>
    <row r="560" spans="1:2" x14ac:dyDescent="0.3">
      <c r="A560" t="s">
        <v>19</v>
      </c>
      <c r="B560" t="s">
        <v>29</v>
      </c>
    </row>
    <row r="561" spans="1:2" x14ac:dyDescent="0.3">
      <c r="A561" t="s">
        <v>19</v>
      </c>
      <c r="B561" t="s">
        <v>14</v>
      </c>
    </row>
    <row r="562" spans="1:2" x14ac:dyDescent="0.3">
      <c r="A562" t="s">
        <v>19</v>
      </c>
      <c r="B562" t="s">
        <v>14</v>
      </c>
    </row>
    <row r="563" spans="1:2" x14ac:dyDescent="0.3">
      <c r="A563" t="s">
        <v>19</v>
      </c>
      <c r="B563" t="s">
        <v>29</v>
      </c>
    </row>
    <row r="564" spans="1:2" x14ac:dyDescent="0.3">
      <c r="A564" t="s">
        <v>19</v>
      </c>
      <c r="B564" t="s">
        <v>29</v>
      </c>
    </row>
    <row r="565" spans="1:2" x14ac:dyDescent="0.3">
      <c r="A565" t="s">
        <v>19</v>
      </c>
      <c r="B565" t="s">
        <v>29</v>
      </c>
    </row>
    <row r="566" spans="1:2" x14ac:dyDescent="0.3">
      <c r="A566" t="s">
        <v>15</v>
      </c>
      <c r="B566" t="s">
        <v>29</v>
      </c>
    </row>
    <row r="567" spans="1:2" x14ac:dyDescent="0.3">
      <c r="A567" t="s">
        <v>41</v>
      </c>
      <c r="B567" t="s">
        <v>14</v>
      </c>
    </row>
    <row r="568" spans="1:2" x14ac:dyDescent="0.3">
      <c r="A568" t="s">
        <v>41</v>
      </c>
      <c r="B568" t="s">
        <v>14</v>
      </c>
    </row>
    <row r="569" spans="1:2" x14ac:dyDescent="0.3">
      <c r="A569" t="s">
        <v>38</v>
      </c>
      <c r="B569" t="s">
        <v>14</v>
      </c>
    </row>
    <row r="570" spans="1:2" x14ac:dyDescent="0.3">
      <c r="A570" t="s">
        <v>38</v>
      </c>
      <c r="B570" t="s">
        <v>14</v>
      </c>
    </row>
    <row r="571" spans="1:2" x14ac:dyDescent="0.3">
      <c r="A571" t="s">
        <v>38</v>
      </c>
      <c r="B571" t="s">
        <v>14</v>
      </c>
    </row>
    <row r="572" spans="1:2" x14ac:dyDescent="0.3">
      <c r="A572" t="s">
        <v>38</v>
      </c>
      <c r="B572" t="s">
        <v>14</v>
      </c>
    </row>
    <row r="573" spans="1:2" x14ac:dyDescent="0.3">
      <c r="A573" t="s">
        <v>67</v>
      </c>
      <c r="B573" t="s">
        <v>29</v>
      </c>
    </row>
    <row r="574" spans="1:2" x14ac:dyDescent="0.3">
      <c r="A574" t="s">
        <v>67</v>
      </c>
      <c r="B574" t="s">
        <v>29</v>
      </c>
    </row>
    <row r="575" spans="1:2" x14ac:dyDescent="0.3">
      <c r="A575" t="s">
        <v>35</v>
      </c>
      <c r="B575" t="s">
        <v>29</v>
      </c>
    </row>
    <row r="576" spans="1:2" x14ac:dyDescent="0.3">
      <c r="A576" t="s">
        <v>124</v>
      </c>
      <c r="B576" t="s">
        <v>29</v>
      </c>
    </row>
    <row r="577" spans="1:2" x14ac:dyDescent="0.3">
      <c r="A577" t="s">
        <v>124</v>
      </c>
      <c r="B577" t="s">
        <v>14</v>
      </c>
    </row>
    <row r="578" spans="1:2" x14ac:dyDescent="0.3">
      <c r="A578" t="s">
        <v>35</v>
      </c>
      <c r="B578" t="s">
        <v>29</v>
      </c>
    </row>
    <row r="579" spans="1:2" x14ac:dyDescent="0.3">
      <c r="A579" t="s">
        <v>35</v>
      </c>
      <c r="B579" t="s">
        <v>29</v>
      </c>
    </row>
    <row r="580" spans="1:2" x14ac:dyDescent="0.3">
      <c r="A580" t="s">
        <v>35</v>
      </c>
      <c r="B580" t="s">
        <v>29</v>
      </c>
    </row>
    <row r="581" spans="1:2" x14ac:dyDescent="0.3">
      <c r="A581" t="s">
        <v>47</v>
      </c>
      <c r="B581" t="s">
        <v>14</v>
      </c>
    </row>
    <row r="582" spans="1:2" x14ac:dyDescent="0.3">
      <c r="A582" t="s">
        <v>15</v>
      </c>
      <c r="B582" t="s">
        <v>29</v>
      </c>
    </row>
    <row r="583" spans="1:2" x14ac:dyDescent="0.3">
      <c r="A583" t="s">
        <v>467</v>
      </c>
      <c r="B583" t="s">
        <v>14</v>
      </c>
    </row>
    <row r="584" spans="1:2" x14ac:dyDescent="0.3">
      <c r="A584" t="s">
        <v>24</v>
      </c>
      <c r="B584" t="s">
        <v>29</v>
      </c>
    </row>
    <row r="585" spans="1:2" x14ac:dyDescent="0.3">
      <c r="A585" t="s">
        <v>35</v>
      </c>
      <c r="B585" t="s">
        <v>29</v>
      </c>
    </row>
    <row r="586" spans="1:2" x14ac:dyDescent="0.3">
      <c r="A586" t="s">
        <v>35</v>
      </c>
      <c r="B586" t="s">
        <v>29</v>
      </c>
    </row>
    <row r="587" spans="1:2" x14ac:dyDescent="0.3">
      <c r="A587" t="s">
        <v>35</v>
      </c>
      <c r="B587" t="s">
        <v>29</v>
      </c>
    </row>
    <row r="588" spans="1:2" x14ac:dyDescent="0.3">
      <c r="A588" t="s">
        <v>15</v>
      </c>
      <c r="B588" t="s">
        <v>29</v>
      </c>
    </row>
    <row r="589" spans="1:2" x14ac:dyDescent="0.3">
      <c r="A589" t="s">
        <v>35</v>
      </c>
      <c r="B589" t="s">
        <v>29</v>
      </c>
    </row>
    <row r="590" spans="1:2" x14ac:dyDescent="0.3">
      <c r="A590" t="s">
        <v>35</v>
      </c>
      <c r="B590" t="s">
        <v>29</v>
      </c>
    </row>
    <row r="591" spans="1:2" x14ac:dyDescent="0.3">
      <c r="A591" t="s">
        <v>38</v>
      </c>
      <c r="B591" t="s">
        <v>18</v>
      </c>
    </row>
    <row r="592" spans="1:2" x14ac:dyDescent="0.3">
      <c r="A592" t="s">
        <v>41</v>
      </c>
      <c r="B592" t="s">
        <v>29</v>
      </c>
    </row>
    <row r="593" spans="1:2" x14ac:dyDescent="0.3">
      <c r="A593" t="s">
        <v>41</v>
      </c>
      <c r="B593" t="s">
        <v>29</v>
      </c>
    </row>
    <row r="594" spans="1:2" x14ac:dyDescent="0.3">
      <c r="A594" t="s">
        <v>47</v>
      </c>
      <c r="B594" t="s">
        <v>14</v>
      </c>
    </row>
    <row r="595" spans="1:2" x14ac:dyDescent="0.3">
      <c r="A595" t="s">
        <v>15</v>
      </c>
      <c r="B595" t="s">
        <v>29</v>
      </c>
    </row>
    <row r="596" spans="1:2" x14ac:dyDescent="0.3">
      <c r="A596" t="s">
        <v>35</v>
      </c>
      <c r="B596" t="s">
        <v>29</v>
      </c>
    </row>
    <row r="597" spans="1:2" x14ac:dyDescent="0.3">
      <c r="A597" t="s">
        <v>35</v>
      </c>
      <c r="B597" t="s">
        <v>29</v>
      </c>
    </row>
    <row r="598" spans="1:2" x14ac:dyDescent="0.3">
      <c r="A598" t="s">
        <v>47</v>
      </c>
      <c r="B598" t="s">
        <v>14</v>
      </c>
    </row>
    <row r="599" spans="1:2" x14ac:dyDescent="0.3">
      <c r="A599" t="s">
        <v>24</v>
      </c>
      <c r="B599" t="s">
        <v>14</v>
      </c>
    </row>
    <row r="600" spans="1:2" x14ac:dyDescent="0.3">
      <c r="A600" t="s">
        <v>47</v>
      </c>
      <c r="B600" t="s">
        <v>14</v>
      </c>
    </row>
    <row r="601" spans="1:2" x14ac:dyDescent="0.3">
      <c r="A601" t="s">
        <v>19</v>
      </c>
      <c r="B601" t="s">
        <v>14</v>
      </c>
    </row>
    <row r="602" spans="1:2" x14ac:dyDescent="0.3">
      <c r="A602" t="s">
        <v>19</v>
      </c>
      <c r="B602" t="s">
        <v>29</v>
      </c>
    </row>
    <row r="603" spans="1:2" x14ac:dyDescent="0.3">
      <c r="A603" t="s">
        <v>19</v>
      </c>
      <c r="B603" t="s">
        <v>29</v>
      </c>
    </row>
    <row r="604" spans="1:2" x14ac:dyDescent="0.3">
      <c r="A604" t="s">
        <v>19</v>
      </c>
      <c r="B604" t="s">
        <v>29</v>
      </c>
    </row>
    <row r="605" spans="1:2" x14ac:dyDescent="0.3">
      <c r="A605" t="s">
        <v>19</v>
      </c>
      <c r="B605" t="s">
        <v>29</v>
      </c>
    </row>
    <row r="606" spans="1:2" x14ac:dyDescent="0.3">
      <c r="A606" t="s">
        <v>19</v>
      </c>
      <c r="B606" t="s">
        <v>29</v>
      </c>
    </row>
    <row r="607" spans="1:2" x14ac:dyDescent="0.3">
      <c r="A607" t="s">
        <v>15</v>
      </c>
      <c r="B607" t="s">
        <v>29</v>
      </c>
    </row>
    <row r="608" spans="1:2" x14ac:dyDescent="0.3">
      <c r="A608" t="s">
        <v>41</v>
      </c>
      <c r="B608" t="s">
        <v>14</v>
      </c>
    </row>
    <row r="609" spans="1:2" x14ac:dyDescent="0.3">
      <c r="A609" t="s">
        <v>41</v>
      </c>
      <c r="B609" t="s">
        <v>14</v>
      </c>
    </row>
    <row r="610" spans="1:2" x14ac:dyDescent="0.3">
      <c r="A610" t="s">
        <v>174</v>
      </c>
      <c r="B610" t="s">
        <v>14</v>
      </c>
    </row>
    <row r="611" spans="1:2" x14ac:dyDescent="0.3">
      <c r="A611" t="s">
        <v>73</v>
      </c>
      <c r="B611" t="s">
        <v>14</v>
      </c>
    </row>
    <row r="612" spans="1:2" x14ac:dyDescent="0.3">
      <c r="A612" t="s">
        <v>15</v>
      </c>
      <c r="B612" t="s">
        <v>29</v>
      </c>
    </row>
    <row r="613" spans="1:2" x14ac:dyDescent="0.3">
      <c r="A613" t="s">
        <v>35</v>
      </c>
      <c r="B613" t="s">
        <v>29</v>
      </c>
    </row>
    <row r="614" spans="1:2" x14ac:dyDescent="0.3">
      <c r="A614" t="s">
        <v>24</v>
      </c>
      <c r="B614" t="s">
        <v>14</v>
      </c>
    </row>
    <row r="615" spans="1:2" x14ac:dyDescent="0.3">
      <c r="A615" t="s">
        <v>24</v>
      </c>
      <c r="B615" t="s">
        <v>14</v>
      </c>
    </row>
    <row r="616" spans="1:2" x14ac:dyDescent="0.3">
      <c r="A616" t="s">
        <v>88</v>
      </c>
      <c r="B616" t="s">
        <v>29</v>
      </c>
    </row>
    <row r="617" spans="1:2" x14ac:dyDescent="0.3">
      <c r="A617" t="s">
        <v>15</v>
      </c>
      <c r="B617" t="s">
        <v>14</v>
      </c>
    </row>
    <row r="618" spans="1:2" x14ac:dyDescent="0.3">
      <c r="A618" t="s">
        <v>41</v>
      </c>
      <c r="B618" t="s">
        <v>14</v>
      </c>
    </row>
    <row r="619" spans="1:2" x14ac:dyDescent="0.3">
      <c r="A619" t="s">
        <v>15</v>
      </c>
      <c r="B619" t="s">
        <v>14</v>
      </c>
    </row>
    <row r="620" spans="1:2" x14ac:dyDescent="0.3">
      <c r="A620" t="s">
        <v>15</v>
      </c>
      <c r="B620" t="s">
        <v>29</v>
      </c>
    </row>
    <row r="621" spans="1:2" x14ac:dyDescent="0.3">
      <c r="A621" t="s">
        <v>15</v>
      </c>
      <c r="B621" t="s">
        <v>29</v>
      </c>
    </row>
    <row r="622" spans="1:2" x14ac:dyDescent="0.3">
      <c r="A622" t="s">
        <v>35</v>
      </c>
      <c r="B622" t="s">
        <v>29</v>
      </c>
    </row>
    <row r="623" spans="1:2" x14ac:dyDescent="0.3">
      <c r="A623" t="s">
        <v>15</v>
      </c>
      <c r="B623" t="s">
        <v>29</v>
      </c>
    </row>
    <row r="624" spans="1:2" x14ac:dyDescent="0.3">
      <c r="A624" t="s">
        <v>47</v>
      </c>
      <c r="B624" t="s">
        <v>14</v>
      </c>
    </row>
    <row r="625" spans="1:2" x14ac:dyDescent="0.3">
      <c r="A625" t="s">
        <v>19</v>
      </c>
      <c r="B625" t="s">
        <v>18</v>
      </c>
    </row>
    <row r="626" spans="1:2" x14ac:dyDescent="0.3">
      <c r="A626" t="s">
        <v>15</v>
      </c>
      <c r="B626" t="s">
        <v>14</v>
      </c>
    </row>
    <row r="627" spans="1:2" x14ac:dyDescent="0.3">
      <c r="A627" t="s">
        <v>35</v>
      </c>
      <c r="B627" t="s">
        <v>29</v>
      </c>
    </row>
    <row r="628" spans="1:2" x14ac:dyDescent="0.3">
      <c r="A628" t="s">
        <v>41</v>
      </c>
      <c r="B628" t="s">
        <v>29</v>
      </c>
    </row>
    <row r="629" spans="1:2" x14ac:dyDescent="0.3">
      <c r="A629" t="s">
        <v>35</v>
      </c>
      <c r="B629" t="s">
        <v>29</v>
      </c>
    </row>
    <row r="630" spans="1:2" x14ac:dyDescent="0.3">
      <c r="A630" t="s">
        <v>24</v>
      </c>
      <c r="B630" t="s">
        <v>18</v>
      </c>
    </row>
    <row r="631" spans="1:2" x14ac:dyDescent="0.3">
      <c r="A631" t="s">
        <v>19</v>
      </c>
      <c r="B631" t="s">
        <v>14</v>
      </c>
    </row>
    <row r="632" spans="1:2" x14ac:dyDescent="0.3">
      <c r="A632" t="s">
        <v>19</v>
      </c>
      <c r="B632" t="s">
        <v>29</v>
      </c>
    </row>
    <row r="633" spans="1:2" x14ac:dyDescent="0.3">
      <c r="A633" t="s">
        <v>88</v>
      </c>
      <c r="B633" t="s">
        <v>14</v>
      </c>
    </row>
    <row r="634" spans="1:2" x14ac:dyDescent="0.3">
      <c r="A634" t="s">
        <v>19</v>
      </c>
      <c r="B634" t="s">
        <v>29</v>
      </c>
    </row>
    <row r="635" spans="1:2" x14ac:dyDescent="0.3">
      <c r="A635" t="s">
        <v>15</v>
      </c>
      <c r="B635" t="s">
        <v>29</v>
      </c>
    </row>
    <row r="636" spans="1:2" x14ac:dyDescent="0.3">
      <c r="A636" t="s">
        <v>41</v>
      </c>
      <c r="B636" t="s">
        <v>14</v>
      </c>
    </row>
    <row r="637" spans="1:2" x14ac:dyDescent="0.3">
      <c r="A637" t="s">
        <v>70</v>
      </c>
      <c r="B637" t="s">
        <v>18</v>
      </c>
    </row>
    <row r="638" spans="1:2" x14ac:dyDescent="0.3">
      <c r="A638" t="s">
        <v>174</v>
      </c>
      <c r="B638" t="s">
        <v>14</v>
      </c>
    </row>
    <row r="639" spans="1:2" x14ac:dyDescent="0.3">
      <c r="A639" t="s">
        <v>62</v>
      </c>
      <c r="B639" t="s">
        <v>29</v>
      </c>
    </row>
    <row r="640" spans="1:2" x14ac:dyDescent="0.3">
      <c r="A640" t="s">
        <v>38</v>
      </c>
      <c r="B640" t="s">
        <v>14</v>
      </c>
    </row>
    <row r="641" spans="1:2" x14ac:dyDescent="0.3">
      <c r="A641" t="s">
        <v>67</v>
      </c>
      <c r="B641" t="s">
        <v>29</v>
      </c>
    </row>
    <row r="642" spans="1:2" x14ac:dyDescent="0.3">
      <c r="A642" t="s">
        <v>73</v>
      </c>
      <c r="B642" t="s">
        <v>14</v>
      </c>
    </row>
    <row r="643" spans="1:2" x14ac:dyDescent="0.3">
      <c r="A643" t="s">
        <v>73</v>
      </c>
      <c r="B643" t="s">
        <v>14</v>
      </c>
    </row>
    <row r="644" spans="1:2" x14ac:dyDescent="0.3">
      <c r="A644" t="s">
        <v>15</v>
      </c>
      <c r="B644" t="s">
        <v>29</v>
      </c>
    </row>
    <row r="645" spans="1:2" x14ac:dyDescent="0.3">
      <c r="A645" t="s">
        <v>35</v>
      </c>
      <c r="B645" t="s">
        <v>29</v>
      </c>
    </row>
    <row r="646" spans="1:2" x14ac:dyDescent="0.3">
      <c r="A646" t="s">
        <v>15</v>
      </c>
      <c r="B646" t="s">
        <v>29</v>
      </c>
    </row>
    <row r="647" spans="1:2" x14ac:dyDescent="0.3">
      <c r="A647" t="s">
        <v>15</v>
      </c>
      <c r="B647" t="s">
        <v>29</v>
      </c>
    </row>
    <row r="648" spans="1:2" x14ac:dyDescent="0.3">
      <c r="A648" t="s">
        <v>15</v>
      </c>
      <c r="B648" t="s">
        <v>29</v>
      </c>
    </row>
    <row r="649" spans="1:2" x14ac:dyDescent="0.3">
      <c r="A649" t="s">
        <v>35</v>
      </c>
      <c r="B649" t="s">
        <v>29</v>
      </c>
    </row>
    <row r="650" spans="1:2" x14ac:dyDescent="0.3">
      <c r="A650" t="s">
        <v>15</v>
      </c>
      <c r="B650" t="s">
        <v>29</v>
      </c>
    </row>
    <row r="651" spans="1:2" x14ac:dyDescent="0.3">
      <c r="A651" t="s">
        <v>35</v>
      </c>
      <c r="B651" t="s">
        <v>29</v>
      </c>
    </row>
    <row r="652" spans="1:2" x14ac:dyDescent="0.3">
      <c r="A652" t="s">
        <v>70</v>
      </c>
      <c r="B652" t="s">
        <v>14</v>
      </c>
    </row>
    <row r="653" spans="1:2" x14ac:dyDescent="0.3">
      <c r="A653" t="s">
        <v>95</v>
      </c>
      <c r="B653" t="s">
        <v>14</v>
      </c>
    </row>
    <row r="654" spans="1:2" x14ac:dyDescent="0.3">
      <c r="A654" t="s">
        <v>35</v>
      </c>
      <c r="B654" t="s">
        <v>29</v>
      </c>
    </row>
    <row r="655" spans="1:2" x14ac:dyDescent="0.3">
      <c r="A655" t="s">
        <v>35</v>
      </c>
      <c r="B655" t="s">
        <v>29</v>
      </c>
    </row>
    <row r="656" spans="1:2" x14ac:dyDescent="0.3">
      <c r="A656" t="s">
        <v>41</v>
      </c>
      <c r="B656" t="s">
        <v>29</v>
      </c>
    </row>
    <row r="657" spans="1:2" x14ac:dyDescent="0.3">
      <c r="A657" t="s">
        <v>41</v>
      </c>
      <c r="B657" t="s">
        <v>29</v>
      </c>
    </row>
    <row r="658" spans="1:2" x14ac:dyDescent="0.3">
      <c r="A658" t="s">
        <v>41</v>
      </c>
      <c r="B658" t="s">
        <v>14</v>
      </c>
    </row>
    <row r="659" spans="1:2" x14ac:dyDescent="0.3">
      <c r="A659" t="s">
        <v>47</v>
      </c>
      <c r="B659" t="s">
        <v>14</v>
      </c>
    </row>
    <row r="660" spans="1:2" x14ac:dyDescent="0.3">
      <c r="A660" t="s">
        <v>35</v>
      </c>
      <c r="B660" t="s">
        <v>29</v>
      </c>
    </row>
    <row r="661" spans="1:2" x14ac:dyDescent="0.3">
      <c r="A661" t="s">
        <v>15</v>
      </c>
      <c r="B661" t="s">
        <v>14</v>
      </c>
    </row>
    <row r="662" spans="1:2" x14ac:dyDescent="0.3">
      <c r="A662" t="s">
        <v>47</v>
      </c>
      <c r="B662" t="s">
        <v>14</v>
      </c>
    </row>
    <row r="663" spans="1:2" x14ac:dyDescent="0.3">
      <c r="A663" t="s">
        <v>19</v>
      </c>
      <c r="B663" t="s">
        <v>29</v>
      </c>
    </row>
    <row r="664" spans="1:2" x14ac:dyDescent="0.3">
      <c r="A664" t="s">
        <v>19</v>
      </c>
      <c r="B664" t="s">
        <v>29</v>
      </c>
    </row>
    <row r="665" spans="1:2" x14ac:dyDescent="0.3">
      <c r="A665" t="s">
        <v>19</v>
      </c>
      <c r="B665" t="s">
        <v>29</v>
      </c>
    </row>
    <row r="666" spans="1:2" x14ac:dyDescent="0.3">
      <c r="A666" t="s">
        <v>19</v>
      </c>
      <c r="B666" t="s">
        <v>29</v>
      </c>
    </row>
    <row r="667" spans="1:2" x14ac:dyDescent="0.3">
      <c r="A667" t="s">
        <v>19</v>
      </c>
      <c r="B667" t="s">
        <v>29</v>
      </c>
    </row>
    <row r="668" spans="1:2" x14ac:dyDescent="0.3">
      <c r="A668" t="s">
        <v>47</v>
      </c>
      <c r="B668" t="s">
        <v>14</v>
      </c>
    </row>
    <row r="669" spans="1:2" x14ac:dyDescent="0.3">
      <c r="A669" t="s">
        <v>19</v>
      </c>
      <c r="B669" t="s">
        <v>14</v>
      </c>
    </row>
    <row r="670" spans="1:2" x14ac:dyDescent="0.3">
      <c r="A670" t="s">
        <v>19</v>
      </c>
      <c r="B670" t="s">
        <v>29</v>
      </c>
    </row>
    <row r="671" spans="1:2" x14ac:dyDescent="0.3">
      <c r="A671" t="s">
        <v>19</v>
      </c>
      <c r="B671" t="s">
        <v>29</v>
      </c>
    </row>
    <row r="672" spans="1:2" x14ac:dyDescent="0.3">
      <c r="A672" t="s">
        <v>19</v>
      </c>
      <c r="B672" t="s">
        <v>14</v>
      </c>
    </row>
    <row r="673" spans="1:2" x14ac:dyDescent="0.3">
      <c r="A673" t="s">
        <v>19</v>
      </c>
      <c r="B673" t="s">
        <v>29</v>
      </c>
    </row>
    <row r="674" spans="1:2" x14ac:dyDescent="0.3">
      <c r="A674" t="s">
        <v>19</v>
      </c>
      <c r="B674" t="s">
        <v>29</v>
      </c>
    </row>
    <row r="675" spans="1:2" x14ac:dyDescent="0.3">
      <c r="A675" t="s">
        <v>19</v>
      </c>
      <c r="B675" t="s">
        <v>29</v>
      </c>
    </row>
    <row r="676" spans="1:2" x14ac:dyDescent="0.3">
      <c r="A676" t="s">
        <v>19</v>
      </c>
      <c r="B676" t="s">
        <v>29</v>
      </c>
    </row>
    <row r="677" spans="1:2" x14ac:dyDescent="0.3">
      <c r="A677" t="s">
        <v>19</v>
      </c>
      <c r="B677" t="s">
        <v>29</v>
      </c>
    </row>
    <row r="678" spans="1:2" x14ac:dyDescent="0.3">
      <c r="A678" t="s">
        <v>38</v>
      </c>
      <c r="B678" t="s">
        <v>18</v>
      </c>
    </row>
    <row r="679" spans="1:2" x14ac:dyDescent="0.3">
      <c r="A679" t="s">
        <v>41</v>
      </c>
      <c r="B679" t="s">
        <v>14</v>
      </c>
    </row>
    <row r="680" spans="1:2" x14ac:dyDescent="0.3">
      <c r="A680" t="s">
        <v>41</v>
      </c>
      <c r="B680" t="s">
        <v>14</v>
      </c>
    </row>
    <row r="681" spans="1:2" x14ac:dyDescent="0.3">
      <c r="A681" t="s">
        <v>41</v>
      </c>
      <c r="B681" t="s">
        <v>14</v>
      </c>
    </row>
    <row r="682" spans="1:2" x14ac:dyDescent="0.3">
      <c r="A682" t="s">
        <v>41</v>
      </c>
      <c r="B682" t="s">
        <v>14</v>
      </c>
    </row>
    <row r="683" spans="1:2" x14ac:dyDescent="0.3">
      <c r="A683" t="s">
        <v>41</v>
      </c>
      <c r="B683" t="s">
        <v>14</v>
      </c>
    </row>
    <row r="684" spans="1:2" x14ac:dyDescent="0.3">
      <c r="A684" t="s">
        <v>1130</v>
      </c>
      <c r="B684" t="s">
        <v>29</v>
      </c>
    </row>
    <row r="685" spans="1:2" x14ac:dyDescent="0.3">
      <c r="A685" t="s">
        <v>62</v>
      </c>
      <c r="B685" t="s">
        <v>29</v>
      </c>
    </row>
    <row r="686" spans="1:2" x14ac:dyDescent="0.3">
      <c r="A686" t="s">
        <v>38</v>
      </c>
      <c r="B686" t="s">
        <v>14</v>
      </c>
    </row>
    <row r="687" spans="1:2" x14ac:dyDescent="0.3">
      <c r="A687" t="s">
        <v>41</v>
      </c>
      <c r="B687" t="s">
        <v>18</v>
      </c>
    </row>
    <row r="688" spans="1:2" x14ac:dyDescent="0.3">
      <c r="A688" t="s">
        <v>73</v>
      </c>
      <c r="B688" t="s">
        <v>14</v>
      </c>
    </row>
    <row r="689" spans="1:2" x14ac:dyDescent="0.3">
      <c r="A689" t="s">
        <v>73</v>
      </c>
      <c r="B689" t="s">
        <v>14</v>
      </c>
    </row>
    <row r="690" spans="1:2" x14ac:dyDescent="0.3">
      <c r="A690" t="s">
        <v>35</v>
      </c>
      <c r="B690" t="s">
        <v>29</v>
      </c>
    </row>
    <row r="691" spans="1:2" x14ac:dyDescent="0.3">
      <c r="A691" t="s">
        <v>41</v>
      </c>
      <c r="B691" t="s">
        <v>14</v>
      </c>
    </row>
    <row r="692" spans="1:2" x14ac:dyDescent="0.3">
      <c r="A692" t="s">
        <v>35</v>
      </c>
      <c r="B692" t="s">
        <v>29</v>
      </c>
    </row>
    <row r="693" spans="1:2" x14ac:dyDescent="0.3">
      <c r="A693" t="s">
        <v>15</v>
      </c>
      <c r="B693" t="s">
        <v>29</v>
      </c>
    </row>
    <row r="694" spans="1:2" x14ac:dyDescent="0.3">
      <c r="A694" t="s">
        <v>24</v>
      </c>
      <c r="B694" t="s">
        <v>14</v>
      </c>
    </row>
    <row r="695" spans="1:2" x14ac:dyDescent="0.3">
      <c r="A695" t="s">
        <v>15</v>
      </c>
      <c r="B695" t="s">
        <v>14</v>
      </c>
    </row>
    <row r="696" spans="1:2" x14ac:dyDescent="0.3">
      <c r="A696" t="s">
        <v>15</v>
      </c>
      <c r="B696" t="s">
        <v>14</v>
      </c>
    </row>
    <row r="697" spans="1:2" x14ac:dyDescent="0.3">
      <c r="A697" t="s">
        <v>41</v>
      </c>
      <c r="B697" t="s">
        <v>14</v>
      </c>
    </row>
    <row r="698" spans="1:2" x14ac:dyDescent="0.3">
      <c r="A698" t="s">
        <v>124</v>
      </c>
      <c r="B698" t="s">
        <v>29</v>
      </c>
    </row>
    <row r="699" spans="1:2" x14ac:dyDescent="0.3">
      <c r="A699" t="s">
        <v>174</v>
      </c>
      <c r="B699" t="s">
        <v>14</v>
      </c>
    </row>
    <row r="700" spans="1:2" x14ac:dyDescent="0.3">
      <c r="A700" t="s">
        <v>15</v>
      </c>
      <c r="B700" t="s">
        <v>14</v>
      </c>
    </row>
    <row r="701" spans="1:2" x14ac:dyDescent="0.3">
      <c r="A701" t="s">
        <v>15</v>
      </c>
      <c r="B701" t="s">
        <v>29</v>
      </c>
    </row>
    <row r="702" spans="1:2" x14ac:dyDescent="0.3">
      <c r="A702" t="s">
        <v>174</v>
      </c>
      <c r="B702" t="s">
        <v>14</v>
      </c>
    </row>
    <row r="703" spans="1:2" x14ac:dyDescent="0.3">
      <c r="A703" t="s">
        <v>15</v>
      </c>
      <c r="B703" t="s">
        <v>29</v>
      </c>
    </row>
    <row r="704" spans="1:2" x14ac:dyDescent="0.3">
      <c r="A704" t="s">
        <v>88</v>
      </c>
      <c r="B704" t="s">
        <v>29</v>
      </c>
    </row>
    <row r="705" spans="1:2" x14ac:dyDescent="0.3">
      <c r="A705" t="s">
        <v>15</v>
      </c>
      <c r="B705" t="s">
        <v>29</v>
      </c>
    </row>
    <row r="706" spans="1:2" x14ac:dyDescent="0.3">
      <c r="A706" t="s">
        <v>1130</v>
      </c>
      <c r="B706" t="s">
        <v>14</v>
      </c>
    </row>
    <row r="707" spans="1:2" x14ac:dyDescent="0.3">
      <c r="A707" t="s">
        <v>38</v>
      </c>
      <c r="B707" t="s">
        <v>18</v>
      </c>
    </row>
    <row r="708" spans="1:2" x14ac:dyDescent="0.3">
      <c r="A708" t="s">
        <v>41</v>
      </c>
      <c r="B708" t="s">
        <v>29</v>
      </c>
    </row>
    <row r="709" spans="1:2" x14ac:dyDescent="0.3">
      <c r="A709" t="s">
        <v>47</v>
      </c>
      <c r="B709" t="s">
        <v>14</v>
      </c>
    </row>
    <row r="710" spans="1:2" x14ac:dyDescent="0.3">
      <c r="A710" t="s">
        <v>15</v>
      </c>
      <c r="B710" t="s">
        <v>29</v>
      </c>
    </row>
    <row r="711" spans="1:2" x14ac:dyDescent="0.3">
      <c r="A711" t="s">
        <v>38</v>
      </c>
      <c r="B711" t="s">
        <v>14</v>
      </c>
    </row>
    <row r="712" spans="1:2" x14ac:dyDescent="0.3">
      <c r="A712" t="s">
        <v>15</v>
      </c>
      <c r="B712" t="s">
        <v>29</v>
      </c>
    </row>
    <row r="713" spans="1:2" x14ac:dyDescent="0.3">
      <c r="A713" t="s">
        <v>19</v>
      </c>
      <c r="B713" t="s">
        <v>29</v>
      </c>
    </row>
    <row r="714" spans="1:2" x14ac:dyDescent="0.3">
      <c r="A714" t="s">
        <v>19</v>
      </c>
      <c r="B714" t="s">
        <v>29</v>
      </c>
    </row>
    <row r="715" spans="1:2" x14ac:dyDescent="0.3">
      <c r="A715" t="s">
        <v>19</v>
      </c>
      <c r="B715" t="s">
        <v>29</v>
      </c>
    </row>
    <row r="716" spans="1:2" x14ac:dyDescent="0.3">
      <c r="A716" t="s">
        <v>19</v>
      </c>
      <c r="B716" t="s">
        <v>29</v>
      </c>
    </row>
    <row r="717" spans="1:2" x14ac:dyDescent="0.3">
      <c r="A717" t="s">
        <v>19</v>
      </c>
      <c r="B717" t="s">
        <v>29</v>
      </c>
    </row>
    <row r="718" spans="1:2" x14ac:dyDescent="0.3">
      <c r="A718" t="s">
        <v>41</v>
      </c>
      <c r="B718" t="s">
        <v>14</v>
      </c>
    </row>
    <row r="719" spans="1:2" x14ac:dyDescent="0.3">
      <c r="A719" t="s">
        <v>41</v>
      </c>
      <c r="B719" t="s">
        <v>14</v>
      </c>
    </row>
    <row r="720" spans="1:2" x14ac:dyDescent="0.3">
      <c r="A720" t="s">
        <v>1479</v>
      </c>
      <c r="B720" t="s">
        <v>29</v>
      </c>
    </row>
    <row r="721" spans="1:2" x14ac:dyDescent="0.3">
      <c r="A721" t="s">
        <v>38</v>
      </c>
      <c r="B721" t="s">
        <v>14</v>
      </c>
    </row>
    <row r="722" spans="1:2" x14ac:dyDescent="0.3">
      <c r="A722" t="s">
        <v>15</v>
      </c>
      <c r="B722" t="s">
        <v>29</v>
      </c>
    </row>
    <row r="723" spans="1:2" x14ac:dyDescent="0.3">
      <c r="A723" t="s">
        <v>15</v>
      </c>
      <c r="B723" t="s">
        <v>29</v>
      </c>
    </row>
    <row r="724" spans="1:2" x14ac:dyDescent="0.3">
      <c r="A724" t="s">
        <v>117</v>
      </c>
      <c r="B724" t="s">
        <v>29</v>
      </c>
    </row>
    <row r="725" spans="1:2" x14ac:dyDescent="0.3">
      <c r="A725" t="s">
        <v>41</v>
      </c>
      <c r="B725" t="s">
        <v>14</v>
      </c>
    </row>
    <row r="726" spans="1:2" x14ac:dyDescent="0.3">
      <c r="A726" t="s">
        <v>15</v>
      </c>
      <c r="B726" t="s">
        <v>29</v>
      </c>
    </row>
    <row r="727" spans="1:2" x14ac:dyDescent="0.3">
      <c r="A727" t="s">
        <v>15</v>
      </c>
      <c r="B727" t="s">
        <v>29</v>
      </c>
    </row>
    <row r="728" spans="1:2" x14ac:dyDescent="0.3">
      <c r="A728" t="s">
        <v>15</v>
      </c>
      <c r="B728" t="s">
        <v>29</v>
      </c>
    </row>
    <row r="729" spans="1:2" x14ac:dyDescent="0.3">
      <c r="A729" t="s">
        <v>15</v>
      </c>
      <c r="B729" t="s">
        <v>29</v>
      </c>
    </row>
    <row r="730" spans="1:2" x14ac:dyDescent="0.3">
      <c r="A730" t="s">
        <v>47</v>
      </c>
      <c r="B730" t="s">
        <v>14</v>
      </c>
    </row>
    <row r="731" spans="1:2" x14ac:dyDescent="0.3">
      <c r="A731" t="s">
        <v>41</v>
      </c>
      <c r="B731" t="s">
        <v>29</v>
      </c>
    </row>
    <row r="732" spans="1:2" x14ac:dyDescent="0.3">
      <c r="A732" t="s">
        <v>15</v>
      </c>
      <c r="B732" t="s">
        <v>29</v>
      </c>
    </row>
    <row r="733" spans="1:2" x14ac:dyDescent="0.3">
      <c r="A733" t="s">
        <v>15</v>
      </c>
      <c r="B733" t="s">
        <v>29</v>
      </c>
    </row>
    <row r="734" spans="1:2" x14ac:dyDescent="0.3">
      <c r="A734" t="s">
        <v>19</v>
      </c>
      <c r="B734" t="s">
        <v>18</v>
      </c>
    </row>
    <row r="735" spans="1:2" x14ac:dyDescent="0.3">
      <c r="A735" t="s">
        <v>15</v>
      </c>
      <c r="B735" t="s">
        <v>29</v>
      </c>
    </row>
    <row r="736" spans="1:2" x14ac:dyDescent="0.3">
      <c r="A736" t="s">
        <v>15</v>
      </c>
      <c r="B736" t="s">
        <v>18</v>
      </c>
    </row>
    <row r="737" spans="1:2" x14ac:dyDescent="0.3">
      <c r="A737" t="s">
        <v>24</v>
      </c>
      <c r="B737" t="s">
        <v>29</v>
      </c>
    </row>
    <row r="738" spans="1:2" x14ac:dyDescent="0.3">
      <c r="A738" t="s">
        <v>467</v>
      </c>
      <c r="B738" t="s">
        <v>14</v>
      </c>
    </row>
    <row r="739" spans="1:2" x14ac:dyDescent="0.3">
      <c r="A739" t="s">
        <v>304</v>
      </c>
      <c r="B739" t="s">
        <v>14</v>
      </c>
    </row>
    <row r="740" spans="1:2" x14ac:dyDescent="0.3">
      <c r="A740" t="s">
        <v>24</v>
      </c>
      <c r="B740" t="s">
        <v>18</v>
      </c>
    </row>
    <row r="741" spans="1:2" x14ac:dyDescent="0.3">
      <c r="A741" t="s">
        <v>47</v>
      </c>
      <c r="B741" t="s">
        <v>14</v>
      </c>
    </row>
    <row r="742" spans="1:2" x14ac:dyDescent="0.3">
      <c r="A742" t="s">
        <v>41</v>
      </c>
      <c r="B742" t="s">
        <v>14</v>
      </c>
    </row>
    <row r="743" spans="1:2" x14ac:dyDescent="0.3">
      <c r="A743" t="s">
        <v>19</v>
      </c>
      <c r="B743" t="s">
        <v>29</v>
      </c>
    </row>
    <row r="744" spans="1:2" x14ac:dyDescent="0.3">
      <c r="A744" t="s">
        <v>19</v>
      </c>
      <c r="B744" t="s">
        <v>29</v>
      </c>
    </row>
    <row r="745" spans="1:2" x14ac:dyDescent="0.3">
      <c r="A745" t="s">
        <v>19</v>
      </c>
      <c r="B745" t="s">
        <v>14</v>
      </c>
    </row>
    <row r="746" spans="1:2" x14ac:dyDescent="0.3">
      <c r="A746" t="s">
        <v>19</v>
      </c>
      <c r="B746" t="s">
        <v>29</v>
      </c>
    </row>
    <row r="747" spans="1:2" x14ac:dyDescent="0.3">
      <c r="A747" t="s">
        <v>19</v>
      </c>
      <c r="B747" t="s">
        <v>29</v>
      </c>
    </row>
    <row r="748" spans="1:2" x14ac:dyDescent="0.3">
      <c r="A748" t="s">
        <v>19</v>
      </c>
      <c r="B748" t="s">
        <v>29</v>
      </c>
    </row>
    <row r="749" spans="1:2" x14ac:dyDescent="0.3">
      <c r="A749" t="s">
        <v>19</v>
      </c>
      <c r="B749" t="s">
        <v>29</v>
      </c>
    </row>
    <row r="750" spans="1:2" x14ac:dyDescent="0.3">
      <c r="A750" t="s">
        <v>19</v>
      </c>
      <c r="B750" t="s">
        <v>29</v>
      </c>
    </row>
    <row r="751" spans="1:2" x14ac:dyDescent="0.3">
      <c r="A751" t="s">
        <v>117</v>
      </c>
      <c r="B751" t="s">
        <v>18</v>
      </c>
    </row>
    <row r="752" spans="1:2" x14ac:dyDescent="0.3">
      <c r="A752" t="s">
        <v>19</v>
      </c>
      <c r="B752" t="s">
        <v>29</v>
      </c>
    </row>
    <row r="753" spans="1:2" x14ac:dyDescent="0.3">
      <c r="A753" t="s">
        <v>19</v>
      </c>
      <c r="B753" t="s">
        <v>29</v>
      </c>
    </row>
    <row r="754" spans="1:2" x14ac:dyDescent="0.3">
      <c r="A754" t="s">
        <v>19</v>
      </c>
      <c r="B754" t="s">
        <v>29</v>
      </c>
    </row>
    <row r="755" spans="1:2" x14ac:dyDescent="0.3">
      <c r="A755" t="s">
        <v>19</v>
      </c>
      <c r="B755" t="s">
        <v>29</v>
      </c>
    </row>
    <row r="756" spans="1:2" x14ac:dyDescent="0.3">
      <c r="A756" t="s">
        <v>15</v>
      </c>
      <c r="B756" t="s">
        <v>14</v>
      </c>
    </row>
    <row r="757" spans="1:2" x14ac:dyDescent="0.3">
      <c r="A757" t="s">
        <v>41</v>
      </c>
      <c r="B757" t="s">
        <v>14</v>
      </c>
    </row>
    <row r="758" spans="1:2" x14ac:dyDescent="0.3">
      <c r="A758" t="s">
        <v>70</v>
      </c>
      <c r="B758" t="s">
        <v>14</v>
      </c>
    </row>
    <row r="759" spans="1:2" x14ac:dyDescent="0.3">
      <c r="A759" t="s">
        <v>62</v>
      </c>
      <c r="B759" t="s">
        <v>29</v>
      </c>
    </row>
    <row r="760" spans="1:2" x14ac:dyDescent="0.3">
      <c r="A760" t="s">
        <v>95</v>
      </c>
      <c r="B760" t="s">
        <v>14</v>
      </c>
    </row>
    <row r="761" spans="1:2" x14ac:dyDescent="0.3">
      <c r="A761" t="s">
        <v>95</v>
      </c>
      <c r="B761" t="s">
        <v>14</v>
      </c>
    </row>
    <row r="762" spans="1:2" x14ac:dyDescent="0.3">
      <c r="A762" t="s">
        <v>47</v>
      </c>
      <c r="B762" t="s">
        <v>14</v>
      </c>
    </row>
    <row r="763" spans="1:2" x14ac:dyDescent="0.3">
      <c r="A763" t="s">
        <v>467</v>
      </c>
      <c r="B763" t="s">
        <v>14</v>
      </c>
    </row>
    <row r="764" spans="1:2" x14ac:dyDescent="0.3">
      <c r="A764" t="s">
        <v>95</v>
      </c>
      <c r="B764" t="s">
        <v>14</v>
      </c>
    </row>
    <row r="765" spans="1:2" x14ac:dyDescent="0.3">
      <c r="A765" t="s">
        <v>35</v>
      </c>
      <c r="B765" t="s">
        <v>18</v>
      </c>
    </row>
    <row r="766" spans="1:2" x14ac:dyDescent="0.3">
      <c r="A766" t="s">
        <v>24</v>
      </c>
      <c r="B766" t="s">
        <v>14</v>
      </c>
    </row>
    <row r="767" spans="1:2" x14ac:dyDescent="0.3">
      <c r="A767" t="s">
        <v>112</v>
      </c>
      <c r="B767" t="s">
        <v>14</v>
      </c>
    </row>
    <row r="768" spans="1:2" x14ac:dyDescent="0.3">
      <c r="A768" t="s">
        <v>467</v>
      </c>
      <c r="B768" t="s">
        <v>14</v>
      </c>
    </row>
    <row r="769" spans="1:2" x14ac:dyDescent="0.3">
      <c r="A769" t="s">
        <v>47</v>
      </c>
      <c r="B769" t="s">
        <v>14</v>
      </c>
    </row>
    <row r="770" spans="1:2" x14ac:dyDescent="0.3">
      <c r="A770" t="s">
        <v>15</v>
      </c>
      <c r="B770" t="s">
        <v>29</v>
      </c>
    </row>
    <row r="771" spans="1:2" x14ac:dyDescent="0.3">
      <c r="A771" t="s">
        <v>15</v>
      </c>
      <c r="B771" t="s">
        <v>29</v>
      </c>
    </row>
    <row r="772" spans="1:2" x14ac:dyDescent="0.3">
      <c r="A772" t="s">
        <v>15</v>
      </c>
      <c r="B772" t="s">
        <v>29</v>
      </c>
    </row>
    <row r="773" spans="1:2" x14ac:dyDescent="0.3">
      <c r="A773" t="s">
        <v>467</v>
      </c>
      <c r="B773" t="s">
        <v>14</v>
      </c>
    </row>
    <row r="774" spans="1:2" x14ac:dyDescent="0.3">
      <c r="A774" t="s">
        <v>38</v>
      </c>
      <c r="B774" t="s">
        <v>18</v>
      </c>
    </row>
    <row r="775" spans="1:2" x14ac:dyDescent="0.3">
      <c r="A775" t="s">
        <v>41</v>
      </c>
      <c r="B775" t="s">
        <v>14</v>
      </c>
    </row>
    <row r="776" spans="1:2" x14ac:dyDescent="0.3">
      <c r="A776" t="s">
        <v>70</v>
      </c>
      <c r="B776" t="s">
        <v>14</v>
      </c>
    </row>
    <row r="777" spans="1:2" x14ac:dyDescent="0.3">
      <c r="A777" t="s">
        <v>41</v>
      </c>
      <c r="B777" t="s">
        <v>29</v>
      </c>
    </row>
    <row r="778" spans="1:2" x14ac:dyDescent="0.3">
      <c r="A778" t="s">
        <v>15</v>
      </c>
      <c r="B778" t="s">
        <v>14</v>
      </c>
    </row>
    <row r="779" spans="1:2" x14ac:dyDescent="0.3">
      <c r="A779" t="s">
        <v>112</v>
      </c>
      <c r="B779" t="s">
        <v>18</v>
      </c>
    </row>
    <row r="780" spans="1:2" x14ac:dyDescent="0.3">
      <c r="A780" t="s">
        <v>15</v>
      </c>
      <c r="B780" t="s">
        <v>29</v>
      </c>
    </row>
    <row r="781" spans="1:2" x14ac:dyDescent="0.3">
      <c r="A781" t="s">
        <v>41</v>
      </c>
      <c r="B781" t="s">
        <v>18</v>
      </c>
    </row>
    <row r="782" spans="1:2" x14ac:dyDescent="0.3">
      <c r="A782" t="s">
        <v>19</v>
      </c>
      <c r="B782" t="s">
        <v>29</v>
      </c>
    </row>
    <row r="783" spans="1:2" x14ac:dyDescent="0.3">
      <c r="A783" t="s">
        <v>19</v>
      </c>
      <c r="B783" t="s">
        <v>29</v>
      </c>
    </row>
    <row r="784" spans="1:2" x14ac:dyDescent="0.3">
      <c r="A784" t="s">
        <v>19</v>
      </c>
      <c r="B784" t="s">
        <v>29</v>
      </c>
    </row>
    <row r="785" spans="1:2" x14ac:dyDescent="0.3">
      <c r="A785" t="s">
        <v>19</v>
      </c>
      <c r="B785" t="s">
        <v>29</v>
      </c>
    </row>
    <row r="786" spans="1:2" x14ac:dyDescent="0.3">
      <c r="A786" t="s">
        <v>19</v>
      </c>
      <c r="B786" t="s">
        <v>29</v>
      </c>
    </row>
    <row r="787" spans="1:2" x14ac:dyDescent="0.3">
      <c r="A787" t="s">
        <v>141</v>
      </c>
      <c r="B787" t="s">
        <v>29</v>
      </c>
    </row>
    <row r="788" spans="1:2" x14ac:dyDescent="0.3">
      <c r="A788" t="s">
        <v>62</v>
      </c>
      <c r="B788" t="s">
        <v>29</v>
      </c>
    </row>
    <row r="789" spans="1:2" x14ac:dyDescent="0.3">
      <c r="A789" t="s">
        <v>95</v>
      </c>
      <c r="B789" t="s">
        <v>14</v>
      </c>
    </row>
    <row r="790" spans="1:2" x14ac:dyDescent="0.3">
      <c r="A790" t="s">
        <v>67</v>
      </c>
      <c r="B790" t="s">
        <v>29</v>
      </c>
    </row>
    <row r="791" spans="1:2" x14ac:dyDescent="0.3">
      <c r="A791" t="s">
        <v>15</v>
      </c>
      <c r="B791" t="s">
        <v>29</v>
      </c>
    </row>
    <row r="792" spans="1:2" x14ac:dyDescent="0.3">
      <c r="A792" t="s">
        <v>1130</v>
      </c>
      <c r="B792" t="s">
        <v>29</v>
      </c>
    </row>
    <row r="793" spans="1:2" x14ac:dyDescent="0.3">
      <c r="A793" t="s">
        <v>467</v>
      </c>
      <c r="B793" t="s">
        <v>29</v>
      </c>
    </row>
    <row r="794" spans="1:2" x14ac:dyDescent="0.3">
      <c r="A794" t="s">
        <v>15</v>
      </c>
      <c r="B794" t="s">
        <v>29</v>
      </c>
    </row>
    <row r="795" spans="1:2" x14ac:dyDescent="0.3">
      <c r="A795" t="s">
        <v>15</v>
      </c>
      <c r="B795" t="s">
        <v>29</v>
      </c>
    </row>
    <row r="796" spans="1:2" x14ac:dyDescent="0.3">
      <c r="A796" t="s">
        <v>15</v>
      </c>
      <c r="B796" t="s">
        <v>29</v>
      </c>
    </row>
    <row r="797" spans="1:2" x14ac:dyDescent="0.3">
      <c r="A797" t="s">
        <v>15</v>
      </c>
      <c r="B797" t="s">
        <v>29</v>
      </c>
    </row>
    <row r="798" spans="1:2" x14ac:dyDescent="0.3">
      <c r="A798" t="s">
        <v>15</v>
      </c>
      <c r="B798" t="s">
        <v>29</v>
      </c>
    </row>
    <row r="799" spans="1:2" x14ac:dyDescent="0.3">
      <c r="A799" t="s">
        <v>24</v>
      </c>
      <c r="B799" t="s">
        <v>14</v>
      </c>
    </row>
    <row r="800" spans="1:2" x14ac:dyDescent="0.3">
      <c r="A800" t="s">
        <v>38</v>
      </c>
      <c r="B800" t="s">
        <v>14</v>
      </c>
    </row>
    <row r="801" spans="1:2" x14ac:dyDescent="0.3">
      <c r="A801" t="s">
        <v>15</v>
      </c>
      <c r="B801" t="s">
        <v>29</v>
      </c>
    </row>
    <row r="802" spans="1:2" x14ac:dyDescent="0.3">
      <c r="A802" t="s">
        <v>15</v>
      </c>
      <c r="B802" t="s">
        <v>29</v>
      </c>
    </row>
    <row r="803" spans="1:2" x14ac:dyDescent="0.3">
      <c r="A803" t="s">
        <v>1130</v>
      </c>
      <c r="B803" t="s">
        <v>29</v>
      </c>
    </row>
    <row r="804" spans="1:2" x14ac:dyDescent="0.3">
      <c r="A804" t="s">
        <v>41</v>
      </c>
      <c r="B804" t="s">
        <v>29</v>
      </c>
    </row>
    <row r="805" spans="1:2" x14ac:dyDescent="0.3">
      <c r="A805" t="s">
        <v>15</v>
      </c>
      <c r="B805" t="s">
        <v>29</v>
      </c>
    </row>
    <row r="806" spans="1:2" x14ac:dyDescent="0.3">
      <c r="A806" t="s">
        <v>38</v>
      </c>
      <c r="B806" t="s">
        <v>14</v>
      </c>
    </row>
    <row r="807" spans="1:2" x14ac:dyDescent="0.3">
      <c r="A807" t="s">
        <v>41</v>
      </c>
      <c r="B807" t="s">
        <v>29</v>
      </c>
    </row>
    <row r="808" spans="1:2" x14ac:dyDescent="0.3">
      <c r="A808" t="s">
        <v>41</v>
      </c>
      <c r="B808" t="s">
        <v>29</v>
      </c>
    </row>
    <row r="809" spans="1:2" x14ac:dyDescent="0.3">
      <c r="A809" t="s">
        <v>41</v>
      </c>
      <c r="B809" t="s">
        <v>14</v>
      </c>
    </row>
    <row r="810" spans="1:2" x14ac:dyDescent="0.3">
      <c r="A810" t="s">
        <v>41</v>
      </c>
      <c r="B810" t="s">
        <v>14</v>
      </c>
    </row>
    <row r="811" spans="1:2" x14ac:dyDescent="0.3">
      <c r="A811" t="s">
        <v>41</v>
      </c>
      <c r="B811" t="s">
        <v>14</v>
      </c>
    </row>
    <row r="812" spans="1:2" x14ac:dyDescent="0.3">
      <c r="A812" t="s">
        <v>141</v>
      </c>
      <c r="B812" t="s">
        <v>14</v>
      </c>
    </row>
    <row r="813" spans="1:2" x14ac:dyDescent="0.3">
      <c r="A813" t="s">
        <v>62</v>
      </c>
      <c r="B813" t="s">
        <v>29</v>
      </c>
    </row>
    <row r="814" spans="1:2" x14ac:dyDescent="0.3">
      <c r="A814" t="s">
        <v>62</v>
      </c>
      <c r="B814" t="s">
        <v>29</v>
      </c>
    </row>
    <row r="815" spans="1:2" x14ac:dyDescent="0.3">
      <c r="A815" t="s">
        <v>41</v>
      </c>
      <c r="B815" t="s">
        <v>14</v>
      </c>
    </row>
    <row r="816" spans="1:2" x14ac:dyDescent="0.3">
      <c r="A816" t="s">
        <v>88</v>
      </c>
      <c r="B816" t="s">
        <v>29</v>
      </c>
    </row>
    <row r="817" spans="1:2" x14ac:dyDescent="0.3">
      <c r="A817" t="s">
        <v>15</v>
      </c>
      <c r="B817" t="s">
        <v>29</v>
      </c>
    </row>
    <row r="818" spans="1:2" x14ac:dyDescent="0.3">
      <c r="A818" t="s">
        <v>15</v>
      </c>
      <c r="B818" t="s">
        <v>29</v>
      </c>
    </row>
    <row r="819" spans="1:2" x14ac:dyDescent="0.3">
      <c r="A819" t="s">
        <v>70</v>
      </c>
      <c r="B819" t="s">
        <v>14</v>
      </c>
    </row>
    <row r="820" spans="1:2" x14ac:dyDescent="0.3">
      <c r="A820" t="s">
        <v>15</v>
      </c>
      <c r="B820" t="s">
        <v>29</v>
      </c>
    </row>
    <row r="821" spans="1:2" x14ac:dyDescent="0.3">
      <c r="A821" t="s">
        <v>15</v>
      </c>
      <c r="B821" t="s">
        <v>29</v>
      </c>
    </row>
    <row r="822" spans="1:2" x14ac:dyDescent="0.3">
      <c r="A822" t="s">
        <v>30</v>
      </c>
      <c r="B822" t="s">
        <v>29</v>
      </c>
    </row>
    <row r="823" spans="1:2" x14ac:dyDescent="0.3">
      <c r="A823" t="s">
        <v>15</v>
      </c>
      <c r="B823" t="s">
        <v>29</v>
      </c>
    </row>
    <row r="824" spans="1:2" x14ac:dyDescent="0.3">
      <c r="A824" t="s">
        <v>112</v>
      </c>
      <c r="B824" t="s">
        <v>18</v>
      </c>
    </row>
    <row r="825" spans="1:2" x14ac:dyDescent="0.3">
      <c r="A825" t="s">
        <v>15</v>
      </c>
      <c r="B825" t="s">
        <v>29</v>
      </c>
    </row>
    <row r="826" spans="1:2" x14ac:dyDescent="0.3">
      <c r="A826" t="s">
        <v>19</v>
      </c>
      <c r="B826" t="s">
        <v>14</v>
      </c>
    </row>
    <row r="827" spans="1:2" x14ac:dyDescent="0.3">
      <c r="A827" t="s">
        <v>15</v>
      </c>
      <c r="B827" t="s">
        <v>29</v>
      </c>
    </row>
    <row r="828" spans="1:2" x14ac:dyDescent="0.3">
      <c r="A828" t="s">
        <v>112</v>
      </c>
      <c r="B828" t="s">
        <v>29</v>
      </c>
    </row>
    <row r="829" spans="1:2" x14ac:dyDescent="0.3">
      <c r="A829" t="s">
        <v>1130</v>
      </c>
      <c r="B829" t="s">
        <v>29</v>
      </c>
    </row>
    <row r="830" spans="1:2" x14ac:dyDescent="0.3">
      <c r="A830" t="s">
        <v>47</v>
      </c>
      <c r="B830" t="s">
        <v>14</v>
      </c>
    </row>
    <row r="831" spans="1:2" x14ac:dyDescent="0.3">
      <c r="A831" t="s">
        <v>467</v>
      </c>
      <c r="B831" t="s">
        <v>29</v>
      </c>
    </row>
    <row r="832" spans="1:2" x14ac:dyDescent="0.3">
      <c r="A832" t="s">
        <v>15</v>
      </c>
      <c r="B832" t="s">
        <v>14</v>
      </c>
    </row>
    <row r="833" spans="1:2" x14ac:dyDescent="0.3">
      <c r="A833" t="s">
        <v>15</v>
      </c>
      <c r="B833" t="s">
        <v>14</v>
      </c>
    </row>
    <row r="834" spans="1:2" x14ac:dyDescent="0.3">
      <c r="A834" t="s">
        <v>15</v>
      </c>
      <c r="B834" t="s">
        <v>29</v>
      </c>
    </row>
    <row r="835" spans="1:2" x14ac:dyDescent="0.3">
      <c r="A835" t="s">
        <v>231</v>
      </c>
      <c r="B835" t="s">
        <v>29</v>
      </c>
    </row>
    <row r="836" spans="1:2" x14ac:dyDescent="0.3">
      <c r="A836" t="s">
        <v>15</v>
      </c>
      <c r="B836" t="s">
        <v>29</v>
      </c>
    </row>
    <row r="837" spans="1:2" x14ac:dyDescent="0.3">
      <c r="A837" t="s">
        <v>15</v>
      </c>
      <c r="B837" t="s">
        <v>29</v>
      </c>
    </row>
    <row r="838" spans="1:2" x14ac:dyDescent="0.3">
      <c r="A838" t="s">
        <v>15</v>
      </c>
      <c r="B838" t="s">
        <v>29</v>
      </c>
    </row>
    <row r="839" spans="1:2" x14ac:dyDescent="0.3">
      <c r="A839" t="s">
        <v>19</v>
      </c>
      <c r="B839" t="s">
        <v>14</v>
      </c>
    </row>
    <row r="840" spans="1:2" x14ac:dyDescent="0.3">
      <c r="A840" t="s">
        <v>15</v>
      </c>
      <c r="B840" t="s">
        <v>29</v>
      </c>
    </row>
    <row r="841" spans="1:2" x14ac:dyDescent="0.3">
      <c r="A841" t="s">
        <v>15</v>
      </c>
      <c r="B841" t="s">
        <v>29</v>
      </c>
    </row>
    <row r="842" spans="1:2" x14ac:dyDescent="0.3">
      <c r="A842" t="s">
        <v>15</v>
      </c>
      <c r="B842" t="s">
        <v>14</v>
      </c>
    </row>
    <row r="843" spans="1:2" x14ac:dyDescent="0.3">
      <c r="A843" t="s">
        <v>15</v>
      </c>
      <c r="B843" t="s">
        <v>29</v>
      </c>
    </row>
    <row r="844" spans="1:2" x14ac:dyDescent="0.3">
      <c r="A844" t="s">
        <v>15</v>
      </c>
      <c r="B844" t="s">
        <v>18</v>
      </c>
    </row>
    <row r="845" spans="1:2" x14ac:dyDescent="0.3">
      <c r="A845" t="s">
        <v>62</v>
      </c>
      <c r="B845" t="s">
        <v>18</v>
      </c>
    </row>
    <row r="846" spans="1:2" x14ac:dyDescent="0.3">
      <c r="A846" t="s">
        <v>24</v>
      </c>
      <c r="B846" t="s">
        <v>18</v>
      </c>
    </row>
    <row r="847" spans="1:2" x14ac:dyDescent="0.3">
      <c r="A847" t="s">
        <v>15</v>
      </c>
      <c r="B847" t="s">
        <v>29</v>
      </c>
    </row>
    <row r="848" spans="1:2" x14ac:dyDescent="0.3">
      <c r="A848" t="s">
        <v>41</v>
      </c>
      <c r="B848" t="s">
        <v>29</v>
      </c>
    </row>
    <row r="849" spans="1:2" x14ac:dyDescent="0.3">
      <c r="A849" t="s">
        <v>19</v>
      </c>
      <c r="B849" t="s">
        <v>29</v>
      </c>
    </row>
    <row r="850" spans="1:2" x14ac:dyDescent="0.3">
      <c r="A850" t="s">
        <v>19</v>
      </c>
      <c r="B850" t="s">
        <v>14</v>
      </c>
    </row>
    <row r="851" spans="1:2" x14ac:dyDescent="0.3">
      <c r="A851" t="s">
        <v>35</v>
      </c>
      <c r="B851" t="s">
        <v>29</v>
      </c>
    </row>
    <row r="852" spans="1:2" x14ac:dyDescent="0.3">
      <c r="A852" t="s">
        <v>41</v>
      </c>
      <c r="B852" t="s">
        <v>29</v>
      </c>
    </row>
    <row r="853" spans="1:2" x14ac:dyDescent="0.3">
      <c r="A853" t="s">
        <v>41</v>
      </c>
      <c r="B853" t="s">
        <v>14</v>
      </c>
    </row>
    <row r="854" spans="1:2" x14ac:dyDescent="0.3">
      <c r="A854" t="s">
        <v>41</v>
      </c>
      <c r="B854" t="s">
        <v>14</v>
      </c>
    </row>
    <row r="855" spans="1:2" x14ac:dyDescent="0.3">
      <c r="A855" t="s">
        <v>62</v>
      </c>
      <c r="B855" t="s">
        <v>29</v>
      </c>
    </row>
    <row r="856" spans="1:2" x14ac:dyDescent="0.3">
      <c r="A856" t="s">
        <v>38</v>
      </c>
      <c r="B856" t="s">
        <v>14</v>
      </c>
    </row>
    <row r="857" spans="1:2" x14ac:dyDescent="0.3">
      <c r="A857" t="s">
        <v>38</v>
      </c>
      <c r="B857" t="s">
        <v>14</v>
      </c>
    </row>
    <row r="858" spans="1:2" x14ac:dyDescent="0.3">
      <c r="A858" t="s">
        <v>41</v>
      </c>
      <c r="B858" t="s">
        <v>14</v>
      </c>
    </row>
    <row r="859" spans="1:2" x14ac:dyDescent="0.3">
      <c r="A859" t="s">
        <v>47</v>
      </c>
      <c r="B859" t="s">
        <v>14</v>
      </c>
    </row>
    <row r="860" spans="1:2" x14ac:dyDescent="0.3">
      <c r="A860" t="s">
        <v>112</v>
      </c>
      <c r="B860" t="s">
        <v>29</v>
      </c>
    </row>
    <row r="861" spans="1:2" x14ac:dyDescent="0.3">
      <c r="A861" t="s">
        <v>15</v>
      </c>
      <c r="B861" t="s">
        <v>29</v>
      </c>
    </row>
    <row r="862" spans="1:2" x14ac:dyDescent="0.3">
      <c r="A862" t="s">
        <v>15</v>
      </c>
      <c r="B862" t="s">
        <v>29</v>
      </c>
    </row>
    <row r="863" spans="1:2" x14ac:dyDescent="0.3">
      <c r="A863" t="s">
        <v>70</v>
      </c>
      <c r="B863" t="s">
        <v>14</v>
      </c>
    </row>
    <row r="864" spans="1:2" x14ac:dyDescent="0.3">
      <c r="A864" t="s">
        <v>15</v>
      </c>
      <c r="B864" t="s">
        <v>29</v>
      </c>
    </row>
    <row r="865" spans="1:2" x14ac:dyDescent="0.3">
      <c r="A865" t="s">
        <v>88</v>
      </c>
      <c r="B865" t="s">
        <v>29</v>
      </c>
    </row>
    <row r="866" spans="1:2" x14ac:dyDescent="0.3">
      <c r="A866" t="s">
        <v>47</v>
      </c>
      <c r="B866" t="s">
        <v>14</v>
      </c>
    </row>
    <row r="867" spans="1:2" x14ac:dyDescent="0.3">
      <c r="A867" t="s">
        <v>24</v>
      </c>
      <c r="B867" t="s">
        <v>29</v>
      </c>
    </row>
    <row r="868" spans="1:2" x14ac:dyDescent="0.3">
      <c r="A868" t="s">
        <v>47</v>
      </c>
      <c r="B868" t="s">
        <v>14</v>
      </c>
    </row>
    <row r="869" spans="1:2" x14ac:dyDescent="0.3">
      <c r="A869" t="s">
        <v>15</v>
      </c>
      <c r="B869" t="s">
        <v>29</v>
      </c>
    </row>
    <row r="870" spans="1:2" x14ac:dyDescent="0.3">
      <c r="A870" t="s">
        <v>15</v>
      </c>
      <c r="B870" t="s">
        <v>29</v>
      </c>
    </row>
    <row r="871" spans="1:2" x14ac:dyDescent="0.3">
      <c r="A871" t="s">
        <v>15</v>
      </c>
      <c r="B871" t="s">
        <v>29</v>
      </c>
    </row>
    <row r="872" spans="1:2" x14ac:dyDescent="0.3">
      <c r="A872" t="s">
        <v>15</v>
      </c>
      <c r="B872" t="s">
        <v>29</v>
      </c>
    </row>
    <row r="873" spans="1:2" x14ac:dyDescent="0.3">
      <c r="A873" t="s">
        <v>15</v>
      </c>
      <c r="B873" t="s">
        <v>14</v>
      </c>
    </row>
    <row r="874" spans="1:2" x14ac:dyDescent="0.3">
      <c r="A874" t="s">
        <v>15</v>
      </c>
      <c r="B874" t="s">
        <v>29</v>
      </c>
    </row>
    <row r="875" spans="1:2" x14ac:dyDescent="0.3">
      <c r="A875" t="s">
        <v>73</v>
      </c>
      <c r="B875" t="s">
        <v>14</v>
      </c>
    </row>
    <row r="876" spans="1:2" x14ac:dyDescent="0.3">
      <c r="A876" t="s">
        <v>15</v>
      </c>
      <c r="B876" t="s">
        <v>29</v>
      </c>
    </row>
    <row r="877" spans="1:2" x14ac:dyDescent="0.3">
      <c r="A877" t="s">
        <v>15</v>
      </c>
      <c r="B877" t="s">
        <v>29</v>
      </c>
    </row>
    <row r="878" spans="1:2" x14ac:dyDescent="0.3">
      <c r="A878" t="s">
        <v>15</v>
      </c>
      <c r="B878" t="s">
        <v>29</v>
      </c>
    </row>
    <row r="879" spans="1:2" x14ac:dyDescent="0.3">
      <c r="A879" t="s">
        <v>15</v>
      </c>
      <c r="B879" t="s">
        <v>29</v>
      </c>
    </row>
    <row r="880" spans="1:2" x14ac:dyDescent="0.3">
      <c r="A880" t="s">
        <v>15</v>
      </c>
      <c r="B880" t="s">
        <v>29</v>
      </c>
    </row>
    <row r="881" spans="1:2" x14ac:dyDescent="0.3">
      <c r="A881" t="s">
        <v>38</v>
      </c>
      <c r="B881" t="s">
        <v>14</v>
      </c>
    </row>
    <row r="882" spans="1:2" x14ac:dyDescent="0.3">
      <c r="A882" t="s">
        <v>38</v>
      </c>
      <c r="B882" t="s">
        <v>18</v>
      </c>
    </row>
    <row r="883" spans="1:2" x14ac:dyDescent="0.3">
      <c r="A883" t="s">
        <v>15</v>
      </c>
      <c r="B883" t="s">
        <v>14</v>
      </c>
    </row>
    <row r="884" spans="1:2" x14ac:dyDescent="0.3">
      <c r="A884" t="s">
        <v>41</v>
      </c>
      <c r="B884" t="s">
        <v>29</v>
      </c>
    </row>
    <row r="885" spans="1:2" x14ac:dyDescent="0.3">
      <c r="A885" t="s">
        <v>62</v>
      </c>
      <c r="B885" t="s">
        <v>29</v>
      </c>
    </row>
    <row r="886" spans="1:2" x14ac:dyDescent="0.3">
      <c r="A886" t="s">
        <v>62</v>
      </c>
      <c r="B886" t="s">
        <v>29</v>
      </c>
    </row>
    <row r="887" spans="1:2" x14ac:dyDescent="0.3">
      <c r="A887" t="s">
        <v>67</v>
      </c>
      <c r="B887" t="s">
        <v>29</v>
      </c>
    </row>
    <row r="888" spans="1:2" x14ac:dyDescent="0.3">
      <c r="A888" t="s">
        <v>15</v>
      </c>
      <c r="B888" t="s">
        <v>29</v>
      </c>
    </row>
    <row r="889" spans="1:2" x14ac:dyDescent="0.3">
      <c r="A889" t="s">
        <v>15</v>
      </c>
      <c r="B889" t="s">
        <v>29</v>
      </c>
    </row>
    <row r="890" spans="1:2" x14ac:dyDescent="0.3">
      <c r="A890" t="s">
        <v>35</v>
      </c>
      <c r="B890" t="s">
        <v>18</v>
      </c>
    </row>
    <row r="891" spans="1:2" x14ac:dyDescent="0.3">
      <c r="A891" t="s">
        <v>15</v>
      </c>
      <c r="B891" t="s">
        <v>29</v>
      </c>
    </row>
    <row r="892" spans="1:2" x14ac:dyDescent="0.3">
      <c r="A892" t="s">
        <v>15</v>
      </c>
      <c r="B892" t="s">
        <v>29</v>
      </c>
    </row>
    <row r="893" spans="1:2" x14ac:dyDescent="0.3">
      <c r="A893" t="s">
        <v>15</v>
      </c>
      <c r="B893" t="s">
        <v>29</v>
      </c>
    </row>
    <row r="894" spans="1:2" x14ac:dyDescent="0.3">
      <c r="A894" t="s">
        <v>88</v>
      </c>
      <c r="B894" t="s">
        <v>29</v>
      </c>
    </row>
    <row r="895" spans="1:2" x14ac:dyDescent="0.3">
      <c r="A895" t="s">
        <v>15</v>
      </c>
      <c r="B895" t="s">
        <v>29</v>
      </c>
    </row>
    <row r="896" spans="1:2" x14ac:dyDescent="0.3">
      <c r="A896" t="s">
        <v>15</v>
      </c>
      <c r="B896" t="s">
        <v>29</v>
      </c>
    </row>
    <row r="897" spans="1:2" x14ac:dyDescent="0.3">
      <c r="A897" t="s">
        <v>15</v>
      </c>
      <c r="B897" t="s">
        <v>29</v>
      </c>
    </row>
    <row r="898" spans="1:2" x14ac:dyDescent="0.3">
      <c r="A898" t="s">
        <v>62</v>
      </c>
      <c r="B898" t="s">
        <v>14</v>
      </c>
    </row>
    <row r="899" spans="1:2" x14ac:dyDescent="0.3">
      <c r="A899" t="s">
        <v>95</v>
      </c>
      <c r="B899" t="s">
        <v>14</v>
      </c>
    </row>
    <row r="900" spans="1:2" x14ac:dyDescent="0.3">
      <c r="A900" t="s">
        <v>35</v>
      </c>
      <c r="B900" t="s">
        <v>18</v>
      </c>
    </row>
    <row r="901" spans="1:2" x14ac:dyDescent="0.3">
      <c r="A901" t="s">
        <v>15</v>
      </c>
      <c r="B901" t="s">
        <v>29</v>
      </c>
    </row>
    <row r="902" spans="1:2" x14ac:dyDescent="0.3">
      <c r="A902" t="s">
        <v>1130</v>
      </c>
      <c r="B902" t="s">
        <v>29</v>
      </c>
    </row>
    <row r="903" spans="1:2" x14ac:dyDescent="0.3">
      <c r="A903" t="s">
        <v>41</v>
      </c>
      <c r="B903" t="s">
        <v>29</v>
      </c>
    </row>
    <row r="904" spans="1:2" x14ac:dyDescent="0.3">
      <c r="A904" t="s">
        <v>38</v>
      </c>
      <c r="B904" t="s">
        <v>18</v>
      </c>
    </row>
    <row r="905" spans="1:2" x14ac:dyDescent="0.3">
      <c r="A905" t="s">
        <v>15</v>
      </c>
      <c r="B905" t="s">
        <v>29</v>
      </c>
    </row>
    <row r="906" spans="1:2" x14ac:dyDescent="0.3">
      <c r="A906" t="s">
        <v>15</v>
      </c>
      <c r="B906" t="s">
        <v>29</v>
      </c>
    </row>
    <row r="907" spans="1:2" x14ac:dyDescent="0.3">
      <c r="A907" t="s">
        <v>35</v>
      </c>
      <c r="B907" t="s">
        <v>29</v>
      </c>
    </row>
    <row r="908" spans="1:2" x14ac:dyDescent="0.3">
      <c r="A908" t="s">
        <v>15</v>
      </c>
      <c r="B908" t="s">
        <v>29</v>
      </c>
    </row>
    <row r="909" spans="1:2" x14ac:dyDescent="0.3">
      <c r="A909" t="s">
        <v>35</v>
      </c>
      <c r="B909" t="s">
        <v>18</v>
      </c>
    </row>
    <row r="910" spans="1:2" x14ac:dyDescent="0.3">
      <c r="A910" t="s">
        <v>19</v>
      </c>
      <c r="B910" t="s">
        <v>14</v>
      </c>
    </row>
    <row r="911" spans="1:2" x14ac:dyDescent="0.3">
      <c r="A911" t="s">
        <v>30</v>
      </c>
      <c r="B911" t="s">
        <v>29</v>
      </c>
    </row>
    <row r="912" spans="1:2" x14ac:dyDescent="0.3">
      <c r="A912" t="s">
        <v>15</v>
      </c>
      <c r="B912" t="s">
        <v>29</v>
      </c>
    </row>
    <row r="913" spans="1:2" x14ac:dyDescent="0.3">
      <c r="A913" t="s">
        <v>15</v>
      </c>
      <c r="B913" t="s">
        <v>29</v>
      </c>
    </row>
    <row r="914" spans="1:2" x14ac:dyDescent="0.3">
      <c r="A914" t="s">
        <v>47</v>
      </c>
      <c r="B914" t="s">
        <v>14</v>
      </c>
    </row>
    <row r="915" spans="1:2" x14ac:dyDescent="0.3">
      <c r="A915" t="s">
        <v>15</v>
      </c>
      <c r="B915" t="s">
        <v>29</v>
      </c>
    </row>
    <row r="916" spans="1:2" x14ac:dyDescent="0.3">
      <c r="A916" t="s">
        <v>15</v>
      </c>
      <c r="B916" t="s">
        <v>29</v>
      </c>
    </row>
    <row r="917" spans="1:2" x14ac:dyDescent="0.3">
      <c r="A917" t="s">
        <v>41</v>
      </c>
      <c r="B917" t="s">
        <v>29</v>
      </c>
    </row>
    <row r="918" spans="1:2" x14ac:dyDescent="0.3">
      <c r="A918" t="s">
        <v>47</v>
      </c>
      <c r="B918" t="s">
        <v>14</v>
      </c>
    </row>
    <row r="919" spans="1:2" x14ac:dyDescent="0.3">
      <c r="A919" t="s">
        <v>15</v>
      </c>
      <c r="B919" t="s">
        <v>29</v>
      </c>
    </row>
    <row r="920" spans="1:2" x14ac:dyDescent="0.3">
      <c r="A920" t="s">
        <v>41</v>
      </c>
      <c r="B920" t="s">
        <v>14</v>
      </c>
    </row>
    <row r="921" spans="1:2" x14ac:dyDescent="0.3">
      <c r="A921" t="s">
        <v>174</v>
      </c>
      <c r="B921" t="s">
        <v>14</v>
      </c>
    </row>
    <row r="922" spans="1:2" x14ac:dyDescent="0.3">
      <c r="A922" t="s">
        <v>62</v>
      </c>
      <c r="B922" t="s">
        <v>29</v>
      </c>
    </row>
    <row r="923" spans="1:2" x14ac:dyDescent="0.3">
      <c r="A923" t="s">
        <v>62</v>
      </c>
      <c r="B923" t="s">
        <v>29</v>
      </c>
    </row>
    <row r="924" spans="1:2" x14ac:dyDescent="0.3">
      <c r="A924" t="s">
        <v>73</v>
      </c>
      <c r="B924" t="s">
        <v>14</v>
      </c>
    </row>
    <row r="925" spans="1:2" x14ac:dyDescent="0.3">
      <c r="A925" t="s">
        <v>88</v>
      </c>
      <c r="B925" t="s">
        <v>29</v>
      </c>
    </row>
    <row r="926" spans="1:2" x14ac:dyDescent="0.3">
      <c r="A926" t="s">
        <v>379</v>
      </c>
      <c r="B926" t="s">
        <v>29</v>
      </c>
    </row>
    <row r="927" spans="1:2" x14ac:dyDescent="0.3">
      <c r="A927" t="s">
        <v>231</v>
      </c>
      <c r="B927" t="s">
        <v>14</v>
      </c>
    </row>
    <row r="928" spans="1:2" x14ac:dyDescent="0.3">
      <c r="A928" t="s">
        <v>15</v>
      </c>
      <c r="B928" t="s">
        <v>29</v>
      </c>
    </row>
    <row r="929" spans="1:2" x14ac:dyDescent="0.3">
      <c r="A929" t="s">
        <v>15</v>
      </c>
      <c r="B929" t="s">
        <v>29</v>
      </c>
    </row>
    <row r="930" spans="1:2" x14ac:dyDescent="0.3">
      <c r="A930" t="s">
        <v>15</v>
      </c>
      <c r="B930" t="s">
        <v>29</v>
      </c>
    </row>
    <row r="931" spans="1:2" x14ac:dyDescent="0.3">
      <c r="A931" t="s">
        <v>15</v>
      </c>
      <c r="B931" t="s">
        <v>29</v>
      </c>
    </row>
    <row r="932" spans="1:2" x14ac:dyDescent="0.3">
      <c r="A932" t="s">
        <v>15</v>
      </c>
      <c r="B932" t="s">
        <v>29</v>
      </c>
    </row>
    <row r="933" spans="1:2" x14ac:dyDescent="0.3">
      <c r="A933" t="s">
        <v>15</v>
      </c>
      <c r="B933" t="s">
        <v>29</v>
      </c>
    </row>
    <row r="934" spans="1:2" x14ac:dyDescent="0.3">
      <c r="A934" t="s">
        <v>15</v>
      </c>
      <c r="B934" t="s">
        <v>29</v>
      </c>
    </row>
    <row r="935" spans="1:2" x14ac:dyDescent="0.3">
      <c r="A935" t="s">
        <v>15</v>
      </c>
      <c r="B935" t="s">
        <v>29</v>
      </c>
    </row>
    <row r="936" spans="1:2" x14ac:dyDescent="0.3">
      <c r="A936" t="s">
        <v>112</v>
      </c>
      <c r="B936" t="s">
        <v>14</v>
      </c>
    </row>
    <row r="937" spans="1:2" x14ac:dyDescent="0.3">
      <c r="A937" t="s">
        <v>15</v>
      </c>
      <c r="B937" t="s">
        <v>29</v>
      </c>
    </row>
    <row r="938" spans="1:2" x14ac:dyDescent="0.3">
      <c r="A938" t="s">
        <v>15</v>
      </c>
      <c r="B938" t="s">
        <v>29</v>
      </c>
    </row>
    <row r="939" spans="1:2" x14ac:dyDescent="0.3">
      <c r="A939" t="s">
        <v>15</v>
      </c>
      <c r="B939" t="s">
        <v>29</v>
      </c>
    </row>
    <row r="940" spans="1:2" x14ac:dyDescent="0.3">
      <c r="A940" t="s">
        <v>15</v>
      </c>
      <c r="B940" t="s">
        <v>29</v>
      </c>
    </row>
    <row r="941" spans="1:2" x14ac:dyDescent="0.3">
      <c r="A941" t="s">
        <v>15</v>
      </c>
      <c r="B941" t="s">
        <v>29</v>
      </c>
    </row>
    <row r="942" spans="1:2" x14ac:dyDescent="0.3">
      <c r="A942" t="s">
        <v>15</v>
      </c>
      <c r="B942" t="s">
        <v>29</v>
      </c>
    </row>
    <row r="943" spans="1:2" x14ac:dyDescent="0.3">
      <c r="A943" t="s">
        <v>15</v>
      </c>
      <c r="B943" t="s">
        <v>14</v>
      </c>
    </row>
    <row r="944" spans="1:2" x14ac:dyDescent="0.3">
      <c r="A944" t="s">
        <v>62</v>
      </c>
      <c r="B944" t="s">
        <v>29</v>
      </c>
    </row>
    <row r="945" spans="1:2" x14ac:dyDescent="0.3">
      <c r="A945" t="s">
        <v>15</v>
      </c>
      <c r="B945" t="s">
        <v>29</v>
      </c>
    </row>
    <row r="946" spans="1:2" x14ac:dyDescent="0.3">
      <c r="A946" t="s">
        <v>73</v>
      </c>
      <c r="B946" t="s">
        <v>29</v>
      </c>
    </row>
    <row r="947" spans="1:2" x14ac:dyDescent="0.3">
      <c r="A947" t="s">
        <v>15</v>
      </c>
      <c r="B947" t="s">
        <v>29</v>
      </c>
    </row>
    <row r="948" spans="1:2" x14ac:dyDescent="0.3">
      <c r="A948" t="s">
        <v>15</v>
      </c>
      <c r="B948" t="s">
        <v>29</v>
      </c>
    </row>
    <row r="949" spans="1:2" x14ac:dyDescent="0.3">
      <c r="A949" t="s">
        <v>30</v>
      </c>
      <c r="B949" t="s">
        <v>29</v>
      </c>
    </row>
    <row r="950" spans="1:2" x14ac:dyDescent="0.3">
      <c r="A950" t="s">
        <v>62</v>
      </c>
      <c r="B950" t="s">
        <v>29</v>
      </c>
    </row>
    <row r="951" spans="1:2" x14ac:dyDescent="0.3">
      <c r="A951" t="s">
        <v>62</v>
      </c>
      <c r="B951" t="s">
        <v>29</v>
      </c>
    </row>
    <row r="952" spans="1:2" x14ac:dyDescent="0.3">
      <c r="A952" t="s">
        <v>467</v>
      </c>
      <c r="B952" t="s">
        <v>29</v>
      </c>
    </row>
    <row r="953" spans="1:2" x14ac:dyDescent="0.3">
      <c r="A953" t="s">
        <v>15</v>
      </c>
      <c r="B953" t="s">
        <v>18</v>
      </c>
    </row>
    <row r="954" spans="1:2" x14ac:dyDescent="0.3">
      <c r="A954" t="s">
        <v>15</v>
      </c>
      <c r="B954" t="s">
        <v>29</v>
      </c>
    </row>
    <row r="955" spans="1:2" x14ac:dyDescent="0.3">
      <c r="A955" t="s">
        <v>112</v>
      </c>
      <c r="B955" t="s">
        <v>14</v>
      </c>
    </row>
    <row r="956" spans="1:2" x14ac:dyDescent="0.3">
      <c r="A956" t="s">
        <v>15</v>
      </c>
      <c r="B956" t="s">
        <v>29</v>
      </c>
    </row>
    <row r="957" spans="1:2" x14ac:dyDescent="0.3">
      <c r="A957" t="s">
        <v>15</v>
      </c>
      <c r="B957" t="s">
        <v>29</v>
      </c>
    </row>
    <row r="958" spans="1:2" x14ac:dyDescent="0.3">
      <c r="A958" t="s">
        <v>15</v>
      </c>
      <c r="B958" t="s">
        <v>29</v>
      </c>
    </row>
    <row r="959" spans="1:2" x14ac:dyDescent="0.3">
      <c r="A959" t="s">
        <v>62</v>
      </c>
      <c r="B959" t="s">
        <v>29</v>
      </c>
    </row>
    <row r="960" spans="1:2" x14ac:dyDescent="0.3">
      <c r="A960" t="s">
        <v>15</v>
      </c>
      <c r="B960" t="s">
        <v>29</v>
      </c>
    </row>
    <row r="961" spans="1:2" x14ac:dyDescent="0.3">
      <c r="A961" t="s">
        <v>15</v>
      </c>
      <c r="B961" t="s">
        <v>29</v>
      </c>
    </row>
    <row r="962" spans="1:2" x14ac:dyDescent="0.3">
      <c r="A962" t="s">
        <v>88</v>
      </c>
      <c r="B962" t="s">
        <v>29</v>
      </c>
    </row>
    <row r="963" spans="1:2" x14ac:dyDescent="0.3">
      <c r="A963" t="s">
        <v>15</v>
      </c>
      <c r="B963" t="s">
        <v>29</v>
      </c>
    </row>
    <row r="964" spans="1:2" x14ac:dyDescent="0.3">
      <c r="A964" t="s">
        <v>15</v>
      </c>
      <c r="B964" t="s">
        <v>29</v>
      </c>
    </row>
    <row r="965" spans="1:2" x14ac:dyDescent="0.3">
      <c r="A965" t="s">
        <v>38</v>
      </c>
      <c r="B965" t="s">
        <v>14</v>
      </c>
    </row>
    <row r="966" spans="1:2" x14ac:dyDescent="0.3">
      <c r="A966" t="s">
        <v>15</v>
      </c>
      <c r="B966" t="s">
        <v>29</v>
      </c>
    </row>
    <row r="967" spans="1:2" x14ac:dyDescent="0.3">
      <c r="A967" t="s">
        <v>15</v>
      </c>
      <c r="B967" t="s">
        <v>29</v>
      </c>
    </row>
    <row r="968" spans="1:2" x14ac:dyDescent="0.3">
      <c r="A968" t="s">
        <v>117</v>
      </c>
      <c r="B968" t="s">
        <v>18</v>
      </c>
    </row>
    <row r="969" spans="1:2" x14ac:dyDescent="0.3">
      <c r="A969" t="s">
        <v>41</v>
      </c>
      <c r="B969" t="s">
        <v>29</v>
      </c>
    </row>
    <row r="970" spans="1:2" x14ac:dyDescent="0.3">
      <c r="A970" t="s">
        <v>41</v>
      </c>
      <c r="B970" t="s">
        <v>29</v>
      </c>
    </row>
    <row r="971" spans="1:2" x14ac:dyDescent="0.3">
      <c r="A971" t="s">
        <v>41</v>
      </c>
      <c r="B971" t="s">
        <v>29</v>
      </c>
    </row>
    <row r="972" spans="1:2" x14ac:dyDescent="0.3">
      <c r="A972" t="s">
        <v>15</v>
      </c>
      <c r="B972" t="s">
        <v>29</v>
      </c>
    </row>
    <row r="973" spans="1:2" x14ac:dyDescent="0.3">
      <c r="A973" t="s">
        <v>41</v>
      </c>
      <c r="B973" t="s">
        <v>14</v>
      </c>
    </row>
    <row r="974" spans="1:2" x14ac:dyDescent="0.3">
      <c r="A974" t="s">
        <v>62</v>
      </c>
      <c r="B974" t="s">
        <v>29</v>
      </c>
    </row>
    <row r="975" spans="1:2" x14ac:dyDescent="0.3">
      <c r="A975" t="s">
        <v>1988</v>
      </c>
      <c r="B975" t="s">
        <v>18</v>
      </c>
    </row>
    <row r="976" spans="1:2" x14ac:dyDescent="0.3">
      <c r="A976" t="s">
        <v>15</v>
      </c>
      <c r="B976" t="s">
        <v>29</v>
      </c>
    </row>
    <row r="977" spans="1:2" x14ac:dyDescent="0.3">
      <c r="A977" t="s">
        <v>24</v>
      </c>
      <c r="B977" t="s">
        <v>14</v>
      </c>
    </row>
    <row r="978" spans="1:2" x14ac:dyDescent="0.3">
      <c r="A978" t="s">
        <v>88</v>
      </c>
      <c r="B978" t="s">
        <v>29</v>
      </c>
    </row>
    <row r="979" spans="1:2" x14ac:dyDescent="0.3">
      <c r="A979" t="s">
        <v>15</v>
      </c>
      <c r="B979" t="s">
        <v>14</v>
      </c>
    </row>
    <row r="980" spans="1:2" x14ac:dyDescent="0.3">
      <c r="A980" t="s">
        <v>15</v>
      </c>
      <c r="B980" t="s">
        <v>29</v>
      </c>
    </row>
    <row r="981" spans="1:2" x14ac:dyDescent="0.3">
      <c r="A981" t="s">
        <v>15</v>
      </c>
      <c r="B981" t="s">
        <v>29</v>
      </c>
    </row>
    <row r="982" spans="1:2" x14ac:dyDescent="0.3">
      <c r="A982" t="s">
        <v>15</v>
      </c>
      <c r="B982" t="s">
        <v>29</v>
      </c>
    </row>
    <row r="983" spans="1:2" x14ac:dyDescent="0.3">
      <c r="A983" t="s">
        <v>47</v>
      </c>
      <c r="B983" t="s">
        <v>14</v>
      </c>
    </row>
    <row r="984" spans="1:2" x14ac:dyDescent="0.3">
      <c r="A984" t="s">
        <v>15</v>
      </c>
      <c r="B984" t="s">
        <v>29</v>
      </c>
    </row>
    <row r="985" spans="1:2" x14ac:dyDescent="0.3">
      <c r="A985" t="s">
        <v>15</v>
      </c>
      <c r="B985" t="s">
        <v>29</v>
      </c>
    </row>
    <row r="986" spans="1:2" x14ac:dyDescent="0.3">
      <c r="A986" t="s">
        <v>88</v>
      </c>
      <c r="B986" t="s">
        <v>29</v>
      </c>
    </row>
    <row r="987" spans="1:2" x14ac:dyDescent="0.3">
      <c r="A987" t="s">
        <v>15</v>
      </c>
      <c r="B987" t="s">
        <v>29</v>
      </c>
    </row>
    <row r="988" spans="1:2" x14ac:dyDescent="0.3">
      <c r="A988" t="s">
        <v>1130</v>
      </c>
      <c r="B988" t="s">
        <v>14</v>
      </c>
    </row>
    <row r="989" spans="1:2" x14ac:dyDescent="0.3">
      <c r="A989" t="s">
        <v>15</v>
      </c>
      <c r="B989" t="s">
        <v>29</v>
      </c>
    </row>
    <row r="990" spans="1:2" x14ac:dyDescent="0.3">
      <c r="A990" t="s">
        <v>15</v>
      </c>
      <c r="B990" t="s">
        <v>29</v>
      </c>
    </row>
    <row r="991" spans="1:2" x14ac:dyDescent="0.3">
      <c r="A991" t="s">
        <v>1130</v>
      </c>
      <c r="B991" t="s">
        <v>14</v>
      </c>
    </row>
    <row r="992" spans="1:2" x14ac:dyDescent="0.3">
      <c r="A992" t="s">
        <v>15</v>
      </c>
      <c r="B992" t="s">
        <v>29</v>
      </c>
    </row>
    <row r="993" spans="1:2" x14ac:dyDescent="0.3">
      <c r="A993" t="s">
        <v>15</v>
      </c>
      <c r="B993" t="s">
        <v>29</v>
      </c>
    </row>
    <row r="994" spans="1:2" x14ac:dyDescent="0.3">
      <c r="A994" t="s">
        <v>15</v>
      </c>
      <c r="B994" t="s">
        <v>29</v>
      </c>
    </row>
    <row r="995" spans="1:2" x14ac:dyDescent="0.3">
      <c r="A995" t="s">
        <v>15</v>
      </c>
      <c r="B995" t="s">
        <v>14</v>
      </c>
    </row>
    <row r="996" spans="1:2" x14ac:dyDescent="0.3">
      <c r="A996" t="s">
        <v>15</v>
      </c>
      <c r="B996" t="s">
        <v>29</v>
      </c>
    </row>
    <row r="997" spans="1:2" x14ac:dyDescent="0.3">
      <c r="A997" t="s">
        <v>15</v>
      </c>
      <c r="B997" t="s">
        <v>29</v>
      </c>
    </row>
    <row r="998" spans="1:2" x14ac:dyDescent="0.3">
      <c r="A998" t="s">
        <v>15</v>
      </c>
      <c r="B998" t="s">
        <v>29</v>
      </c>
    </row>
    <row r="999" spans="1:2" x14ac:dyDescent="0.3">
      <c r="A999" t="s">
        <v>15</v>
      </c>
      <c r="B999" t="s">
        <v>29</v>
      </c>
    </row>
    <row r="1000" spans="1:2" x14ac:dyDescent="0.3">
      <c r="A1000" t="s">
        <v>15</v>
      </c>
      <c r="B1000" t="s">
        <v>29</v>
      </c>
    </row>
    <row r="1001" spans="1:2" x14ac:dyDescent="0.3">
      <c r="A1001" t="s">
        <v>15</v>
      </c>
      <c r="B1001" t="s">
        <v>29</v>
      </c>
    </row>
    <row r="1002" spans="1:2" x14ac:dyDescent="0.3">
      <c r="A1002" t="s">
        <v>15</v>
      </c>
      <c r="B1002" t="s">
        <v>29</v>
      </c>
    </row>
    <row r="1003" spans="1:2" x14ac:dyDescent="0.3">
      <c r="A1003" t="s">
        <v>19</v>
      </c>
      <c r="B1003" t="s">
        <v>14</v>
      </c>
    </row>
    <row r="1004" spans="1:2" x14ac:dyDescent="0.3">
      <c r="A1004" t="s">
        <v>15</v>
      </c>
      <c r="B1004" t="s">
        <v>29</v>
      </c>
    </row>
    <row r="1005" spans="1:2" x14ac:dyDescent="0.3">
      <c r="A1005" t="s">
        <v>15</v>
      </c>
      <c r="B1005" t="s">
        <v>29</v>
      </c>
    </row>
    <row r="1006" spans="1:2" x14ac:dyDescent="0.3">
      <c r="A1006" t="s">
        <v>15</v>
      </c>
      <c r="B1006" t="s">
        <v>29</v>
      </c>
    </row>
    <row r="1007" spans="1:2" x14ac:dyDescent="0.3">
      <c r="A1007" t="s">
        <v>15</v>
      </c>
      <c r="B1007" t="s">
        <v>29</v>
      </c>
    </row>
    <row r="1008" spans="1:2" x14ac:dyDescent="0.3">
      <c r="A1008" t="s">
        <v>15</v>
      </c>
      <c r="B1008" t="s">
        <v>29</v>
      </c>
    </row>
    <row r="1009" spans="1:2" x14ac:dyDescent="0.3">
      <c r="A1009" t="s">
        <v>15</v>
      </c>
      <c r="B1009" t="s">
        <v>29</v>
      </c>
    </row>
    <row r="1010" spans="1:2" x14ac:dyDescent="0.3">
      <c r="A1010" t="s">
        <v>41</v>
      </c>
      <c r="B1010" t="s">
        <v>14</v>
      </c>
    </row>
    <row r="1011" spans="1:2" x14ac:dyDescent="0.3">
      <c r="A1011" t="s">
        <v>15</v>
      </c>
      <c r="B1011" t="s">
        <v>29</v>
      </c>
    </row>
    <row r="1012" spans="1:2" x14ac:dyDescent="0.3">
      <c r="A1012" t="s">
        <v>15</v>
      </c>
      <c r="B1012" t="s">
        <v>29</v>
      </c>
    </row>
    <row r="1013" spans="1:2" x14ac:dyDescent="0.3">
      <c r="A1013" t="s">
        <v>15</v>
      </c>
      <c r="B1013" t="s">
        <v>29</v>
      </c>
    </row>
    <row r="1014" spans="1:2" x14ac:dyDescent="0.3">
      <c r="A1014" t="s">
        <v>41</v>
      </c>
      <c r="B1014" t="s">
        <v>29</v>
      </c>
    </row>
    <row r="1015" spans="1:2" x14ac:dyDescent="0.3">
      <c r="A1015" t="s">
        <v>15</v>
      </c>
      <c r="B1015" t="s">
        <v>29</v>
      </c>
    </row>
    <row r="1016" spans="1:2" x14ac:dyDescent="0.3">
      <c r="A1016" t="s">
        <v>15</v>
      </c>
      <c r="B1016" t="s">
        <v>29</v>
      </c>
    </row>
    <row r="1017" spans="1:2" x14ac:dyDescent="0.3">
      <c r="A1017" t="s">
        <v>15</v>
      </c>
      <c r="B1017" t="s">
        <v>29</v>
      </c>
    </row>
    <row r="1018" spans="1:2" x14ac:dyDescent="0.3">
      <c r="A1018" t="s">
        <v>15</v>
      </c>
      <c r="B1018" t="s">
        <v>29</v>
      </c>
    </row>
    <row r="1019" spans="1:2" x14ac:dyDescent="0.3">
      <c r="A1019" t="s">
        <v>15</v>
      </c>
      <c r="B1019" t="s">
        <v>29</v>
      </c>
    </row>
    <row r="1020" spans="1:2" x14ac:dyDescent="0.3">
      <c r="A1020" t="s">
        <v>15</v>
      </c>
      <c r="B1020" t="s">
        <v>29</v>
      </c>
    </row>
    <row r="1021" spans="1:2" x14ac:dyDescent="0.3">
      <c r="A1021" t="s">
        <v>15</v>
      </c>
      <c r="B1021" t="s">
        <v>29</v>
      </c>
    </row>
    <row r="1022" spans="1:2" x14ac:dyDescent="0.3">
      <c r="A1022" t="s">
        <v>15</v>
      </c>
      <c r="B1022" t="s">
        <v>29</v>
      </c>
    </row>
    <row r="1023" spans="1:2" x14ac:dyDescent="0.3">
      <c r="A1023" t="s">
        <v>88</v>
      </c>
      <c r="B1023" t="s">
        <v>29</v>
      </c>
    </row>
    <row r="1024" spans="1:2" x14ac:dyDescent="0.3">
      <c r="A1024" t="s">
        <v>15</v>
      </c>
      <c r="B1024" t="s">
        <v>29</v>
      </c>
    </row>
    <row r="1025" spans="1:2" x14ac:dyDescent="0.3">
      <c r="A1025" t="s">
        <v>19</v>
      </c>
      <c r="B1025" t="s">
        <v>18</v>
      </c>
    </row>
    <row r="1026" spans="1:2" x14ac:dyDescent="0.3">
      <c r="A1026" t="s">
        <v>15</v>
      </c>
      <c r="B1026" t="s">
        <v>29</v>
      </c>
    </row>
    <row r="1027" spans="1:2" x14ac:dyDescent="0.3">
      <c r="A1027" t="s">
        <v>15</v>
      </c>
      <c r="B1027" t="s">
        <v>29</v>
      </c>
    </row>
    <row r="1028" spans="1:2" x14ac:dyDescent="0.3">
      <c r="A1028" t="s">
        <v>15</v>
      </c>
      <c r="B1028" t="s">
        <v>29</v>
      </c>
    </row>
    <row r="1029" spans="1:2" x14ac:dyDescent="0.3">
      <c r="A1029" t="s">
        <v>15</v>
      </c>
      <c r="B1029" t="s">
        <v>29</v>
      </c>
    </row>
    <row r="1030" spans="1:2" x14ac:dyDescent="0.3">
      <c r="A1030" t="s">
        <v>15</v>
      </c>
      <c r="B1030" t="s">
        <v>29</v>
      </c>
    </row>
    <row r="1031" spans="1:2" x14ac:dyDescent="0.3">
      <c r="A1031" t="s">
        <v>15</v>
      </c>
      <c r="B1031" t="s">
        <v>29</v>
      </c>
    </row>
    <row r="1032" spans="1:2" x14ac:dyDescent="0.3">
      <c r="A1032" t="s">
        <v>15</v>
      </c>
      <c r="B1032" t="s">
        <v>29</v>
      </c>
    </row>
    <row r="1033" spans="1:2" x14ac:dyDescent="0.3">
      <c r="A1033" t="s">
        <v>15</v>
      </c>
      <c r="B1033" t="s">
        <v>29</v>
      </c>
    </row>
    <row r="1034" spans="1:2" x14ac:dyDescent="0.3">
      <c r="A1034" t="s">
        <v>15</v>
      </c>
      <c r="B1034" t="s">
        <v>29</v>
      </c>
    </row>
    <row r="1035" spans="1:2" x14ac:dyDescent="0.3">
      <c r="A1035" t="s">
        <v>15</v>
      </c>
      <c r="B1035" t="s">
        <v>29</v>
      </c>
    </row>
    <row r="1036" spans="1:2" x14ac:dyDescent="0.3">
      <c r="A1036" t="s">
        <v>47</v>
      </c>
      <c r="B1036" t="s">
        <v>14</v>
      </c>
    </row>
    <row r="1037" spans="1:2" x14ac:dyDescent="0.3">
      <c r="A1037" t="s">
        <v>15</v>
      </c>
      <c r="B1037" t="s">
        <v>29</v>
      </c>
    </row>
    <row r="1038" spans="1:2" x14ac:dyDescent="0.3">
      <c r="A1038" t="s">
        <v>15</v>
      </c>
      <c r="B1038" t="s">
        <v>29</v>
      </c>
    </row>
    <row r="1039" spans="1:2" x14ac:dyDescent="0.3">
      <c r="A1039" t="s">
        <v>15</v>
      </c>
      <c r="B1039" t="s">
        <v>29</v>
      </c>
    </row>
    <row r="1040" spans="1:2" x14ac:dyDescent="0.3">
      <c r="A1040" t="s">
        <v>15</v>
      </c>
      <c r="B1040" t="s">
        <v>29</v>
      </c>
    </row>
    <row r="1041" spans="1:2" x14ac:dyDescent="0.3">
      <c r="A1041" t="s">
        <v>15</v>
      </c>
      <c r="B1041" t="s">
        <v>29</v>
      </c>
    </row>
    <row r="1042" spans="1:2" x14ac:dyDescent="0.3">
      <c r="A1042" t="s">
        <v>15</v>
      </c>
      <c r="B1042" t="s">
        <v>29</v>
      </c>
    </row>
    <row r="1043" spans="1:2" x14ac:dyDescent="0.3">
      <c r="A1043" t="s">
        <v>15</v>
      </c>
      <c r="B1043" t="s">
        <v>29</v>
      </c>
    </row>
    <row r="1044" spans="1:2" x14ac:dyDescent="0.3">
      <c r="A1044" t="s">
        <v>44</v>
      </c>
      <c r="B1044" t="s">
        <v>29</v>
      </c>
    </row>
    <row r="1045" spans="1:2" x14ac:dyDescent="0.3">
      <c r="A1045" t="s">
        <v>15</v>
      </c>
      <c r="B1045" t="s">
        <v>29</v>
      </c>
    </row>
    <row r="1046" spans="1:2" x14ac:dyDescent="0.3">
      <c r="A1046" t="s">
        <v>15</v>
      </c>
      <c r="B1046" t="s">
        <v>29</v>
      </c>
    </row>
    <row r="1047" spans="1:2" x14ac:dyDescent="0.3">
      <c r="A1047" t="s">
        <v>24</v>
      </c>
      <c r="B1047" t="s">
        <v>29</v>
      </c>
    </row>
    <row r="1048" spans="1:2" x14ac:dyDescent="0.3">
      <c r="A1048" t="s">
        <v>15</v>
      </c>
      <c r="B1048" t="s">
        <v>29</v>
      </c>
    </row>
    <row r="1049" spans="1:2" x14ac:dyDescent="0.3">
      <c r="A1049" t="s">
        <v>15</v>
      </c>
      <c r="B1049" t="s">
        <v>29</v>
      </c>
    </row>
    <row r="1050" spans="1:2" x14ac:dyDescent="0.3">
      <c r="A1050" t="s">
        <v>15</v>
      </c>
      <c r="B1050" t="s">
        <v>29</v>
      </c>
    </row>
    <row r="1051" spans="1:2" x14ac:dyDescent="0.3">
      <c r="A1051" t="s">
        <v>15</v>
      </c>
      <c r="B1051" t="s">
        <v>29</v>
      </c>
    </row>
    <row r="1052" spans="1:2" x14ac:dyDescent="0.3">
      <c r="A1052" t="s">
        <v>15</v>
      </c>
      <c r="B1052" t="s">
        <v>29</v>
      </c>
    </row>
    <row r="1053" spans="1:2" x14ac:dyDescent="0.3">
      <c r="A1053" t="s">
        <v>41</v>
      </c>
      <c r="B1053" t="s">
        <v>29</v>
      </c>
    </row>
    <row r="1054" spans="1:2" x14ac:dyDescent="0.3">
      <c r="A1054" t="s">
        <v>41</v>
      </c>
      <c r="B1054" t="s">
        <v>29</v>
      </c>
    </row>
    <row r="1055" spans="1:2" x14ac:dyDescent="0.3">
      <c r="A1055" t="s">
        <v>41</v>
      </c>
      <c r="B1055" t="s">
        <v>29</v>
      </c>
    </row>
    <row r="1056" spans="1:2" x14ac:dyDescent="0.3">
      <c r="A1056" t="s">
        <v>41</v>
      </c>
      <c r="B1056" t="s">
        <v>29</v>
      </c>
    </row>
    <row r="1057" spans="1:2" x14ac:dyDescent="0.3">
      <c r="A1057" t="s">
        <v>304</v>
      </c>
      <c r="B1057" t="s">
        <v>14</v>
      </c>
    </row>
    <row r="1058" spans="1:2" x14ac:dyDescent="0.3">
      <c r="A1058" t="s">
        <v>41</v>
      </c>
      <c r="B1058" t="s">
        <v>29</v>
      </c>
    </row>
    <row r="1059" spans="1:2" x14ac:dyDescent="0.3">
      <c r="A1059" t="s">
        <v>41</v>
      </c>
      <c r="B1059" t="s">
        <v>29</v>
      </c>
    </row>
    <row r="1060" spans="1:2" x14ac:dyDescent="0.3">
      <c r="A1060" t="s">
        <v>41</v>
      </c>
      <c r="B1060" t="s">
        <v>29</v>
      </c>
    </row>
    <row r="1061" spans="1:2" x14ac:dyDescent="0.3">
      <c r="A1061" t="s">
        <v>41</v>
      </c>
      <c r="B1061" t="s">
        <v>29</v>
      </c>
    </row>
    <row r="1062" spans="1:2" x14ac:dyDescent="0.3">
      <c r="A1062" t="s">
        <v>41</v>
      </c>
      <c r="B1062" t="s">
        <v>29</v>
      </c>
    </row>
    <row r="1063" spans="1:2" x14ac:dyDescent="0.3">
      <c r="A1063" t="s">
        <v>41</v>
      </c>
      <c r="B1063" t="s">
        <v>29</v>
      </c>
    </row>
    <row r="1064" spans="1:2" x14ac:dyDescent="0.3">
      <c r="A1064" t="s">
        <v>41</v>
      </c>
      <c r="B1064" t="s">
        <v>29</v>
      </c>
    </row>
    <row r="1065" spans="1:2" x14ac:dyDescent="0.3">
      <c r="A1065" t="s">
        <v>15</v>
      </c>
      <c r="B1065" t="s">
        <v>29</v>
      </c>
    </row>
    <row r="1066" spans="1:2" x14ac:dyDescent="0.3">
      <c r="A1066" t="s">
        <v>15</v>
      </c>
      <c r="B1066" t="s">
        <v>29</v>
      </c>
    </row>
    <row r="1067" spans="1:2" x14ac:dyDescent="0.3">
      <c r="A1067" t="s">
        <v>15</v>
      </c>
      <c r="B1067" t="s">
        <v>18</v>
      </c>
    </row>
    <row r="1068" spans="1:2" x14ac:dyDescent="0.3">
      <c r="A1068" t="s">
        <v>73</v>
      </c>
      <c r="B1068" t="s">
        <v>14</v>
      </c>
    </row>
    <row r="1069" spans="1:2" x14ac:dyDescent="0.3">
      <c r="A1069" t="s">
        <v>15</v>
      </c>
      <c r="B1069" t="s">
        <v>29</v>
      </c>
    </row>
    <row r="1070" spans="1:2" x14ac:dyDescent="0.3">
      <c r="A1070" t="s">
        <v>15</v>
      </c>
      <c r="B1070" t="s">
        <v>29</v>
      </c>
    </row>
    <row r="1071" spans="1:2" x14ac:dyDescent="0.3">
      <c r="A1071" t="s">
        <v>41</v>
      </c>
      <c r="B1071" t="s">
        <v>14</v>
      </c>
    </row>
    <row r="1072" spans="1:2" x14ac:dyDescent="0.3">
      <c r="A1072" t="s">
        <v>141</v>
      </c>
      <c r="B1072" t="s">
        <v>29</v>
      </c>
    </row>
    <row r="1073" spans="1:2" x14ac:dyDescent="0.3">
      <c r="A1073" t="s">
        <v>384</v>
      </c>
      <c r="B1073" t="s">
        <v>14</v>
      </c>
    </row>
    <row r="1074" spans="1:2" x14ac:dyDescent="0.3">
      <c r="A1074" t="s">
        <v>15</v>
      </c>
      <c r="B1074" t="s">
        <v>29</v>
      </c>
    </row>
    <row r="1075" spans="1:2" x14ac:dyDescent="0.3">
      <c r="A1075" t="s">
        <v>38</v>
      </c>
      <c r="B1075" t="s">
        <v>18</v>
      </c>
    </row>
    <row r="1076" spans="1:2" x14ac:dyDescent="0.3">
      <c r="A1076" t="s">
        <v>15</v>
      </c>
      <c r="B1076" t="s">
        <v>29</v>
      </c>
    </row>
    <row r="1077" spans="1:2" x14ac:dyDescent="0.3">
      <c r="A1077" t="s">
        <v>15</v>
      </c>
      <c r="B1077" t="s">
        <v>29</v>
      </c>
    </row>
    <row r="1078" spans="1:2" x14ac:dyDescent="0.3">
      <c r="A1078" t="s">
        <v>15</v>
      </c>
      <c r="B1078" t="s">
        <v>29</v>
      </c>
    </row>
    <row r="1079" spans="1:2" x14ac:dyDescent="0.3">
      <c r="A1079" t="s">
        <v>15</v>
      </c>
      <c r="B1079" t="s">
        <v>29</v>
      </c>
    </row>
    <row r="1080" spans="1:2" x14ac:dyDescent="0.3">
      <c r="A1080" t="s">
        <v>15</v>
      </c>
      <c r="B1080" t="s">
        <v>29</v>
      </c>
    </row>
    <row r="1081" spans="1:2" x14ac:dyDescent="0.3">
      <c r="A1081" t="s">
        <v>15</v>
      </c>
      <c r="B1081" t="s">
        <v>29</v>
      </c>
    </row>
    <row r="1082" spans="1:2" x14ac:dyDescent="0.3">
      <c r="A1082" t="s">
        <v>15</v>
      </c>
      <c r="B1082" t="s">
        <v>29</v>
      </c>
    </row>
    <row r="1083" spans="1:2" x14ac:dyDescent="0.3">
      <c r="A1083" t="s">
        <v>15</v>
      </c>
      <c r="B1083" t="s">
        <v>29</v>
      </c>
    </row>
    <row r="1084" spans="1:2" x14ac:dyDescent="0.3">
      <c r="A1084" t="s">
        <v>15</v>
      </c>
      <c r="B1084" t="s">
        <v>29</v>
      </c>
    </row>
    <row r="1085" spans="1:2" x14ac:dyDescent="0.3">
      <c r="A1085" t="s">
        <v>15</v>
      </c>
      <c r="B1085" t="s">
        <v>29</v>
      </c>
    </row>
    <row r="1086" spans="1:2" x14ac:dyDescent="0.3">
      <c r="A1086" t="s">
        <v>47</v>
      </c>
      <c r="B1086" t="s">
        <v>29</v>
      </c>
    </row>
    <row r="1087" spans="1:2" x14ac:dyDescent="0.3">
      <c r="A1087" t="s">
        <v>15</v>
      </c>
      <c r="B1087" t="s">
        <v>29</v>
      </c>
    </row>
    <row r="1088" spans="1:2" x14ac:dyDescent="0.3">
      <c r="A1088" t="s">
        <v>15</v>
      </c>
      <c r="B1088" t="s">
        <v>29</v>
      </c>
    </row>
    <row r="1089" spans="1:2" x14ac:dyDescent="0.3">
      <c r="A1089" t="s">
        <v>15</v>
      </c>
      <c r="B1089" t="s">
        <v>29</v>
      </c>
    </row>
    <row r="1090" spans="1:2" x14ac:dyDescent="0.3">
      <c r="A1090" t="s">
        <v>15</v>
      </c>
      <c r="B1090" t="s">
        <v>29</v>
      </c>
    </row>
    <row r="1091" spans="1:2" x14ac:dyDescent="0.3">
      <c r="A1091" t="s">
        <v>15</v>
      </c>
      <c r="B1091" t="s">
        <v>29</v>
      </c>
    </row>
    <row r="1092" spans="1:2" x14ac:dyDescent="0.3">
      <c r="A1092" t="s">
        <v>15</v>
      </c>
      <c r="B1092" t="s">
        <v>29</v>
      </c>
    </row>
    <row r="1093" spans="1:2" x14ac:dyDescent="0.3">
      <c r="A1093" t="s">
        <v>15</v>
      </c>
      <c r="B1093" t="s">
        <v>29</v>
      </c>
    </row>
    <row r="1094" spans="1:2" x14ac:dyDescent="0.3">
      <c r="A1094" t="s">
        <v>15</v>
      </c>
      <c r="B1094" t="s">
        <v>29</v>
      </c>
    </row>
    <row r="1095" spans="1:2" x14ac:dyDescent="0.3">
      <c r="A1095" t="s">
        <v>15</v>
      </c>
      <c r="B1095" t="s">
        <v>29</v>
      </c>
    </row>
    <row r="1096" spans="1:2" x14ac:dyDescent="0.3">
      <c r="A1096" t="s">
        <v>15</v>
      </c>
      <c r="B1096" t="s">
        <v>29</v>
      </c>
    </row>
    <row r="1097" spans="1:2" x14ac:dyDescent="0.3">
      <c r="A1097" t="s">
        <v>15</v>
      </c>
      <c r="B1097" t="s">
        <v>29</v>
      </c>
    </row>
    <row r="1098" spans="1:2" x14ac:dyDescent="0.3">
      <c r="A1098" t="s">
        <v>15</v>
      </c>
      <c r="B1098" t="s">
        <v>29</v>
      </c>
    </row>
    <row r="1099" spans="1:2" x14ac:dyDescent="0.3">
      <c r="A1099" t="s">
        <v>15</v>
      </c>
      <c r="B1099" t="s">
        <v>29</v>
      </c>
    </row>
    <row r="1100" spans="1:2" x14ac:dyDescent="0.3">
      <c r="A1100" t="s">
        <v>15</v>
      </c>
      <c r="B1100" t="s">
        <v>29</v>
      </c>
    </row>
    <row r="1101" spans="1:2" x14ac:dyDescent="0.3">
      <c r="A1101" t="s">
        <v>15</v>
      </c>
      <c r="B1101" t="s">
        <v>29</v>
      </c>
    </row>
    <row r="1102" spans="1:2" x14ac:dyDescent="0.3">
      <c r="A1102" t="s">
        <v>15</v>
      </c>
      <c r="B1102" t="s">
        <v>29</v>
      </c>
    </row>
    <row r="1103" spans="1:2" x14ac:dyDescent="0.3">
      <c r="A1103" t="s">
        <v>15</v>
      </c>
      <c r="B1103" t="s">
        <v>29</v>
      </c>
    </row>
    <row r="1104" spans="1:2" x14ac:dyDescent="0.3">
      <c r="A1104" t="s">
        <v>15</v>
      </c>
      <c r="B1104" t="s">
        <v>29</v>
      </c>
    </row>
    <row r="1105" spans="1:2" x14ac:dyDescent="0.3">
      <c r="A1105" t="s">
        <v>15</v>
      </c>
      <c r="B1105" t="s">
        <v>29</v>
      </c>
    </row>
    <row r="1106" spans="1:2" x14ac:dyDescent="0.3">
      <c r="A1106" t="s">
        <v>15</v>
      </c>
      <c r="B1106" t="s">
        <v>29</v>
      </c>
    </row>
    <row r="1107" spans="1:2" x14ac:dyDescent="0.3">
      <c r="A1107" t="s">
        <v>15</v>
      </c>
      <c r="B1107" t="s">
        <v>29</v>
      </c>
    </row>
    <row r="1108" spans="1:2" x14ac:dyDescent="0.3">
      <c r="A1108" t="s">
        <v>15</v>
      </c>
      <c r="B1108" t="s">
        <v>29</v>
      </c>
    </row>
    <row r="1109" spans="1:2" x14ac:dyDescent="0.3">
      <c r="A1109" t="s">
        <v>15</v>
      </c>
      <c r="B1109" t="s">
        <v>29</v>
      </c>
    </row>
    <row r="1110" spans="1:2" x14ac:dyDescent="0.3">
      <c r="A1110" t="s">
        <v>15</v>
      </c>
      <c r="B1110" t="s">
        <v>29</v>
      </c>
    </row>
    <row r="1111" spans="1:2" x14ac:dyDescent="0.3">
      <c r="A1111" t="s">
        <v>15</v>
      </c>
      <c r="B1111" t="s">
        <v>29</v>
      </c>
    </row>
    <row r="1112" spans="1:2" x14ac:dyDescent="0.3">
      <c r="A1112" t="s">
        <v>15</v>
      </c>
      <c r="B1112" t="s">
        <v>29</v>
      </c>
    </row>
    <row r="1113" spans="1:2" x14ac:dyDescent="0.3">
      <c r="A1113" t="s">
        <v>15</v>
      </c>
      <c r="B1113" t="s">
        <v>29</v>
      </c>
    </row>
    <row r="1114" spans="1:2" x14ac:dyDescent="0.3">
      <c r="A1114" t="s">
        <v>44</v>
      </c>
      <c r="B1114" t="s">
        <v>29</v>
      </c>
    </row>
    <row r="1115" spans="1:2" x14ac:dyDescent="0.3">
      <c r="A1115" t="s">
        <v>15</v>
      </c>
      <c r="B1115" t="s">
        <v>29</v>
      </c>
    </row>
    <row r="1116" spans="1:2" x14ac:dyDescent="0.3">
      <c r="A1116" t="s">
        <v>15</v>
      </c>
      <c r="B1116" t="s">
        <v>29</v>
      </c>
    </row>
    <row r="1117" spans="1:2" x14ac:dyDescent="0.3">
      <c r="A1117" t="s">
        <v>15</v>
      </c>
      <c r="B1117" t="s">
        <v>14</v>
      </c>
    </row>
    <row r="1118" spans="1:2" x14ac:dyDescent="0.3">
      <c r="A1118" t="s">
        <v>15</v>
      </c>
      <c r="B1118" t="s">
        <v>29</v>
      </c>
    </row>
    <row r="1119" spans="1:2" x14ac:dyDescent="0.3">
      <c r="A1119" t="s">
        <v>15</v>
      </c>
      <c r="B1119" t="s">
        <v>29</v>
      </c>
    </row>
    <row r="1120" spans="1:2" x14ac:dyDescent="0.3">
      <c r="A1120" t="s">
        <v>15</v>
      </c>
      <c r="B1120" t="s">
        <v>29</v>
      </c>
    </row>
    <row r="1121" spans="1:2" x14ac:dyDescent="0.3">
      <c r="A1121" t="s">
        <v>15</v>
      </c>
      <c r="B1121" t="s">
        <v>29</v>
      </c>
    </row>
    <row r="1122" spans="1:2" x14ac:dyDescent="0.3">
      <c r="A1122" t="s">
        <v>15</v>
      </c>
      <c r="B1122" t="s">
        <v>29</v>
      </c>
    </row>
    <row r="1123" spans="1:2" x14ac:dyDescent="0.3">
      <c r="A1123" t="s">
        <v>15</v>
      </c>
      <c r="B1123" t="s">
        <v>29</v>
      </c>
    </row>
    <row r="1124" spans="1:2" x14ac:dyDescent="0.3">
      <c r="A1124" t="s">
        <v>15</v>
      </c>
      <c r="B1124" t="s">
        <v>29</v>
      </c>
    </row>
    <row r="1125" spans="1:2" x14ac:dyDescent="0.3">
      <c r="A1125" t="s">
        <v>15</v>
      </c>
      <c r="B1125" t="s">
        <v>29</v>
      </c>
    </row>
    <row r="1126" spans="1:2" x14ac:dyDescent="0.3">
      <c r="A1126" t="s">
        <v>15</v>
      </c>
      <c r="B1126" t="s">
        <v>29</v>
      </c>
    </row>
    <row r="1127" spans="1:2" x14ac:dyDescent="0.3">
      <c r="A1127" t="s">
        <v>15</v>
      </c>
      <c r="B1127" t="s">
        <v>29</v>
      </c>
    </row>
    <row r="1128" spans="1:2" x14ac:dyDescent="0.3">
      <c r="A1128" t="s">
        <v>15</v>
      </c>
      <c r="B1128" t="s">
        <v>29</v>
      </c>
    </row>
    <row r="1129" spans="1:2" x14ac:dyDescent="0.3">
      <c r="A1129" t="s">
        <v>15</v>
      </c>
      <c r="B1129" t="s">
        <v>29</v>
      </c>
    </row>
    <row r="1130" spans="1:2" x14ac:dyDescent="0.3">
      <c r="A1130" t="s">
        <v>15</v>
      </c>
      <c r="B1130" t="s">
        <v>29</v>
      </c>
    </row>
    <row r="1131" spans="1:2" x14ac:dyDescent="0.3">
      <c r="A1131" t="s">
        <v>15</v>
      </c>
      <c r="B1131" t="s">
        <v>29</v>
      </c>
    </row>
    <row r="1132" spans="1:2" x14ac:dyDescent="0.3">
      <c r="A1132" t="s">
        <v>15</v>
      </c>
      <c r="B1132" t="s">
        <v>29</v>
      </c>
    </row>
    <row r="1133" spans="1:2" x14ac:dyDescent="0.3">
      <c r="A1133" t="s">
        <v>15</v>
      </c>
      <c r="B1133" t="s">
        <v>29</v>
      </c>
    </row>
    <row r="1134" spans="1:2" x14ac:dyDescent="0.3">
      <c r="A1134" t="s">
        <v>15</v>
      </c>
      <c r="B1134" t="s">
        <v>29</v>
      </c>
    </row>
    <row r="1135" spans="1:2" x14ac:dyDescent="0.3">
      <c r="A1135" t="s">
        <v>15</v>
      </c>
      <c r="B1135" t="s">
        <v>29</v>
      </c>
    </row>
    <row r="1136" spans="1:2" x14ac:dyDescent="0.3">
      <c r="A1136" t="s">
        <v>15</v>
      </c>
      <c r="B1136" t="s">
        <v>29</v>
      </c>
    </row>
    <row r="1137" spans="1:2" x14ac:dyDescent="0.3">
      <c r="A1137" t="s">
        <v>15</v>
      </c>
      <c r="B1137" t="s">
        <v>29</v>
      </c>
    </row>
    <row r="1138" spans="1:2" x14ac:dyDescent="0.3">
      <c r="A1138" t="s">
        <v>15</v>
      </c>
      <c r="B1138" t="s">
        <v>29</v>
      </c>
    </row>
    <row r="1139" spans="1:2" x14ac:dyDescent="0.3">
      <c r="A1139" t="s">
        <v>15</v>
      </c>
      <c r="B1139" t="s">
        <v>29</v>
      </c>
    </row>
    <row r="1140" spans="1:2" x14ac:dyDescent="0.3">
      <c r="A1140" t="s">
        <v>15</v>
      </c>
      <c r="B1140" t="s">
        <v>29</v>
      </c>
    </row>
    <row r="1141" spans="1:2" x14ac:dyDescent="0.3">
      <c r="A1141" t="s">
        <v>15</v>
      </c>
      <c r="B1141" t="s">
        <v>29</v>
      </c>
    </row>
    <row r="1142" spans="1:2" x14ac:dyDescent="0.3">
      <c r="A1142" t="s">
        <v>15</v>
      </c>
      <c r="B1142" t="s">
        <v>29</v>
      </c>
    </row>
    <row r="1143" spans="1:2" x14ac:dyDescent="0.3">
      <c r="A1143" t="s">
        <v>15</v>
      </c>
      <c r="B1143" t="s">
        <v>29</v>
      </c>
    </row>
    <row r="1144" spans="1:2" x14ac:dyDescent="0.3">
      <c r="A1144" t="s">
        <v>15</v>
      </c>
      <c r="B1144" t="s">
        <v>29</v>
      </c>
    </row>
    <row r="1145" spans="1:2" x14ac:dyDescent="0.3">
      <c r="A1145" t="s">
        <v>15</v>
      </c>
      <c r="B1145" t="s">
        <v>29</v>
      </c>
    </row>
    <row r="1146" spans="1:2" x14ac:dyDescent="0.3">
      <c r="A1146" t="s">
        <v>15</v>
      </c>
      <c r="B1146" t="s">
        <v>29</v>
      </c>
    </row>
    <row r="1147" spans="1:2" x14ac:dyDescent="0.3">
      <c r="A1147" t="s">
        <v>24</v>
      </c>
      <c r="B1147" t="s">
        <v>18</v>
      </c>
    </row>
    <row r="1148" spans="1:2" x14ac:dyDescent="0.3">
      <c r="A1148" t="s">
        <v>117</v>
      </c>
      <c r="B1148" t="s">
        <v>29</v>
      </c>
    </row>
    <row r="1149" spans="1:2" x14ac:dyDescent="0.3">
      <c r="A1149" t="s">
        <v>15</v>
      </c>
      <c r="B1149" t="s">
        <v>29</v>
      </c>
    </row>
    <row r="1150" spans="1:2" x14ac:dyDescent="0.3">
      <c r="A1150" t="s">
        <v>15</v>
      </c>
      <c r="B1150" t="s">
        <v>29</v>
      </c>
    </row>
    <row r="1151" spans="1:2" x14ac:dyDescent="0.3">
      <c r="A1151" t="s">
        <v>15</v>
      </c>
      <c r="B1151" t="s">
        <v>29</v>
      </c>
    </row>
    <row r="1152" spans="1:2" x14ac:dyDescent="0.3">
      <c r="A1152" t="s">
        <v>15</v>
      </c>
      <c r="B1152" t="s">
        <v>29</v>
      </c>
    </row>
    <row r="1153" spans="1:2" x14ac:dyDescent="0.3">
      <c r="A1153" t="s">
        <v>1130</v>
      </c>
      <c r="B1153" t="s">
        <v>29</v>
      </c>
    </row>
    <row r="1154" spans="1:2" x14ac:dyDescent="0.3">
      <c r="A1154" t="s">
        <v>15</v>
      </c>
      <c r="B1154" t="s">
        <v>29</v>
      </c>
    </row>
    <row r="1155" spans="1:2" x14ac:dyDescent="0.3">
      <c r="A1155" t="s">
        <v>15</v>
      </c>
      <c r="B1155" t="s">
        <v>29</v>
      </c>
    </row>
    <row r="1156" spans="1:2" x14ac:dyDescent="0.3">
      <c r="A1156" t="s">
        <v>15</v>
      </c>
      <c r="B1156" t="s">
        <v>29</v>
      </c>
    </row>
    <row r="1157" spans="1:2" x14ac:dyDescent="0.3">
      <c r="A1157" t="s">
        <v>15</v>
      </c>
      <c r="B1157" t="s">
        <v>29</v>
      </c>
    </row>
    <row r="1158" spans="1:2" x14ac:dyDescent="0.3">
      <c r="A1158" t="s">
        <v>467</v>
      </c>
      <c r="B1158" t="s">
        <v>18</v>
      </c>
    </row>
    <row r="1159" spans="1:2" x14ac:dyDescent="0.3">
      <c r="A1159" t="s">
        <v>15</v>
      </c>
      <c r="B1159" t="s">
        <v>29</v>
      </c>
    </row>
    <row r="1160" spans="1:2" x14ac:dyDescent="0.3">
      <c r="A1160" t="s">
        <v>15</v>
      </c>
      <c r="B1160" t="s">
        <v>29</v>
      </c>
    </row>
    <row r="1161" spans="1:2" x14ac:dyDescent="0.3">
      <c r="A1161" t="s">
        <v>15</v>
      </c>
      <c r="B1161" t="s">
        <v>29</v>
      </c>
    </row>
    <row r="1162" spans="1:2" x14ac:dyDescent="0.3">
      <c r="A1162" t="s">
        <v>15</v>
      </c>
      <c r="B1162" t="s">
        <v>29</v>
      </c>
    </row>
    <row r="1163" spans="1:2" x14ac:dyDescent="0.3">
      <c r="A1163" t="s">
        <v>15</v>
      </c>
      <c r="B1163" t="s">
        <v>29</v>
      </c>
    </row>
    <row r="1164" spans="1:2" x14ac:dyDescent="0.3">
      <c r="A1164" t="s">
        <v>15</v>
      </c>
      <c r="B1164" t="s">
        <v>29</v>
      </c>
    </row>
    <row r="1165" spans="1:2" x14ac:dyDescent="0.3">
      <c r="A1165" t="s">
        <v>15</v>
      </c>
      <c r="B1165" t="s">
        <v>29</v>
      </c>
    </row>
    <row r="1166" spans="1:2" x14ac:dyDescent="0.3">
      <c r="A1166" t="s">
        <v>62</v>
      </c>
      <c r="B1166" t="s">
        <v>29</v>
      </c>
    </row>
    <row r="1167" spans="1:2" x14ac:dyDescent="0.3">
      <c r="A1167" t="s">
        <v>15</v>
      </c>
      <c r="B1167" t="s">
        <v>29</v>
      </c>
    </row>
    <row r="1168" spans="1:2" x14ac:dyDescent="0.3">
      <c r="A1168" t="s">
        <v>15</v>
      </c>
      <c r="B1168" t="s">
        <v>29</v>
      </c>
    </row>
    <row r="1169" spans="1:2" x14ac:dyDescent="0.3">
      <c r="A1169" t="s">
        <v>41</v>
      </c>
      <c r="B1169" t="s">
        <v>14</v>
      </c>
    </row>
    <row r="1170" spans="1:2" x14ac:dyDescent="0.3">
      <c r="A1170" t="s">
        <v>15</v>
      </c>
      <c r="B1170" t="s">
        <v>29</v>
      </c>
    </row>
    <row r="1171" spans="1:2" x14ac:dyDescent="0.3">
      <c r="A1171" t="s">
        <v>15</v>
      </c>
      <c r="B1171" t="s">
        <v>29</v>
      </c>
    </row>
    <row r="1172" spans="1:2" x14ac:dyDescent="0.3">
      <c r="A1172" t="s">
        <v>15</v>
      </c>
      <c r="B1172" t="s">
        <v>29</v>
      </c>
    </row>
    <row r="1173" spans="1:2" x14ac:dyDescent="0.3">
      <c r="A1173" t="s">
        <v>15</v>
      </c>
      <c r="B1173" t="s">
        <v>29</v>
      </c>
    </row>
    <row r="1174" spans="1:2" x14ac:dyDescent="0.3">
      <c r="A1174" t="s">
        <v>15</v>
      </c>
      <c r="B1174" t="s">
        <v>29</v>
      </c>
    </row>
    <row r="1175" spans="1:2" x14ac:dyDescent="0.3">
      <c r="A1175" t="s">
        <v>15</v>
      </c>
      <c r="B1175" t="s">
        <v>29</v>
      </c>
    </row>
    <row r="1176" spans="1:2" x14ac:dyDescent="0.3">
      <c r="A1176" t="s">
        <v>15</v>
      </c>
      <c r="B1176" t="s">
        <v>29</v>
      </c>
    </row>
    <row r="1177" spans="1:2" x14ac:dyDescent="0.3">
      <c r="A1177" t="s">
        <v>15</v>
      </c>
      <c r="B1177" t="s">
        <v>29</v>
      </c>
    </row>
    <row r="1178" spans="1:2" x14ac:dyDescent="0.3">
      <c r="A1178" t="s">
        <v>15</v>
      </c>
      <c r="B1178" t="s">
        <v>29</v>
      </c>
    </row>
    <row r="1179" spans="1:2" x14ac:dyDescent="0.3">
      <c r="A1179" t="s">
        <v>15</v>
      </c>
      <c r="B1179" t="s">
        <v>29</v>
      </c>
    </row>
    <row r="1180" spans="1:2" x14ac:dyDescent="0.3">
      <c r="A1180" t="s">
        <v>15</v>
      </c>
      <c r="B1180" t="s">
        <v>29</v>
      </c>
    </row>
    <row r="1181" spans="1:2" x14ac:dyDescent="0.3">
      <c r="A1181" t="s">
        <v>15</v>
      </c>
      <c r="B1181" t="s">
        <v>29</v>
      </c>
    </row>
    <row r="1182" spans="1:2" x14ac:dyDescent="0.3">
      <c r="A1182" t="s">
        <v>15</v>
      </c>
      <c r="B1182" t="s">
        <v>29</v>
      </c>
    </row>
    <row r="1183" spans="1:2" x14ac:dyDescent="0.3">
      <c r="A1183" t="s">
        <v>15</v>
      </c>
      <c r="B1183" t="s">
        <v>29</v>
      </c>
    </row>
    <row r="1184" spans="1:2" x14ac:dyDescent="0.3">
      <c r="A1184" t="s">
        <v>15</v>
      </c>
      <c r="B1184" t="s">
        <v>14</v>
      </c>
    </row>
    <row r="1185" spans="1:2" x14ac:dyDescent="0.3">
      <c r="A1185" t="s">
        <v>15</v>
      </c>
      <c r="B1185" t="s">
        <v>29</v>
      </c>
    </row>
    <row r="1186" spans="1:2" x14ac:dyDescent="0.3">
      <c r="A1186" t="s">
        <v>15</v>
      </c>
      <c r="B1186" t="s">
        <v>29</v>
      </c>
    </row>
    <row r="1187" spans="1:2" x14ac:dyDescent="0.3">
      <c r="A1187" t="s">
        <v>15</v>
      </c>
      <c r="B1187" t="s">
        <v>29</v>
      </c>
    </row>
    <row r="1188" spans="1:2" x14ac:dyDescent="0.3">
      <c r="A1188" t="s">
        <v>15</v>
      </c>
      <c r="B1188" t="s">
        <v>29</v>
      </c>
    </row>
    <row r="1189" spans="1:2" x14ac:dyDescent="0.3">
      <c r="A1189" t="s">
        <v>15</v>
      </c>
      <c r="B1189" t="s">
        <v>29</v>
      </c>
    </row>
    <row r="1190" spans="1:2" x14ac:dyDescent="0.3">
      <c r="A1190" t="s">
        <v>15</v>
      </c>
      <c r="B1190" t="s">
        <v>29</v>
      </c>
    </row>
    <row r="1191" spans="1:2" x14ac:dyDescent="0.3">
      <c r="A1191" t="s">
        <v>15</v>
      </c>
      <c r="B1191" t="s">
        <v>29</v>
      </c>
    </row>
    <row r="1192" spans="1:2" x14ac:dyDescent="0.3">
      <c r="A1192" t="s">
        <v>15</v>
      </c>
      <c r="B1192" t="s">
        <v>29</v>
      </c>
    </row>
    <row r="1193" spans="1:2" x14ac:dyDescent="0.3">
      <c r="A1193" t="s">
        <v>15</v>
      </c>
      <c r="B1193" t="s">
        <v>29</v>
      </c>
    </row>
    <row r="1194" spans="1:2" x14ac:dyDescent="0.3">
      <c r="A1194" t="s">
        <v>15</v>
      </c>
      <c r="B1194" t="s">
        <v>29</v>
      </c>
    </row>
    <row r="1195" spans="1:2" x14ac:dyDescent="0.3">
      <c r="A1195" t="s">
        <v>15</v>
      </c>
      <c r="B1195" t="s">
        <v>29</v>
      </c>
    </row>
    <row r="1196" spans="1:2" x14ac:dyDescent="0.3">
      <c r="A1196" t="s">
        <v>15</v>
      </c>
      <c r="B1196" t="s">
        <v>29</v>
      </c>
    </row>
    <row r="1197" spans="1:2" x14ac:dyDescent="0.3">
      <c r="A1197" t="s">
        <v>15</v>
      </c>
      <c r="B1197" t="s">
        <v>29</v>
      </c>
    </row>
    <row r="1198" spans="1:2" x14ac:dyDescent="0.3">
      <c r="A1198" t="s">
        <v>15</v>
      </c>
      <c r="B1198" t="s">
        <v>29</v>
      </c>
    </row>
    <row r="1199" spans="1:2" x14ac:dyDescent="0.3">
      <c r="A1199" t="s">
        <v>15</v>
      </c>
      <c r="B1199" t="s">
        <v>29</v>
      </c>
    </row>
    <row r="1200" spans="1:2" x14ac:dyDescent="0.3">
      <c r="A1200" t="s">
        <v>24</v>
      </c>
      <c r="B1200" t="s">
        <v>29</v>
      </c>
    </row>
    <row r="1201" spans="1:2" x14ac:dyDescent="0.3">
      <c r="A1201" t="s">
        <v>15</v>
      </c>
      <c r="B1201" t="s">
        <v>29</v>
      </c>
    </row>
    <row r="1202" spans="1:2" x14ac:dyDescent="0.3">
      <c r="A1202" t="s">
        <v>15</v>
      </c>
      <c r="B1202" t="s">
        <v>29</v>
      </c>
    </row>
    <row r="1203" spans="1:2" x14ac:dyDescent="0.3">
      <c r="A1203" t="s">
        <v>15</v>
      </c>
      <c r="B1203" t="s">
        <v>29</v>
      </c>
    </row>
    <row r="1204" spans="1:2" x14ac:dyDescent="0.3">
      <c r="A1204" t="s">
        <v>15</v>
      </c>
      <c r="B1204" t="s">
        <v>29</v>
      </c>
    </row>
    <row r="1205" spans="1:2" x14ac:dyDescent="0.3">
      <c r="A1205" t="s">
        <v>15</v>
      </c>
      <c r="B1205" t="s">
        <v>29</v>
      </c>
    </row>
    <row r="1206" spans="1:2" x14ac:dyDescent="0.3">
      <c r="A1206" t="s">
        <v>15</v>
      </c>
      <c r="B1206" t="s">
        <v>29</v>
      </c>
    </row>
    <row r="1207" spans="1:2" x14ac:dyDescent="0.3">
      <c r="A1207" t="s">
        <v>15</v>
      </c>
      <c r="B1207" t="s">
        <v>29</v>
      </c>
    </row>
    <row r="1208" spans="1:2" x14ac:dyDescent="0.3">
      <c r="A1208" t="s">
        <v>15</v>
      </c>
      <c r="B1208" t="s">
        <v>29</v>
      </c>
    </row>
    <row r="1209" spans="1:2" x14ac:dyDescent="0.3">
      <c r="A1209" t="s">
        <v>15</v>
      </c>
      <c r="B1209" t="s">
        <v>29</v>
      </c>
    </row>
    <row r="1210" spans="1:2" x14ac:dyDescent="0.3">
      <c r="A1210" t="s">
        <v>15</v>
      </c>
      <c r="B1210" t="s">
        <v>29</v>
      </c>
    </row>
    <row r="1211" spans="1:2" x14ac:dyDescent="0.3">
      <c r="A1211" t="s">
        <v>38</v>
      </c>
      <c r="B1211" t="s">
        <v>14</v>
      </c>
    </row>
    <row r="1212" spans="1:2" x14ac:dyDescent="0.3">
      <c r="A1212" t="s">
        <v>15</v>
      </c>
      <c r="B1212" t="s">
        <v>29</v>
      </c>
    </row>
    <row r="1213" spans="1:2" x14ac:dyDescent="0.3">
      <c r="A1213" t="s">
        <v>15</v>
      </c>
      <c r="B1213" t="s">
        <v>29</v>
      </c>
    </row>
    <row r="1214" spans="1:2" x14ac:dyDescent="0.3">
      <c r="A1214" t="s">
        <v>15</v>
      </c>
      <c r="B1214" t="s">
        <v>29</v>
      </c>
    </row>
    <row r="1215" spans="1:2" x14ac:dyDescent="0.3">
      <c r="A1215" t="s">
        <v>15</v>
      </c>
      <c r="B1215" t="s">
        <v>29</v>
      </c>
    </row>
    <row r="1216" spans="1:2" x14ac:dyDescent="0.3">
      <c r="A1216" t="s">
        <v>15</v>
      </c>
      <c r="B1216" t="s">
        <v>29</v>
      </c>
    </row>
    <row r="1217" spans="1:2" x14ac:dyDescent="0.3">
      <c r="A1217" t="s">
        <v>15</v>
      </c>
      <c r="B1217" t="s">
        <v>29</v>
      </c>
    </row>
    <row r="1218" spans="1:2" x14ac:dyDescent="0.3">
      <c r="A1218" t="s">
        <v>15</v>
      </c>
      <c r="B1218" t="s">
        <v>29</v>
      </c>
    </row>
    <row r="1219" spans="1:2" x14ac:dyDescent="0.3">
      <c r="A1219" t="s">
        <v>15</v>
      </c>
      <c r="B1219" t="s">
        <v>29</v>
      </c>
    </row>
    <row r="1220" spans="1:2" x14ac:dyDescent="0.3">
      <c r="A1220" t="s">
        <v>15</v>
      </c>
      <c r="B1220" t="s">
        <v>29</v>
      </c>
    </row>
    <row r="1221" spans="1:2" x14ac:dyDescent="0.3">
      <c r="A1221" t="s">
        <v>15</v>
      </c>
      <c r="B1221" t="s">
        <v>29</v>
      </c>
    </row>
    <row r="1222" spans="1:2" x14ac:dyDescent="0.3">
      <c r="A1222" t="s">
        <v>41</v>
      </c>
      <c r="B1222" t="s">
        <v>29</v>
      </c>
    </row>
    <row r="1223" spans="1:2" x14ac:dyDescent="0.3">
      <c r="A1223" t="s">
        <v>15</v>
      </c>
      <c r="B1223" t="s">
        <v>29</v>
      </c>
    </row>
    <row r="1224" spans="1:2" x14ac:dyDescent="0.3">
      <c r="A1224" t="s">
        <v>15</v>
      </c>
      <c r="B1224" t="s">
        <v>29</v>
      </c>
    </row>
    <row r="1225" spans="1:2" x14ac:dyDescent="0.3">
      <c r="A1225" t="s">
        <v>15</v>
      </c>
      <c r="B1225" t="s">
        <v>29</v>
      </c>
    </row>
    <row r="1226" spans="1:2" x14ac:dyDescent="0.3">
      <c r="A1226" t="s">
        <v>15</v>
      </c>
      <c r="B1226" t="s">
        <v>29</v>
      </c>
    </row>
    <row r="1227" spans="1:2" x14ac:dyDescent="0.3">
      <c r="A1227" t="s">
        <v>15</v>
      </c>
      <c r="B1227" t="s">
        <v>29</v>
      </c>
    </row>
    <row r="1228" spans="1:2" x14ac:dyDescent="0.3">
      <c r="A1228" t="s">
        <v>15</v>
      </c>
      <c r="B1228" t="s">
        <v>29</v>
      </c>
    </row>
    <row r="1229" spans="1:2" x14ac:dyDescent="0.3">
      <c r="A1229" t="s">
        <v>15</v>
      </c>
      <c r="B1229" t="s">
        <v>29</v>
      </c>
    </row>
    <row r="1230" spans="1:2" x14ac:dyDescent="0.3">
      <c r="A1230" t="s">
        <v>15</v>
      </c>
      <c r="B1230" t="s">
        <v>29</v>
      </c>
    </row>
    <row r="1231" spans="1:2" x14ac:dyDescent="0.3">
      <c r="A1231" t="s">
        <v>95</v>
      </c>
      <c r="B1231" t="s">
        <v>14</v>
      </c>
    </row>
    <row r="1232" spans="1:2" x14ac:dyDescent="0.3">
      <c r="A1232" t="s">
        <v>19</v>
      </c>
      <c r="B1232" t="s">
        <v>29</v>
      </c>
    </row>
    <row r="1233" spans="1:2" x14ac:dyDescent="0.3">
      <c r="A1233" t="s">
        <v>30</v>
      </c>
      <c r="B1233" t="s">
        <v>18</v>
      </c>
    </row>
    <row r="1234" spans="1:2" x14ac:dyDescent="0.3">
      <c r="A1234" t="s">
        <v>19</v>
      </c>
      <c r="B1234" t="s">
        <v>29</v>
      </c>
    </row>
    <row r="1235" spans="1:2" x14ac:dyDescent="0.3">
      <c r="A1235" t="s">
        <v>19</v>
      </c>
      <c r="B1235" t="s">
        <v>29</v>
      </c>
    </row>
    <row r="1236" spans="1:2" x14ac:dyDescent="0.3">
      <c r="A1236" t="s">
        <v>19</v>
      </c>
      <c r="B1236" t="s">
        <v>29</v>
      </c>
    </row>
    <row r="1237" spans="1:2" x14ac:dyDescent="0.3">
      <c r="A1237" t="s">
        <v>19</v>
      </c>
      <c r="B1237" t="s">
        <v>29</v>
      </c>
    </row>
    <row r="1238" spans="1:2" x14ac:dyDescent="0.3">
      <c r="A1238" t="s">
        <v>19</v>
      </c>
      <c r="B1238" t="s">
        <v>14</v>
      </c>
    </row>
    <row r="1239" spans="1:2" x14ac:dyDescent="0.3">
      <c r="A1239" t="s">
        <v>19</v>
      </c>
      <c r="B1239" t="s">
        <v>29</v>
      </c>
    </row>
    <row r="1240" spans="1:2" x14ac:dyDescent="0.3">
      <c r="A1240" t="s">
        <v>19</v>
      </c>
      <c r="B1240" t="s">
        <v>14</v>
      </c>
    </row>
    <row r="1241" spans="1:2" x14ac:dyDescent="0.3">
      <c r="A1241" t="s">
        <v>19</v>
      </c>
      <c r="B1241" t="s">
        <v>29</v>
      </c>
    </row>
    <row r="1242" spans="1:2" x14ac:dyDescent="0.3">
      <c r="A1242" t="s">
        <v>47</v>
      </c>
      <c r="B1242" t="s">
        <v>14</v>
      </c>
    </row>
    <row r="1243" spans="1:2" x14ac:dyDescent="0.3">
      <c r="A1243" t="s">
        <v>47</v>
      </c>
      <c r="B1243" t="s">
        <v>14</v>
      </c>
    </row>
    <row r="1244" spans="1:2" x14ac:dyDescent="0.3">
      <c r="A1244" t="s">
        <v>35</v>
      </c>
      <c r="B1244" t="s">
        <v>29</v>
      </c>
    </row>
    <row r="1245" spans="1:2" x14ac:dyDescent="0.3">
      <c r="A1245" t="s">
        <v>35</v>
      </c>
      <c r="B1245" t="s">
        <v>29</v>
      </c>
    </row>
    <row r="1246" spans="1:2" x14ac:dyDescent="0.3">
      <c r="A1246" t="s">
        <v>35</v>
      </c>
      <c r="B1246" t="s">
        <v>29</v>
      </c>
    </row>
    <row r="1247" spans="1:2" x14ac:dyDescent="0.3">
      <c r="A1247" t="s">
        <v>35</v>
      </c>
      <c r="B1247" t="s">
        <v>29</v>
      </c>
    </row>
    <row r="1248" spans="1:2" x14ac:dyDescent="0.3">
      <c r="A1248" t="s">
        <v>35</v>
      </c>
      <c r="B1248" t="s">
        <v>29</v>
      </c>
    </row>
    <row r="1249" spans="1:2" x14ac:dyDescent="0.3">
      <c r="A1249" t="s">
        <v>35</v>
      </c>
      <c r="B1249" t="s">
        <v>29</v>
      </c>
    </row>
    <row r="1250" spans="1:2" x14ac:dyDescent="0.3">
      <c r="A1250" t="s">
        <v>35</v>
      </c>
      <c r="B1250" t="s">
        <v>29</v>
      </c>
    </row>
    <row r="1251" spans="1:2" x14ac:dyDescent="0.3">
      <c r="A1251" t="s">
        <v>35</v>
      </c>
      <c r="B1251" t="s">
        <v>29</v>
      </c>
    </row>
    <row r="1252" spans="1:2" x14ac:dyDescent="0.3">
      <c r="A1252" t="s">
        <v>1479</v>
      </c>
      <c r="B1252" t="s">
        <v>14</v>
      </c>
    </row>
    <row r="1253" spans="1:2" x14ac:dyDescent="0.3">
      <c r="A1253" t="s">
        <v>117</v>
      </c>
      <c r="B1253" t="s">
        <v>29</v>
      </c>
    </row>
    <row r="1254" spans="1:2" x14ac:dyDescent="0.3">
      <c r="A1254" t="s">
        <v>35</v>
      </c>
      <c r="B1254" t="s">
        <v>29</v>
      </c>
    </row>
    <row r="1255" spans="1:2" x14ac:dyDescent="0.3">
      <c r="A1255" t="s">
        <v>35</v>
      </c>
      <c r="B1255" t="s">
        <v>29</v>
      </c>
    </row>
    <row r="1256" spans="1:2" x14ac:dyDescent="0.3">
      <c r="A1256" t="s">
        <v>35</v>
      </c>
      <c r="B1256" t="s">
        <v>29</v>
      </c>
    </row>
    <row r="1257" spans="1:2" x14ac:dyDescent="0.3">
      <c r="A1257" t="s">
        <v>35</v>
      </c>
      <c r="B1257" t="s">
        <v>29</v>
      </c>
    </row>
    <row r="1258" spans="1:2" x14ac:dyDescent="0.3">
      <c r="A1258" t="s">
        <v>35</v>
      </c>
      <c r="B1258" t="s">
        <v>29</v>
      </c>
    </row>
    <row r="1259" spans="1:2" x14ac:dyDescent="0.3">
      <c r="A1259" t="s">
        <v>35</v>
      </c>
      <c r="B1259" t="s">
        <v>29</v>
      </c>
    </row>
    <row r="1260" spans="1:2" x14ac:dyDescent="0.3">
      <c r="A1260" t="s">
        <v>35</v>
      </c>
      <c r="B1260" t="s">
        <v>29</v>
      </c>
    </row>
    <row r="1261" spans="1:2" x14ac:dyDescent="0.3">
      <c r="A1261" t="s">
        <v>35</v>
      </c>
      <c r="B1261" t="s">
        <v>29</v>
      </c>
    </row>
    <row r="1262" spans="1:2" x14ac:dyDescent="0.3">
      <c r="A1262" t="s">
        <v>35</v>
      </c>
      <c r="B1262" t="s">
        <v>29</v>
      </c>
    </row>
    <row r="1263" spans="1:2" x14ac:dyDescent="0.3">
      <c r="A1263" t="s">
        <v>67</v>
      </c>
      <c r="B1263" t="s">
        <v>29</v>
      </c>
    </row>
    <row r="1264" spans="1:2" x14ac:dyDescent="0.3">
      <c r="A1264" t="s">
        <v>35</v>
      </c>
      <c r="B1264" t="s">
        <v>29</v>
      </c>
    </row>
    <row r="1265" spans="1:2" x14ac:dyDescent="0.3">
      <c r="A1265" t="s">
        <v>35</v>
      </c>
      <c r="B1265" t="s">
        <v>29</v>
      </c>
    </row>
    <row r="1266" spans="1:2" x14ac:dyDescent="0.3">
      <c r="A1266" t="s">
        <v>35</v>
      </c>
      <c r="B1266" t="s">
        <v>29</v>
      </c>
    </row>
    <row r="1267" spans="1:2" x14ac:dyDescent="0.3">
      <c r="A1267" t="s">
        <v>35</v>
      </c>
      <c r="B1267" t="s">
        <v>29</v>
      </c>
    </row>
    <row r="1268" spans="1:2" x14ac:dyDescent="0.3">
      <c r="A1268" t="s">
        <v>35</v>
      </c>
      <c r="B1268" t="s">
        <v>29</v>
      </c>
    </row>
    <row r="1269" spans="1:2" x14ac:dyDescent="0.3">
      <c r="A1269" t="s">
        <v>35</v>
      </c>
      <c r="B1269" t="s">
        <v>29</v>
      </c>
    </row>
    <row r="1270" spans="1:2" x14ac:dyDescent="0.3">
      <c r="A1270" t="s">
        <v>35</v>
      </c>
      <c r="B1270" t="s">
        <v>29</v>
      </c>
    </row>
    <row r="1271" spans="1:2" x14ac:dyDescent="0.3">
      <c r="A1271" t="s">
        <v>35</v>
      </c>
      <c r="B1271" t="s">
        <v>29</v>
      </c>
    </row>
    <row r="1272" spans="1:2" x14ac:dyDescent="0.3">
      <c r="A1272" t="s">
        <v>35</v>
      </c>
      <c r="B1272" t="s">
        <v>29</v>
      </c>
    </row>
    <row r="1273" spans="1:2" x14ac:dyDescent="0.3">
      <c r="A1273" t="s">
        <v>35</v>
      </c>
      <c r="B1273" t="s">
        <v>29</v>
      </c>
    </row>
    <row r="1274" spans="1:2" x14ac:dyDescent="0.3">
      <c r="A1274" t="s">
        <v>35</v>
      </c>
      <c r="B1274" t="s">
        <v>29</v>
      </c>
    </row>
    <row r="1275" spans="1:2" x14ac:dyDescent="0.3">
      <c r="A1275" t="s">
        <v>35</v>
      </c>
      <c r="B1275" t="s">
        <v>29</v>
      </c>
    </row>
    <row r="1276" spans="1:2" x14ac:dyDescent="0.3">
      <c r="A1276" t="s">
        <v>35</v>
      </c>
      <c r="B1276" t="s">
        <v>29</v>
      </c>
    </row>
    <row r="1277" spans="1:2" x14ac:dyDescent="0.3">
      <c r="A1277" t="s">
        <v>35</v>
      </c>
      <c r="B1277" t="s">
        <v>29</v>
      </c>
    </row>
    <row r="1278" spans="1:2" x14ac:dyDescent="0.3">
      <c r="A1278" t="s">
        <v>35</v>
      </c>
      <c r="B1278" t="s">
        <v>29</v>
      </c>
    </row>
    <row r="1279" spans="1:2" x14ac:dyDescent="0.3">
      <c r="A1279" t="s">
        <v>35</v>
      </c>
      <c r="B1279" t="s">
        <v>29</v>
      </c>
    </row>
    <row r="1280" spans="1:2" x14ac:dyDescent="0.3">
      <c r="A1280" t="s">
        <v>35</v>
      </c>
      <c r="B1280" t="s">
        <v>29</v>
      </c>
    </row>
    <row r="1281" spans="1:2" x14ac:dyDescent="0.3">
      <c r="A1281" t="s">
        <v>35</v>
      </c>
      <c r="B1281" t="s">
        <v>29</v>
      </c>
    </row>
    <row r="1282" spans="1:2" x14ac:dyDescent="0.3">
      <c r="A1282" t="s">
        <v>35</v>
      </c>
      <c r="B1282" t="s">
        <v>29</v>
      </c>
    </row>
    <row r="1283" spans="1:2" x14ac:dyDescent="0.3">
      <c r="A1283" t="s">
        <v>35</v>
      </c>
      <c r="B1283" t="s">
        <v>29</v>
      </c>
    </row>
    <row r="1284" spans="1:2" x14ac:dyDescent="0.3">
      <c r="A1284" t="s">
        <v>35</v>
      </c>
      <c r="B1284" t="s">
        <v>29</v>
      </c>
    </row>
    <row r="1285" spans="1:2" x14ac:dyDescent="0.3">
      <c r="A1285" t="s">
        <v>35</v>
      </c>
      <c r="B1285" t="s">
        <v>29</v>
      </c>
    </row>
    <row r="1286" spans="1:2" x14ac:dyDescent="0.3">
      <c r="A1286" t="s">
        <v>35</v>
      </c>
      <c r="B1286" t="s">
        <v>29</v>
      </c>
    </row>
    <row r="1287" spans="1:2" x14ac:dyDescent="0.3">
      <c r="A1287" t="s">
        <v>35</v>
      </c>
      <c r="B1287" t="s">
        <v>29</v>
      </c>
    </row>
    <row r="1288" spans="1:2" x14ac:dyDescent="0.3">
      <c r="A1288" t="s">
        <v>35</v>
      </c>
      <c r="B1288" t="s">
        <v>29</v>
      </c>
    </row>
    <row r="1289" spans="1:2" x14ac:dyDescent="0.3">
      <c r="A1289" t="s">
        <v>35</v>
      </c>
      <c r="B1289" t="s">
        <v>29</v>
      </c>
    </row>
    <row r="1290" spans="1:2" x14ac:dyDescent="0.3">
      <c r="A1290" t="s">
        <v>35</v>
      </c>
      <c r="B1290" t="s">
        <v>29</v>
      </c>
    </row>
    <row r="1291" spans="1:2" x14ac:dyDescent="0.3">
      <c r="A1291" t="s">
        <v>35</v>
      </c>
      <c r="B1291" t="s">
        <v>29</v>
      </c>
    </row>
    <row r="1292" spans="1:2" x14ac:dyDescent="0.3">
      <c r="A1292" t="s">
        <v>35</v>
      </c>
      <c r="B1292" t="s">
        <v>29</v>
      </c>
    </row>
    <row r="1293" spans="1:2" x14ac:dyDescent="0.3">
      <c r="A1293" t="s">
        <v>35</v>
      </c>
      <c r="B1293" t="s">
        <v>29</v>
      </c>
    </row>
    <row r="1294" spans="1:2" x14ac:dyDescent="0.3">
      <c r="A1294" t="s">
        <v>35</v>
      </c>
      <c r="B1294" t="s">
        <v>29</v>
      </c>
    </row>
    <row r="1295" spans="1:2" x14ac:dyDescent="0.3">
      <c r="A1295" t="s">
        <v>35</v>
      </c>
      <c r="B1295" t="s">
        <v>29</v>
      </c>
    </row>
    <row r="1296" spans="1:2" x14ac:dyDescent="0.3">
      <c r="A1296" t="s">
        <v>35</v>
      </c>
      <c r="B1296" t="s">
        <v>29</v>
      </c>
    </row>
    <row r="1297" spans="1:2" x14ac:dyDescent="0.3">
      <c r="A1297" t="s">
        <v>35</v>
      </c>
      <c r="B1297" t="s">
        <v>29</v>
      </c>
    </row>
    <row r="1298" spans="1:2" x14ac:dyDescent="0.3">
      <c r="A1298" t="s">
        <v>35</v>
      </c>
      <c r="B1298" t="s">
        <v>29</v>
      </c>
    </row>
    <row r="1299" spans="1:2" x14ac:dyDescent="0.3">
      <c r="A1299" t="s">
        <v>35</v>
      </c>
      <c r="B1299" t="s">
        <v>29</v>
      </c>
    </row>
    <row r="1300" spans="1:2" x14ac:dyDescent="0.3">
      <c r="A1300" t="s">
        <v>35</v>
      </c>
      <c r="B1300" t="s">
        <v>29</v>
      </c>
    </row>
    <row r="1301" spans="1:2" x14ac:dyDescent="0.3">
      <c r="A1301" t="s">
        <v>35</v>
      </c>
      <c r="B1301" t="s">
        <v>29</v>
      </c>
    </row>
    <row r="1302" spans="1:2" x14ac:dyDescent="0.3">
      <c r="A1302" t="s">
        <v>35</v>
      </c>
      <c r="B1302" t="s">
        <v>29</v>
      </c>
    </row>
    <row r="1303" spans="1:2" x14ac:dyDescent="0.3">
      <c r="A1303" t="s">
        <v>35</v>
      </c>
      <c r="B1303" t="s">
        <v>29</v>
      </c>
    </row>
    <row r="1304" spans="1:2" x14ac:dyDescent="0.3">
      <c r="A1304" t="s">
        <v>35</v>
      </c>
      <c r="B1304" t="s">
        <v>29</v>
      </c>
    </row>
    <row r="1305" spans="1:2" x14ac:dyDescent="0.3">
      <c r="A1305" t="s">
        <v>35</v>
      </c>
      <c r="B1305" t="s">
        <v>29</v>
      </c>
    </row>
    <row r="1306" spans="1:2" x14ac:dyDescent="0.3">
      <c r="A1306" t="s">
        <v>35</v>
      </c>
      <c r="B1306" t="s">
        <v>29</v>
      </c>
    </row>
    <row r="1307" spans="1:2" x14ac:dyDescent="0.3">
      <c r="A1307" t="s">
        <v>35</v>
      </c>
      <c r="B1307" t="s">
        <v>29</v>
      </c>
    </row>
    <row r="1308" spans="1:2" x14ac:dyDescent="0.3">
      <c r="A1308" t="s">
        <v>35</v>
      </c>
      <c r="B1308" t="s">
        <v>29</v>
      </c>
    </row>
    <row r="1309" spans="1:2" x14ac:dyDescent="0.3">
      <c r="A1309" t="s">
        <v>35</v>
      </c>
      <c r="B1309" t="s">
        <v>29</v>
      </c>
    </row>
    <row r="1310" spans="1:2" x14ac:dyDescent="0.3">
      <c r="A1310" t="s">
        <v>35</v>
      </c>
      <c r="B1310" t="s">
        <v>29</v>
      </c>
    </row>
    <row r="1311" spans="1:2" x14ac:dyDescent="0.3">
      <c r="A1311" t="s">
        <v>35</v>
      </c>
      <c r="B1311" t="s">
        <v>29</v>
      </c>
    </row>
    <row r="1312" spans="1:2" x14ac:dyDescent="0.3">
      <c r="A1312" t="s">
        <v>35</v>
      </c>
      <c r="B1312" t="s">
        <v>29</v>
      </c>
    </row>
    <row r="1313" spans="1:2" x14ac:dyDescent="0.3">
      <c r="A1313" t="s">
        <v>35</v>
      </c>
      <c r="B1313" t="s">
        <v>29</v>
      </c>
    </row>
    <row r="1314" spans="1:2" x14ac:dyDescent="0.3">
      <c r="A1314" t="s">
        <v>35</v>
      </c>
      <c r="B1314" t="s">
        <v>29</v>
      </c>
    </row>
    <row r="1315" spans="1:2" x14ac:dyDescent="0.3">
      <c r="A1315" t="s">
        <v>35</v>
      </c>
      <c r="B1315" t="s">
        <v>29</v>
      </c>
    </row>
    <row r="1316" spans="1:2" x14ac:dyDescent="0.3">
      <c r="A1316" t="s">
        <v>35</v>
      </c>
      <c r="B1316" t="s">
        <v>29</v>
      </c>
    </row>
    <row r="1317" spans="1:2" x14ac:dyDescent="0.3">
      <c r="A1317" t="s">
        <v>35</v>
      </c>
      <c r="B1317" t="s">
        <v>29</v>
      </c>
    </row>
    <row r="1318" spans="1:2" x14ac:dyDescent="0.3">
      <c r="A1318" t="s">
        <v>35</v>
      </c>
      <c r="B1318" t="s">
        <v>29</v>
      </c>
    </row>
    <row r="1319" spans="1:2" x14ac:dyDescent="0.3">
      <c r="A1319" t="s">
        <v>35</v>
      </c>
      <c r="B1319" t="s">
        <v>29</v>
      </c>
    </row>
    <row r="1320" spans="1:2" x14ac:dyDescent="0.3">
      <c r="A1320" t="s">
        <v>35</v>
      </c>
      <c r="B1320" t="s">
        <v>29</v>
      </c>
    </row>
    <row r="1321" spans="1:2" x14ac:dyDescent="0.3">
      <c r="A1321" t="s">
        <v>35</v>
      </c>
      <c r="B1321" t="s">
        <v>29</v>
      </c>
    </row>
    <row r="1322" spans="1:2" x14ac:dyDescent="0.3">
      <c r="A1322" t="s">
        <v>35</v>
      </c>
      <c r="B1322" t="s">
        <v>29</v>
      </c>
    </row>
    <row r="1323" spans="1:2" x14ac:dyDescent="0.3">
      <c r="A1323" t="s">
        <v>24</v>
      </c>
      <c r="B1323" t="s">
        <v>14</v>
      </c>
    </row>
    <row r="1324" spans="1:2" x14ac:dyDescent="0.3">
      <c r="A1324" t="s">
        <v>35</v>
      </c>
      <c r="B1324" t="s">
        <v>29</v>
      </c>
    </row>
    <row r="1325" spans="1:2" x14ac:dyDescent="0.3">
      <c r="A1325" t="s">
        <v>35</v>
      </c>
      <c r="B1325" t="s">
        <v>29</v>
      </c>
    </row>
    <row r="1326" spans="1:2" x14ac:dyDescent="0.3">
      <c r="A1326" t="s">
        <v>35</v>
      </c>
      <c r="B1326" t="s">
        <v>29</v>
      </c>
    </row>
    <row r="1327" spans="1:2" x14ac:dyDescent="0.3">
      <c r="A1327" t="s">
        <v>35</v>
      </c>
      <c r="B1327" t="s">
        <v>29</v>
      </c>
    </row>
    <row r="1328" spans="1:2" x14ac:dyDescent="0.3">
      <c r="A1328" t="s">
        <v>35</v>
      </c>
      <c r="B1328" t="s">
        <v>29</v>
      </c>
    </row>
    <row r="1329" spans="1:2" x14ac:dyDescent="0.3">
      <c r="A1329" t="s">
        <v>35</v>
      </c>
      <c r="B1329" t="s">
        <v>29</v>
      </c>
    </row>
    <row r="1330" spans="1:2" x14ac:dyDescent="0.3">
      <c r="A1330" t="s">
        <v>35</v>
      </c>
      <c r="B1330" t="s">
        <v>29</v>
      </c>
    </row>
    <row r="1331" spans="1:2" x14ac:dyDescent="0.3">
      <c r="A1331" t="s">
        <v>35</v>
      </c>
      <c r="B1331" t="s">
        <v>29</v>
      </c>
    </row>
    <row r="1332" spans="1:2" x14ac:dyDescent="0.3">
      <c r="A1332" t="s">
        <v>35</v>
      </c>
      <c r="B1332" t="s">
        <v>29</v>
      </c>
    </row>
    <row r="1333" spans="1:2" x14ac:dyDescent="0.3">
      <c r="A1333" t="s">
        <v>35</v>
      </c>
      <c r="B1333" t="s">
        <v>29</v>
      </c>
    </row>
    <row r="1334" spans="1:2" x14ac:dyDescent="0.3">
      <c r="A1334" t="s">
        <v>19</v>
      </c>
      <c r="B1334" t="s">
        <v>14</v>
      </c>
    </row>
    <row r="1335" spans="1:2" x14ac:dyDescent="0.3">
      <c r="A1335" t="s">
        <v>35</v>
      </c>
      <c r="B1335" t="s">
        <v>29</v>
      </c>
    </row>
    <row r="1336" spans="1:2" x14ac:dyDescent="0.3">
      <c r="A1336" t="s">
        <v>35</v>
      </c>
      <c r="B1336" t="s">
        <v>29</v>
      </c>
    </row>
    <row r="1337" spans="1:2" x14ac:dyDescent="0.3">
      <c r="A1337" t="s">
        <v>35</v>
      </c>
      <c r="B1337" t="s">
        <v>29</v>
      </c>
    </row>
    <row r="1338" spans="1:2" x14ac:dyDescent="0.3">
      <c r="A1338" t="s">
        <v>35</v>
      </c>
      <c r="B1338" t="s">
        <v>29</v>
      </c>
    </row>
    <row r="1339" spans="1:2" x14ac:dyDescent="0.3">
      <c r="A1339" t="s">
        <v>35</v>
      </c>
      <c r="B1339" t="s">
        <v>29</v>
      </c>
    </row>
    <row r="1340" spans="1:2" x14ac:dyDescent="0.3">
      <c r="A1340" t="s">
        <v>35</v>
      </c>
      <c r="B1340" t="s">
        <v>29</v>
      </c>
    </row>
    <row r="1341" spans="1:2" x14ac:dyDescent="0.3">
      <c r="A1341" t="s">
        <v>35</v>
      </c>
      <c r="B1341" t="s">
        <v>29</v>
      </c>
    </row>
    <row r="1342" spans="1:2" x14ac:dyDescent="0.3">
      <c r="A1342" t="s">
        <v>35</v>
      </c>
      <c r="B1342" t="s">
        <v>29</v>
      </c>
    </row>
    <row r="1343" spans="1:2" x14ac:dyDescent="0.3">
      <c r="A1343" t="s">
        <v>35</v>
      </c>
      <c r="B1343" t="s">
        <v>29</v>
      </c>
    </row>
    <row r="1344" spans="1:2" x14ac:dyDescent="0.3">
      <c r="A1344" t="s">
        <v>35</v>
      </c>
      <c r="B1344" t="s">
        <v>29</v>
      </c>
    </row>
    <row r="1345" spans="1:2" x14ac:dyDescent="0.3">
      <c r="A1345" t="s">
        <v>35</v>
      </c>
      <c r="B1345" t="s">
        <v>29</v>
      </c>
    </row>
    <row r="1346" spans="1:2" x14ac:dyDescent="0.3">
      <c r="A1346" t="s">
        <v>35</v>
      </c>
      <c r="B1346" t="s">
        <v>29</v>
      </c>
    </row>
    <row r="1347" spans="1:2" x14ac:dyDescent="0.3">
      <c r="A1347" t="s">
        <v>35</v>
      </c>
      <c r="B1347" t="s">
        <v>29</v>
      </c>
    </row>
    <row r="1348" spans="1:2" x14ac:dyDescent="0.3">
      <c r="A1348" t="s">
        <v>35</v>
      </c>
      <c r="B1348" t="s">
        <v>29</v>
      </c>
    </row>
    <row r="1349" spans="1:2" x14ac:dyDescent="0.3">
      <c r="A1349" t="s">
        <v>35</v>
      </c>
      <c r="B1349" t="s">
        <v>29</v>
      </c>
    </row>
    <row r="1350" spans="1:2" x14ac:dyDescent="0.3">
      <c r="A1350" t="s">
        <v>35</v>
      </c>
      <c r="B1350" t="s">
        <v>29</v>
      </c>
    </row>
    <row r="1351" spans="1:2" x14ac:dyDescent="0.3">
      <c r="A1351" t="s">
        <v>35</v>
      </c>
      <c r="B1351" t="s">
        <v>29</v>
      </c>
    </row>
    <row r="1352" spans="1:2" x14ac:dyDescent="0.3">
      <c r="A1352" t="s">
        <v>35</v>
      </c>
      <c r="B1352" t="s">
        <v>29</v>
      </c>
    </row>
    <row r="1353" spans="1:2" x14ac:dyDescent="0.3">
      <c r="A1353" t="s">
        <v>35</v>
      </c>
      <c r="B1353" t="s">
        <v>29</v>
      </c>
    </row>
    <row r="1354" spans="1:2" x14ac:dyDescent="0.3">
      <c r="A1354" t="s">
        <v>35</v>
      </c>
      <c r="B1354" t="s">
        <v>29</v>
      </c>
    </row>
    <row r="1355" spans="1:2" x14ac:dyDescent="0.3">
      <c r="A1355" t="s">
        <v>95</v>
      </c>
      <c r="B1355" t="s">
        <v>18</v>
      </c>
    </row>
    <row r="1356" spans="1:2" x14ac:dyDescent="0.3">
      <c r="A1356" t="s">
        <v>24</v>
      </c>
      <c r="B1356" t="s">
        <v>14</v>
      </c>
    </row>
    <row r="1357" spans="1:2" x14ac:dyDescent="0.3">
      <c r="A1357" t="s">
        <v>35</v>
      </c>
      <c r="B1357" t="s">
        <v>29</v>
      </c>
    </row>
    <row r="1358" spans="1:2" x14ac:dyDescent="0.3">
      <c r="A1358" t="s">
        <v>35</v>
      </c>
      <c r="B1358" t="s">
        <v>29</v>
      </c>
    </row>
    <row r="1359" spans="1:2" x14ac:dyDescent="0.3">
      <c r="A1359" t="s">
        <v>35</v>
      </c>
      <c r="B1359" t="s">
        <v>29</v>
      </c>
    </row>
    <row r="1360" spans="1:2" x14ac:dyDescent="0.3">
      <c r="A1360" t="s">
        <v>35</v>
      </c>
      <c r="B1360" t="s">
        <v>29</v>
      </c>
    </row>
    <row r="1361" spans="1:2" x14ac:dyDescent="0.3">
      <c r="A1361" t="s">
        <v>35</v>
      </c>
      <c r="B1361" t="s">
        <v>29</v>
      </c>
    </row>
    <row r="1362" spans="1:2" x14ac:dyDescent="0.3">
      <c r="A1362" t="s">
        <v>35</v>
      </c>
      <c r="B1362" t="s">
        <v>29</v>
      </c>
    </row>
    <row r="1363" spans="1:2" x14ac:dyDescent="0.3">
      <c r="A1363" t="s">
        <v>35</v>
      </c>
      <c r="B1363" t="s">
        <v>29</v>
      </c>
    </row>
    <row r="1364" spans="1:2" x14ac:dyDescent="0.3">
      <c r="A1364" t="s">
        <v>35</v>
      </c>
      <c r="B1364" t="s">
        <v>29</v>
      </c>
    </row>
    <row r="1365" spans="1:2" x14ac:dyDescent="0.3">
      <c r="A1365" t="s">
        <v>35</v>
      </c>
      <c r="B1365" t="s">
        <v>29</v>
      </c>
    </row>
    <row r="1366" spans="1:2" x14ac:dyDescent="0.3">
      <c r="A1366" t="s">
        <v>35</v>
      </c>
      <c r="B1366" t="s">
        <v>29</v>
      </c>
    </row>
    <row r="1367" spans="1:2" x14ac:dyDescent="0.3">
      <c r="A1367" t="s">
        <v>41</v>
      </c>
      <c r="B1367" t="s">
        <v>29</v>
      </c>
    </row>
    <row r="1368" spans="1:2" x14ac:dyDescent="0.3">
      <c r="A1368" t="s">
        <v>35</v>
      </c>
      <c r="B1368" t="s">
        <v>29</v>
      </c>
    </row>
    <row r="1369" spans="1:2" x14ac:dyDescent="0.3">
      <c r="A1369" t="s">
        <v>35</v>
      </c>
      <c r="B1369" t="s">
        <v>29</v>
      </c>
    </row>
    <row r="1370" spans="1:2" x14ac:dyDescent="0.3">
      <c r="A1370" t="s">
        <v>35</v>
      </c>
      <c r="B1370" t="s">
        <v>29</v>
      </c>
    </row>
    <row r="1371" spans="1:2" x14ac:dyDescent="0.3">
      <c r="A1371" t="s">
        <v>35</v>
      </c>
      <c r="B1371" t="s">
        <v>29</v>
      </c>
    </row>
    <row r="1372" spans="1:2" x14ac:dyDescent="0.3">
      <c r="A1372" t="s">
        <v>35</v>
      </c>
      <c r="B1372" t="s">
        <v>29</v>
      </c>
    </row>
    <row r="1373" spans="1:2" x14ac:dyDescent="0.3">
      <c r="A1373" t="s">
        <v>35</v>
      </c>
      <c r="B1373" t="s">
        <v>29</v>
      </c>
    </row>
    <row r="1374" spans="1:2" x14ac:dyDescent="0.3">
      <c r="A1374" t="s">
        <v>35</v>
      </c>
      <c r="B1374" t="s">
        <v>29</v>
      </c>
    </row>
    <row r="1375" spans="1:2" x14ac:dyDescent="0.3">
      <c r="A1375" t="s">
        <v>35</v>
      </c>
      <c r="B1375" t="s">
        <v>29</v>
      </c>
    </row>
    <row r="1376" spans="1:2" x14ac:dyDescent="0.3">
      <c r="A1376" t="s">
        <v>35</v>
      </c>
      <c r="B1376" t="s">
        <v>29</v>
      </c>
    </row>
    <row r="1377" spans="1:2" x14ac:dyDescent="0.3">
      <c r="A1377" t="s">
        <v>35</v>
      </c>
      <c r="B1377" t="s">
        <v>29</v>
      </c>
    </row>
    <row r="1378" spans="1:2" x14ac:dyDescent="0.3">
      <c r="A1378" t="s">
        <v>41</v>
      </c>
      <c r="B1378" t="s">
        <v>14</v>
      </c>
    </row>
    <row r="1379" spans="1:2" x14ac:dyDescent="0.3">
      <c r="A1379" t="s">
        <v>35</v>
      </c>
      <c r="B1379" t="s">
        <v>29</v>
      </c>
    </row>
    <row r="1380" spans="1:2" x14ac:dyDescent="0.3">
      <c r="A1380" t="s">
        <v>35</v>
      </c>
      <c r="B1380" t="s">
        <v>29</v>
      </c>
    </row>
    <row r="1381" spans="1:2" x14ac:dyDescent="0.3">
      <c r="A1381" t="s">
        <v>35</v>
      </c>
      <c r="B1381" t="s">
        <v>29</v>
      </c>
    </row>
    <row r="1382" spans="1:2" x14ac:dyDescent="0.3">
      <c r="A1382" t="s">
        <v>35</v>
      </c>
      <c r="B1382" t="s">
        <v>29</v>
      </c>
    </row>
    <row r="1383" spans="1:2" x14ac:dyDescent="0.3">
      <c r="A1383" t="s">
        <v>35</v>
      </c>
      <c r="B1383" t="s">
        <v>29</v>
      </c>
    </row>
    <row r="1384" spans="1:2" x14ac:dyDescent="0.3">
      <c r="A1384" t="s">
        <v>35</v>
      </c>
      <c r="B1384" t="s">
        <v>29</v>
      </c>
    </row>
    <row r="1385" spans="1:2" x14ac:dyDescent="0.3">
      <c r="A1385" t="s">
        <v>35</v>
      </c>
      <c r="B1385" t="s">
        <v>29</v>
      </c>
    </row>
    <row r="1386" spans="1:2" x14ac:dyDescent="0.3">
      <c r="A1386" t="s">
        <v>35</v>
      </c>
      <c r="B1386" t="s">
        <v>29</v>
      </c>
    </row>
    <row r="1387" spans="1:2" x14ac:dyDescent="0.3">
      <c r="A1387" t="s">
        <v>35</v>
      </c>
      <c r="B1387" t="s">
        <v>29</v>
      </c>
    </row>
    <row r="1388" spans="1:2" x14ac:dyDescent="0.3">
      <c r="A1388" t="s">
        <v>35</v>
      </c>
      <c r="B1388" t="s">
        <v>29</v>
      </c>
    </row>
    <row r="1389" spans="1:2" x14ac:dyDescent="0.3">
      <c r="A1389" t="s">
        <v>117</v>
      </c>
      <c r="B1389" t="s">
        <v>14</v>
      </c>
    </row>
    <row r="1390" spans="1:2" x14ac:dyDescent="0.3">
      <c r="A1390" t="s">
        <v>35</v>
      </c>
      <c r="B1390" t="s">
        <v>29</v>
      </c>
    </row>
    <row r="1391" spans="1:2" x14ac:dyDescent="0.3">
      <c r="A1391" t="s">
        <v>35</v>
      </c>
      <c r="B1391" t="s">
        <v>29</v>
      </c>
    </row>
    <row r="1392" spans="1:2" x14ac:dyDescent="0.3">
      <c r="A1392" t="s">
        <v>35</v>
      </c>
      <c r="B1392" t="s">
        <v>29</v>
      </c>
    </row>
    <row r="1393" spans="1:2" x14ac:dyDescent="0.3">
      <c r="A1393" t="s">
        <v>35</v>
      </c>
      <c r="B1393" t="s">
        <v>29</v>
      </c>
    </row>
    <row r="1394" spans="1:2" x14ac:dyDescent="0.3">
      <c r="A1394" t="s">
        <v>35</v>
      </c>
      <c r="B1394" t="s">
        <v>29</v>
      </c>
    </row>
    <row r="1395" spans="1:2" x14ac:dyDescent="0.3">
      <c r="A1395" t="s">
        <v>35</v>
      </c>
      <c r="B1395" t="s">
        <v>29</v>
      </c>
    </row>
    <row r="1396" spans="1:2" x14ac:dyDescent="0.3">
      <c r="A1396" t="s">
        <v>35</v>
      </c>
      <c r="B1396" t="s">
        <v>29</v>
      </c>
    </row>
    <row r="1397" spans="1:2" x14ac:dyDescent="0.3">
      <c r="A1397" t="s">
        <v>35</v>
      </c>
      <c r="B1397" t="s">
        <v>29</v>
      </c>
    </row>
    <row r="1398" spans="1:2" x14ac:dyDescent="0.3">
      <c r="A1398" t="s">
        <v>35</v>
      </c>
      <c r="B1398" t="s">
        <v>29</v>
      </c>
    </row>
    <row r="1399" spans="1:2" x14ac:dyDescent="0.3">
      <c r="A1399" t="s">
        <v>35</v>
      </c>
      <c r="B1399" t="s">
        <v>29</v>
      </c>
    </row>
    <row r="1400" spans="1:2" x14ac:dyDescent="0.3">
      <c r="A1400" t="s">
        <v>44</v>
      </c>
      <c r="B1400" t="s">
        <v>18</v>
      </c>
    </row>
    <row r="1401" spans="1:2" x14ac:dyDescent="0.3">
      <c r="A1401" t="s">
        <v>35</v>
      </c>
      <c r="B1401" t="s">
        <v>29</v>
      </c>
    </row>
    <row r="1402" spans="1:2" x14ac:dyDescent="0.3">
      <c r="A1402" t="s">
        <v>35</v>
      </c>
      <c r="B1402" t="s">
        <v>29</v>
      </c>
    </row>
    <row r="1403" spans="1:2" x14ac:dyDescent="0.3">
      <c r="A1403" t="s">
        <v>35</v>
      </c>
      <c r="B1403" t="s">
        <v>29</v>
      </c>
    </row>
    <row r="1404" spans="1:2" x14ac:dyDescent="0.3">
      <c r="A1404" t="s">
        <v>35</v>
      </c>
      <c r="B1404" t="s">
        <v>29</v>
      </c>
    </row>
    <row r="1405" spans="1:2" x14ac:dyDescent="0.3">
      <c r="A1405" t="s">
        <v>35</v>
      </c>
      <c r="B1405" t="s">
        <v>29</v>
      </c>
    </row>
    <row r="1406" spans="1:2" x14ac:dyDescent="0.3">
      <c r="A1406" t="s">
        <v>35</v>
      </c>
      <c r="B1406" t="s">
        <v>29</v>
      </c>
    </row>
    <row r="1407" spans="1:2" x14ac:dyDescent="0.3">
      <c r="A1407" t="s">
        <v>35</v>
      </c>
      <c r="B1407" t="s">
        <v>29</v>
      </c>
    </row>
    <row r="1408" spans="1:2" x14ac:dyDescent="0.3">
      <c r="A1408" t="s">
        <v>35</v>
      </c>
      <c r="B1408" t="s">
        <v>29</v>
      </c>
    </row>
    <row r="1409" spans="1:2" x14ac:dyDescent="0.3">
      <c r="A1409" t="s">
        <v>35</v>
      </c>
      <c r="B1409" t="s">
        <v>29</v>
      </c>
    </row>
    <row r="1410" spans="1:2" x14ac:dyDescent="0.3">
      <c r="A1410" t="s">
        <v>35</v>
      </c>
      <c r="B1410" t="s">
        <v>29</v>
      </c>
    </row>
    <row r="1411" spans="1:2" x14ac:dyDescent="0.3">
      <c r="A1411" t="s">
        <v>15</v>
      </c>
      <c r="B1411" t="s">
        <v>18</v>
      </c>
    </row>
    <row r="1412" spans="1:2" x14ac:dyDescent="0.3">
      <c r="A1412" t="s">
        <v>35</v>
      </c>
      <c r="B1412" t="s">
        <v>29</v>
      </c>
    </row>
    <row r="1413" spans="1:2" x14ac:dyDescent="0.3">
      <c r="A1413" t="s">
        <v>35</v>
      </c>
      <c r="B1413" t="s">
        <v>29</v>
      </c>
    </row>
    <row r="1414" spans="1:2" x14ac:dyDescent="0.3">
      <c r="A1414" t="s">
        <v>35</v>
      </c>
      <c r="B1414" t="s">
        <v>29</v>
      </c>
    </row>
    <row r="1415" spans="1:2" x14ac:dyDescent="0.3">
      <c r="A1415" t="s">
        <v>35</v>
      </c>
      <c r="B1415" t="s">
        <v>29</v>
      </c>
    </row>
    <row r="1416" spans="1:2" x14ac:dyDescent="0.3">
      <c r="A1416" t="s">
        <v>35</v>
      </c>
      <c r="B1416" t="s">
        <v>29</v>
      </c>
    </row>
    <row r="1417" spans="1:2" x14ac:dyDescent="0.3">
      <c r="A1417" t="s">
        <v>35</v>
      </c>
      <c r="B1417" t="s">
        <v>29</v>
      </c>
    </row>
    <row r="1418" spans="1:2" x14ac:dyDescent="0.3">
      <c r="A1418" t="s">
        <v>35</v>
      </c>
      <c r="B1418" t="s">
        <v>29</v>
      </c>
    </row>
    <row r="1419" spans="1:2" x14ac:dyDescent="0.3">
      <c r="A1419" t="s">
        <v>35</v>
      </c>
      <c r="B1419" t="s">
        <v>29</v>
      </c>
    </row>
    <row r="1420" spans="1:2" x14ac:dyDescent="0.3">
      <c r="A1420" t="s">
        <v>35</v>
      </c>
      <c r="B1420" t="s">
        <v>29</v>
      </c>
    </row>
    <row r="1421" spans="1:2" x14ac:dyDescent="0.3">
      <c r="A1421" t="s">
        <v>35</v>
      </c>
      <c r="B1421" t="s">
        <v>29</v>
      </c>
    </row>
    <row r="1422" spans="1:2" x14ac:dyDescent="0.3">
      <c r="A1422" t="s">
        <v>15</v>
      </c>
      <c r="B1422" t="s">
        <v>14</v>
      </c>
    </row>
    <row r="1423" spans="1:2" x14ac:dyDescent="0.3">
      <c r="A1423" t="s">
        <v>35</v>
      </c>
      <c r="B1423" t="s">
        <v>29</v>
      </c>
    </row>
    <row r="1424" spans="1:2" x14ac:dyDescent="0.3">
      <c r="A1424" t="s">
        <v>35</v>
      </c>
      <c r="B1424" t="s">
        <v>29</v>
      </c>
    </row>
    <row r="1425" spans="1:2" x14ac:dyDescent="0.3">
      <c r="A1425" t="s">
        <v>35</v>
      </c>
      <c r="B1425" t="s">
        <v>29</v>
      </c>
    </row>
    <row r="1426" spans="1:2" x14ac:dyDescent="0.3">
      <c r="A1426" t="s">
        <v>35</v>
      </c>
      <c r="B1426" t="s">
        <v>29</v>
      </c>
    </row>
    <row r="1427" spans="1:2" x14ac:dyDescent="0.3">
      <c r="A1427" t="s">
        <v>35</v>
      </c>
      <c r="B1427" t="s">
        <v>29</v>
      </c>
    </row>
    <row r="1428" spans="1:2" x14ac:dyDescent="0.3">
      <c r="A1428" t="s">
        <v>35</v>
      </c>
      <c r="B1428" t="s">
        <v>29</v>
      </c>
    </row>
    <row r="1429" spans="1:2" x14ac:dyDescent="0.3">
      <c r="A1429" t="s">
        <v>35</v>
      </c>
      <c r="B1429" t="s">
        <v>29</v>
      </c>
    </row>
    <row r="1430" spans="1:2" x14ac:dyDescent="0.3">
      <c r="A1430" t="s">
        <v>35</v>
      </c>
      <c r="B1430" t="s">
        <v>29</v>
      </c>
    </row>
    <row r="1431" spans="1:2" x14ac:dyDescent="0.3">
      <c r="A1431" t="s">
        <v>35</v>
      </c>
      <c r="B1431" t="s">
        <v>29</v>
      </c>
    </row>
    <row r="1432" spans="1:2" x14ac:dyDescent="0.3">
      <c r="A1432" t="s">
        <v>35</v>
      </c>
      <c r="B1432" t="s">
        <v>29</v>
      </c>
    </row>
    <row r="1433" spans="1:2" x14ac:dyDescent="0.3">
      <c r="A1433" t="s">
        <v>24</v>
      </c>
      <c r="B1433" t="s">
        <v>14</v>
      </c>
    </row>
    <row r="1434" spans="1:2" x14ac:dyDescent="0.3">
      <c r="A1434" t="s">
        <v>35</v>
      </c>
      <c r="B1434" t="s">
        <v>29</v>
      </c>
    </row>
    <row r="1435" spans="1:2" x14ac:dyDescent="0.3">
      <c r="A1435" t="s">
        <v>35</v>
      </c>
      <c r="B1435" t="s">
        <v>29</v>
      </c>
    </row>
    <row r="1436" spans="1:2" x14ac:dyDescent="0.3">
      <c r="A1436" t="s">
        <v>35</v>
      </c>
      <c r="B1436" t="s">
        <v>29</v>
      </c>
    </row>
    <row r="1437" spans="1:2" x14ac:dyDescent="0.3">
      <c r="A1437" t="s">
        <v>35</v>
      </c>
      <c r="B1437" t="s">
        <v>29</v>
      </c>
    </row>
    <row r="1438" spans="1:2" x14ac:dyDescent="0.3">
      <c r="A1438" t="s">
        <v>35</v>
      </c>
      <c r="B1438" t="s">
        <v>29</v>
      </c>
    </row>
    <row r="1439" spans="1:2" x14ac:dyDescent="0.3">
      <c r="A1439" t="s">
        <v>35</v>
      </c>
      <c r="B1439" t="s">
        <v>29</v>
      </c>
    </row>
    <row r="1440" spans="1:2" x14ac:dyDescent="0.3">
      <c r="A1440" t="s">
        <v>35</v>
      </c>
      <c r="B1440" t="s">
        <v>29</v>
      </c>
    </row>
    <row r="1441" spans="1:2" x14ac:dyDescent="0.3">
      <c r="A1441" t="s">
        <v>35</v>
      </c>
      <c r="B1441" t="s">
        <v>29</v>
      </c>
    </row>
    <row r="1442" spans="1:2" x14ac:dyDescent="0.3">
      <c r="A1442" t="s">
        <v>35</v>
      </c>
      <c r="B1442" t="s">
        <v>29</v>
      </c>
    </row>
    <row r="1443" spans="1:2" x14ac:dyDescent="0.3">
      <c r="A1443" t="s">
        <v>35</v>
      </c>
      <c r="B1443" t="s">
        <v>29</v>
      </c>
    </row>
    <row r="1444" spans="1:2" x14ac:dyDescent="0.3">
      <c r="A1444" t="s">
        <v>35</v>
      </c>
      <c r="B1444" t="s">
        <v>29</v>
      </c>
    </row>
    <row r="1445" spans="1:2" x14ac:dyDescent="0.3">
      <c r="A1445" t="s">
        <v>35</v>
      </c>
      <c r="B1445" t="s">
        <v>29</v>
      </c>
    </row>
    <row r="1446" spans="1:2" x14ac:dyDescent="0.3">
      <c r="A1446" t="s">
        <v>35</v>
      </c>
      <c r="B1446" t="s">
        <v>29</v>
      </c>
    </row>
    <row r="1447" spans="1:2" x14ac:dyDescent="0.3">
      <c r="A1447" t="s">
        <v>35</v>
      </c>
      <c r="B1447" t="s">
        <v>29</v>
      </c>
    </row>
    <row r="1448" spans="1:2" x14ac:dyDescent="0.3">
      <c r="A1448" t="s">
        <v>35</v>
      </c>
      <c r="B1448" t="s">
        <v>29</v>
      </c>
    </row>
    <row r="1449" spans="1:2" x14ac:dyDescent="0.3">
      <c r="A1449" t="s">
        <v>35</v>
      </c>
      <c r="B1449" t="s">
        <v>29</v>
      </c>
    </row>
    <row r="1450" spans="1:2" x14ac:dyDescent="0.3">
      <c r="A1450" t="s">
        <v>35</v>
      </c>
      <c r="B1450" t="s">
        <v>29</v>
      </c>
    </row>
    <row r="1451" spans="1:2" x14ac:dyDescent="0.3">
      <c r="A1451" t="s">
        <v>35</v>
      </c>
      <c r="B1451" t="s">
        <v>29</v>
      </c>
    </row>
    <row r="1452" spans="1:2" x14ac:dyDescent="0.3">
      <c r="A1452" t="s">
        <v>35</v>
      </c>
      <c r="B1452" t="s">
        <v>29</v>
      </c>
    </row>
    <row r="1453" spans="1:2" x14ac:dyDescent="0.3">
      <c r="A1453" t="s">
        <v>35</v>
      </c>
      <c r="B1453" t="s">
        <v>29</v>
      </c>
    </row>
    <row r="1454" spans="1:2" x14ac:dyDescent="0.3">
      <c r="A1454" t="s">
        <v>304</v>
      </c>
      <c r="B1454" t="s">
        <v>14</v>
      </c>
    </row>
    <row r="1455" spans="1:2" x14ac:dyDescent="0.3">
      <c r="A1455" t="s">
        <v>35</v>
      </c>
      <c r="B1455" t="s">
        <v>29</v>
      </c>
    </row>
    <row r="1456" spans="1:2" x14ac:dyDescent="0.3">
      <c r="A1456" t="s">
        <v>35</v>
      </c>
      <c r="B1456" t="s">
        <v>29</v>
      </c>
    </row>
    <row r="1457" spans="1:2" x14ac:dyDescent="0.3">
      <c r="A1457" t="s">
        <v>35</v>
      </c>
      <c r="B1457" t="s">
        <v>29</v>
      </c>
    </row>
    <row r="1458" spans="1:2" x14ac:dyDescent="0.3">
      <c r="A1458" t="s">
        <v>35</v>
      </c>
      <c r="B1458" t="s">
        <v>29</v>
      </c>
    </row>
    <row r="1459" spans="1:2" x14ac:dyDescent="0.3">
      <c r="A1459" t="s">
        <v>35</v>
      </c>
      <c r="B1459" t="s">
        <v>29</v>
      </c>
    </row>
    <row r="1460" spans="1:2" x14ac:dyDescent="0.3">
      <c r="A1460" t="s">
        <v>35</v>
      </c>
      <c r="B1460" t="s">
        <v>29</v>
      </c>
    </row>
    <row r="1461" spans="1:2" x14ac:dyDescent="0.3">
      <c r="A1461" t="s">
        <v>35</v>
      </c>
      <c r="B1461" t="s">
        <v>29</v>
      </c>
    </row>
    <row r="1462" spans="1:2" x14ac:dyDescent="0.3">
      <c r="A1462" t="s">
        <v>35</v>
      </c>
      <c r="B1462" t="s">
        <v>29</v>
      </c>
    </row>
    <row r="1463" spans="1:2" x14ac:dyDescent="0.3">
      <c r="A1463" t="s">
        <v>35</v>
      </c>
      <c r="B1463" t="s">
        <v>29</v>
      </c>
    </row>
    <row r="1464" spans="1:2" x14ac:dyDescent="0.3">
      <c r="A1464" t="s">
        <v>35</v>
      </c>
      <c r="B1464" t="s">
        <v>29</v>
      </c>
    </row>
    <row r="1465" spans="1:2" x14ac:dyDescent="0.3">
      <c r="A1465" t="s">
        <v>47</v>
      </c>
      <c r="B1465" t="s">
        <v>14</v>
      </c>
    </row>
    <row r="1466" spans="1:2" x14ac:dyDescent="0.3">
      <c r="A1466" t="s">
        <v>35</v>
      </c>
      <c r="B1466" t="s">
        <v>29</v>
      </c>
    </row>
    <row r="1467" spans="1:2" x14ac:dyDescent="0.3">
      <c r="A1467" t="s">
        <v>35</v>
      </c>
      <c r="B1467" t="s">
        <v>29</v>
      </c>
    </row>
    <row r="1468" spans="1:2" x14ac:dyDescent="0.3">
      <c r="A1468" t="s">
        <v>35</v>
      </c>
      <c r="B1468" t="s">
        <v>29</v>
      </c>
    </row>
    <row r="1469" spans="1:2" x14ac:dyDescent="0.3">
      <c r="A1469" t="s">
        <v>35</v>
      </c>
      <c r="B1469" t="s">
        <v>29</v>
      </c>
    </row>
    <row r="1470" spans="1:2" x14ac:dyDescent="0.3">
      <c r="A1470" t="s">
        <v>35</v>
      </c>
      <c r="B1470" t="s">
        <v>29</v>
      </c>
    </row>
    <row r="1471" spans="1:2" x14ac:dyDescent="0.3">
      <c r="A1471" t="s">
        <v>35</v>
      </c>
      <c r="B1471" t="s">
        <v>29</v>
      </c>
    </row>
    <row r="1472" spans="1:2" x14ac:dyDescent="0.3">
      <c r="A1472" t="s">
        <v>35</v>
      </c>
      <c r="B1472" t="s">
        <v>29</v>
      </c>
    </row>
    <row r="1473" spans="1:2" x14ac:dyDescent="0.3">
      <c r="A1473" t="s">
        <v>35</v>
      </c>
      <c r="B1473" t="s">
        <v>29</v>
      </c>
    </row>
    <row r="1474" spans="1:2" x14ac:dyDescent="0.3">
      <c r="A1474" t="s">
        <v>35</v>
      </c>
      <c r="B1474" t="s">
        <v>29</v>
      </c>
    </row>
    <row r="1475" spans="1:2" x14ac:dyDescent="0.3">
      <c r="A1475" t="s">
        <v>117</v>
      </c>
      <c r="B1475" t="s">
        <v>18</v>
      </c>
    </row>
    <row r="1476" spans="1:2" x14ac:dyDescent="0.3">
      <c r="A1476" t="s">
        <v>35</v>
      </c>
      <c r="B1476" t="s">
        <v>29</v>
      </c>
    </row>
    <row r="1477" spans="1:2" x14ac:dyDescent="0.3">
      <c r="A1477" t="s">
        <v>35</v>
      </c>
      <c r="B1477" t="s">
        <v>29</v>
      </c>
    </row>
    <row r="1478" spans="1:2" x14ac:dyDescent="0.3">
      <c r="A1478" t="s">
        <v>35</v>
      </c>
      <c r="B1478" t="s">
        <v>29</v>
      </c>
    </row>
    <row r="1479" spans="1:2" x14ac:dyDescent="0.3">
      <c r="A1479" t="s">
        <v>35</v>
      </c>
      <c r="B1479" t="s">
        <v>29</v>
      </c>
    </row>
    <row r="1480" spans="1:2" x14ac:dyDescent="0.3">
      <c r="A1480" t="s">
        <v>35</v>
      </c>
      <c r="B1480" t="s">
        <v>29</v>
      </c>
    </row>
    <row r="1481" spans="1:2" x14ac:dyDescent="0.3">
      <c r="A1481" t="s">
        <v>35</v>
      </c>
      <c r="B1481" t="s">
        <v>29</v>
      </c>
    </row>
    <row r="1482" spans="1:2" x14ac:dyDescent="0.3">
      <c r="A1482" t="s">
        <v>35</v>
      </c>
      <c r="B1482" t="s">
        <v>29</v>
      </c>
    </row>
    <row r="1483" spans="1:2" x14ac:dyDescent="0.3">
      <c r="A1483" t="s">
        <v>35</v>
      </c>
      <c r="B1483" t="s">
        <v>29</v>
      </c>
    </row>
    <row r="1484" spans="1:2" x14ac:dyDescent="0.3">
      <c r="A1484" t="s">
        <v>35</v>
      </c>
      <c r="B1484" t="s">
        <v>29</v>
      </c>
    </row>
    <row r="1485" spans="1:2" x14ac:dyDescent="0.3">
      <c r="A1485" t="s">
        <v>35</v>
      </c>
      <c r="B1485" t="s">
        <v>29</v>
      </c>
    </row>
    <row r="1486" spans="1:2" x14ac:dyDescent="0.3">
      <c r="A1486" t="s">
        <v>38</v>
      </c>
      <c r="B1486" t="s">
        <v>14</v>
      </c>
    </row>
    <row r="1487" spans="1:2" x14ac:dyDescent="0.3">
      <c r="A1487" t="s">
        <v>35</v>
      </c>
      <c r="B1487" t="s">
        <v>29</v>
      </c>
    </row>
    <row r="1488" spans="1:2" x14ac:dyDescent="0.3">
      <c r="A1488" t="s">
        <v>35</v>
      </c>
      <c r="B1488" t="s">
        <v>29</v>
      </c>
    </row>
    <row r="1489" spans="1:2" x14ac:dyDescent="0.3">
      <c r="A1489" t="s">
        <v>35</v>
      </c>
      <c r="B1489" t="s">
        <v>29</v>
      </c>
    </row>
    <row r="1490" spans="1:2" x14ac:dyDescent="0.3">
      <c r="A1490" t="s">
        <v>35</v>
      </c>
      <c r="B1490" t="s">
        <v>29</v>
      </c>
    </row>
    <row r="1491" spans="1:2" x14ac:dyDescent="0.3">
      <c r="A1491" t="s">
        <v>35</v>
      </c>
      <c r="B1491" t="s">
        <v>29</v>
      </c>
    </row>
    <row r="1492" spans="1:2" x14ac:dyDescent="0.3">
      <c r="A1492" t="s">
        <v>35</v>
      </c>
      <c r="B1492" t="s">
        <v>29</v>
      </c>
    </row>
    <row r="1493" spans="1:2" x14ac:dyDescent="0.3">
      <c r="A1493" t="s">
        <v>35</v>
      </c>
      <c r="B1493" t="s">
        <v>29</v>
      </c>
    </row>
    <row r="1494" spans="1:2" x14ac:dyDescent="0.3">
      <c r="A1494" t="s">
        <v>35</v>
      </c>
      <c r="B1494" t="s">
        <v>29</v>
      </c>
    </row>
    <row r="1495" spans="1:2" x14ac:dyDescent="0.3">
      <c r="A1495" t="s">
        <v>35</v>
      </c>
      <c r="B1495" t="s">
        <v>29</v>
      </c>
    </row>
    <row r="1496" spans="1:2" x14ac:dyDescent="0.3">
      <c r="A1496" t="s">
        <v>35</v>
      </c>
      <c r="B1496" t="s">
        <v>29</v>
      </c>
    </row>
    <row r="1497" spans="1:2" x14ac:dyDescent="0.3">
      <c r="A1497" t="s">
        <v>19</v>
      </c>
      <c r="B1497" t="s">
        <v>29</v>
      </c>
    </row>
    <row r="1498" spans="1:2" x14ac:dyDescent="0.3">
      <c r="A1498" t="s">
        <v>35</v>
      </c>
      <c r="B1498" t="s">
        <v>29</v>
      </c>
    </row>
    <row r="1499" spans="1:2" x14ac:dyDescent="0.3">
      <c r="A1499" t="s">
        <v>35</v>
      </c>
      <c r="B1499" t="s">
        <v>29</v>
      </c>
    </row>
    <row r="1500" spans="1:2" x14ac:dyDescent="0.3">
      <c r="A1500" t="s">
        <v>35</v>
      </c>
      <c r="B1500" t="s">
        <v>29</v>
      </c>
    </row>
    <row r="1501" spans="1:2" x14ac:dyDescent="0.3">
      <c r="A1501" t="s">
        <v>35</v>
      </c>
      <c r="B1501" t="s">
        <v>29</v>
      </c>
    </row>
    <row r="1502" spans="1:2" x14ac:dyDescent="0.3">
      <c r="A1502" t="s">
        <v>35</v>
      </c>
      <c r="B1502" t="s">
        <v>29</v>
      </c>
    </row>
    <row r="1503" spans="1:2" x14ac:dyDescent="0.3">
      <c r="A1503" t="s">
        <v>35</v>
      </c>
      <c r="B1503" t="s">
        <v>29</v>
      </c>
    </row>
    <row r="1504" spans="1:2" x14ac:dyDescent="0.3">
      <c r="A1504" t="s">
        <v>35</v>
      </c>
      <c r="B1504" t="s">
        <v>29</v>
      </c>
    </row>
    <row r="1505" spans="1:2" x14ac:dyDescent="0.3">
      <c r="A1505" t="s">
        <v>35</v>
      </c>
      <c r="B1505" t="s">
        <v>29</v>
      </c>
    </row>
    <row r="1506" spans="1:2" x14ac:dyDescent="0.3">
      <c r="A1506" t="s">
        <v>35</v>
      </c>
      <c r="B1506" t="s">
        <v>29</v>
      </c>
    </row>
    <row r="1507" spans="1:2" x14ac:dyDescent="0.3">
      <c r="A1507" t="s">
        <v>35</v>
      </c>
      <c r="B1507" t="s">
        <v>29</v>
      </c>
    </row>
    <row r="1508" spans="1:2" x14ac:dyDescent="0.3">
      <c r="A1508" t="s">
        <v>24</v>
      </c>
      <c r="B1508" t="s">
        <v>29</v>
      </c>
    </row>
    <row r="1509" spans="1:2" x14ac:dyDescent="0.3">
      <c r="A1509" t="s">
        <v>35</v>
      </c>
      <c r="B1509" t="s">
        <v>29</v>
      </c>
    </row>
    <row r="1510" spans="1:2" x14ac:dyDescent="0.3">
      <c r="A1510" t="s">
        <v>35</v>
      </c>
      <c r="B1510" t="s">
        <v>29</v>
      </c>
    </row>
    <row r="1511" spans="1:2" x14ac:dyDescent="0.3">
      <c r="A1511" t="s">
        <v>35</v>
      </c>
      <c r="B1511" t="s">
        <v>29</v>
      </c>
    </row>
    <row r="1512" spans="1:2" x14ac:dyDescent="0.3">
      <c r="A1512" t="s">
        <v>35</v>
      </c>
      <c r="B1512" t="s">
        <v>29</v>
      </c>
    </row>
    <row r="1513" spans="1:2" x14ac:dyDescent="0.3">
      <c r="A1513" t="s">
        <v>35</v>
      </c>
      <c r="B1513" t="s">
        <v>29</v>
      </c>
    </row>
    <row r="1514" spans="1:2" x14ac:dyDescent="0.3">
      <c r="A1514" t="s">
        <v>35</v>
      </c>
      <c r="B1514" t="s">
        <v>29</v>
      </c>
    </row>
    <row r="1515" spans="1:2" x14ac:dyDescent="0.3">
      <c r="A1515" t="s">
        <v>35</v>
      </c>
      <c r="B1515" t="s">
        <v>29</v>
      </c>
    </row>
    <row r="1516" spans="1:2" x14ac:dyDescent="0.3">
      <c r="A1516" t="s">
        <v>35</v>
      </c>
      <c r="B1516" t="s">
        <v>29</v>
      </c>
    </row>
    <row r="1517" spans="1:2" x14ac:dyDescent="0.3">
      <c r="A1517" t="s">
        <v>35</v>
      </c>
      <c r="B1517" t="s">
        <v>29</v>
      </c>
    </row>
    <row r="1518" spans="1:2" x14ac:dyDescent="0.3">
      <c r="A1518" t="s">
        <v>35</v>
      </c>
      <c r="B1518" t="s">
        <v>29</v>
      </c>
    </row>
    <row r="1519" spans="1:2" x14ac:dyDescent="0.3">
      <c r="A1519" t="s">
        <v>47</v>
      </c>
      <c r="B1519" t="s">
        <v>14</v>
      </c>
    </row>
    <row r="1520" spans="1:2" x14ac:dyDescent="0.3">
      <c r="A1520" t="s">
        <v>35</v>
      </c>
      <c r="B1520" t="s">
        <v>29</v>
      </c>
    </row>
    <row r="1521" spans="1:2" x14ac:dyDescent="0.3">
      <c r="A1521" t="s">
        <v>35</v>
      </c>
      <c r="B1521" t="s">
        <v>29</v>
      </c>
    </row>
    <row r="1522" spans="1:2" x14ac:dyDescent="0.3">
      <c r="A1522" t="s">
        <v>35</v>
      </c>
      <c r="B1522" t="s">
        <v>29</v>
      </c>
    </row>
    <row r="1523" spans="1:2" x14ac:dyDescent="0.3">
      <c r="A1523" t="s">
        <v>35</v>
      </c>
      <c r="B1523" t="s">
        <v>29</v>
      </c>
    </row>
    <row r="1524" spans="1:2" x14ac:dyDescent="0.3">
      <c r="A1524" t="s">
        <v>35</v>
      </c>
      <c r="B1524" t="s">
        <v>29</v>
      </c>
    </row>
    <row r="1525" spans="1:2" x14ac:dyDescent="0.3">
      <c r="A1525" t="s">
        <v>35</v>
      </c>
      <c r="B1525" t="s">
        <v>29</v>
      </c>
    </row>
    <row r="1526" spans="1:2" x14ac:dyDescent="0.3">
      <c r="A1526" t="s">
        <v>35</v>
      </c>
      <c r="B1526" t="s">
        <v>29</v>
      </c>
    </row>
    <row r="1527" spans="1:2" x14ac:dyDescent="0.3">
      <c r="A1527" t="s">
        <v>35</v>
      </c>
      <c r="B1527" t="s">
        <v>29</v>
      </c>
    </row>
    <row r="1528" spans="1:2" x14ac:dyDescent="0.3">
      <c r="A1528" t="s">
        <v>35</v>
      </c>
      <c r="B1528" t="s">
        <v>29</v>
      </c>
    </row>
    <row r="1529" spans="1:2" x14ac:dyDescent="0.3">
      <c r="A1529" t="s">
        <v>35</v>
      </c>
      <c r="B1529" t="s">
        <v>29</v>
      </c>
    </row>
    <row r="1530" spans="1:2" x14ac:dyDescent="0.3">
      <c r="A1530" t="s">
        <v>15</v>
      </c>
      <c r="B1530" t="s">
        <v>14</v>
      </c>
    </row>
    <row r="1531" spans="1:2" x14ac:dyDescent="0.3">
      <c r="A1531" t="s">
        <v>35</v>
      </c>
      <c r="B1531" t="s">
        <v>29</v>
      </c>
    </row>
    <row r="1532" spans="1:2" x14ac:dyDescent="0.3">
      <c r="A1532" t="s">
        <v>35</v>
      </c>
      <c r="B1532" t="s">
        <v>29</v>
      </c>
    </row>
    <row r="1533" spans="1:2" x14ac:dyDescent="0.3">
      <c r="A1533" t="s">
        <v>35</v>
      </c>
      <c r="B1533" t="s">
        <v>29</v>
      </c>
    </row>
    <row r="1534" spans="1:2" x14ac:dyDescent="0.3">
      <c r="A1534" t="s">
        <v>35</v>
      </c>
      <c r="B1534" t="s">
        <v>29</v>
      </c>
    </row>
    <row r="1535" spans="1:2" x14ac:dyDescent="0.3">
      <c r="A1535" t="s">
        <v>35</v>
      </c>
      <c r="B1535" t="s">
        <v>29</v>
      </c>
    </row>
    <row r="1536" spans="1:2" x14ac:dyDescent="0.3">
      <c r="A1536" t="s">
        <v>35</v>
      </c>
      <c r="B1536" t="s">
        <v>29</v>
      </c>
    </row>
    <row r="1537" spans="1:2" x14ac:dyDescent="0.3">
      <c r="A1537" t="s">
        <v>35</v>
      </c>
      <c r="B1537" t="s">
        <v>29</v>
      </c>
    </row>
    <row r="1538" spans="1:2" x14ac:dyDescent="0.3">
      <c r="A1538" t="s">
        <v>35</v>
      </c>
      <c r="B1538" t="s">
        <v>29</v>
      </c>
    </row>
    <row r="1539" spans="1:2" x14ac:dyDescent="0.3">
      <c r="A1539" t="s">
        <v>35</v>
      </c>
      <c r="B1539" t="s">
        <v>29</v>
      </c>
    </row>
    <row r="1540" spans="1:2" x14ac:dyDescent="0.3">
      <c r="A1540" t="s">
        <v>35</v>
      </c>
      <c r="B1540" t="s">
        <v>29</v>
      </c>
    </row>
    <row r="1541" spans="1:2" x14ac:dyDescent="0.3">
      <c r="A1541" t="s">
        <v>304</v>
      </c>
      <c r="B1541" t="s">
        <v>14</v>
      </c>
    </row>
    <row r="1542" spans="1:2" x14ac:dyDescent="0.3">
      <c r="A1542" t="s">
        <v>35</v>
      </c>
      <c r="B1542" t="s">
        <v>29</v>
      </c>
    </row>
    <row r="1543" spans="1:2" x14ac:dyDescent="0.3">
      <c r="A1543" t="s">
        <v>35</v>
      </c>
      <c r="B1543" t="s">
        <v>29</v>
      </c>
    </row>
    <row r="1544" spans="1:2" x14ac:dyDescent="0.3">
      <c r="A1544" t="s">
        <v>35</v>
      </c>
      <c r="B1544" t="s">
        <v>29</v>
      </c>
    </row>
    <row r="1545" spans="1:2" x14ac:dyDescent="0.3">
      <c r="A1545" t="s">
        <v>35</v>
      </c>
      <c r="B1545" t="s">
        <v>29</v>
      </c>
    </row>
    <row r="1546" spans="1:2" x14ac:dyDescent="0.3">
      <c r="A1546" t="s">
        <v>35</v>
      </c>
      <c r="B1546" t="s">
        <v>29</v>
      </c>
    </row>
    <row r="1547" spans="1:2" x14ac:dyDescent="0.3">
      <c r="A1547" t="s">
        <v>35</v>
      </c>
      <c r="B1547" t="s">
        <v>29</v>
      </c>
    </row>
    <row r="1548" spans="1:2" x14ac:dyDescent="0.3">
      <c r="A1548" t="s">
        <v>35</v>
      </c>
      <c r="B1548" t="s">
        <v>29</v>
      </c>
    </row>
    <row r="1549" spans="1:2" x14ac:dyDescent="0.3">
      <c r="A1549" t="s">
        <v>35</v>
      </c>
      <c r="B1549" t="s">
        <v>29</v>
      </c>
    </row>
    <row r="1550" spans="1:2" x14ac:dyDescent="0.3">
      <c r="A1550" t="s">
        <v>35</v>
      </c>
      <c r="B1550" t="s">
        <v>29</v>
      </c>
    </row>
    <row r="1551" spans="1:2" x14ac:dyDescent="0.3">
      <c r="A1551" t="s">
        <v>35</v>
      </c>
      <c r="B1551" t="s">
        <v>29</v>
      </c>
    </row>
    <row r="1552" spans="1:2" x14ac:dyDescent="0.3">
      <c r="A1552" t="s">
        <v>41</v>
      </c>
      <c r="B1552" t="s">
        <v>29</v>
      </c>
    </row>
    <row r="1553" spans="1:2" x14ac:dyDescent="0.3">
      <c r="A1553" t="s">
        <v>35</v>
      </c>
      <c r="B1553" t="s">
        <v>29</v>
      </c>
    </row>
    <row r="1554" spans="1:2" x14ac:dyDescent="0.3">
      <c r="A1554" t="s">
        <v>35</v>
      </c>
      <c r="B1554" t="s">
        <v>29</v>
      </c>
    </row>
    <row r="1555" spans="1:2" x14ac:dyDescent="0.3">
      <c r="A1555" t="s">
        <v>35</v>
      </c>
      <c r="B1555" t="s">
        <v>29</v>
      </c>
    </row>
    <row r="1556" spans="1:2" x14ac:dyDescent="0.3">
      <c r="A1556" t="s">
        <v>35</v>
      </c>
      <c r="B1556" t="s">
        <v>29</v>
      </c>
    </row>
    <row r="1557" spans="1:2" x14ac:dyDescent="0.3">
      <c r="A1557" t="s">
        <v>35</v>
      </c>
      <c r="B1557" t="s">
        <v>29</v>
      </c>
    </row>
    <row r="1558" spans="1:2" x14ac:dyDescent="0.3">
      <c r="A1558" t="s">
        <v>35</v>
      </c>
      <c r="B1558" t="s">
        <v>29</v>
      </c>
    </row>
    <row r="1559" spans="1:2" x14ac:dyDescent="0.3">
      <c r="A1559" t="s">
        <v>35</v>
      </c>
      <c r="B1559" t="s">
        <v>29</v>
      </c>
    </row>
    <row r="1560" spans="1:2" x14ac:dyDescent="0.3">
      <c r="A1560" t="s">
        <v>35</v>
      </c>
      <c r="B1560" t="s">
        <v>29</v>
      </c>
    </row>
    <row r="1561" spans="1:2" x14ac:dyDescent="0.3">
      <c r="A1561" t="s">
        <v>35</v>
      </c>
      <c r="B1561" t="s">
        <v>29</v>
      </c>
    </row>
    <row r="1562" spans="1:2" x14ac:dyDescent="0.3">
      <c r="A1562" t="s">
        <v>35</v>
      </c>
      <c r="B1562" t="s">
        <v>29</v>
      </c>
    </row>
    <row r="1563" spans="1:2" x14ac:dyDescent="0.3">
      <c r="A1563" t="s">
        <v>15</v>
      </c>
      <c r="B1563" t="s">
        <v>14</v>
      </c>
    </row>
    <row r="1564" spans="1:2" x14ac:dyDescent="0.3">
      <c r="A1564" t="s">
        <v>35</v>
      </c>
      <c r="B1564" t="s">
        <v>29</v>
      </c>
    </row>
    <row r="1565" spans="1:2" x14ac:dyDescent="0.3">
      <c r="A1565" t="s">
        <v>35</v>
      </c>
      <c r="B1565" t="s">
        <v>29</v>
      </c>
    </row>
    <row r="1566" spans="1:2" x14ac:dyDescent="0.3">
      <c r="A1566" t="s">
        <v>35</v>
      </c>
      <c r="B1566" t="s">
        <v>29</v>
      </c>
    </row>
    <row r="1567" spans="1:2" x14ac:dyDescent="0.3">
      <c r="A1567" t="s">
        <v>35</v>
      </c>
      <c r="B1567" t="s">
        <v>29</v>
      </c>
    </row>
    <row r="1568" spans="1:2" x14ac:dyDescent="0.3">
      <c r="A1568" t="s">
        <v>35</v>
      </c>
      <c r="B1568" t="s">
        <v>29</v>
      </c>
    </row>
    <row r="1569" spans="1:2" x14ac:dyDescent="0.3">
      <c r="A1569" t="s">
        <v>35</v>
      </c>
      <c r="B1569" t="s">
        <v>29</v>
      </c>
    </row>
    <row r="1570" spans="1:2" x14ac:dyDescent="0.3">
      <c r="A1570" t="s">
        <v>35</v>
      </c>
      <c r="B1570" t="s">
        <v>29</v>
      </c>
    </row>
    <row r="1571" spans="1:2" x14ac:dyDescent="0.3">
      <c r="A1571" t="s">
        <v>35</v>
      </c>
      <c r="B1571" t="s">
        <v>29</v>
      </c>
    </row>
    <row r="1572" spans="1:2" x14ac:dyDescent="0.3">
      <c r="A1572" t="s">
        <v>35</v>
      </c>
      <c r="B1572" t="s">
        <v>29</v>
      </c>
    </row>
    <row r="1573" spans="1:2" x14ac:dyDescent="0.3">
      <c r="A1573" t="s">
        <v>35</v>
      </c>
      <c r="B1573" t="s">
        <v>29</v>
      </c>
    </row>
    <row r="1574" spans="1:2" x14ac:dyDescent="0.3">
      <c r="A1574" t="s">
        <v>38</v>
      </c>
      <c r="B1574" t="s">
        <v>18</v>
      </c>
    </row>
    <row r="1575" spans="1:2" x14ac:dyDescent="0.3">
      <c r="A1575" t="s">
        <v>38</v>
      </c>
      <c r="B1575" t="s">
        <v>14</v>
      </c>
    </row>
    <row r="1576" spans="1:2" x14ac:dyDescent="0.3">
      <c r="A1576" t="s">
        <v>35</v>
      </c>
      <c r="B1576" t="s">
        <v>29</v>
      </c>
    </row>
    <row r="1577" spans="1:2" x14ac:dyDescent="0.3">
      <c r="A1577" t="s">
        <v>35</v>
      </c>
      <c r="B1577" t="s">
        <v>29</v>
      </c>
    </row>
    <row r="1578" spans="1:2" x14ac:dyDescent="0.3">
      <c r="A1578" t="s">
        <v>35</v>
      </c>
      <c r="B1578" t="s">
        <v>29</v>
      </c>
    </row>
    <row r="1579" spans="1:2" x14ac:dyDescent="0.3">
      <c r="A1579" t="s">
        <v>35</v>
      </c>
      <c r="B1579" t="s">
        <v>29</v>
      </c>
    </row>
    <row r="1580" spans="1:2" x14ac:dyDescent="0.3">
      <c r="A1580" t="s">
        <v>35</v>
      </c>
      <c r="B1580" t="s">
        <v>29</v>
      </c>
    </row>
    <row r="1581" spans="1:2" x14ac:dyDescent="0.3">
      <c r="A1581" t="s">
        <v>35</v>
      </c>
      <c r="B1581" t="s">
        <v>29</v>
      </c>
    </row>
    <row r="1582" spans="1:2" x14ac:dyDescent="0.3">
      <c r="A1582" t="s">
        <v>35</v>
      </c>
      <c r="B1582" t="s">
        <v>29</v>
      </c>
    </row>
    <row r="1583" spans="1:2" x14ac:dyDescent="0.3">
      <c r="A1583" t="s">
        <v>35</v>
      </c>
      <c r="B1583" t="s">
        <v>29</v>
      </c>
    </row>
    <row r="1584" spans="1:2" x14ac:dyDescent="0.3">
      <c r="A1584" t="s">
        <v>35</v>
      </c>
      <c r="B1584" t="s">
        <v>29</v>
      </c>
    </row>
    <row r="1585" spans="1:2" x14ac:dyDescent="0.3">
      <c r="A1585" t="s">
        <v>35</v>
      </c>
      <c r="B1585" t="s">
        <v>29</v>
      </c>
    </row>
    <row r="1586" spans="1:2" x14ac:dyDescent="0.3">
      <c r="A1586" t="s">
        <v>47</v>
      </c>
      <c r="B1586" t="s">
        <v>29</v>
      </c>
    </row>
    <row r="1587" spans="1:2" x14ac:dyDescent="0.3">
      <c r="A1587" t="s">
        <v>35</v>
      </c>
      <c r="B1587" t="s">
        <v>29</v>
      </c>
    </row>
    <row r="1588" spans="1:2" x14ac:dyDescent="0.3">
      <c r="A1588" t="s">
        <v>35</v>
      </c>
      <c r="B1588" t="s">
        <v>29</v>
      </c>
    </row>
    <row r="1589" spans="1:2" x14ac:dyDescent="0.3">
      <c r="A1589" t="s">
        <v>35</v>
      </c>
      <c r="B1589" t="s">
        <v>29</v>
      </c>
    </row>
    <row r="1590" spans="1:2" x14ac:dyDescent="0.3">
      <c r="A1590" t="s">
        <v>35</v>
      </c>
      <c r="B1590" t="s">
        <v>29</v>
      </c>
    </row>
    <row r="1591" spans="1:2" x14ac:dyDescent="0.3">
      <c r="A1591" t="s">
        <v>35</v>
      </c>
      <c r="B1591" t="s">
        <v>29</v>
      </c>
    </row>
    <row r="1592" spans="1:2" x14ac:dyDescent="0.3">
      <c r="A1592" t="s">
        <v>35</v>
      </c>
      <c r="B1592" t="s">
        <v>29</v>
      </c>
    </row>
    <row r="1593" spans="1:2" x14ac:dyDescent="0.3">
      <c r="A1593" t="s">
        <v>35</v>
      </c>
      <c r="B1593" t="s">
        <v>29</v>
      </c>
    </row>
    <row r="1594" spans="1:2" x14ac:dyDescent="0.3">
      <c r="A1594" t="s">
        <v>35</v>
      </c>
      <c r="B1594" t="s">
        <v>29</v>
      </c>
    </row>
    <row r="1595" spans="1:2" x14ac:dyDescent="0.3">
      <c r="A1595" t="s">
        <v>35</v>
      </c>
      <c r="B1595" t="s">
        <v>29</v>
      </c>
    </row>
    <row r="1596" spans="1:2" x14ac:dyDescent="0.3">
      <c r="A1596" t="s">
        <v>35</v>
      </c>
      <c r="B1596" t="s">
        <v>29</v>
      </c>
    </row>
    <row r="1597" spans="1:2" x14ac:dyDescent="0.3">
      <c r="A1597" t="s">
        <v>19</v>
      </c>
      <c r="B1597" t="s">
        <v>14</v>
      </c>
    </row>
    <row r="1598" spans="1:2" x14ac:dyDescent="0.3">
      <c r="A1598" t="s">
        <v>35</v>
      </c>
      <c r="B1598" t="s">
        <v>29</v>
      </c>
    </row>
    <row r="1599" spans="1:2" x14ac:dyDescent="0.3">
      <c r="A1599" t="s">
        <v>35</v>
      </c>
      <c r="B1599" t="s">
        <v>29</v>
      </c>
    </row>
    <row r="1600" spans="1:2" x14ac:dyDescent="0.3">
      <c r="A1600" t="s">
        <v>35</v>
      </c>
      <c r="B1600" t="s">
        <v>29</v>
      </c>
    </row>
    <row r="1601" spans="1:2" x14ac:dyDescent="0.3">
      <c r="A1601" t="s">
        <v>35</v>
      </c>
      <c r="B1601" t="s">
        <v>29</v>
      </c>
    </row>
    <row r="1602" spans="1:2" x14ac:dyDescent="0.3">
      <c r="A1602" t="s">
        <v>35</v>
      </c>
      <c r="B1602" t="s">
        <v>29</v>
      </c>
    </row>
    <row r="1603" spans="1:2" x14ac:dyDescent="0.3">
      <c r="A1603" t="s">
        <v>35</v>
      </c>
      <c r="B1603" t="s">
        <v>29</v>
      </c>
    </row>
    <row r="1604" spans="1:2" x14ac:dyDescent="0.3">
      <c r="A1604" t="s">
        <v>35</v>
      </c>
      <c r="B1604" t="s">
        <v>29</v>
      </c>
    </row>
    <row r="1605" spans="1:2" x14ac:dyDescent="0.3">
      <c r="A1605" t="s">
        <v>35</v>
      </c>
      <c r="B1605" t="s">
        <v>29</v>
      </c>
    </row>
    <row r="1606" spans="1:2" x14ac:dyDescent="0.3">
      <c r="A1606" t="s">
        <v>35</v>
      </c>
      <c r="B1606" t="s">
        <v>29</v>
      </c>
    </row>
    <row r="1607" spans="1:2" x14ac:dyDescent="0.3">
      <c r="A1607" t="s">
        <v>24</v>
      </c>
      <c r="B1607" t="s">
        <v>29</v>
      </c>
    </row>
    <row r="1608" spans="1:2" x14ac:dyDescent="0.3">
      <c r="A1608" t="s">
        <v>35</v>
      </c>
      <c r="B1608" t="s">
        <v>29</v>
      </c>
    </row>
    <row r="1609" spans="1:2" x14ac:dyDescent="0.3">
      <c r="A1609" t="s">
        <v>35</v>
      </c>
      <c r="B1609" t="s">
        <v>29</v>
      </c>
    </row>
    <row r="1610" spans="1:2" x14ac:dyDescent="0.3">
      <c r="A1610" t="s">
        <v>35</v>
      </c>
      <c r="B1610" t="s">
        <v>29</v>
      </c>
    </row>
    <row r="1611" spans="1:2" x14ac:dyDescent="0.3">
      <c r="A1611" t="s">
        <v>35</v>
      </c>
      <c r="B1611" t="s">
        <v>29</v>
      </c>
    </row>
    <row r="1612" spans="1:2" x14ac:dyDescent="0.3">
      <c r="A1612" t="s">
        <v>35</v>
      </c>
      <c r="B1612" t="s">
        <v>29</v>
      </c>
    </row>
    <row r="1613" spans="1:2" x14ac:dyDescent="0.3">
      <c r="A1613" t="s">
        <v>35</v>
      </c>
      <c r="B1613" t="s">
        <v>29</v>
      </c>
    </row>
    <row r="1614" spans="1:2" x14ac:dyDescent="0.3">
      <c r="A1614" t="s">
        <v>35</v>
      </c>
      <c r="B1614" t="s">
        <v>29</v>
      </c>
    </row>
    <row r="1615" spans="1:2" x14ac:dyDescent="0.3">
      <c r="A1615" t="s">
        <v>35</v>
      </c>
      <c r="B1615" t="s">
        <v>29</v>
      </c>
    </row>
    <row r="1616" spans="1:2" x14ac:dyDescent="0.3">
      <c r="A1616" t="s">
        <v>35</v>
      </c>
      <c r="B1616" t="s">
        <v>29</v>
      </c>
    </row>
    <row r="1617" spans="1:2" x14ac:dyDescent="0.3">
      <c r="A1617" t="s">
        <v>35</v>
      </c>
      <c r="B1617" t="s">
        <v>29</v>
      </c>
    </row>
    <row r="1618" spans="1:2" x14ac:dyDescent="0.3">
      <c r="A1618" t="s">
        <v>41</v>
      </c>
      <c r="B1618" t="s">
        <v>29</v>
      </c>
    </row>
    <row r="1619" spans="1:2" x14ac:dyDescent="0.3">
      <c r="A1619" t="s">
        <v>35</v>
      </c>
      <c r="B1619" t="s">
        <v>29</v>
      </c>
    </row>
    <row r="1620" spans="1:2" x14ac:dyDescent="0.3">
      <c r="A1620" t="s">
        <v>35</v>
      </c>
      <c r="B1620" t="s">
        <v>29</v>
      </c>
    </row>
    <row r="1621" spans="1:2" x14ac:dyDescent="0.3">
      <c r="A1621" t="s">
        <v>35</v>
      </c>
      <c r="B1621" t="s">
        <v>29</v>
      </c>
    </row>
    <row r="1622" spans="1:2" x14ac:dyDescent="0.3">
      <c r="A1622" t="s">
        <v>35</v>
      </c>
      <c r="B1622" t="s">
        <v>29</v>
      </c>
    </row>
    <row r="1623" spans="1:2" x14ac:dyDescent="0.3">
      <c r="A1623" t="s">
        <v>35</v>
      </c>
      <c r="B1623" t="s">
        <v>29</v>
      </c>
    </row>
    <row r="1624" spans="1:2" x14ac:dyDescent="0.3">
      <c r="A1624" t="s">
        <v>35</v>
      </c>
      <c r="B1624" t="s">
        <v>29</v>
      </c>
    </row>
    <row r="1625" spans="1:2" x14ac:dyDescent="0.3">
      <c r="A1625" t="s">
        <v>35</v>
      </c>
      <c r="B1625" t="s">
        <v>29</v>
      </c>
    </row>
    <row r="1626" spans="1:2" x14ac:dyDescent="0.3">
      <c r="A1626" t="s">
        <v>35</v>
      </c>
      <c r="B1626" t="s">
        <v>29</v>
      </c>
    </row>
    <row r="1627" spans="1:2" x14ac:dyDescent="0.3">
      <c r="A1627" t="s">
        <v>35</v>
      </c>
      <c r="B1627" t="s">
        <v>29</v>
      </c>
    </row>
    <row r="1628" spans="1:2" x14ac:dyDescent="0.3">
      <c r="A1628" t="s">
        <v>35</v>
      </c>
      <c r="B1628" t="s">
        <v>29</v>
      </c>
    </row>
    <row r="1629" spans="1:2" x14ac:dyDescent="0.3">
      <c r="A1629" t="s">
        <v>47</v>
      </c>
      <c r="B1629" t="s">
        <v>14</v>
      </c>
    </row>
    <row r="1630" spans="1:2" x14ac:dyDescent="0.3">
      <c r="A1630" t="s">
        <v>35</v>
      </c>
      <c r="B1630" t="s">
        <v>29</v>
      </c>
    </row>
    <row r="1631" spans="1:2" x14ac:dyDescent="0.3">
      <c r="A1631" t="s">
        <v>35</v>
      </c>
      <c r="B1631" t="s">
        <v>29</v>
      </c>
    </row>
    <row r="1632" spans="1:2" x14ac:dyDescent="0.3">
      <c r="A1632" t="s">
        <v>35</v>
      </c>
      <c r="B1632" t="s">
        <v>29</v>
      </c>
    </row>
    <row r="1633" spans="1:2" x14ac:dyDescent="0.3">
      <c r="A1633" t="s">
        <v>35</v>
      </c>
      <c r="B1633" t="s">
        <v>29</v>
      </c>
    </row>
    <row r="1634" spans="1:2" x14ac:dyDescent="0.3">
      <c r="A1634" t="s">
        <v>35</v>
      </c>
      <c r="B1634" t="s">
        <v>29</v>
      </c>
    </row>
    <row r="1635" spans="1:2" x14ac:dyDescent="0.3">
      <c r="A1635" t="s">
        <v>35</v>
      </c>
      <c r="B1635" t="s">
        <v>29</v>
      </c>
    </row>
    <row r="1636" spans="1:2" x14ac:dyDescent="0.3">
      <c r="A1636" t="s">
        <v>35</v>
      </c>
      <c r="B1636" t="s">
        <v>29</v>
      </c>
    </row>
    <row r="1637" spans="1:2" x14ac:dyDescent="0.3">
      <c r="A1637" t="s">
        <v>35</v>
      </c>
      <c r="B1637" t="s">
        <v>29</v>
      </c>
    </row>
    <row r="1638" spans="1:2" x14ac:dyDescent="0.3">
      <c r="A1638" t="s">
        <v>35</v>
      </c>
      <c r="B1638" t="s">
        <v>29</v>
      </c>
    </row>
    <row r="1639" spans="1:2" x14ac:dyDescent="0.3">
      <c r="A1639" t="s">
        <v>35</v>
      </c>
      <c r="B1639" t="s">
        <v>29</v>
      </c>
    </row>
    <row r="1640" spans="1:2" x14ac:dyDescent="0.3">
      <c r="A1640" t="s">
        <v>117</v>
      </c>
      <c r="B1640" t="s">
        <v>29</v>
      </c>
    </row>
    <row r="1641" spans="1:2" x14ac:dyDescent="0.3">
      <c r="A1641" t="s">
        <v>35</v>
      </c>
      <c r="B1641" t="s">
        <v>29</v>
      </c>
    </row>
    <row r="1642" spans="1:2" x14ac:dyDescent="0.3">
      <c r="A1642" t="s">
        <v>35</v>
      </c>
      <c r="B1642" t="s">
        <v>29</v>
      </c>
    </row>
    <row r="1643" spans="1:2" x14ac:dyDescent="0.3">
      <c r="A1643" t="s">
        <v>35</v>
      </c>
      <c r="B1643" t="s">
        <v>29</v>
      </c>
    </row>
    <row r="1644" spans="1:2" x14ac:dyDescent="0.3">
      <c r="A1644" t="s">
        <v>35</v>
      </c>
      <c r="B1644" t="s">
        <v>29</v>
      </c>
    </row>
    <row r="1645" spans="1:2" x14ac:dyDescent="0.3">
      <c r="A1645" t="s">
        <v>35</v>
      </c>
      <c r="B1645" t="s">
        <v>29</v>
      </c>
    </row>
    <row r="1646" spans="1:2" x14ac:dyDescent="0.3">
      <c r="A1646" t="s">
        <v>35</v>
      </c>
      <c r="B1646" t="s">
        <v>29</v>
      </c>
    </row>
    <row r="1647" spans="1:2" x14ac:dyDescent="0.3">
      <c r="A1647" t="s">
        <v>35</v>
      </c>
      <c r="B1647" t="s">
        <v>29</v>
      </c>
    </row>
    <row r="1648" spans="1:2" x14ac:dyDescent="0.3">
      <c r="A1648" t="s">
        <v>35</v>
      </c>
      <c r="B1648" t="s">
        <v>29</v>
      </c>
    </row>
    <row r="1649" spans="1:2" x14ac:dyDescent="0.3">
      <c r="A1649" t="s">
        <v>35</v>
      </c>
      <c r="B1649" t="s">
        <v>29</v>
      </c>
    </row>
    <row r="1650" spans="1:2" x14ac:dyDescent="0.3">
      <c r="A1650" t="s">
        <v>35</v>
      </c>
      <c r="B1650" t="s">
        <v>29</v>
      </c>
    </row>
    <row r="1651" spans="1:2" x14ac:dyDescent="0.3">
      <c r="A1651" t="s">
        <v>35</v>
      </c>
      <c r="B1651" t="s">
        <v>29</v>
      </c>
    </row>
    <row r="1652" spans="1:2" x14ac:dyDescent="0.3">
      <c r="A1652" t="s">
        <v>35</v>
      </c>
      <c r="B1652" t="s">
        <v>29</v>
      </c>
    </row>
    <row r="1653" spans="1:2" x14ac:dyDescent="0.3">
      <c r="A1653" t="s">
        <v>35</v>
      </c>
      <c r="B1653" t="s">
        <v>29</v>
      </c>
    </row>
    <row r="1654" spans="1:2" x14ac:dyDescent="0.3">
      <c r="A1654" t="s">
        <v>35</v>
      </c>
      <c r="B1654" t="s">
        <v>29</v>
      </c>
    </row>
    <row r="1655" spans="1:2" x14ac:dyDescent="0.3">
      <c r="A1655" t="s">
        <v>35</v>
      </c>
      <c r="B1655" t="s">
        <v>29</v>
      </c>
    </row>
    <row r="1656" spans="1:2" x14ac:dyDescent="0.3">
      <c r="A1656" t="s">
        <v>35</v>
      </c>
      <c r="B1656" t="s">
        <v>29</v>
      </c>
    </row>
    <row r="1657" spans="1:2" x14ac:dyDescent="0.3">
      <c r="A1657" t="s">
        <v>35</v>
      </c>
      <c r="B1657" t="s">
        <v>29</v>
      </c>
    </row>
    <row r="1658" spans="1:2" x14ac:dyDescent="0.3">
      <c r="A1658" t="s">
        <v>35</v>
      </c>
      <c r="B1658" t="s">
        <v>29</v>
      </c>
    </row>
    <row r="1659" spans="1:2" x14ac:dyDescent="0.3">
      <c r="A1659" t="s">
        <v>35</v>
      </c>
      <c r="B1659" t="s">
        <v>29</v>
      </c>
    </row>
    <row r="1660" spans="1:2" x14ac:dyDescent="0.3">
      <c r="A1660" t="s">
        <v>35</v>
      </c>
      <c r="B1660" t="s">
        <v>29</v>
      </c>
    </row>
    <row r="1661" spans="1:2" x14ac:dyDescent="0.3">
      <c r="A1661" t="s">
        <v>35</v>
      </c>
      <c r="B1661" t="s">
        <v>29</v>
      </c>
    </row>
    <row r="1662" spans="1:2" x14ac:dyDescent="0.3">
      <c r="A1662" t="s">
        <v>35</v>
      </c>
      <c r="B1662" t="s">
        <v>29</v>
      </c>
    </row>
    <row r="1663" spans="1:2" x14ac:dyDescent="0.3">
      <c r="A1663" t="s">
        <v>35</v>
      </c>
      <c r="B1663" t="s">
        <v>29</v>
      </c>
    </row>
    <row r="1664" spans="1:2" x14ac:dyDescent="0.3">
      <c r="A1664" t="s">
        <v>35</v>
      </c>
      <c r="B1664" t="s">
        <v>29</v>
      </c>
    </row>
    <row r="1665" spans="1:2" x14ac:dyDescent="0.3">
      <c r="A1665" t="s">
        <v>35</v>
      </c>
      <c r="B1665" t="s">
        <v>29</v>
      </c>
    </row>
    <row r="1666" spans="1:2" x14ac:dyDescent="0.3">
      <c r="A1666" t="s">
        <v>35</v>
      </c>
      <c r="B1666" t="s">
        <v>29</v>
      </c>
    </row>
    <row r="1667" spans="1:2" x14ac:dyDescent="0.3">
      <c r="A1667" t="s">
        <v>35</v>
      </c>
      <c r="B1667" t="s">
        <v>29</v>
      </c>
    </row>
    <row r="1668" spans="1:2" x14ac:dyDescent="0.3">
      <c r="A1668" t="s">
        <v>35</v>
      </c>
      <c r="B1668" t="s">
        <v>29</v>
      </c>
    </row>
    <row r="1669" spans="1:2" x14ac:dyDescent="0.3">
      <c r="A1669" t="s">
        <v>35</v>
      </c>
      <c r="B1669" t="s">
        <v>29</v>
      </c>
    </row>
    <row r="1670" spans="1:2" x14ac:dyDescent="0.3">
      <c r="A1670" t="s">
        <v>67</v>
      </c>
      <c r="B1670" t="s">
        <v>14</v>
      </c>
    </row>
    <row r="1671" spans="1:2" x14ac:dyDescent="0.3">
      <c r="A1671" t="s">
        <v>35</v>
      </c>
      <c r="B1671" t="s">
        <v>29</v>
      </c>
    </row>
    <row r="1672" spans="1:2" x14ac:dyDescent="0.3">
      <c r="A1672" t="s">
        <v>35</v>
      </c>
      <c r="B1672" t="s">
        <v>29</v>
      </c>
    </row>
    <row r="1673" spans="1:2" x14ac:dyDescent="0.3">
      <c r="A1673" t="s">
        <v>35</v>
      </c>
      <c r="B1673" t="s">
        <v>29</v>
      </c>
    </row>
    <row r="1674" spans="1:2" x14ac:dyDescent="0.3">
      <c r="A1674" t="s">
        <v>35</v>
      </c>
      <c r="B1674" t="s">
        <v>29</v>
      </c>
    </row>
    <row r="1675" spans="1:2" x14ac:dyDescent="0.3">
      <c r="A1675" t="s">
        <v>35</v>
      </c>
      <c r="B1675" t="s">
        <v>29</v>
      </c>
    </row>
    <row r="1676" spans="1:2" x14ac:dyDescent="0.3">
      <c r="A1676" t="s">
        <v>35</v>
      </c>
      <c r="B1676" t="s">
        <v>29</v>
      </c>
    </row>
    <row r="1677" spans="1:2" x14ac:dyDescent="0.3">
      <c r="A1677" t="s">
        <v>35</v>
      </c>
      <c r="B1677" t="s">
        <v>29</v>
      </c>
    </row>
    <row r="1678" spans="1:2" x14ac:dyDescent="0.3">
      <c r="A1678" t="s">
        <v>35</v>
      </c>
      <c r="B1678" t="s">
        <v>29</v>
      </c>
    </row>
    <row r="1679" spans="1:2" x14ac:dyDescent="0.3">
      <c r="A1679" t="s">
        <v>35</v>
      </c>
      <c r="B1679" t="s">
        <v>29</v>
      </c>
    </row>
    <row r="1680" spans="1:2" x14ac:dyDescent="0.3">
      <c r="A1680" t="s">
        <v>35</v>
      </c>
      <c r="B1680" t="s">
        <v>29</v>
      </c>
    </row>
    <row r="1681" spans="1:2" x14ac:dyDescent="0.3">
      <c r="A1681" t="s">
        <v>24</v>
      </c>
      <c r="B1681" t="s">
        <v>18</v>
      </c>
    </row>
    <row r="1682" spans="1:2" x14ac:dyDescent="0.3">
      <c r="A1682" t="s">
        <v>41</v>
      </c>
      <c r="B1682" t="s">
        <v>29</v>
      </c>
    </row>
    <row r="1683" spans="1:2" x14ac:dyDescent="0.3">
      <c r="A1683" t="s">
        <v>35</v>
      </c>
      <c r="B1683" t="s">
        <v>29</v>
      </c>
    </row>
    <row r="1684" spans="1:2" x14ac:dyDescent="0.3">
      <c r="A1684" t="s">
        <v>35</v>
      </c>
      <c r="B1684" t="s">
        <v>29</v>
      </c>
    </row>
    <row r="1685" spans="1:2" x14ac:dyDescent="0.3">
      <c r="A1685" t="s">
        <v>35</v>
      </c>
      <c r="B1685" t="s">
        <v>29</v>
      </c>
    </row>
    <row r="1686" spans="1:2" x14ac:dyDescent="0.3">
      <c r="A1686" t="s">
        <v>35</v>
      </c>
      <c r="B1686" t="s">
        <v>29</v>
      </c>
    </row>
    <row r="1687" spans="1:2" x14ac:dyDescent="0.3">
      <c r="A1687" t="s">
        <v>35</v>
      </c>
      <c r="B1687" t="s">
        <v>29</v>
      </c>
    </row>
    <row r="1688" spans="1:2" x14ac:dyDescent="0.3">
      <c r="A1688" t="s">
        <v>35</v>
      </c>
      <c r="B1688" t="s">
        <v>29</v>
      </c>
    </row>
    <row r="1689" spans="1:2" x14ac:dyDescent="0.3">
      <c r="A1689" t="s">
        <v>35</v>
      </c>
      <c r="B1689" t="s">
        <v>29</v>
      </c>
    </row>
    <row r="1690" spans="1:2" x14ac:dyDescent="0.3">
      <c r="A1690" t="s">
        <v>35</v>
      </c>
      <c r="B1690" t="s">
        <v>29</v>
      </c>
    </row>
    <row r="1691" spans="1:2" x14ac:dyDescent="0.3">
      <c r="A1691" t="s">
        <v>35</v>
      </c>
      <c r="B1691" t="s">
        <v>29</v>
      </c>
    </row>
    <row r="1692" spans="1:2" x14ac:dyDescent="0.3">
      <c r="A1692" t="s">
        <v>35</v>
      </c>
      <c r="B1692" t="s">
        <v>29</v>
      </c>
    </row>
    <row r="1693" spans="1:2" x14ac:dyDescent="0.3">
      <c r="A1693" t="s">
        <v>35</v>
      </c>
      <c r="B1693" t="s">
        <v>18</v>
      </c>
    </row>
    <row r="1694" spans="1:2" x14ac:dyDescent="0.3">
      <c r="A1694" t="s">
        <v>35</v>
      </c>
      <c r="B1694" t="s">
        <v>29</v>
      </c>
    </row>
    <row r="1695" spans="1:2" x14ac:dyDescent="0.3">
      <c r="A1695" t="s">
        <v>35</v>
      </c>
      <c r="B1695" t="s">
        <v>29</v>
      </c>
    </row>
    <row r="1696" spans="1:2" x14ac:dyDescent="0.3">
      <c r="A1696" t="s">
        <v>35</v>
      </c>
      <c r="B1696" t="s">
        <v>29</v>
      </c>
    </row>
    <row r="1697" spans="1:2" x14ac:dyDescent="0.3">
      <c r="A1697" t="s">
        <v>35</v>
      </c>
      <c r="B1697" t="s">
        <v>29</v>
      </c>
    </row>
    <row r="1698" spans="1:2" x14ac:dyDescent="0.3">
      <c r="A1698" t="s">
        <v>35</v>
      </c>
      <c r="B1698" t="s">
        <v>29</v>
      </c>
    </row>
    <row r="1699" spans="1:2" x14ac:dyDescent="0.3">
      <c r="A1699" t="s">
        <v>35</v>
      </c>
      <c r="B1699" t="s">
        <v>29</v>
      </c>
    </row>
    <row r="1700" spans="1:2" x14ac:dyDescent="0.3">
      <c r="A1700" t="s">
        <v>35</v>
      </c>
      <c r="B1700" t="s">
        <v>29</v>
      </c>
    </row>
    <row r="1701" spans="1:2" x14ac:dyDescent="0.3">
      <c r="A1701" t="s">
        <v>35</v>
      </c>
      <c r="B1701" t="s">
        <v>29</v>
      </c>
    </row>
    <row r="1702" spans="1:2" x14ac:dyDescent="0.3">
      <c r="A1702" t="s">
        <v>35</v>
      </c>
      <c r="B1702" t="s">
        <v>29</v>
      </c>
    </row>
    <row r="1703" spans="1:2" x14ac:dyDescent="0.3">
      <c r="A1703" t="s">
        <v>35</v>
      </c>
      <c r="B1703" t="s">
        <v>29</v>
      </c>
    </row>
    <row r="1704" spans="1:2" x14ac:dyDescent="0.3">
      <c r="A1704" t="s">
        <v>35</v>
      </c>
      <c r="B1704" t="s">
        <v>18</v>
      </c>
    </row>
    <row r="1705" spans="1:2" x14ac:dyDescent="0.3">
      <c r="A1705" t="s">
        <v>35</v>
      </c>
      <c r="B1705" t="s">
        <v>29</v>
      </c>
    </row>
    <row r="1706" spans="1:2" x14ac:dyDescent="0.3">
      <c r="A1706" t="s">
        <v>35</v>
      </c>
      <c r="B1706" t="s">
        <v>29</v>
      </c>
    </row>
    <row r="1707" spans="1:2" x14ac:dyDescent="0.3">
      <c r="A1707" t="s">
        <v>35</v>
      </c>
      <c r="B1707" t="s">
        <v>29</v>
      </c>
    </row>
    <row r="1708" spans="1:2" x14ac:dyDescent="0.3">
      <c r="A1708" t="s">
        <v>35</v>
      </c>
      <c r="B1708" t="s">
        <v>29</v>
      </c>
    </row>
    <row r="1709" spans="1:2" x14ac:dyDescent="0.3">
      <c r="A1709" t="s">
        <v>35</v>
      </c>
      <c r="B1709" t="s">
        <v>29</v>
      </c>
    </row>
    <row r="1710" spans="1:2" x14ac:dyDescent="0.3">
      <c r="A1710" t="s">
        <v>35</v>
      </c>
      <c r="B1710" t="s">
        <v>29</v>
      </c>
    </row>
    <row r="1711" spans="1:2" x14ac:dyDescent="0.3">
      <c r="A1711" t="s">
        <v>35</v>
      </c>
      <c r="B1711" t="s">
        <v>29</v>
      </c>
    </row>
    <row r="1712" spans="1:2" x14ac:dyDescent="0.3">
      <c r="A1712" t="s">
        <v>35</v>
      </c>
      <c r="B1712" t="s">
        <v>29</v>
      </c>
    </row>
    <row r="1713" spans="1:2" x14ac:dyDescent="0.3">
      <c r="A1713" t="s">
        <v>35</v>
      </c>
      <c r="B1713" t="s">
        <v>29</v>
      </c>
    </row>
    <row r="1714" spans="1:2" x14ac:dyDescent="0.3">
      <c r="A1714" t="s">
        <v>35</v>
      </c>
      <c r="B1714" t="s">
        <v>29</v>
      </c>
    </row>
    <row r="1715" spans="1:2" x14ac:dyDescent="0.3">
      <c r="A1715" t="s">
        <v>15</v>
      </c>
      <c r="B1715" t="s">
        <v>14</v>
      </c>
    </row>
    <row r="1716" spans="1:2" x14ac:dyDescent="0.3">
      <c r="A1716" t="s">
        <v>35</v>
      </c>
      <c r="B1716" t="s">
        <v>29</v>
      </c>
    </row>
    <row r="1717" spans="1:2" x14ac:dyDescent="0.3">
      <c r="A1717" t="s">
        <v>35</v>
      </c>
      <c r="B1717" t="s">
        <v>29</v>
      </c>
    </row>
    <row r="1718" spans="1:2" x14ac:dyDescent="0.3">
      <c r="A1718" t="s">
        <v>35</v>
      </c>
      <c r="B1718" t="s">
        <v>29</v>
      </c>
    </row>
    <row r="1719" spans="1:2" x14ac:dyDescent="0.3">
      <c r="A1719" t="s">
        <v>35</v>
      </c>
      <c r="B1719" t="s">
        <v>29</v>
      </c>
    </row>
    <row r="1720" spans="1:2" x14ac:dyDescent="0.3">
      <c r="A1720" t="s">
        <v>35</v>
      </c>
      <c r="B1720" t="s">
        <v>29</v>
      </c>
    </row>
    <row r="1721" spans="1:2" x14ac:dyDescent="0.3">
      <c r="A1721" t="s">
        <v>35</v>
      </c>
      <c r="B1721" t="s">
        <v>29</v>
      </c>
    </row>
    <row r="1722" spans="1:2" x14ac:dyDescent="0.3">
      <c r="A1722" t="s">
        <v>35</v>
      </c>
      <c r="B1722" t="s">
        <v>29</v>
      </c>
    </row>
    <row r="1723" spans="1:2" x14ac:dyDescent="0.3">
      <c r="A1723" t="s">
        <v>35</v>
      </c>
      <c r="B1723" t="s">
        <v>29</v>
      </c>
    </row>
    <row r="1724" spans="1:2" x14ac:dyDescent="0.3">
      <c r="A1724" t="s">
        <v>35</v>
      </c>
      <c r="B1724" t="s">
        <v>29</v>
      </c>
    </row>
    <row r="1725" spans="1:2" x14ac:dyDescent="0.3">
      <c r="A1725" t="s">
        <v>35</v>
      </c>
      <c r="B1725" t="s">
        <v>29</v>
      </c>
    </row>
    <row r="1726" spans="1:2" x14ac:dyDescent="0.3">
      <c r="A1726" t="s">
        <v>19</v>
      </c>
      <c r="B1726" t="s">
        <v>29</v>
      </c>
    </row>
    <row r="1727" spans="1:2" x14ac:dyDescent="0.3">
      <c r="A1727" t="s">
        <v>35</v>
      </c>
      <c r="B1727" t="s">
        <v>29</v>
      </c>
    </row>
    <row r="1728" spans="1:2" x14ac:dyDescent="0.3">
      <c r="A1728" t="s">
        <v>35</v>
      </c>
      <c r="B1728" t="s">
        <v>29</v>
      </c>
    </row>
    <row r="1729" spans="1:2" x14ac:dyDescent="0.3">
      <c r="A1729" t="s">
        <v>35</v>
      </c>
      <c r="B1729" t="s">
        <v>29</v>
      </c>
    </row>
    <row r="1730" spans="1:2" x14ac:dyDescent="0.3">
      <c r="A1730" t="s">
        <v>35</v>
      </c>
      <c r="B1730" t="s">
        <v>29</v>
      </c>
    </row>
    <row r="1731" spans="1:2" x14ac:dyDescent="0.3">
      <c r="A1731" t="s">
        <v>35</v>
      </c>
      <c r="B1731" t="s">
        <v>29</v>
      </c>
    </row>
    <row r="1732" spans="1:2" x14ac:dyDescent="0.3">
      <c r="A1732" t="s">
        <v>35</v>
      </c>
      <c r="B1732" t="s">
        <v>29</v>
      </c>
    </row>
    <row r="1733" spans="1:2" x14ac:dyDescent="0.3">
      <c r="A1733" t="s">
        <v>35</v>
      </c>
      <c r="B1733" t="s">
        <v>29</v>
      </c>
    </row>
    <row r="1734" spans="1:2" x14ac:dyDescent="0.3">
      <c r="A1734" t="s">
        <v>35</v>
      </c>
      <c r="B1734" t="s">
        <v>29</v>
      </c>
    </row>
    <row r="1735" spans="1:2" x14ac:dyDescent="0.3">
      <c r="A1735" t="s">
        <v>35</v>
      </c>
      <c r="B1735" t="s">
        <v>29</v>
      </c>
    </row>
    <row r="1736" spans="1:2" x14ac:dyDescent="0.3">
      <c r="A1736" t="s">
        <v>35</v>
      </c>
      <c r="B1736" t="s">
        <v>29</v>
      </c>
    </row>
    <row r="1737" spans="1:2" x14ac:dyDescent="0.3">
      <c r="A1737" t="s">
        <v>35</v>
      </c>
      <c r="B1737" t="s">
        <v>18</v>
      </c>
    </row>
    <row r="1738" spans="1:2" x14ac:dyDescent="0.3">
      <c r="A1738" t="s">
        <v>35</v>
      </c>
      <c r="B1738" t="s">
        <v>29</v>
      </c>
    </row>
    <row r="1739" spans="1:2" x14ac:dyDescent="0.3">
      <c r="A1739" t="s">
        <v>35</v>
      </c>
      <c r="B1739" t="s">
        <v>29</v>
      </c>
    </row>
    <row r="1740" spans="1:2" x14ac:dyDescent="0.3">
      <c r="A1740" t="s">
        <v>35</v>
      </c>
      <c r="B1740" t="s">
        <v>29</v>
      </c>
    </row>
    <row r="1741" spans="1:2" x14ac:dyDescent="0.3">
      <c r="A1741" t="s">
        <v>35</v>
      </c>
      <c r="B1741" t="s">
        <v>29</v>
      </c>
    </row>
    <row r="1742" spans="1:2" x14ac:dyDescent="0.3">
      <c r="A1742" t="s">
        <v>35</v>
      </c>
      <c r="B1742" t="s">
        <v>29</v>
      </c>
    </row>
    <row r="1743" spans="1:2" x14ac:dyDescent="0.3">
      <c r="A1743" t="s">
        <v>35</v>
      </c>
      <c r="B1743" t="s">
        <v>29</v>
      </c>
    </row>
    <row r="1744" spans="1:2" x14ac:dyDescent="0.3">
      <c r="A1744" t="s">
        <v>35</v>
      </c>
      <c r="B1744" t="s">
        <v>29</v>
      </c>
    </row>
    <row r="1745" spans="1:2" x14ac:dyDescent="0.3">
      <c r="A1745" t="s">
        <v>35</v>
      </c>
      <c r="B1745" t="s">
        <v>29</v>
      </c>
    </row>
    <row r="1746" spans="1:2" x14ac:dyDescent="0.3">
      <c r="A1746" t="s">
        <v>35</v>
      </c>
      <c r="B1746" t="s">
        <v>29</v>
      </c>
    </row>
    <row r="1747" spans="1:2" x14ac:dyDescent="0.3">
      <c r="A1747" t="s">
        <v>35</v>
      </c>
      <c r="B1747" t="s">
        <v>29</v>
      </c>
    </row>
    <row r="1748" spans="1:2" x14ac:dyDescent="0.3">
      <c r="A1748" t="s">
        <v>15</v>
      </c>
      <c r="B1748" t="s">
        <v>14</v>
      </c>
    </row>
    <row r="1749" spans="1:2" x14ac:dyDescent="0.3">
      <c r="A1749" t="s">
        <v>35</v>
      </c>
      <c r="B1749" t="s">
        <v>29</v>
      </c>
    </row>
    <row r="1750" spans="1:2" x14ac:dyDescent="0.3">
      <c r="A1750" t="s">
        <v>35</v>
      </c>
      <c r="B1750" t="s">
        <v>29</v>
      </c>
    </row>
    <row r="1751" spans="1:2" x14ac:dyDescent="0.3">
      <c r="A1751" t="s">
        <v>35</v>
      </c>
      <c r="B1751" t="s">
        <v>29</v>
      </c>
    </row>
    <row r="1752" spans="1:2" x14ac:dyDescent="0.3">
      <c r="A1752" t="s">
        <v>35</v>
      </c>
      <c r="B1752" t="s">
        <v>29</v>
      </c>
    </row>
    <row r="1753" spans="1:2" x14ac:dyDescent="0.3">
      <c r="A1753" t="s">
        <v>35</v>
      </c>
      <c r="B1753" t="s">
        <v>29</v>
      </c>
    </row>
    <row r="1754" spans="1:2" x14ac:dyDescent="0.3">
      <c r="A1754" t="s">
        <v>35</v>
      </c>
      <c r="B1754" t="s">
        <v>29</v>
      </c>
    </row>
    <row r="1755" spans="1:2" x14ac:dyDescent="0.3">
      <c r="A1755" t="s">
        <v>35</v>
      </c>
      <c r="B1755" t="s">
        <v>29</v>
      </c>
    </row>
    <row r="1756" spans="1:2" x14ac:dyDescent="0.3">
      <c r="A1756" t="s">
        <v>35</v>
      </c>
      <c r="B1756" t="s">
        <v>29</v>
      </c>
    </row>
    <row r="1757" spans="1:2" x14ac:dyDescent="0.3">
      <c r="A1757" t="s">
        <v>35</v>
      </c>
      <c r="B1757" t="s">
        <v>29</v>
      </c>
    </row>
    <row r="1758" spans="1:2" x14ac:dyDescent="0.3">
      <c r="A1758" t="s">
        <v>35</v>
      </c>
      <c r="B1758" t="s">
        <v>29</v>
      </c>
    </row>
    <row r="1759" spans="1:2" x14ac:dyDescent="0.3">
      <c r="A1759" t="s">
        <v>15</v>
      </c>
      <c r="B1759" t="s">
        <v>18</v>
      </c>
    </row>
    <row r="1760" spans="1:2" x14ac:dyDescent="0.3">
      <c r="A1760" t="s">
        <v>35</v>
      </c>
      <c r="B1760" t="s">
        <v>29</v>
      </c>
    </row>
    <row r="1761" spans="1:2" x14ac:dyDescent="0.3">
      <c r="A1761" t="s">
        <v>35</v>
      </c>
      <c r="B1761" t="s">
        <v>29</v>
      </c>
    </row>
    <row r="1762" spans="1:2" x14ac:dyDescent="0.3">
      <c r="A1762" t="s">
        <v>35</v>
      </c>
      <c r="B1762" t="s">
        <v>29</v>
      </c>
    </row>
    <row r="1763" spans="1:2" x14ac:dyDescent="0.3">
      <c r="A1763" t="s">
        <v>35</v>
      </c>
      <c r="B1763" t="s">
        <v>29</v>
      </c>
    </row>
    <row r="1764" spans="1:2" x14ac:dyDescent="0.3">
      <c r="A1764" t="s">
        <v>35</v>
      </c>
      <c r="B1764" t="s">
        <v>29</v>
      </c>
    </row>
    <row r="1765" spans="1:2" x14ac:dyDescent="0.3">
      <c r="A1765" t="s">
        <v>35</v>
      </c>
      <c r="B1765" t="s">
        <v>29</v>
      </c>
    </row>
    <row r="1766" spans="1:2" x14ac:dyDescent="0.3">
      <c r="A1766" t="s">
        <v>35</v>
      </c>
      <c r="B1766" t="s">
        <v>29</v>
      </c>
    </row>
    <row r="1767" spans="1:2" x14ac:dyDescent="0.3">
      <c r="A1767" t="s">
        <v>35</v>
      </c>
      <c r="B1767" t="s">
        <v>29</v>
      </c>
    </row>
    <row r="1768" spans="1:2" x14ac:dyDescent="0.3">
      <c r="A1768" t="s">
        <v>35</v>
      </c>
      <c r="B1768" t="s">
        <v>29</v>
      </c>
    </row>
    <row r="1769" spans="1:2" x14ac:dyDescent="0.3">
      <c r="A1769" t="s">
        <v>35</v>
      </c>
      <c r="B1769" t="s">
        <v>29</v>
      </c>
    </row>
    <row r="1770" spans="1:2" x14ac:dyDescent="0.3">
      <c r="A1770" t="s">
        <v>35</v>
      </c>
      <c r="B1770" t="s">
        <v>29</v>
      </c>
    </row>
    <row r="1771" spans="1:2" x14ac:dyDescent="0.3">
      <c r="A1771" t="s">
        <v>35</v>
      </c>
      <c r="B1771" t="s">
        <v>29</v>
      </c>
    </row>
    <row r="1772" spans="1:2" x14ac:dyDescent="0.3">
      <c r="A1772" t="s">
        <v>35</v>
      </c>
      <c r="B1772" t="s">
        <v>29</v>
      </c>
    </row>
    <row r="1773" spans="1:2" x14ac:dyDescent="0.3">
      <c r="A1773" t="s">
        <v>35</v>
      </c>
      <c r="B1773" t="s">
        <v>29</v>
      </c>
    </row>
    <row r="1774" spans="1:2" x14ac:dyDescent="0.3">
      <c r="A1774" t="s">
        <v>35</v>
      </c>
      <c r="B1774" t="s">
        <v>29</v>
      </c>
    </row>
    <row r="1775" spans="1:2" x14ac:dyDescent="0.3">
      <c r="A1775" t="s">
        <v>35</v>
      </c>
      <c r="B1775" t="s">
        <v>29</v>
      </c>
    </row>
    <row r="1776" spans="1:2" x14ac:dyDescent="0.3">
      <c r="A1776" t="s">
        <v>35</v>
      </c>
      <c r="B1776" t="s">
        <v>29</v>
      </c>
    </row>
    <row r="1777" spans="1:2" x14ac:dyDescent="0.3">
      <c r="A1777" t="s">
        <v>35</v>
      </c>
      <c r="B1777" t="s">
        <v>29</v>
      </c>
    </row>
    <row r="1778" spans="1:2" x14ac:dyDescent="0.3">
      <c r="A1778" t="s">
        <v>35</v>
      </c>
      <c r="B1778" t="s">
        <v>29</v>
      </c>
    </row>
    <row r="1779" spans="1:2" x14ac:dyDescent="0.3">
      <c r="A1779" t="s">
        <v>35</v>
      </c>
      <c r="B1779" t="s">
        <v>29</v>
      </c>
    </row>
    <row r="1780" spans="1:2" x14ac:dyDescent="0.3">
      <c r="A1780" t="s">
        <v>24</v>
      </c>
      <c r="B1780" t="s">
        <v>29</v>
      </c>
    </row>
    <row r="1781" spans="1:2" x14ac:dyDescent="0.3">
      <c r="A1781" t="s">
        <v>35</v>
      </c>
      <c r="B1781" t="s">
        <v>29</v>
      </c>
    </row>
    <row r="1782" spans="1:2" x14ac:dyDescent="0.3">
      <c r="A1782" t="s">
        <v>35</v>
      </c>
      <c r="B1782" t="s">
        <v>29</v>
      </c>
    </row>
    <row r="1783" spans="1:2" x14ac:dyDescent="0.3">
      <c r="A1783" t="s">
        <v>35</v>
      </c>
      <c r="B1783" t="s">
        <v>29</v>
      </c>
    </row>
    <row r="1784" spans="1:2" x14ac:dyDescent="0.3">
      <c r="A1784" t="s">
        <v>35</v>
      </c>
      <c r="B1784" t="s">
        <v>29</v>
      </c>
    </row>
    <row r="1785" spans="1:2" x14ac:dyDescent="0.3">
      <c r="A1785" t="s">
        <v>35</v>
      </c>
      <c r="B1785" t="s">
        <v>29</v>
      </c>
    </row>
    <row r="1786" spans="1:2" x14ac:dyDescent="0.3">
      <c r="A1786" t="s">
        <v>35</v>
      </c>
      <c r="B1786" t="s">
        <v>29</v>
      </c>
    </row>
    <row r="1787" spans="1:2" x14ac:dyDescent="0.3">
      <c r="A1787" t="s">
        <v>35</v>
      </c>
      <c r="B1787" t="s">
        <v>29</v>
      </c>
    </row>
    <row r="1788" spans="1:2" x14ac:dyDescent="0.3">
      <c r="A1788" t="s">
        <v>35</v>
      </c>
      <c r="B1788" t="s">
        <v>29</v>
      </c>
    </row>
    <row r="1789" spans="1:2" x14ac:dyDescent="0.3">
      <c r="A1789" t="s">
        <v>35</v>
      </c>
      <c r="B1789" t="s">
        <v>29</v>
      </c>
    </row>
    <row r="1790" spans="1:2" x14ac:dyDescent="0.3">
      <c r="A1790" t="s">
        <v>35</v>
      </c>
      <c r="B1790" t="s">
        <v>29</v>
      </c>
    </row>
    <row r="1791" spans="1:2" x14ac:dyDescent="0.3">
      <c r="A1791" t="s">
        <v>24</v>
      </c>
      <c r="B1791" t="s">
        <v>18</v>
      </c>
    </row>
    <row r="1792" spans="1:2" x14ac:dyDescent="0.3">
      <c r="A1792" t="s">
        <v>41</v>
      </c>
      <c r="B1792" t="s">
        <v>18</v>
      </c>
    </row>
    <row r="1793" spans="1:2" x14ac:dyDescent="0.3">
      <c r="A1793" t="s">
        <v>70</v>
      </c>
      <c r="B1793" t="s">
        <v>14</v>
      </c>
    </row>
    <row r="1794" spans="1:2" x14ac:dyDescent="0.3">
      <c r="A1794" t="s">
        <v>35</v>
      </c>
      <c r="B1794" t="s">
        <v>29</v>
      </c>
    </row>
    <row r="1795" spans="1:2" x14ac:dyDescent="0.3">
      <c r="A1795" t="s">
        <v>35</v>
      </c>
      <c r="B1795" t="s">
        <v>29</v>
      </c>
    </row>
    <row r="1796" spans="1:2" x14ac:dyDescent="0.3">
      <c r="A1796" t="s">
        <v>35</v>
      </c>
      <c r="B1796" t="s">
        <v>29</v>
      </c>
    </row>
    <row r="1797" spans="1:2" x14ac:dyDescent="0.3">
      <c r="A1797" t="s">
        <v>35</v>
      </c>
      <c r="B1797" t="s">
        <v>29</v>
      </c>
    </row>
    <row r="1798" spans="1:2" x14ac:dyDescent="0.3">
      <c r="A1798" t="s">
        <v>35</v>
      </c>
      <c r="B1798" t="s">
        <v>29</v>
      </c>
    </row>
    <row r="1799" spans="1:2" x14ac:dyDescent="0.3">
      <c r="A1799" t="s">
        <v>35</v>
      </c>
      <c r="B1799" t="s">
        <v>29</v>
      </c>
    </row>
    <row r="1800" spans="1:2" x14ac:dyDescent="0.3">
      <c r="A1800" t="s">
        <v>35</v>
      </c>
      <c r="B1800" t="s">
        <v>29</v>
      </c>
    </row>
    <row r="1801" spans="1:2" x14ac:dyDescent="0.3">
      <c r="A1801" t="s">
        <v>35</v>
      </c>
      <c r="B1801" t="s">
        <v>29</v>
      </c>
    </row>
    <row r="1802" spans="1:2" x14ac:dyDescent="0.3">
      <c r="A1802" t="s">
        <v>35</v>
      </c>
      <c r="B1802" t="s">
        <v>29</v>
      </c>
    </row>
    <row r="1803" spans="1:2" x14ac:dyDescent="0.3">
      <c r="A1803" t="s">
        <v>35</v>
      </c>
      <c r="B1803" t="s">
        <v>29</v>
      </c>
    </row>
    <row r="1804" spans="1:2" x14ac:dyDescent="0.3">
      <c r="A1804" t="s">
        <v>467</v>
      </c>
      <c r="B1804" t="s">
        <v>14</v>
      </c>
    </row>
    <row r="1805" spans="1:2" x14ac:dyDescent="0.3">
      <c r="A1805" t="s">
        <v>35</v>
      </c>
      <c r="B1805" t="s">
        <v>29</v>
      </c>
    </row>
    <row r="1806" spans="1:2" x14ac:dyDescent="0.3">
      <c r="A1806" t="s">
        <v>35</v>
      </c>
      <c r="B1806" t="s">
        <v>29</v>
      </c>
    </row>
    <row r="1807" spans="1:2" x14ac:dyDescent="0.3">
      <c r="A1807" t="s">
        <v>35</v>
      </c>
      <c r="B1807" t="s">
        <v>29</v>
      </c>
    </row>
    <row r="1808" spans="1:2" x14ac:dyDescent="0.3">
      <c r="A1808" t="s">
        <v>35</v>
      </c>
      <c r="B1808" t="s">
        <v>29</v>
      </c>
    </row>
    <row r="1809" spans="1:2" x14ac:dyDescent="0.3">
      <c r="A1809" t="s">
        <v>35</v>
      </c>
      <c r="B1809" t="s">
        <v>29</v>
      </c>
    </row>
    <row r="1810" spans="1:2" x14ac:dyDescent="0.3">
      <c r="A1810" t="s">
        <v>35</v>
      </c>
      <c r="B1810" t="s">
        <v>29</v>
      </c>
    </row>
    <row r="1811" spans="1:2" x14ac:dyDescent="0.3">
      <c r="A1811" t="s">
        <v>35</v>
      </c>
      <c r="B1811" t="s">
        <v>29</v>
      </c>
    </row>
    <row r="1812" spans="1:2" x14ac:dyDescent="0.3">
      <c r="A1812" t="s">
        <v>35</v>
      </c>
      <c r="B1812" t="s">
        <v>29</v>
      </c>
    </row>
    <row r="1813" spans="1:2" x14ac:dyDescent="0.3">
      <c r="A1813" t="s">
        <v>35</v>
      </c>
      <c r="B1813" t="s">
        <v>29</v>
      </c>
    </row>
    <row r="1814" spans="1:2" x14ac:dyDescent="0.3">
      <c r="A1814" t="s">
        <v>35</v>
      </c>
      <c r="B1814" t="s">
        <v>29</v>
      </c>
    </row>
    <row r="1815" spans="1:2" x14ac:dyDescent="0.3">
      <c r="A1815" t="s">
        <v>124</v>
      </c>
      <c r="B1815" t="s">
        <v>14</v>
      </c>
    </row>
    <row r="1816" spans="1:2" x14ac:dyDescent="0.3">
      <c r="A1816" t="s">
        <v>35</v>
      </c>
      <c r="B1816" t="s">
        <v>29</v>
      </c>
    </row>
    <row r="1817" spans="1:2" x14ac:dyDescent="0.3">
      <c r="A1817" t="s">
        <v>35</v>
      </c>
      <c r="B1817" t="s">
        <v>29</v>
      </c>
    </row>
    <row r="1818" spans="1:2" x14ac:dyDescent="0.3">
      <c r="A1818" t="s">
        <v>35</v>
      </c>
      <c r="B1818" t="s">
        <v>29</v>
      </c>
    </row>
    <row r="1819" spans="1:2" x14ac:dyDescent="0.3">
      <c r="A1819" t="s">
        <v>35</v>
      </c>
      <c r="B1819" t="s">
        <v>29</v>
      </c>
    </row>
    <row r="1820" spans="1:2" x14ac:dyDescent="0.3">
      <c r="A1820" t="s">
        <v>35</v>
      </c>
      <c r="B1820" t="s">
        <v>29</v>
      </c>
    </row>
    <row r="1821" spans="1:2" x14ac:dyDescent="0.3">
      <c r="A1821" t="s">
        <v>35</v>
      </c>
      <c r="B1821" t="s">
        <v>29</v>
      </c>
    </row>
    <row r="1822" spans="1:2" x14ac:dyDescent="0.3">
      <c r="A1822" t="s">
        <v>35</v>
      </c>
      <c r="B1822" t="s">
        <v>29</v>
      </c>
    </row>
    <row r="1823" spans="1:2" x14ac:dyDescent="0.3">
      <c r="A1823" t="s">
        <v>35</v>
      </c>
      <c r="B1823" t="s">
        <v>29</v>
      </c>
    </row>
    <row r="1824" spans="1:2" x14ac:dyDescent="0.3">
      <c r="A1824" t="s">
        <v>35</v>
      </c>
      <c r="B1824" t="s">
        <v>29</v>
      </c>
    </row>
    <row r="1825" spans="1:2" x14ac:dyDescent="0.3">
      <c r="A1825" t="s">
        <v>35</v>
      </c>
      <c r="B1825" t="s">
        <v>29</v>
      </c>
    </row>
    <row r="1826" spans="1:2" x14ac:dyDescent="0.3">
      <c r="A1826" t="s">
        <v>304</v>
      </c>
      <c r="B1826" t="s">
        <v>14</v>
      </c>
    </row>
    <row r="1827" spans="1:2" x14ac:dyDescent="0.3">
      <c r="A1827" t="s">
        <v>35</v>
      </c>
      <c r="B1827" t="s">
        <v>29</v>
      </c>
    </row>
    <row r="1828" spans="1:2" x14ac:dyDescent="0.3">
      <c r="A1828" t="s">
        <v>35</v>
      </c>
      <c r="B1828" t="s">
        <v>29</v>
      </c>
    </row>
    <row r="1829" spans="1:2" x14ac:dyDescent="0.3">
      <c r="A1829" t="s">
        <v>35</v>
      </c>
      <c r="B1829" t="s">
        <v>29</v>
      </c>
    </row>
    <row r="1830" spans="1:2" x14ac:dyDescent="0.3">
      <c r="A1830" t="s">
        <v>35</v>
      </c>
      <c r="B1830" t="s">
        <v>29</v>
      </c>
    </row>
    <row r="1831" spans="1:2" x14ac:dyDescent="0.3">
      <c r="A1831" t="s">
        <v>35</v>
      </c>
      <c r="B1831" t="s">
        <v>29</v>
      </c>
    </row>
    <row r="1832" spans="1:2" x14ac:dyDescent="0.3">
      <c r="A1832" t="s">
        <v>35</v>
      </c>
      <c r="B1832" t="s">
        <v>29</v>
      </c>
    </row>
    <row r="1833" spans="1:2" x14ac:dyDescent="0.3">
      <c r="A1833" t="s">
        <v>35</v>
      </c>
      <c r="B1833" t="s">
        <v>29</v>
      </c>
    </row>
    <row r="1834" spans="1:2" x14ac:dyDescent="0.3">
      <c r="A1834" t="s">
        <v>35</v>
      </c>
      <c r="B1834" t="s">
        <v>29</v>
      </c>
    </row>
    <row r="1835" spans="1:2" x14ac:dyDescent="0.3">
      <c r="A1835" t="s">
        <v>35</v>
      </c>
      <c r="B1835" t="s">
        <v>29</v>
      </c>
    </row>
    <row r="1836" spans="1:2" x14ac:dyDescent="0.3">
      <c r="A1836" t="s">
        <v>35</v>
      </c>
      <c r="B1836" t="s">
        <v>29</v>
      </c>
    </row>
    <row r="1837" spans="1:2" x14ac:dyDescent="0.3">
      <c r="A1837" t="s">
        <v>19</v>
      </c>
      <c r="B1837" t="s">
        <v>14</v>
      </c>
    </row>
    <row r="1838" spans="1:2" x14ac:dyDescent="0.3">
      <c r="A1838" t="s">
        <v>35</v>
      </c>
      <c r="B1838" t="s">
        <v>29</v>
      </c>
    </row>
    <row r="1839" spans="1:2" x14ac:dyDescent="0.3">
      <c r="A1839" t="s">
        <v>35</v>
      </c>
      <c r="B1839" t="s">
        <v>29</v>
      </c>
    </row>
    <row r="1840" spans="1:2" x14ac:dyDescent="0.3">
      <c r="A1840" t="s">
        <v>35</v>
      </c>
      <c r="B1840" t="s">
        <v>29</v>
      </c>
    </row>
    <row r="1841" spans="1:2" x14ac:dyDescent="0.3">
      <c r="A1841" t="s">
        <v>35</v>
      </c>
      <c r="B1841" t="s">
        <v>29</v>
      </c>
    </row>
    <row r="1842" spans="1:2" x14ac:dyDescent="0.3">
      <c r="A1842" t="s">
        <v>35</v>
      </c>
      <c r="B1842" t="s">
        <v>29</v>
      </c>
    </row>
    <row r="1843" spans="1:2" x14ac:dyDescent="0.3">
      <c r="A1843" t="s">
        <v>35</v>
      </c>
      <c r="B1843" t="s">
        <v>29</v>
      </c>
    </row>
    <row r="1844" spans="1:2" x14ac:dyDescent="0.3">
      <c r="A1844" t="s">
        <v>35</v>
      </c>
      <c r="B1844" t="s">
        <v>29</v>
      </c>
    </row>
    <row r="1845" spans="1:2" x14ac:dyDescent="0.3">
      <c r="A1845" t="s">
        <v>35</v>
      </c>
      <c r="B1845" t="s">
        <v>29</v>
      </c>
    </row>
    <row r="1846" spans="1:2" x14ac:dyDescent="0.3">
      <c r="A1846" t="s">
        <v>35</v>
      </c>
      <c r="B1846" t="s">
        <v>29</v>
      </c>
    </row>
    <row r="1847" spans="1:2" x14ac:dyDescent="0.3">
      <c r="A1847" t="s">
        <v>35</v>
      </c>
      <c r="B1847" t="s">
        <v>29</v>
      </c>
    </row>
    <row r="1848" spans="1:2" x14ac:dyDescent="0.3">
      <c r="A1848" t="s">
        <v>47</v>
      </c>
      <c r="B1848" t="s">
        <v>29</v>
      </c>
    </row>
    <row r="1849" spans="1:2" x14ac:dyDescent="0.3">
      <c r="A1849" t="s">
        <v>35</v>
      </c>
      <c r="B1849" t="s">
        <v>29</v>
      </c>
    </row>
    <row r="1850" spans="1:2" x14ac:dyDescent="0.3">
      <c r="A1850" t="s">
        <v>35</v>
      </c>
      <c r="B1850" t="s">
        <v>29</v>
      </c>
    </row>
    <row r="1851" spans="1:2" x14ac:dyDescent="0.3">
      <c r="A1851" t="s">
        <v>35</v>
      </c>
      <c r="B1851" t="s">
        <v>29</v>
      </c>
    </row>
    <row r="1852" spans="1:2" x14ac:dyDescent="0.3">
      <c r="A1852" t="s">
        <v>35</v>
      </c>
      <c r="B1852" t="s">
        <v>29</v>
      </c>
    </row>
    <row r="1853" spans="1:2" x14ac:dyDescent="0.3">
      <c r="A1853" t="s">
        <v>35</v>
      </c>
      <c r="B1853" t="s">
        <v>29</v>
      </c>
    </row>
    <row r="1854" spans="1:2" x14ac:dyDescent="0.3">
      <c r="A1854" t="s">
        <v>35</v>
      </c>
      <c r="B1854" t="s">
        <v>29</v>
      </c>
    </row>
    <row r="1855" spans="1:2" x14ac:dyDescent="0.3">
      <c r="A1855" t="s">
        <v>35</v>
      </c>
      <c r="B1855" t="s">
        <v>29</v>
      </c>
    </row>
    <row r="1856" spans="1:2" x14ac:dyDescent="0.3">
      <c r="A1856" t="s">
        <v>35</v>
      </c>
      <c r="B1856" t="s">
        <v>29</v>
      </c>
    </row>
    <row r="1857" spans="1:2" x14ac:dyDescent="0.3">
      <c r="A1857" t="s">
        <v>35</v>
      </c>
      <c r="B1857" t="s">
        <v>29</v>
      </c>
    </row>
    <row r="1858" spans="1:2" x14ac:dyDescent="0.3">
      <c r="A1858" t="s">
        <v>35</v>
      </c>
      <c r="B1858" t="s">
        <v>29</v>
      </c>
    </row>
    <row r="1859" spans="1:2" x14ac:dyDescent="0.3">
      <c r="A1859" t="s">
        <v>35</v>
      </c>
      <c r="B1859" t="s">
        <v>18</v>
      </c>
    </row>
    <row r="1860" spans="1:2" x14ac:dyDescent="0.3">
      <c r="A1860" t="s">
        <v>35</v>
      </c>
      <c r="B1860" t="s">
        <v>29</v>
      </c>
    </row>
    <row r="1861" spans="1:2" x14ac:dyDescent="0.3">
      <c r="A1861" t="s">
        <v>35</v>
      </c>
      <c r="B1861" t="s">
        <v>29</v>
      </c>
    </row>
    <row r="1862" spans="1:2" x14ac:dyDescent="0.3">
      <c r="A1862" t="s">
        <v>35</v>
      </c>
      <c r="B1862" t="s">
        <v>29</v>
      </c>
    </row>
    <row r="1863" spans="1:2" x14ac:dyDescent="0.3">
      <c r="A1863" t="s">
        <v>35</v>
      </c>
      <c r="B1863" t="s">
        <v>29</v>
      </c>
    </row>
    <row r="1864" spans="1:2" x14ac:dyDescent="0.3">
      <c r="A1864" t="s">
        <v>35</v>
      </c>
      <c r="B1864" t="s">
        <v>29</v>
      </c>
    </row>
    <row r="1865" spans="1:2" x14ac:dyDescent="0.3">
      <c r="A1865" t="s">
        <v>35</v>
      </c>
      <c r="B1865" t="s">
        <v>29</v>
      </c>
    </row>
    <row r="1866" spans="1:2" x14ac:dyDescent="0.3">
      <c r="A1866" t="s">
        <v>35</v>
      </c>
      <c r="B1866" t="s">
        <v>29</v>
      </c>
    </row>
    <row r="1867" spans="1:2" x14ac:dyDescent="0.3">
      <c r="A1867" t="s">
        <v>35</v>
      </c>
      <c r="B1867" t="s">
        <v>29</v>
      </c>
    </row>
    <row r="1868" spans="1:2" x14ac:dyDescent="0.3">
      <c r="A1868" t="s">
        <v>35</v>
      </c>
      <c r="B1868" t="s">
        <v>29</v>
      </c>
    </row>
    <row r="1869" spans="1:2" x14ac:dyDescent="0.3">
      <c r="A1869" t="s">
        <v>35</v>
      </c>
      <c r="B1869" t="s">
        <v>29</v>
      </c>
    </row>
    <row r="1870" spans="1:2" x14ac:dyDescent="0.3">
      <c r="A1870" t="s">
        <v>47</v>
      </c>
      <c r="B1870" t="s">
        <v>29</v>
      </c>
    </row>
    <row r="1871" spans="1:2" x14ac:dyDescent="0.3">
      <c r="A1871" t="s">
        <v>35</v>
      </c>
      <c r="B1871" t="s">
        <v>29</v>
      </c>
    </row>
    <row r="1872" spans="1:2" x14ac:dyDescent="0.3">
      <c r="A1872" t="s">
        <v>35</v>
      </c>
      <c r="B1872" t="s">
        <v>29</v>
      </c>
    </row>
    <row r="1873" spans="1:2" x14ac:dyDescent="0.3">
      <c r="A1873" t="s">
        <v>35</v>
      </c>
      <c r="B1873" t="s">
        <v>29</v>
      </c>
    </row>
    <row r="1874" spans="1:2" x14ac:dyDescent="0.3">
      <c r="A1874" t="s">
        <v>35</v>
      </c>
      <c r="B1874" t="s">
        <v>29</v>
      </c>
    </row>
    <row r="1875" spans="1:2" x14ac:dyDescent="0.3">
      <c r="A1875" t="s">
        <v>35</v>
      </c>
      <c r="B1875" t="s">
        <v>29</v>
      </c>
    </row>
    <row r="1876" spans="1:2" x14ac:dyDescent="0.3">
      <c r="A1876" t="s">
        <v>35</v>
      </c>
      <c r="B1876" t="s">
        <v>29</v>
      </c>
    </row>
    <row r="1877" spans="1:2" x14ac:dyDescent="0.3">
      <c r="A1877" t="s">
        <v>35</v>
      </c>
      <c r="B1877" t="s">
        <v>29</v>
      </c>
    </row>
    <row r="1878" spans="1:2" x14ac:dyDescent="0.3">
      <c r="A1878" t="s">
        <v>35</v>
      </c>
      <c r="B1878" t="s">
        <v>29</v>
      </c>
    </row>
    <row r="1879" spans="1:2" x14ac:dyDescent="0.3">
      <c r="A1879" t="s">
        <v>35</v>
      </c>
      <c r="B1879" t="s">
        <v>29</v>
      </c>
    </row>
    <row r="1880" spans="1:2" x14ac:dyDescent="0.3">
      <c r="A1880" t="s">
        <v>35</v>
      </c>
      <c r="B1880" t="s">
        <v>29</v>
      </c>
    </row>
    <row r="1881" spans="1:2" x14ac:dyDescent="0.3">
      <c r="A1881" t="s">
        <v>35</v>
      </c>
      <c r="B1881" t="s">
        <v>29</v>
      </c>
    </row>
    <row r="1882" spans="1:2" x14ac:dyDescent="0.3">
      <c r="A1882" t="s">
        <v>35</v>
      </c>
      <c r="B1882" t="s">
        <v>29</v>
      </c>
    </row>
    <row r="1883" spans="1:2" x14ac:dyDescent="0.3">
      <c r="A1883" t="s">
        <v>35</v>
      </c>
      <c r="B1883" t="s">
        <v>29</v>
      </c>
    </row>
    <row r="1884" spans="1:2" x14ac:dyDescent="0.3">
      <c r="A1884" t="s">
        <v>35</v>
      </c>
      <c r="B1884" t="s">
        <v>29</v>
      </c>
    </row>
    <row r="1885" spans="1:2" x14ac:dyDescent="0.3">
      <c r="A1885" t="s">
        <v>35</v>
      </c>
      <c r="B1885" t="s">
        <v>29</v>
      </c>
    </row>
    <row r="1886" spans="1:2" x14ac:dyDescent="0.3">
      <c r="A1886" t="s">
        <v>35</v>
      </c>
      <c r="B1886" t="s">
        <v>29</v>
      </c>
    </row>
    <row r="1887" spans="1:2" x14ac:dyDescent="0.3">
      <c r="A1887" t="s">
        <v>35</v>
      </c>
      <c r="B1887" t="s">
        <v>29</v>
      </c>
    </row>
    <row r="1888" spans="1:2" x14ac:dyDescent="0.3">
      <c r="A1888" t="s">
        <v>35</v>
      </c>
      <c r="B1888" t="s">
        <v>29</v>
      </c>
    </row>
    <row r="1889" spans="1:2" x14ac:dyDescent="0.3">
      <c r="A1889" t="s">
        <v>35</v>
      </c>
      <c r="B1889" t="s">
        <v>29</v>
      </c>
    </row>
    <row r="1890" spans="1:2" x14ac:dyDescent="0.3">
      <c r="A1890" t="s">
        <v>35</v>
      </c>
      <c r="B1890" t="s">
        <v>29</v>
      </c>
    </row>
    <row r="1891" spans="1:2" x14ac:dyDescent="0.3">
      <c r="A1891" t="s">
        <v>38</v>
      </c>
      <c r="B1891" t="s">
        <v>14</v>
      </c>
    </row>
    <row r="1892" spans="1:2" x14ac:dyDescent="0.3">
      <c r="A1892" t="s">
        <v>35</v>
      </c>
      <c r="B1892" t="s">
        <v>29</v>
      </c>
    </row>
    <row r="1893" spans="1:2" x14ac:dyDescent="0.3">
      <c r="A1893" t="s">
        <v>35</v>
      </c>
      <c r="B1893" t="s">
        <v>29</v>
      </c>
    </row>
    <row r="1894" spans="1:2" x14ac:dyDescent="0.3">
      <c r="A1894" t="s">
        <v>35</v>
      </c>
      <c r="B1894" t="s">
        <v>29</v>
      </c>
    </row>
    <row r="1895" spans="1:2" x14ac:dyDescent="0.3">
      <c r="A1895" t="s">
        <v>35</v>
      </c>
      <c r="B1895" t="s">
        <v>29</v>
      </c>
    </row>
    <row r="1896" spans="1:2" x14ac:dyDescent="0.3">
      <c r="A1896" t="s">
        <v>35</v>
      </c>
      <c r="B1896" t="s">
        <v>29</v>
      </c>
    </row>
    <row r="1897" spans="1:2" x14ac:dyDescent="0.3">
      <c r="A1897" t="s">
        <v>35</v>
      </c>
      <c r="B1897" t="s">
        <v>29</v>
      </c>
    </row>
    <row r="1898" spans="1:2" x14ac:dyDescent="0.3">
      <c r="A1898" t="s">
        <v>35</v>
      </c>
      <c r="B1898" t="s">
        <v>29</v>
      </c>
    </row>
    <row r="1899" spans="1:2" x14ac:dyDescent="0.3">
      <c r="A1899" t="s">
        <v>35</v>
      </c>
      <c r="B1899" t="s">
        <v>29</v>
      </c>
    </row>
    <row r="1900" spans="1:2" x14ac:dyDescent="0.3">
      <c r="A1900" t="s">
        <v>35</v>
      </c>
      <c r="B1900" t="s">
        <v>29</v>
      </c>
    </row>
    <row r="1901" spans="1:2" x14ac:dyDescent="0.3">
      <c r="A1901" t="s">
        <v>35</v>
      </c>
      <c r="B1901" t="s">
        <v>29</v>
      </c>
    </row>
    <row r="1902" spans="1:2" x14ac:dyDescent="0.3">
      <c r="A1902" t="s">
        <v>117</v>
      </c>
      <c r="B1902" t="s">
        <v>18</v>
      </c>
    </row>
    <row r="1903" spans="1:2" x14ac:dyDescent="0.3">
      <c r="A1903" t="s">
        <v>35</v>
      </c>
      <c r="B1903" t="s">
        <v>29</v>
      </c>
    </row>
    <row r="1904" spans="1:2" x14ac:dyDescent="0.3">
      <c r="A1904" t="s">
        <v>35</v>
      </c>
      <c r="B1904" t="s">
        <v>29</v>
      </c>
    </row>
    <row r="1905" spans="1:2" x14ac:dyDescent="0.3">
      <c r="A1905" t="s">
        <v>35</v>
      </c>
      <c r="B1905" t="s">
        <v>29</v>
      </c>
    </row>
    <row r="1906" spans="1:2" x14ac:dyDescent="0.3">
      <c r="A1906" t="s">
        <v>35</v>
      </c>
      <c r="B1906" t="s">
        <v>29</v>
      </c>
    </row>
    <row r="1907" spans="1:2" x14ac:dyDescent="0.3">
      <c r="A1907" t="s">
        <v>35</v>
      </c>
      <c r="B1907" t="s">
        <v>29</v>
      </c>
    </row>
    <row r="1908" spans="1:2" x14ac:dyDescent="0.3">
      <c r="A1908" t="s">
        <v>35</v>
      </c>
      <c r="B1908" t="s">
        <v>29</v>
      </c>
    </row>
    <row r="1909" spans="1:2" x14ac:dyDescent="0.3">
      <c r="A1909" t="s">
        <v>35</v>
      </c>
      <c r="B1909" t="s">
        <v>29</v>
      </c>
    </row>
    <row r="1910" spans="1:2" x14ac:dyDescent="0.3">
      <c r="A1910" t="s">
        <v>35</v>
      </c>
      <c r="B1910" t="s">
        <v>29</v>
      </c>
    </row>
    <row r="1911" spans="1:2" x14ac:dyDescent="0.3">
      <c r="A1911" t="s">
        <v>35</v>
      </c>
      <c r="B1911" t="s">
        <v>29</v>
      </c>
    </row>
    <row r="1912" spans="1:2" x14ac:dyDescent="0.3">
      <c r="A1912" t="s">
        <v>24</v>
      </c>
      <c r="B1912" t="s">
        <v>14</v>
      </c>
    </row>
    <row r="1913" spans="1:2" x14ac:dyDescent="0.3">
      <c r="A1913" t="s">
        <v>35</v>
      </c>
      <c r="B1913" t="s">
        <v>29</v>
      </c>
    </row>
    <row r="1914" spans="1:2" x14ac:dyDescent="0.3">
      <c r="A1914" t="s">
        <v>35</v>
      </c>
      <c r="B1914" t="s">
        <v>29</v>
      </c>
    </row>
    <row r="1915" spans="1:2" x14ac:dyDescent="0.3">
      <c r="A1915" t="s">
        <v>35</v>
      </c>
      <c r="B1915" t="s">
        <v>29</v>
      </c>
    </row>
    <row r="1916" spans="1:2" x14ac:dyDescent="0.3">
      <c r="A1916" t="s">
        <v>35</v>
      </c>
      <c r="B1916" t="s">
        <v>29</v>
      </c>
    </row>
    <row r="1917" spans="1:2" x14ac:dyDescent="0.3">
      <c r="A1917" t="s">
        <v>35</v>
      </c>
      <c r="B1917" t="s">
        <v>29</v>
      </c>
    </row>
    <row r="1918" spans="1:2" x14ac:dyDescent="0.3">
      <c r="A1918" t="s">
        <v>35</v>
      </c>
      <c r="B1918" t="s">
        <v>29</v>
      </c>
    </row>
    <row r="1919" spans="1:2" x14ac:dyDescent="0.3">
      <c r="A1919" t="s">
        <v>35</v>
      </c>
      <c r="B1919" t="s">
        <v>29</v>
      </c>
    </row>
    <row r="1920" spans="1:2" x14ac:dyDescent="0.3">
      <c r="A1920" t="s">
        <v>35</v>
      </c>
      <c r="B1920" t="s">
        <v>29</v>
      </c>
    </row>
    <row r="1921" spans="1:2" x14ac:dyDescent="0.3">
      <c r="A1921" t="s">
        <v>35</v>
      </c>
      <c r="B1921" t="s">
        <v>29</v>
      </c>
    </row>
    <row r="1922" spans="1:2" x14ac:dyDescent="0.3">
      <c r="A1922" t="s">
        <v>35</v>
      </c>
      <c r="B1922" t="s">
        <v>29</v>
      </c>
    </row>
    <row r="1923" spans="1:2" x14ac:dyDescent="0.3">
      <c r="A1923" t="s">
        <v>35</v>
      </c>
      <c r="B1923" t="s">
        <v>29</v>
      </c>
    </row>
    <row r="1924" spans="1:2" x14ac:dyDescent="0.3">
      <c r="A1924" t="s">
        <v>35</v>
      </c>
      <c r="B1924" t="s">
        <v>29</v>
      </c>
    </row>
    <row r="1925" spans="1:2" x14ac:dyDescent="0.3">
      <c r="A1925" t="s">
        <v>35</v>
      </c>
      <c r="B1925" t="s">
        <v>29</v>
      </c>
    </row>
    <row r="1926" spans="1:2" x14ac:dyDescent="0.3">
      <c r="A1926" t="s">
        <v>35</v>
      </c>
      <c r="B1926" t="s">
        <v>29</v>
      </c>
    </row>
    <row r="1927" spans="1:2" x14ac:dyDescent="0.3">
      <c r="A1927" t="s">
        <v>35</v>
      </c>
      <c r="B1927" t="s">
        <v>29</v>
      </c>
    </row>
    <row r="1928" spans="1:2" x14ac:dyDescent="0.3">
      <c r="A1928" t="s">
        <v>35</v>
      </c>
      <c r="B1928" t="s">
        <v>29</v>
      </c>
    </row>
    <row r="1929" spans="1:2" x14ac:dyDescent="0.3">
      <c r="A1929" t="s">
        <v>35</v>
      </c>
      <c r="B1929" t="s">
        <v>29</v>
      </c>
    </row>
    <row r="1930" spans="1:2" x14ac:dyDescent="0.3">
      <c r="A1930" t="s">
        <v>35</v>
      </c>
      <c r="B1930" t="s">
        <v>29</v>
      </c>
    </row>
    <row r="1931" spans="1:2" x14ac:dyDescent="0.3">
      <c r="A1931" t="s">
        <v>35</v>
      </c>
      <c r="B1931" t="s">
        <v>29</v>
      </c>
    </row>
    <row r="1932" spans="1:2" x14ac:dyDescent="0.3">
      <c r="A1932" t="s">
        <v>35</v>
      </c>
      <c r="B1932" t="s">
        <v>29</v>
      </c>
    </row>
    <row r="1933" spans="1:2" x14ac:dyDescent="0.3">
      <c r="A1933" t="s">
        <v>95</v>
      </c>
      <c r="B1933" t="s">
        <v>18</v>
      </c>
    </row>
    <row r="1934" spans="1:2" x14ac:dyDescent="0.3">
      <c r="A1934" t="s">
        <v>35</v>
      </c>
      <c r="B1934" t="s">
        <v>29</v>
      </c>
    </row>
    <row r="1935" spans="1:2" x14ac:dyDescent="0.3">
      <c r="A1935" t="s">
        <v>35</v>
      </c>
      <c r="B1935" t="s">
        <v>29</v>
      </c>
    </row>
    <row r="1936" spans="1:2" x14ac:dyDescent="0.3">
      <c r="A1936" t="s">
        <v>35</v>
      </c>
      <c r="B1936" t="s">
        <v>29</v>
      </c>
    </row>
    <row r="1937" spans="1:2" x14ac:dyDescent="0.3">
      <c r="A1937" t="s">
        <v>35</v>
      </c>
      <c r="B1937" t="s">
        <v>29</v>
      </c>
    </row>
    <row r="1938" spans="1:2" x14ac:dyDescent="0.3">
      <c r="A1938" t="s">
        <v>35</v>
      </c>
      <c r="B1938" t="s">
        <v>29</v>
      </c>
    </row>
    <row r="1939" spans="1:2" x14ac:dyDescent="0.3">
      <c r="A1939" t="s">
        <v>35</v>
      </c>
      <c r="B1939" t="s">
        <v>29</v>
      </c>
    </row>
    <row r="1940" spans="1:2" x14ac:dyDescent="0.3">
      <c r="A1940" t="s">
        <v>35</v>
      </c>
      <c r="B1940" t="s">
        <v>29</v>
      </c>
    </row>
    <row r="1941" spans="1:2" x14ac:dyDescent="0.3">
      <c r="A1941" t="s">
        <v>35</v>
      </c>
      <c r="B1941" t="s">
        <v>29</v>
      </c>
    </row>
    <row r="1942" spans="1:2" x14ac:dyDescent="0.3">
      <c r="A1942" t="s">
        <v>35</v>
      </c>
      <c r="B1942" t="s">
        <v>29</v>
      </c>
    </row>
    <row r="1943" spans="1:2" x14ac:dyDescent="0.3">
      <c r="A1943" t="s">
        <v>35</v>
      </c>
      <c r="B1943" t="s">
        <v>29</v>
      </c>
    </row>
    <row r="1944" spans="1:2" x14ac:dyDescent="0.3">
      <c r="A1944" t="s">
        <v>35</v>
      </c>
      <c r="B1944" t="s">
        <v>29</v>
      </c>
    </row>
    <row r="1945" spans="1:2" x14ac:dyDescent="0.3">
      <c r="A1945" t="s">
        <v>35</v>
      </c>
      <c r="B1945" t="s">
        <v>29</v>
      </c>
    </row>
    <row r="1946" spans="1:2" x14ac:dyDescent="0.3">
      <c r="A1946" t="s">
        <v>35</v>
      </c>
      <c r="B1946" t="s">
        <v>29</v>
      </c>
    </row>
    <row r="1947" spans="1:2" x14ac:dyDescent="0.3">
      <c r="A1947" t="s">
        <v>35</v>
      </c>
      <c r="B1947" t="s">
        <v>29</v>
      </c>
    </row>
    <row r="1948" spans="1:2" x14ac:dyDescent="0.3">
      <c r="A1948" t="s">
        <v>35</v>
      </c>
      <c r="B1948" t="s">
        <v>29</v>
      </c>
    </row>
    <row r="1949" spans="1:2" x14ac:dyDescent="0.3">
      <c r="A1949" t="s">
        <v>35</v>
      </c>
      <c r="B1949" t="s">
        <v>29</v>
      </c>
    </row>
    <row r="1950" spans="1:2" x14ac:dyDescent="0.3">
      <c r="A1950" t="s">
        <v>35</v>
      </c>
      <c r="B1950" t="s">
        <v>29</v>
      </c>
    </row>
    <row r="1951" spans="1:2" x14ac:dyDescent="0.3">
      <c r="A1951" t="s">
        <v>35</v>
      </c>
      <c r="B1951" t="s">
        <v>29</v>
      </c>
    </row>
    <row r="1952" spans="1:2" x14ac:dyDescent="0.3">
      <c r="A1952" t="s">
        <v>35</v>
      </c>
      <c r="B1952" t="s">
        <v>29</v>
      </c>
    </row>
    <row r="1953" spans="1:2" x14ac:dyDescent="0.3">
      <c r="A1953" t="s">
        <v>35</v>
      </c>
      <c r="B1953" t="s">
        <v>29</v>
      </c>
    </row>
    <row r="1954" spans="1:2" x14ac:dyDescent="0.3">
      <c r="A1954" t="s">
        <v>467</v>
      </c>
      <c r="B1954" t="s">
        <v>18</v>
      </c>
    </row>
    <row r="1955" spans="1:2" x14ac:dyDescent="0.3">
      <c r="A1955" t="s">
        <v>35</v>
      </c>
      <c r="B1955" t="s">
        <v>29</v>
      </c>
    </row>
    <row r="1956" spans="1:2" x14ac:dyDescent="0.3">
      <c r="A1956" t="s">
        <v>35</v>
      </c>
      <c r="B1956" t="s">
        <v>29</v>
      </c>
    </row>
    <row r="1957" spans="1:2" x14ac:dyDescent="0.3">
      <c r="A1957" t="s">
        <v>35</v>
      </c>
      <c r="B1957" t="s">
        <v>29</v>
      </c>
    </row>
    <row r="1958" spans="1:2" x14ac:dyDescent="0.3">
      <c r="A1958" t="s">
        <v>35</v>
      </c>
      <c r="B1958" t="s">
        <v>29</v>
      </c>
    </row>
    <row r="1959" spans="1:2" x14ac:dyDescent="0.3">
      <c r="A1959" t="s">
        <v>35</v>
      </c>
      <c r="B1959" t="s">
        <v>29</v>
      </c>
    </row>
    <row r="1960" spans="1:2" x14ac:dyDescent="0.3">
      <c r="A1960" t="s">
        <v>35</v>
      </c>
      <c r="B1960" t="s">
        <v>29</v>
      </c>
    </row>
    <row r="1961" spans="1:2" x14ac:dyDescent="0.3">
      <c r="A1961" t="s">
        <v>35</v>
      </c>
      <c r="B1961" t="s">
        <v>29</v>
      </c>
    </row>
    <row r="1962" spans="1:2" x14ac:dyDescent="0.3">
      <c r="A1962" t="s">
        <v>35</v>
      </c>
      <c r="B1962" t="s">
        <v>29</v>
      </c>
    </row>
    <row r="1963" spans="1:2" x14ac:dyDescent="0.3">
      <c r="A1963" t="s">
        <v>35</v>
      </c>
      <c r="B1963" t="s">
        <v>29</v>
      </c>
    </row>
    <row r="1964" spans="1:2" x14ac:dyDescent="0.3">
      <c r="A1964" t="s">
        <v>35</v>
      </c>
      <c r="B1964" t="s">
        <v>29</v>
      </c>
    </row>
    <row r="1965" spans="1:2" x14ac:dyDescent="0.3">
      <c r="A1965" t="s">
        <v>24</v>
      </c>
      <c r="B1965" t="s">
        <v>29</v>
      </c>
    </row>
    <row r="1966" spans="1:2" x14ac:dyDescent="0.3">
      <c r="A1966" t="s">
        <v>35</v>
      </c>
      <c r="B1966" t="s">
        <v>29</v>
      </c>
    </row>
    <row r="1967" spans="1:2" x14ac:dyDescent="0.3">
      <c r="A1967" t="s">
        <v>35</v>
      </c>
      <c r="B1967" t="s">
        <v>29</v>
      </c>
    </row>
    <row r="1968" spans="1:2" x14ac:dyDescent="0.3">
      <c r="A1968" t="s">
        <v>35</v>
      </c>
      <c r="B1968" t="s">
        <v>29</v>
      </c>
    </row>
    <row r="1969" spans="1:2" x14ac:dyDescent="0.3">
      <c r="A1969" t="s">
        <v>35</v>
      </c>
      <c r="B1969" t="s">
        <v>29</v>
      </c>
    </row>
    <row r="1970" spans="1:2" x14ac:dyDescent="0.3">
      <c r="A1970" t="s">
        <v>35</v>
      </c>
      <c r="B1970" t="s">
        <v>29</v>
      </c>
    </row>
    <row r="1971" spans="1:2" x14ac:dyDescent="0.3">
      <c r="A1971" t="s">
        <v>35</v>
      </c>
      <c r="B1971" t="s">
        <v>29</v>
      </c>
    </row>
    <row r="1972" spans="1:2" x14ac:dyDescent="0.3">
      <c r="A1972" t="s">
        <v>35</v>
      </c>
      <c r="B1972" t="s">
        <v>29</v>
      </c>
    </row>
    <row r="1973" spans="1:2" x14ac:dyDescent="0.3">
      <c r="A1973" t="s">
        <v>35</v>
      </c>
      <c r="B1973" t="s">
        <v>29</v>
      </c>
    </row>
    <row r="1974" spans="1:2" x14ac:dyDescent="0.3">
      <c r="A1974" t="s">
        <v>35</v>
      </c>
      <c r="B1974" t="s">
        <v>29</v>
      </c>
    </row>
    <row r="1975" spans="1:2" x14ac:dyDescent="0.3">
      <c r="A1975" t="s">
        <v>35</v>
      </c>
      <c r="B1975" t="s">
        <v>29</v>
      </c>
    </row>
    <row r="1976" spans="1:2" x14ac:dyDescent="0.3">
      <c r="A1976" t="s">
        <v>24</v>
      </c>
      <c r="B1976" t="s">
        <v>29</v>
      </c>
    </row>
    <row r="1977" spans="1:2" x14ac:dyDescent="0.3">
      <c r="A1977" t="s">
        <v>35</v>
      </c>
      <c r="B1977" t="s">
        <v>29</v>
      </c>
    </row>
    <row r="1978" spans="1:2" x14ac:dyDescent="0.3">
      <c r="A1978" t="s">
        <v>35</v>
      </c>
      <c r="B1978" t="s">
        <v>29</v>
      </c>
    </row>
    <row r="1979" spans="1:2" x14ac:dyDescent="0.3">
      <c r="A1979" t="s">
        <v>35</v>
      </c>
      <c r="B1979" t="s">
        <v>29</v>
      </c>
    </row>
    <row r="1980" spans="1:2" x14ac:dyDescent="0.3">
      <c r="A1980" t="s">
        <v>35</v>
      </c>
      <c r="B1980" t="s">
        <v>29</v>
      </c>
    </row>
    <row r="1981" spans="1:2" x14ac:dyDescent="0.3">
      <c r="A1981" t="s">
        <v>35</v>
      </c>
      <c r="B1981" t="s">
        <v>29</v>
      </c>
    </row>
    <row r="1982" spans="1:2" x14ac:dyDescent="0.3">
      <c r="A1982" t="s">
        <v>35</v>
      </c>
      <c r="B1982" t="s">
        <v>29</v>
      </c>
    </row>
    <row r="1983" spans="1:2" x14ac:dyDescent="0.3">
      <c r="A1983" t="s">
        <v>35</v>
      </c>
      <c r="B1983" t="s">
        <v>29</v>
      </c>
    </row>
    <row r="1984" spans="1:2" x14ac:dyDescent="0.3">
      <c r="A1984" t="s">
        <v>35</v>
      </c>
      <c r="B1984" t="s">
        <v>29</v>
      </c>
    </row>
    <row r="1985" spans="1:2" x14ac:dyDescent="0.3">
      <c r="A1985" t="s">
        <v>35</v>
      </c>
      <c r="B1985" t="s">
        <v>29</v>
      </c>
    </row>
    <row r="1986" spans="1:2" x14ac:dyDescent="0.3">
      <c r="A1986" t="s">
        <v>35</v>
      </c>
      <c r="B1986" t="s">
        <v>29</v>
      </c>
    </row>
    <row r="1987" spans="1:2" x14ac:dyDescent="0.3">
      <c r="A1987" t="s">
        <v>24</v>
      </c>
      <c r="B1987" t="s">
        <v>29</v>
      </c>
    </row>
    <row r="1988" spans="1:2" x14ac:dyDescent="0.3">
      <c r="A1988" t="s">
        <v>35</v>
      </c>
      <c r="B1988" t="s">
        <v>29</v>
      </c>
    </row>
    <row r="1989" spans="1:2" x14ac:dyDescent="0.3">
      <c r="A1989" t="s">
        <v>35</v>
      </c>
      <c r="B1989" t="s">
        <v>29</v>
      </c>
    </row>
    <row r="1990" spans="1:2" x14ac:dyDescent="0.3">
      <c r="A1990" t="s">
        <v>35</v>
      </c>
      <c r="B1990" t="s">
        <v>29</v>
      </c>
    </row>
    <row r="1991" spans="1:2" x14ac:dyDescent="0.3">
      <c r="A1991" t="s">
        <v>35</v>
      </c>
      <c r="B1991" t="s">
        <v>29</v>
      </c>
    </row>
    <row r="1992" spans="1:2" x14ac:dyDescent="0.3">
      <c r="A1992" t="s">
        <v>35</v>
      </c>
      <c r="B1992" t="s">
        <v>29</v>
      </c>
    </row>
    <row r="1993" spans="1:2" x14ac:dyDescent="0.3">
      <c r="A1993" t="s">
        <v>35</v>
      </c>
      <c r="B1993" t="s">
        <v>29</v>
      </c>
    </row>
    <row r="1994" spans="1:2" x14ac:dyDescent="0.3">
      <c r="A1994" t="s">
        <v>35</v>
      </c>
      <c r="B1994" t="s">
        <v>29</v>
      </c>
    </row>
    <row r="1995" spans="1:2" x14ac:dyDescent="0.3">
      <c r="A1995" t="s">
        <v>35</v>
      </c>
      <c r="B1995" t="s">
        <v>29</v>
      </c>
    </row>
    <row r="1996" spans="1:2" x14ac:dyDescent="0.3">
      <c r="A1996" t="s">
        <v>35</v>
      </c>
      <c r="B1996" t="s">
        <v>29</v>
      </c>
    </row>
    <row r="1997" spans="1:2" x14ac:dyDescent="0.3">
      <c r="A1997" t="s">
        <v>47</v>
      </c>
      <c r="B1997" t="s">
        <v>14</v>
      </c>
    </row>
    <row r="1998" spans="1:2" x14ac:dyDescent="0.3">
      <c r="A1998" t="s">
        <v>35</v>
      </c>
      <c r="B1998" t="s">
        <v>29</v>
      </c>
    </row>
    <row r="1999" spans="1:2" x14ac:dyDescent="0.3">
      <c r="A1999" t="s">
        <v>35</v>
      </c>
      <c r="B1999" t="s">
        <v>29</v>
      </c>
    </row>
    <row r="2000" spans="1:2" x14ac:dyDescent="0.3">
      <c r="A2000" t="s">
        <v>35</v>
      </c>
      <c r="B2000" t="s">
        <v>29</v>
      </c>
    </row>
    <row r="2001" spans="1:2" x14ac:dyDescent="0.3">
      <c r="A2001" t="s">
        <v>35</v>
      </c>
      <c r="B2001" t="s">
        <v>29</v>
      </c>
    </row>
    <row r="2002" spans="1:2" x14ac:dyDescent="0.3">
      <c r="A2002" t="s">
        <v>35</v>
      </c>
      <c r="B2002" t="s">
        <v>29</v>
      </c>
    </row>
    <row r="2003" spans="1:2" x14ac:dyDescent="0.3">
      <c r="A2003" t="s">
        <v>35</v>
      </c>
      <c r="B2003" t="s">
        <v>29</v>
      </c>
    </row>
    <row r="2004" spans="1:2" x14ac:dyDescent="0.3">
      <c r="A2004" t="s">
        <v>35</v>
      </c>
      <c r="B2004" t="s">
        <v>29</v>
      </c>
    </row>
    <row r="2005" spans="1:2" x14ac:dyDescent="0.3">
      <c r="A2005" t="s">
        <v>35</v>
      </c>
      <c r="B2005" t="s">
        <v>29</v>
      </c>
    </row>
    <row r="2006" spans="1:2" x14ac:dyDescent="0.3">
      <c r="A2006" t="s">
        <v>35</v>
      </c>
      <c r="B2006" t="s">
        <v>29</v>
      </c>
    </row>
    <row r="2007" spans="1:2" x14ac:dyDescent="0.3">
      <c r="A2007" t="s">
        <v>35</v>
      </c>
      <c r="B2007" t="s">
        <v>29</v>
      </c>
    </row>
    <row r="2008" spans="1:2" x14ac:dyDescent="0.3">
      <c r="A2008" t="s">
        <v>117</v>
      </c>
      <c r="B2008" t="s">
        <v>29</v>
      </c>
    </row>
    <row r="2009" spans="1:2" x14ac:dyDescent="0.3">
      <c r="A2009" t="s">
        <v>47</v>
      </c>
      <c r="B2009" t="s">
        <v>14</v>
      </c>
    </row>
    <row r="2010" spans="1:2" x14ac:dyDescent="0.3">
      <c r="A2010" t="s">
        <v>35</v>
      </c>
      <c r="B2010" t="s">
        <v>29</v>
      </c>
    </row>
    <row r="2011" spans="1:2" x14ac:dyDescent="0.3">
      <c r="A2011" t="s">
        <v>35</v>
      </c>
      <c r="B2011" t="s">
        <v>29</v>
      </c>
    </row>
    <row r="2012" spans="1:2" x14ac:dyDescent="0.3">
      <c r="A2012" t="s">
        <v>35</v>
      </c>
      <c r="B2012" t="s">
        <v>29</v>
      </c>
    </row>
    <row r="2013" spans="1:2" x14ac:dyDescent="0.3">
      <c r="A2013" t="s">
        <v>35</v>
      </c>
      <c r="B2013" t="s">
        <v>29</v>
      </c>
    </row>
    <row r="2014" spans="1:2" x14ac:dyDescent="0.3">
      <c r="A2014" t="s">
        <v>35</v>
      </c>
      <c r="B2014" t="s">
        <v>29</v>
      </c>
    </row>
    <row r="2015" spans="1:2" x14ac:dyDescent="0.3">
      <c r="A2015" t="s">
        <v>35</v>
      </c>
      <c r="B2015" t="s">
        <v>29</v>
      </c>
    </row>
    <row r="2016" spans="1:2" x14ac:dyDescent="0.3">
      <c r="A2016" t="s">
        <v>35</v>
      </c>
      <c r="B2016" t="s">
        <v>29</v>
      </c>
    </row>
    <row r="2017" spans="1:2" x14ac:dyDescent="0.3">
      <c r="A2017" t="s">
        <v>35</v>
      </c>
      <c r="B2017" t="s">
        <v>29</v>
      </c>
    </row>
    <row r="2018" spans="1:2" x14ac:dyDescent="0.3">
      <c r="A2018" t="s">
        <v>35</v>
      </c>
      <c r="B2018" t="s">
        <v>29</v>
      </c>
    </row>
    <row r="2019" spans="1:2" x14ac:dyDescent="0.3">
      <c r="A2019" t="s">
        <v>35</v>
      </c>
      <c r="B2019" t="s">
        <v>29</v>
      </c>
    </row>
    <row r="2020" spans="1:2" x14ac:dyDescent="0.3">
      <c r="A2020" t="s">
        <v>15</v>
      </c>
      <c r="B2020" t="s">
        <v>29</v>
      </c>
    </row>
    <row r="2021" spans="1:2" x14ac:dyDescent="0.3">
      <c r="A2021" t="s">
        <v>35</v>
      </c>
      <c r="B2021" t="s">
        <v>29</v>
      </c>
    </row>
    <row r="2022" spans="1:2" x14ac:dyDescent="0.3">
      <c r="A2022" t="s">
        <v>35</v>
      </c>
      <c r="B2022" t="s">
        <v>29</v>
      </c>
    </row>
    <row r="2023" spans="1:2" x14ac:dyDescent="0.3">
      <c r="A2023" t="s">
        <v>35</v>
      </c>
      <c r="B2023" t="s">
        <v>29</v>
      </c>
    </row>
    <row r="2024" spans="1:2" x14ac:dyDescent="0.3">
      <c r="A2024" t="s">
        <v>35</v>
      </c>
      <c r="B2024" t="s">
        <v>29</v>
      </c>
    </row>
    <row r="2025" spans="1:2" x14ac:dyDescent="0.3">
      <c r="A2025" t="s">
        <v>35</v>
      </c>
      <c r="B2025" t="s">
        <v>29</v>
      </c>
    </row>
    <row r="2026" spans="1:2" x14ac:dyDescent="0.3">
      <c r="A2026" t="s">
        <v>35</v>
      </c>
      <c r="B2026" t="s">
        <v>29</v>
      </c>
    </row>
    <row r="2027" spans="1:2" x14ac:dyDescent="0.3">
      <c r="A2027" t="s">
        <v>35</v>
      </c>
      <c r="B2027" t="s">
        <v>29</v>
      </c>
    </row>
    <row r="2028" spans="1:2" x14ac:dyDescent="0.3">
      <c r="A2028" t="s">
        <v>35</v>
      </c>
      <c r="B2028" t="s">
        <v>29</v>
      </c>
    </row>
    <row r="2029" spans="1:2" x14ac:dyDescent="0.3">
      <c r="A2029" t="s">
        <v>35</v>
      </c>
      <c r="B2029" t="s">
        <v>29</v>
      </c>
    </row>
    <row r="2030" spans="1:2" x14ac:dyDescent="0.3">
      <c r="A2030" t="s">
        <v>35</v>
      </c>
      <c r="B2030" t="s">
        <v>29</v>
      </c>
    </row>
    <row r="2031" spans="1:2" x14ac:dyDescent="0.3">
      <c r="A2031" t="s">
        <v>70</v>
      </c>
      <c r="B2031" t="s">
        <v>14</v>
      </c>
    </row>
    <row r="2032" spans="1:2" x14ac:dyDescent="0.3">
      <c r="A2032" t="s">
        <v>35</v>
      </c>
      <c r="B2032" t="s">
        <v>29</v>
      </c>
    </row>
    <row r="2033" spans="1:2" x14ac:dyDescent="0.3">
      <c r="A2033" t="s">
        <v>35</v>
      </c>
      <c r="B2033" t="s">
        <v>29</v>
      </c>
    </row>
    <row r="2034" spans="1:2" x14ac:dyDescent="0.3">
      <c r="A2034" t="s">
        <v>35</v>
      </c>
      <c r="B2034" t="s">
        <v>29</v>
      </c>
    </row>
    <row r="2035" spans="1:2" x14ac:dyDescent="0.3">
      <c r="A2035" t="s">
        <v>35</v>
      </c>
      <c r="B2035" t="s">
        <v>29</v>
      </c>
    </row>
    <row r="2036" spans="1:2" x14ac:dyDescent="0.3">
      <c r="A2036" t="s">
        <v>35</v>
      </c>
      <c r="B2036" t="s">
        <v>29</v>
      </c>
    </row>
    <row r="2037" spans="1:2" x14ac:dyDescent="0.3">
      <c r="A2037" t="s">
        <v>35</v>
      </c>
      <c r="B2037" t="s">
        <v>29</v>
      </c>
    </row>
    <row r="2038" spans="1:2" x14ac:dyDescent="0.3">
      <c r="A2038" t="s">
        <v>35</v>
      </c>
      <c r="B2038" t="s">
        <v>29</v>
      </c>
    </row>
    <row r="2039" spans="1:2" x14ac:dyDescent="0.3">
      <c r="A2039" t="s">
        <v>35</v>
      </c>
      <c r="B2039" t="s">
        <v>29</v>
      </c>
    </row>
    <row r="2040" spans="1:2" x14ac:dyDescent="0.3">
      <c r="A2040" t="s">
        <v>35</v>
      </c>
      <c r="B2040" t="s">
        <v>29</v>
      </c>
    </row>
    <row r="2041" spans="1:2" x14ac:dyDescent="0.3">
      <c r="A2041" t="s">
        <v>35</v>
      </c>
      <c r="B2041" t="s">
        <v>29</v>
      </c>
    </row>
    <row r="2042" spans="1:2" x14ac:dyDescent="0.3">
      <c r="A2042" t="s">
        <v>24</v>
      </c>
      <c r="B2042" t="s">
        <v>29</v>
      </c>
    </row>
    <row r="2043" spans="1:2" x14ac:dyDescent="0.3">
      <c r="A2043" t="s">
        <v>35</v>
      </c>
      <c r="B2043" t="s">
        <v>29</v>
      </c>
    </row>
    <row r="2044" spans="1:2" x14ac:dyDescent="0.3">
      <c r="A2044" t="s">
        <v>35</v>
      </c>
      <c r="B2044" t="s">
        <v>29</v>
      </c>
    </row>
    <row r="2045" spans="1:2" x14ac:dyDescent="0.3">
      <c r="A2045" t="s">
        <v>35</v>
      </c>
      <c r="B2045" t="s">
        <v>29</v>
      </c>
    </row>
    <row r="2046" spans="1:2" x14ac:dyDescent="0.3">
      <c r="A2046" t="s">
        <v>35</v>
      </c>
      <c r="B2046" t="s">
        <v>29</v>
      </c>
    </row>
    <row r="2047" spans="1:2" x14ac:dyDescent="0.3">
      <c r="A2047" t="s">
        <v>35</v>
      </c>
      <c r="B2047" t="s">
        <v>29</v>
      </c>
    </row>
    <row r="2048" spans="1:2" x14ac:dyDescent="0.3">
      <c r="A2048" t="s">
        <v>35</v>
      </c>
      <c r="B2048" t="s">
        <v>29</v>
      </c>
    </row>
    <row r="2049" spans="1:2" x14ac:dyDescent="0.3">
      <c r="A2049" t="s">
        <v>35</v>
      </c>
      <c r="B2049" t="s">
        <v>29</v>
      </c>
    </row>
    <row r="2050" spans="1:2" x14ac:dyDescent="0.3">
      <c r="A2050" t="s">
        <v>35</v>
      </c>
      <c r="B2050" t="s">
        <v>29</v>
      </c>
    </row>
    <row r="2051" spans="1:2" x14ac:dyDescent="0.3">
      <c r="A2051" t="s">
        <v>35</v>
      </c>
      <c r="B2051" t="s">
        <v>29</v>
      </c>
    </row>
    <row r="2052" spans="1:2" x14ac:dyDescent="0.3">
      <c r="A2052" t="s">
        <v>35</v>
      </c>
      <c r="B2052" t="s">
        <v>29</v>
      </c>
    </row>
    <row r="2053" spans="1:2" x14ac:dyDescent="0.3">
      <c r="A2053" t="s">
        <v>62</v>
      </c>
      <c r="B2053" t="s">
        <v>14</v>
      </c>
    </row>
    <row r="2054" spans="1:2" x14ac:dyDescent="0.3">
      <c r="A2054" t="s">
        <v>35</v>
      </c>
      <c r="B2054" t="s">
        <v>29</v>
      </c>
    </row>
    <row r="2055" spans="1:2" x14ac:dyDescent="0.3">
      <c r="A2055" t="s">
        <v>35</v>
      </c>
      <c r="B2055" t="s">
        <v>29</v>
      </c>
    </row>
    <row r="2056" spans="1:2" x14ac:dyDescent="0.3">
      <c r="A2056" t="s">
        <v>35</v>
      </c>
      <c r="B2056" t="s">
        <v>29</v>
      </c>
    </row>
    <row r="2057" spans="1:2" x14ac:dyDescent="0.3">
      <c r="A2057" t="s">
        <v>35</v>
      </c>
      <c r="B2057" t="s">
        <v>29</v>
      </c>
    </row>
    <row r="2058" spans="1:2" x14ac:dyDescent="0.3">
      <c r="A2058" t="s">
        <v>35</v>
      </c>
      <c r="B2058" t="s">
        <v>29</v>
      </c>
    </row>
    <row r="2059" spans="1:2" x14ac:dyDescent="0.3">
      <c r="A2059" t="s">
        <v>35</v>
      </c>
      <c r="B2059" t="s">
        <v>29</v>
      </c>
    </row>
    <row r="2060" spans="1:2" x14ac:dyDescent="0.3">
      <c r="A2060" t="s">
        <v>35</v>
      </c>
      <c r="B2060" t="s">
        <v>29</v>
      </c>
    </row>
    <row r="2061" spans="1:2" x14ac:dyDescent="0.3">
      <c r="A2061" t="s">
        <v>35</v>
      </c>
      <c r="B2061" t="s">
        <v>29</v>
      </c>
    </row>
    <row r="2062" spans="1:2" x14ac:dyDescent="0.3">
      <c r="A2062" t="s">
        <v>35</v>
      </c>
      <c r="B2062" t="s">
        <v>29</v>
      </c>
    </row>
    <row r="2063" spans="1:2" x14ac:dyDescent="0.3">
      <c r="A2063" t="s">
        <v>35</v>
      </c>
      <c r="B2063" t="s">
        <v>29</v>
      </c>
    </row>
    <row r="2064" spans="1:2" x14ac:dyDescent="0.3">
      <c r="A2064" t="s">
        <v>24</v>
      </c>
      <c r="B2064" t="s">
        <v>29</v>
      </c>
    </row>
    <row r="2065" spans="1:2" x14ac:dyDescent="0.3">
      <c r="A2065" t="s">
        <v>35</v>
      </c>
      <c r="B2065" t="s">
        <v>29</v>
      </c>
    </row>
    <row r="2066" spans="1:2" x14ac:dyDescent="0.3">
      <c r="A2066" t="s">
        <v>35</v>
      </c>
      <c r="B2066" t="s">
        <v>29</v>
      </c>
    </row>
    <row r="2067" spans="1:2" x14ac:dyDescent="0.3">
      <c r="A2067" t="s">
        <v>35</v>
      </c>
      <c r="B2067" t="s">
        <v>29</v>
      </c>
    </row>
    <row r="2068" spans="1:2" x14ac:dyDescent="0.3">
      <c r="A2068" t="s">
        <v>35</v>
      </c>
      <c r="B2068" t="s">
        <v>29</v>
      </c>
    </row>
    <row r="2069" spans="1:2" x14ac:dyDescent="0.3">
      <c r="A2069" t="s">
        <v>35</v>
      </c>
      <c r="B2069" t="s">
        <v>29</v>
      </c>
    </row>
    <row r="2070" spans="1:2" x14ac:dyDescent="0.3">
      <c r="A2070" t="s">
        <v>35</v>
      </c>
      <c r="B2070" t="s">
        <v>29</v>
      </c>
    </row>
    <row r="2071" spans="1:2" x14ac:dyDescent="0.3">
      <c r="A2071" t="s">
        <v>35</v>
      </c>
      <c r="B2071" t="s">
        <v>29</v>
      </c>
    </row>
    <row r="2072" spans="1:2" x14ac:dyDescent="0.3">
      <c r="A2072" t="s">
        <v>35</v>
      </c>
      <c r="B2072" t="s">
        <v>29</v>
      </c>
    </row>
    <row r="2073" spans="1:2" x14ac:dyDescent="0.3">
      <c r="A2073" t="s">
        <v>35</v>
      </c>
      <c r="B2073" t="s">
        <v>29</v>
      </c>
    </row>
    <row r="2074" spans="1:2" x14ac:dyDescent="0.3">
      <c r="A2074" t="s">
        <v>35</v>
      </c>
      <c r="B2074" t="s">
        <v>29</v>
      </c>
    </row>
    <row r="2075" spans="1:2" x14ac:dyDescent="0.3">
      <c r="A2075" t="s">
        <v>47</v>
      </c>
      <c r="B2075" t="s">
        <v>14</v>
      </c>
    </row>
    <row r="2076" spans="1:2" x14ac:dyDescent="0.3">
      <c r="A2076" t="s">
        <v>35</v>
      </c>
      <c r="B2076" t="s">
        <v>29</v>
      </c>
    </row>
    <row r="2077" spans="1:2" x14ac:dyDescent="0.3">
      <c r="A2077" t="s">
        <v>35</v>
      </c>
      <c r="B2077" t="s">
        <v>29</v>
      </c>
    </row>
    <row r="2078" spans="1:2" x14ac:dyDescent="0.3">
      <c r="A2078" t="s">
        <v>35</v>
      </c>
      <c r="B2078" t="s">
        <v>29</v>
      </c>
    </row>
    <row r="2079" spans="1:2" x14ac:dyDescent="0.3">
      <c r="A2079" t="s">
        <v>35</v>
      </c>
      <c r="B2079" t="s">
        <v>29</v>
      </c>
    </row>
    <row r="2080" spans="1:2" x14ac:dyDescent="0.3">
      <c r="A2080" t="s">
        <v>35</v>
      </c>
      <c r="B2080" t="s">
        <v>29</v>
      </c>
    </row>
    <row r="2081" spans="1:2" x14ac:dyDescent="0.3">
      <c r="A2081" t="s">
        <v>35</v>
      </c>
      <c r="B2081" t="s">
        <v>29</v>
      </c>
    </row>
    <row r="2082" spans="1:2" x14ac:dyDescent="0.3">
      <c r="A2082" t="s">
        <v>35</v>
      </c>
      <c r="B2082" t="s">
        <v>29</v>
      </c>
    </row>
    <row r="2083" spans="1:2" x14ac:dyDescent="0.3">
      <c r="A2083" t="s">
        <v>35</v>
      </c>
      <c r="B2083" t="s">
        <v>29</v>
      </c>
    </row>
    <row r="2084" spans="1:2" x14ac:dyDescent="0.3">
      <c r="A2084" t="s">
        <v>35</v>
      </c>
      <c r="B2084" t="s">
        <v>29</v>
      </c>
    </row>
    <row r="2085" spans="1:2" x14ac:dyDescent="0.3">
      <c r="A2085" t="s">
        <v>35</v>
      </c>
      <c r="B2085" t="s">
        <v>29</v>
      </c>
    </row>
    <row r="2086" spans="1:2" x14ac:dyDescent="0.3">
      <c r="A2086" t="s">
        <v>15</v>
      </c>
      <c r="B2086" t="s">
        <v>14</v>
      </c>
    </row>
    <row r="2087" spans="1:2" x14ac:dyDescent="0.3">
      <c r="A2087" t="s">
        <v>35</v>
      </c>
      <c r="B2087" t="s">
        <v>29</v>
      </c>
    </row>
    <row r="2088" spans="1:2" x14ac:dyDescent="0.3">
      <c r="A2088" t="s">
        <v>35</v>
      </c>
      <c r="B2088" t="s">
        <v>29</v>
      </c>
    </row>
    <row r="2089" spans="1:2" x14ac:dyDescent="0.3">
      <c r="A2089" t="s">
        <v>35</v>
      </c>
      <c r="B2089" t="s">
        <v>29</v>
      </c>
    </row>
    <row r="2090" spans="1:2" x14ac:dyDescent="0.3">
      <c r="A2090" t="s">
        <v>35</v>
      </c>
      <c r="B2090" t="s">
        <v>29</v>
      </c>
    </row>
    <row r="2091" spans="1:2" x14ac:dyDescent="0.3">
      <c r="A2091" t="s">
        <v>35</v>
      </c>
      <c r="B2091" t="s">
        <v>29</v>
      </c>
    </row>
    <row r="2092" spans="1:2" x14ac:dyDescent="0.3">
      <c r="A2092" t="s">
        <v>35</v>
      </c>
      <c r="B2092" t="s">
        <v>29</v>
      </c>
    </row>
    <row r="2093" spans="1:2" x14ac:dyDescent="0.3">
      <c r="A2093" t="s">
        <v>35</v>
      </c>
      <c r="B2093" t="s">
        <v>29</v>
      </c>
    </row>
    <row r="2094" spans="1:2" x14ac:dyDescent="0.3">
      <c r="A2094" t="s">
        <v>35</v>
      </c>
      <c r="B2094" t="s">
        <v>29</v>
      </c>
    </row>
    <row r="2095" spans="1:2" x14ac:dyDescent="0.3">
      <c r="A2095" t="s">
        <v>35</v>
      </c>
      <c r="B2095" t="s">
        <v>29</v>
      </c>
    </row>
    <row r="2096" spans="1:2" x14ac:dyDescent="0.3">
      <c r="A2096" t="s">
        <v>35</v>
      </c>
      <c r="B2096" t="s">
        <v>29</v>
      </c>
    </row>
    <row r="2097" spans="1:2" x14ac:dyDescent="0.3">
      <c r="A2097" t="s">
        <v>24</v>
      </c>
      <c r="B2097" t="s">
        <v>29</v>
      </c>
    </row>
    <row r="2098" spans="1:2" x14ac:dyDescent="0.3">
      <c r="A2098" t="s">
        <v>35</v>
      </c>
      <c r="B2098" t="s">
        <v>29</v>
      </c>
    </row>
    <row r="2099" spans="1:2" x14ac:dyDescent="0.3">
      <c r="A2099" t="s">
        <v>35</v>
      </c>
      <c r="B2099" t="s">
        <v>29</v>
      </c>
    </row>
    <row r="2100" spans="1:2" x14ac:dyDescent="0.3">
      <c r="A2100" t="s">
        <v>35</v>
      </c>
      <c r="B2100" t="s">
        <v>29</v>
      </c>
    </row>
    <row r="2101" spans="1:2" x14ac:dyDescent="0.3">
      <c r="A2101" t="s">
        <v>88</v>
      </c>
      <c r="B2101" t="s">
        <v>14</v>
      </c>
    </row>
    <row r="2102" spans="1:2" x14ac:dyDescent="0.3">
      <c r="A2102" t="s">
        <v>88</v>
      </c>
      <c r="B2102" t="s">
        <v>29</v>
      </c>
    </row>
    <row r="2103" spans="1:2" x14ac:dyDescent="0.3">
      <c r="A2103" t="s">
        <v>47</v>
      </c>
      <c r="B2103" t="s">
        <v>14</v>
      </c>
    </row>
    <row r="2104" spans="1:2" x14ac:dyDescent="0.3">
      <c r="A2104" t="s">
        <v>15</v>
      </c>
      <c r="B2104" t="s">
        <v>14</v>
      </c>
    </row>
    <row r="2105" spans="1:2" x14ac:dyDescent="0.3">
      <c r="A2105" t="s">
        <v>73</v>
      </c>
      <c r="B2105" t="s">
        <v>14</v>
      </c>
    </row>
    <row r="2106" spans="1:2" x14ac:dyDescent="0.3">
      <c r="A2106" t="s">
        <v>88</v>
      </c>
      <c r="B2106" t="s">
        <v>29</v>
      </c>
    </row>
    <row r="2107" spans="1:2" x14ac:dyDescent="0.3">
      <c r="A2107" t="s">
        <v>88</v>
      </c>
      <c r="B2107" t="s">
        <v>29</v>
      </c>
    </row>
    <row r="2108" spans="1:2" x14ac:dyDescent="0.3">
      <c r="A2108" t="s">
        <v>88</v>
      </c>
      <c r="B2108" t="s">
        <v>29</v>
      </c>
    </row>
    <row r="2109" spans="1:2" x14ac:dyDescent="0.3">
      <c r="A2109" t="s">
        <v>88</v>
      </c>
      <c r="B2109" t="s">
        <v>29</v>
      </c>
    </row>
    <row r="2110" spans="1:2" x14ac:dyDescent="0.3">
      <c r="A2110" t="s">
        <v>384</v>
      </c>
      <c r="B2110" t="s">
        <v>29</v>
      </c>
    </row>
    <row r="2111" spans="1:2" x14ac:dyDescent="0.3">
      <c r="A2111" t="s">
        <v>15</v>
      </c>
      <c r="B2111" t="s">
        <v>18</v>
      </c>
    </row>
    <row r="2112" spans="1:2" x14ac:dyDescent="0.3">
      <c r="A2112" t="s">
        <v>30</v>
      </c>
      <c r="B2112" t="s">
        <v>18</v>
      </c>
    </row>
    <row r="2113" spans="1:2" x14ac:dyDescent="0.3">
      <c r="A2113" t="s">
        <v>35</v>
      </c>
      <c r="B2113" t="s">
        <v>18</v>
      </c>
    </row>
    <row r="2114" spans="1:2" x14ac:dyDescent="0.3">
      <c r="A2114" t="s">
        <v>384</v>
      </c>
      <c r="B2114" t="s">
        <v>29</v>
      </c>
    </row>
    <row r="2115" spans="1:2" x14ac:dyDescent="0.3">
      <c r="A2115" t="s">
        <v>19</v>
      </c>
      <c r="B2115" t="s">
        <v>14</v>
      </c>
    </row>
    <row r="2116" spans="1:2" x14ac:dyDescent="0.3">
      <c r="A2116" t="s">
        <v>19</v>
      </c>
      <c r="B2116" t="s">
        <v>14</v>
      </c>
    </row>
    <row r="2117" spans="1:2" x14ac:dyDescent="0.3">
      <c r="A2117" t="s">
        <v>19</v>
      </c>
      <c r="B2117" t="s">
        <v>14</v>
      </c>
    </row>
    <row r="2118" spans="1:2" x14ac:dyDescent="0.3">
      <c r="A2118" t="s">
        <v>19</v>
      </c>
      <c r="B2118" t="s">
        <v>29</v>
      </c>
    </row>
    <row r="2119" spans="1:2" x14ac:dyDescent="0.3">
      <c r="A2119" t="s">
        <v>19</v>
      </c>
      <c r="B2119" t="s">
        <v>29</v>
      </c>
    </row>
    <row r="2120" spans="1:2" x14ac:dyDescent="0.3">
      <c r="A2120" t="s">
        <v>19</v>
      </c>
      <c r="B2120" t="s">
        <v>14</v>
      </c>
    </row>
    <row r="2121" spans="1:2" x14ac:dyDescent="0.3">
      <c r="A2121" t="s">
        <v>19</v>
      </c>
      <c r="B2121" t="s">
        <v>14</v>
      </c>
    </row>
    <row r="2122" spans="1:2" x14ac:dyDescent="0.3">
      <c r="A2122" t="s">
        <v>19</v>
      </c>
      <c r="B2122" t="s">
        <v>14</v>
      </c>
    </row>
    <row r="2123" spans="1:2" x14ac:dyDescent="0.3">
      <c r="A2123" t="s">
        <v>19</v>
      </c>
      <c r="B2123" t="s">
        <v>14</v>
      </c>
    </row>
    <row r="2124" spans="1:2" x14ac:dyDescent="0.3">
      <c r="A2124" t="s">
        <v>70</v>
      </c>
      <c r="B2124" t="s">
        <v>14</v>
      </c>
    </row>
    <row r="2125" spans="1:2" x14ac:dyDescent="0.3">
      <c r="A2125" t="s">
        <v>19</v>
      </c>
      <c r="B2125" t="s">
        <v>14</v>
      </c>
    </row>
    <row r="2126" spans="1:2" x14ac:dyDescent="0.3">
      <c r="A2126" t="s">
        <v>19</v>
      </c>
      <c r="B2126" t="s">
        <v>14</v>
      </c>
    </row>
    <row r="2127" spans="1:2" x14ac:dyDescent="0.3">
      <c r="A2127" t="s">
        <v>19</v>
      </c>
      <c r="B2127" t="s">
        <v>18</v>
      </c>
    </row>
    <row r="2128" spans="1:2" x14ac:dyDescent="0.3">
      <c r="A2128" t="s">
        <v>19</v>
      </c>
      <c r="B2128" t="s">
        <v>29</v>
      </c>
    </row>
    <row r="2129" spans="1:2" x14ac:dyDescent="0.3">
      <c r="A2129" t="s">
        <v>19</v>
      </c>
      <c r="B2129" t="s">
        <v>14</v>
      </c>
    </row>
    <row r="2130" spans="1:2" x14ac:dyDescent="0.3">
      <c r="A2130" t="s">
        <v>19</v>
      </c>
      <c r="B2130" t="s">
        <v>14</v>
      </c>
    </row>
    <row r="2131" spans="1:2" x14ac:dyDescent="0.3">
      <c r="A2131" t="s">
        <v>19</v>
      </c>
      <c r="B2131" t="s">
        <v>29</v>
      </c>
    </row>
    <row r="2132" spans="1:2" x14ac:dyDescent="0.3">
      <c r="A2132" t="s">
        <v>19</v>
      </c>
      <c r="B2132" t="s">
        <v>29</v>
      </c>
    </row>
    <row r="2133" spans="1:2" x14ac:dyDescent="0.3">
      <c r="A2133" t="s">
        <v>19</v>
      </c>
      <c r="B2133" t="s">
        <v>29</v>
      </c>
    </row>
    <row r="2134" spans="1:2" x14ac:dyDescent="0.3">
      <c r="A2134" t="s">
        <v>19</v>
      </c>
      <c r="B2134" t="s">
        <v>29</v>
      </c>
    </row>
    <row r="2135" spans="1:2" x14ac:dyDescent="0.3">
      <c r="A2135" t="s">
        <v>19</v>
      </c>
      <c r="B2135" t="s">
        <v>29</v>
      </c>
    </row>
    <row r="2136" spans="1:2" x14ac:dyDescent="0.3">
      <c r="A2136" t="s">
        <v>19</v>
      </c>
      <c r="B2136" t="s">
        <v>29</v>
      </c>
    </row>
    <row r="2137" spans="1:2" x14ac:dyDescent="0.3">
      <c r="A2137" t="s">
        <v>19</v>
      </c>
      <c r="B2137" t="s">
        <v>29</v>
      </c>
    </row>
    <row r="2138" spans="1:2" x14ac:dyDescent="0.3">
      <c r="A2138" t="s">
        <v>19</v>
      </c>
      <c r="B2138" t="s">
        <v>29</v>
      </c>
    </row>
    <row r="2139" spans="1:2" x14ac:dyDescent="0.3">
      <c r="A2139" t="s">
        <v>19</v>
      </c>
      <c r="B2139" t="s">
        <v>29</v>
      </c>
    </row>
    <row r="2140" spans="1:2" x14ac:dyDescent="0.3">
      <c r="A2140" t="s">
        <v>19</v>
      </c>
      <c r="B2140" t="s">
        <v>29</v>
      </c>
    </row>
    <row r="2141" spans="1:2" x14ac:dyDescent="0.3">
      <c r="A2141" t="s">
        <v>19</v>
      </c>
      <c r="B2141" t="s">
        <v>29</v>
      </c>
    </row>
    <row r="2142" spans="1:2" x14ac:dyDescent="0.3">
      <c r="A2142" t="s">
        <v>19</v>
      </c>
      <c r="B2142" t="s">
        <v>14</v>
      </c>
    </row>
    <row r="2143" spans="1:2" x14ac:dyDescent="0.3">
      <c r="A2143" t="s">
        <v>19</v>
      </c>
      <c r="B2143" t="s">
        <v>29</v>
      </c>
    </row>
    <row r="2144" spans="1:2" x14ac:dyDescent="0.3">
      <c r="A2144" t="s">
        <v>117</v>
      </c>
      <c r="B2144" t="s">
        <v>14</v>
      </c>
    </row>
    <row r="2145" spans="1:2" x14ac:dyDescent="0.3">
      <c r="A2145" t="s">
        <v>19</v>
      </c>
      <c r="B2145" t="s">
        <v>18</v>
      </c>
    </row>
    <row r="2146" spans="1:2" x14ac:dyDescent="0.3">
      <c r="A2146" t="s">
        <v>117</v>
      </c>
      <c r="B2146" t="s">
        <v>14</v>
      </c>
    </row>
    <row r="2147" spans="1:2" x14ac:dyDescent="0.3">
      <c r="A2147" t="s">
        <v>19</v>
      </c>
      <c r="B2147" t="s">
        <v>14</v>
      </c>
    </row>
    <row r="2148" spans="1:2" x14ac:dyDescent="0.3">
      <c r="A2148" t="s">
        <v>19</v>
      </c>
      <c r="B2148" t="s">
        <v>14</v>
      </c>
    </row>
    <row r="2149" spans="1:2" x14ac:dyDescent="0.3">
      <c r="A2149" t="s">
        <v>95</v>
      </c>
      <c r="B2149" t="s">
        <v>14</v>
      </c>
    </row>
    <row r="2150" spans="1:2" x14ac:dyDescent="0.3">
      <c r="A2150" t="s">
        <v>95</v>
      </c>
      <c r="B2150" t="s">
        <v>14</v>
      </c>
    </row>
    <row r="2151" spans="1:2" x14ac:dyDescent="0.3">
      <c r="A2151" t="s">
        <v>95</v>
      </c>
      <c r="B2151" t="s">
        <v>14</v>
      </c>
    </row>
    <row r="2152" spans="1:2" x14ac:dyDescent="0.3">
      <c r="A2152" t="s">
        <v>73</v>
      </c>
      <c r="B2152" t="s">
        <v>29</v>
      </c>
    </row>
    <row r="2153" spans="1:2" x14ac:dyDescent="0.3">
      <c r="A2153" t="s">
        <v>73</v>
      </c>
      <c r="B2153" t="s">
        <v>14</v>
      </c>
    </row>
    <row r="2154" spans="1:2" x14ac:dyDescent="0.3">
      <c r="A2154" t="s">
        <v>73</v>
      </c>
      <c r="B2154" t="s">
        <v>29</v>
      </c>
    </row>
    <row r="2155" spans="1:2" x14ac:dyDescent="0.3">
      <c r="A2155" t="s">
        <v>73</v>
      </c>
      <c r="B2155" t="s">
        <v>29</v>
      </c>
    </row>
    <row r="2156" spans="1:2" x14ac:dyDescent="0.3">
      <c r="A2156" t="s">
        <v>47</v>
      </c>
      <c r="B2156" t="s">
        <v>14</v>
      </c>
    </row>
    <row r="2157" spans="1:2" x14ac:dyDescent="0.3">
      <c r="A2157" t="s">
        <v>73</v>
      </c>
      <c r="B2157" t="s">
        <v>29</v>
      </c>
    </row>
    <row r="2158" spans="1:2" x14ac:dyDescent="0.3">
      <c r="A2158" t="s">
        <v>73</v>
      </c>
      <c r="B2158" t="s">
        <v>29</v>
      </c>
    </row>
    <row r="2159" spans="1:2" x14ac:dyDescent="0.3">
      <c r="A2159" t="s">
        <v>73</v>
      </c>
      <c r="B2159" t="s">
        <v>29</v>
      </c>
    </row>
    <row r="2160" spans="1:2" x14ac:dyDescent="0.3">
      <c r="A2160" t="s">
        <v>73</v>
      </c>
      <c r="B2160" t="s">
        <v>29</v>
      </c>
    </row>
    <row r="2161" spans="1:2" x14ac:dyDescent="0.3">
      <c r="A2161" t="s">
        <v>73</v>
      </c>
      <c r="B2161" t="s">
        <v>29</v>
      </c>
    </row>
    <row r="2162" spans="1:2" x14ac:dyDescent="0.3">
      <c r="A2162" t="s">
        <v>73</v>
      </c>
      <c r="B2162" t="s">
        <v>29</v>
      </c>
    </row>
    <row r="2163" spans="1:2" x14ac:dyDescent="0.3">
      <c r="A2163" t="s">
        <v>73</v>
      </c>
      <c r="B2163" t="s">
        <v>29</v>
      </c>
    </row>
    <row r="2164" spans="1:2" x14ac:dyDescent="0.3">
      <c r="A2164" t="s">
        <v>73</v>
      </c>
      <c r="B2164" t="s">
        <v>14</v>
      </c>
    </row>
    <row r="2165" spans="1:2" x14ac:dyDescent="0.3">
      <c r="A2165" t="s">
        <v>73</v>
      </c>
      <c r="B2165" t="s">
        <v>14</v>
      </c>
    </row>
    <row r="2166" spans="1:2" x14ac:dyDescent="0.3">
      <c r="A2166" t="s">
        <v>73</v>
      </c>
      <c r="B2166" t="s">
        <v>14</v>
      </c>
    </row>
    <row r="2167" spans="1:2" x14ac:dyDescent="0.3">
      <c r="A2167" t="s">
        <v>73</v>
      </c>
      <c r="B2167" t="s">
        <v>14</v>
      </c>
    </row>
    <row r="2168" spans="1:2" x14ac:dyDescent="0.3">
      <c r="A2168" t="s">
        <v>73</v>
      </c>
      <c r="B2168" t="s">
        <v>14</v>
      </c>
    </row>
    <row r="2169" spans="1:2" x14ac:dyDescent="0.3">
      <c r="A2169" t="s">
        <v>73</v>
      </c>
      <c r="B2169" t="s">
        <v>14</v>
      </c>
    </row>
    <row r="2170" spans="1:2" x14ac:dyDescent="0.3">
      <c r="A2170" t="s">
        <v>73</v>
      </c>
      <c r="B2170" t="s">
        <v>14</v>
      </c>
    </row>
    <row r="2171" spans="1:2" x14ac:dyDescent="0.3">
      <c r="A2171" t="s">
        <v>73</v>
      </c>
      <c r="B2171" t="s">
        <v>14</v>
      </c>
    </row>
    <row r="2172" spans="1:2" x14ac:dyDescent="0.3">
      <c r="A2172" t="s">
        <v>73</v>
      </c>
      <c r="B2172" t="s">
        <v>29</v>
      </c>
    </row>
    <row r="2173" spans="1:2" x14ac:dyDescent="0.3">
      <c r="A2173" t="s">
        <v>73</v>
      </c>
      <c r="B2173" t="s">
        <v>29</v>
      </c>
    </row>
    <row r="2174" spans="1:2" x14ac:dyDescent="0.3">
      <c r="A2174" t="s">
        <v>73</v>
      </c>
      <c r="B2174" t="s">
        <v>29</v>
      </c>
    </row>
    <row r="2175" spans="1:2" x14ac:dyDescent="0.3">
      <c r="A2175" t="s">
        <v>73</v>
      </c>
      <c r="B2175" t="s">
        <v>29</v>
      </c>
    </row>
    <row r="2176" spans="1:2" x14ac:dyDescent="0.3">
      <c r="A2176" t="s">
        <v>73</v>
      </c>
      <c r="B2176" t="s">
        <v>29</v>
      </c>
    </row>
    <row r="2177" spans="1:2" x14ac:dyDescent="0.3">
      <c r="A2177" t="s">
        <v>47</v>
      </c>
      <c r="B2177" t="s">
        <v>29</v>
      </c>
    </row>
    <row r="2178" spans="1:2" x14ac:dyDescent="0.3">
      <c r="A2178" t="s">
        <v>73</v>
      </c>
      <c r="B2178" t="s">
        <v>29</v>
      </c>
    </row>
    <row r="2179" spans="1:2" x14ac:dyDescent="0.3">
      <c r="A2179" t="s">
        <v>73</v>
      </c>
      <c r="B2179" t="s">
        <v>29</v>
      </c>
    </row>
    <row r="2180" spans="1:2" x14ac:dyDescent="0.3">
      <c r="A2180" t="s">
        <v>73</v>
      </c>
      <c r="B2180" t="s">
        <v>29</v>
      </c>
    </row>
    <row r="2181" spans="1:2" x14ac:dyDescent="0.3">
      <c r="A2181" t="s">
        <v>73</v>
      </c>
      <c r="B2181" t="s">
        <v>14</v>
      </c>
    </row>
    <row r="2182" spans="1:2" x14ac:dyDescent="0.3">
      <c r="A2182" t="s">
        <v>73</v>
      </c>
      <c r="B2182" t="s">
        <v>29</v>
      </c>
    </row>
    <row r="2183" spans="1:2" x14ac:dyDescent="0.3">
      <c r="A2183" t="s">
        <v>73</v>
      </c>
      <c r="B2183" t="s">
        <v>29</v>
      </c>
    </row>
    <row r="2184" spans="1:2" x14ac:dyDescent="0.3">
      <c r="A2184" t="s">
        <v>73</v>
      </c>
      <c r="B2184" t="s">
        <v>29</v>
      </c>
    </row>
    <row r="2185" spans="1:2" x14ac:dyDescent="0.3">
      <c r="A2185" t="s">
        <v>73</v>
      </c>
      <c r="B2185" t="s">
        <v>29</v>
      </c>
    </row>
    <row r="2186" spans="1:2" x14ac:dyDescent="0.3">
      <c r="A2186" t="s">
        <v>73</v>
      </c>
      <c r="B2186" t="s">
        <v>29</v>
      </c>
    </row>
    <row r="2187" spans="1:2" x14ac:dyDescent="0.3">
      <c r="A2187" t="s">
        <v>73</v>
      </c>
      <c r="B2187" t="s">
        <v>14</v>
      </c>
    </row>
    <row r="2188" spans="1:2" x14ac:dyDescent="0.3">
      <c r="A2188" t="s">
        <v>73</v>
      </c>
      <c r="B2188" t="s">
        <v>14</v>
      </c>
    </row>
    <row r="2189" spans="1:2" x14ac:dyDescent="0.3">
      <c r="A2189" t="s">
        <v>73</v>
      </c>
      <c r="B2189" t="s">
        <v>29</v>
      </c>
    </row>
    <row r="2190" spans="1:2" x14ac:dyDescent="0.3">
      <c r="A2190" t="s">
        <v>73</v>
      </c>
      <c r="B2190" t="s">
        <v>29</v>
      </c>
    </row>
    <row r="2191" spans="1:2" x14ac:dyDescent="0.3">
      <c r="A2191" t="s">
        <v>73</v>
      </c>
      <c r="B2191" t="s">
        <v>14</v>
      </c>
    </row>
    <row r="2192" spans="1:2" x14ac:dyDescent="0.3">
      <c r="A2192" t="s">
        <v>73</v>
      </c>
      <c r="B2192" t="s">
        <v>14</v>
      </c>
    </row>
    <row r="2193" spans="1:2" x14ac:dyDescent="0.3">
      <c r="A2193" t="s">
        <v>73</v>
      </c>
      <c r="B2193" t="s">
        <v>14</v>
      </c>
    </row>
    <row r="2194" spans="1:2" x14ac:dyDescent="0.3">
      <c r="A2194" t="s">
        <v>73</v>
      </c>
      <c r="B2194" t="s">
        <v>29</v>
      </c>
    </row>
    <row r="2195" spans="1:2" x14ac:dyDescent="0.3">
      <c r="A2195" t="s">
        <v>73</v>
      </c>
      <c r="B2195" t="s">
        <v>29</v>
      </c>
    </row>
    <row r="2196" spans="1:2" x14ac:dyDescent="0.3">
      <c r="A2196" t="s">
        <v>73</v>
      </c>
      <c r="B2196" t="s">
        <v>29</v>
      </c>
    </row>
    <row r="2197" spans="1:2" x14ac:dyDescent="0.3">
      <c r="A2197" t="s">
        <v>73</v>
      </c>
      <c r="B2197" t="s">
        <v>14</v>
      </c>
    </row>
    <row r="2198" spans="1:2" x14ac:dyDescent="0.3">
      <c r="A2198" t="s">
        <v>73</v>
      </c>
      <c r="B2198" t="s">
        <v>29</v>
      </c>
    </row>
    <row r="2199" spans="1:2" x14ac:dyDescent="0.3">
      <c r="A2199" t="s">
        <v>73</v>
      </c>
      <c r="B2199" t="s">
        <v>29</v>
      </c>
    </row>
    <row r="2200" spans="1:2" x14ac:dyDescent="0.3">
      <c r="A2200" t="s">
        <v>73</v>
      </c>
      <c r="B2200" t="s">
        <v>29</v>
      </c>
    </row>
    <row r="2201" spans="1:2" x14ac:dyDescent="0.3">
      <c r="A2201" t="s">
        <v>73</v>
      </c>
      <c r="B2201" t="s">
        <v>14</v>
      </c>
    </row>
    <row r="2202" spans="1:2" x14ac:dyDescent="0.3">
      <c r="A2202" t="s">
        <v>73</v>
      </c>
      <c r="B2202" t="s">
        <v>29</v>
      </c>
    </row>
    <row r="2203" spans="1:2" x14ac:dyDescent="0.3">
      <c r="A2203" t="s">
        <v>73</v>
      </c>
      <c r="B2203" t="s">
        <v>29</v>
      </c>
    </row>
    <row r="2204" spans="1:2" x14ac:dyDescent="0.3">
      <c r="A2204" t="s">
        <v>73</v>
      </c>
      <c r="B2204" t="s">
        <v>29</v>
      </c>
    </row>
    <row r="2205" spans="1:2" x14ac:dyDescent="0.3">
      <c r="A2205" t="s">
        <v>73</v>
      </c>
      <c r="B2205" t="s">
        <v>14</v>
      </c>
    </row>
    <row r="2206" spans="1:2" x14ac:dyDescent="0.3">
      <c r="A2206" t="s">
        <v>73</v>
      </c>
      <c r="B2206" t="s">
        <v>29</v>
      </c>
    </row>
    <row r="2207" spans="1:2" x14ac:dyDescent="0.3">
      <c r="A2207" t="s">
        <v>73</v>
      </c>
      <c r="B2207" t="s">
        <v>29</v>
      </c>
    </row>
    <row r="2208" spans="1:2" x14ac:dyDescent="0.3">
      <c r="A2208" t="s">
        <v>73</v>
      </c>
      <c r="B2208" t="s">
        <v>29</v>
      </c>
    </row>
    <row r="2209" spans="1:2" x14ac:dyDescent="0.3">
      <c r="A2209" t="s">
        <v>24</v>
      </c>
      <c r="B2209" t="s">
        <v>29</v>
      </c>
    </row>
    <row r="2210" spans="1:2" x14ac:dyDescent="0.3">
      <c r="A2210" t="s">
        <v>73</v>
      </c>
      <c r="B2210" t="s">
        <v>29</v>
      </c>
    </row>
    <row r="2211" spans="1:2" x14ac:dyDescent="0.3">
      <c r="A2211" t="s">
        <v>73</v>
      </c>
      <c r="B2211" t="s">
        <v>29</v>
      </c>
    </row>
    <row r="2212" spans="1:2" x14ac:dyDescent="0.3">
      <c r="A2212" t="s">
        <v>73</v>
      </c>
      <c r="B2212" t="s">
        <v>29</v>
      </c>
    </row>
    <row r="2213" spans="1:2" x14ac:dyDescent="0.3">
      <c r="A2213" t="s">
        <v>73</v>
      </c>
      <c r="B2213" t="s">
        <v>14</v>
      </c>
    </row>
    <row r="2214" spans="1:2" x14ac:dyDescent="0.3">
      <c r="A2214" t="s">
        <v>73</v>
      </c>
      <c r="B2214" t="s">
        <v>29</v>
      </c>
    </row>
    <row r="2215" spans="1:2" x14ac:dyDescent="0.3">
      <c r="A2215" t="s">
        <v>73</v>
      </c>
      <c r="B2215" t="s">
        <v>14</v>
      </c>
    </row>
    <row r="2216" spans="1:2" x14ac:dyDescent="0.3">
      <c r="A2216" t="s">
        <v>73</v>
      </c>
      <c r="B2216" t="s">
        <v>29</v>
      </c>
    </row>
    <row r="2217" spans="1:2" x14ac:dyDescent="0.3">
      <c r="A2217" t="s">
        <v>73</v>
      </c>
      <c r="B2217" t="s">
        <v>29</v>
      </c>
    </row>
    <row r="2218" spans="1:2" x14ac:dyDescent="0.3">
      <c r="A2218" t="s">
        <v>73</v>
      </c>
      <c r="B2218" t="s">
        <v>14</v>
      </c>
    </row>
    <row r="2219" spans="1:2" x14ac:dyDescent="0.3">
      <c r="A2219" t="s">
        <v>73</v>
      </c>
      <c r="B2219" t="s">
        <v>14</v>
      </c>
    </row>
    <row r="2220" spans="1:2" x14ac:dyDescent="0.3">
      <c r="A2220" t="s">
        <v>41</v>
      </c>
      <c r="B2220" t="s">
        <v>14</v>
      </c>
    </row>
    <row r="2221" spans="1:2" x14ac:dyDescent="0.3">
      <c r="A2221" t="s">
        <v>35</v>
      </c>
      <c r="B2221" t="s">
        <v>29</v>
      </c>
    </row>
    <row r="2222" spans="1:2" x14ac:dyDescent="0.3">
      <c r="A2222" t="s">
        <v>73</v>
      </c>
      <c r="B2222" t="s">
        <v>14</v>
      </c>
    </row>
    <row r="2223" spans="1:2" x14ac:dyDescent="0.3">
      <c r="A2223" t="s">
        <v>73</v>
      </c>
      <c r="B2223" t="s">
        <v>14</v>
      </c>
    </row>
    <row r="2224" spans="1:2" x14ac:dyDescent="0.3">
      <c r="A2224" t="s">
        <v>73</v>
      </c>
      <c r="B2224" t="s">
        <v>14</v>
      </c>
    </row>
    <row r="2225" spans="1:2" x14ac:dyDescent="0.3">
      <c r="A2225" t="s">
        <v>379</v>
      </c>
      <c r="B2225" t="s">
        <v>29</v>
      </c>
    </row>
    <row r="2226" spans="1:2" x14ac:dyDescent="0.3">
      <c r="A2226" t="s">
        <v>379</v>
      </c>
      <c r="B2226" t="s">
        <v>29</v>
      </c>
    </row>
    <row r="2227" spans="1:2" x14ac:dyDescent="0.3">
      <c r="A2227" t="s">
        <v>24</v>
      </c>
      <c r="B2227" t="s">
        <v>29</v>
      </c>
    </row>
    <row r="2228" spans="1:2" x14ac:dyDescent="0.3">
      <c r="A2228" t="s">
        <v>24</v>
      </c>
      <c r="B2228" t="s">
        <v>29</v>
      </c>
    </row>
    <row r="2229" spans="1:2" x14ac:dyDescent="0.3">
      <c r="A2229" t="s">
        <v>24</v>
      </c>
      <c r="B2229" t="s">
        <v>29</v>
      </c>
    </row>
    <row r="2230" spans="1:2" x14ac:dyDescent="0.3">
      <c r="A2230" t="s">
        <v>24</v>
      </c>
      <c r="B2230" t="s">
        <v>14</v>
      </c>
    </row>
    <row r="2231" spans="1:2" x14ac:dyDescent="0.3">
      <c r="A2231" t="s">
        <v>38</v>
      </c>
      <c r="B2231" t="s">
        <v>29</v>
      </c>
    </row>
    <row r="2232" spans="1:2" x14ac:dyDescent="0.3">
      <c r="A2232" t="s">
        <v>24</v>
      </c>
      <c r="B2232" t="s">
        <v>29</v>
      </c>
    </row>
    <row r="2233" spans="1:2" x14ac:dyDescent="0.3">
      <c r="A2233" t="s">
        <v>41</v>
      </c>
      <c r="B2233" t="s">
        <v>18</v>
      </c>
    </row>
    <row r="2234" spans="1:2" x14ac:dyDescent="0.3">
      <c r="A2234" t="s">
        <v>19</v>
      </c>
      <c r="B2234" t="s">
        <v>14</v>
      </c>
    </row>
    <row r="2235" spans="1:2" x14ac:dyDescent="0.3">
      <c r="A2235" t="s">
        <v>19</v>
      </c>
      <c r="B2235" t="s">
        <v>14</v>
      </c>
    </row>
    <row r="2236" spans="1:2" x14ac:dyDescent="0.3">
      <c r="A2236" t="s">
        <v>19</v>
      </c>
      <c r="B2236" t="s">
        <v>14</v>
      </c>
    </row>
    <row r="2237" spans="1:2" x14ac:dyDescent="0.3">
      <c r="A2237" t="s">
        <v>19</v>
      </c>
      <c r="B2237" t="s">
        <v>14</v>
      </c>
    </row>
    <row r="2238" spans="1:2" x14ac:dyDescent="0.3">
      <c r="A2238" t="s">
        <v>19</v>
      </c>
      <c r="B2238" t="s">
        <v>14</v>
      </c>
    </row>
    <row r="2239" spans="1:2" x14ac:dyDescent="0.3">
      <c r="A2239" t="s">
        <v>41</v>
      </c>
      <c r="B2239" t="s">
        <v>29</v>
      </c>
    </row>
    <row r="2240" spans="1:2" x14ac:dyDescent="0.3">
      <c r="A2240" t="s">
        <v>24</v>
      </c>
      <c r="B2240" t="s">
        <v>29</v>
      </c>
    </row>
    <row r="2241" spans="1:2" x14ac:dyDescent="0.3">
      <c r="A2241" t="s">
        <v>24</v>
      </c>
      <c r="B2241" t="s">
        <v>29</v>
      </c>
    </row>
    <row r="2242" spans="1:2" x14ac:dyDescent="0.3">
      <c r="A2242" t="s">
        <v>24</v>
      </c>
      <c r="B2242" t="s">
        <v>29</v>
      </c>
    </row>
    <row r="2243" spans="1:2" x14ac:dyDescent="0.3">
      <c r="A2243" t="s">
        <v>73</v>
      </c>
      <c r="B2243" t="s">
        <v>14</v>
      </c>
    </row>
    <row r="2244" spans="1:2" x14ac:dyDescent="0.3">
      <c r="A2244" t="s">
        <v>24</v>
      </c>
      <c r="B2244" t="s">
        <v>29</v>
      </c>
    </row>
    <row r="2245" spans="1:2" x14ac:dyDescent="0.3">
      <c r="A2245" t="s">
        <v>24</v>
      </c>
      <c r="B2245" t="s">
        <v>29</v>
      </c>
    </row>
    <row r="2246" spans="1:2" x14ac:dyDescent="0.3">
      <c r="A2246" t="s">
        <v>19</v>
      </c>
      <c r="B2246" t="s">
        <v>14</v>
      </c>
    </row>
    <row r="2247" spans="1:2" x14ac:dyDescent="0.3">
      <c r="A2247" t="s">
        <v>19</v>
      </c>
      <c r="B2247" t="s">
        <v>14</v>
      </c>
    </row>
    <row r="2248" spans="1:2" x14ac:dyDescent="0.3">
      <c r="A2248" t="s">
        <v>19</v>
      </c>
      <c r="B2248" t="s">
        <v>18</v>
      </c>
    </row>
    <row r="2249" spans="1:2" x14ac:dyDescent="0.3">
      <c r="A2249" t="s">
        <v>19</v>
      </c>
      <c r="B2249" t="s">
        <v>14</v>
      </c>
    </row>
    <row r="2250" spans="1:2" x14ac:dyDescent="0.3">
      <c r="A2250" t="s">
        <v>19</v>
      </c>
      <c r="B2250" t="s">
        <v>29</v>
      </c>
    </row>
    <row r="2251" spans="1:2" x14ac:dyDescent="0.3">
      <c r="A2251" t="s">
        <v>19</v>
      </c>
      <c r="B2251" t="s">
        <v>14</v>
      </c>
    </row>
    <row r="2252" spans="1:2" x14ac:dyDescent="0.3">
      <c r="A2252" t="s">
        <v>19</v>
      </c>
      <c r="B2252" t="s">
        <v>29</v>
      </c>
    </row>
    <row r="2253" spans="1:2" x14ac:dyDescent="0.3">
      <c r="A2253" t="s">
        <v>62</v>
      </c>
      <c r="B2253" t="s">
        <v>29</v>
      </c>
    </row>
    <row r="2254" spans="1:2" x14ac:dyDescent="0.3">
      <c r="A2254" t="s">
        <v>19</v>
      </c>
      <c r="B2254" t="s">
        <v>14</v>
      </c>
    </row>
    <row r="2255" spans="1:2" x14ac:dyDescent="0.3">
      <c r="A2255" t="s">
        <v>62</v>
      </c>
      <c r="B2255" t="s">
        <v>29</v>
      </c>
    </row>
    <row r="2256" spans="1:2" x14ac:dyDescent="0.3">
      <c r="A2256" t="s">
        <v>62</v>
      </c>
      <c r="B2256" t="s">
        <v>29</v>
      </c>
    </row>
    <row r="2257" spans="1:2" x14ac:dyDescent="0.3">
      <c r="A2257" t="s">
        <v>62</v>
      </c>
      <c r="B2257" t="s">
        <v>29</v>
      </c>
    </row>
    <row r="2258" spans="1:2" x14ac:dyDescent="0.3">
      <c r="A2258" t="s">
        <v>62</v>
      </c>
      <c r="B2258" t="s">
        <v>14</v>
      </c>
    </row>
    <row r="2259" spans="1:2" x14ac:dyDescent="0.3">
      <c r="A2259" t="s">
        <v>88</v>
      </c>
      <c r="B2259" t="s">
        <v>29</v>
      </c>
    </row>
    <row r="2260" spans="1:2" x14ac:dyDescent="0.3">
      <c r="A2260" t="s">
        <v>38</v>
      </c>
      <c r="B2260" t="s">
        <v>29</v>
      </c>
    </row>
    <row r="2261" spans="1:2" x14ac:dyDescent="0.3">
      <c r="A2261" t="s">
        <v>38</v>
      </c>
      <c r="B2261" t="s">
        <v>29</v>
      </c>
    </row>
    <row r="2262" spans="1:2" x14ac:dyDescent="0.3">
      <c r="A2262" t="s">
        <v>38</v>
      </c>
      <c r="B2262" t="s">
        <v>29</v>
      </c>
    </row>
    <row r="2263" spans="1:2" x14ac:dyDescent="0.3">
      <c r="A2263" t="s">
        <v>38</v>
      </c>
      <c r="B2263" t="s">
        <v>29</v>
      </c>
    </row>
    <row r="2264" spans="1:2" x14ac:dyDescent="0.3">
      <c r="A2264" t="s">
        <v>38</v>
      </c>
      <c r="B2264" t="s">
        <v>29</v>
      </c>
    </row>
    <row r="2265" spans="1:2" x14ac:dyDescent="0.3">
      <c r="A2265" t="s">
        <v>41</v>
      </c>
      <c r="B2265" t="s">
        <v>29</v>
      </c>
    </row>
    <row r="2266" spans="1:2" x14ac:dyDescent="0.3">
      <c r="A2266" t="s">
        <v>38</v>
      </c>
      <c r="B2266" t="s">
        <v>29</v>
      </c>
    </row>
    <row r="2267" spans="1:2" x14ac:dyDescent="0.3">
      <c r="A2267" t="s">
        <v>38</v>
      </c>
      <c r="B2267" t="s">
        <v>14</v>
      </c>
    </row>
    <row r="2268" spans="1:2" x14ac:dyDescent="0.3">
      <c r="A2268" t="s">
        <v>38</v>
      </c>
      <c r="B2268" t="s">
        <v>29</v>
      </c>
    </row>
    <row r="2269" spans="1:2" x14ac:dyDescent="0.3">
      <c r="A2269" t="s">
        <v>38</v>
      </c>
      <c r="B2269" t="s">
        <v>29</v>
      </c>
    </row>
    <row r="2270" spans="1:2" x14ac:dyDescent="0.3">
      <c r="A2270" t="s">
        <v>38</v>
      </c>
      <c r="B2270" t="s">
        <v>29</v>
      </c>
    </row>
    <row r="2271" spans="1:2" x14ac:dyDescent="0.3">
      <c r="A2271" t="s">
        <v>38</v>
      </c>
      <c r="B2271" t="s">
        <v>29</v>
      </c>
    </row>
    <row r="2272" spans="1:2" x14ac:dyDescent="0.3">
      <c r="A2272" t="s">
        <v>38</v>
      </c>
      <c r="B2272" t="s">
        <v>29</v>
      </c>
    </row>
    <row r="2273" spans="1:2" x14ac:dyDescent="0.3">
      <c r="A2273" t="s">
        <v>38</v>
      </c>
      <c r="B2273" t="s">
        <v>29</v>
      </c>
    </row>
    <row r="2274" spans="1:2" x14ac:dyDescent="0.3">
      <c r="A2274" t="s">
        <v>38</v>
      </c>
      <c r="B2274" t="s">
        <v>29</v>
      </c>
    </row>
    <row r="2275" spans="1:2" x14ac:dyDescent="0.3">
      <c r="A2275" t="s">
        <v>38</v>
      </c>
      <c r="B2275" t="s">
        <v>29</v>
      </c>
    </row>
    <row r="2276" spans="1:2" x14ac:dyDescent="0.3">
      <c r="A2276" t="s">
        <v>38</v>
      </c>
      <c r="B2276" t="s">
        <v>29</v>
      </c>
    </row>
    <row r="2277" spans="1:2" x14ac:dyDescent="0.3">
      <c r="A2277" t="s">
        <v>38</v>
      </c>
      <c r="B2277" t="s">
        <v>29</v>
      </c>
    </row>
    <row r="2278" spans="1:2" x14ac:dyDescent="0.3">
      <c r="A2278" t="s">
        <v>38</v>
      </c>
      <c r="B2278" t="s">
        <v>29</v>
      </c>
    </row>
    <row r="2279" spans="1:2" x14ac:dyDescent="0.3">
      <c r="A2279" t="s">
        <v>38</v>
      </c>
      <c r="B2279" t="s">
        <v>29</v>
      </c>
    </row>
    <row r="2280" spans="1:2" x14ac:dyDescent="0.3">
      <c r="A2280" t="s">
        <v>38</v>
      </c>
      <c r="B2280" t="s">
        <v>29</v>
      </c>
    </row>
    <row r="2281" spans="1:2" x14ac:dyDescent="0.3">
      <c r="A2281" t="s">
        <v>38</v>
      </c>
      <c r="B2281" t="s">
        <v>29</v>
      </c>
    </row>
    <row r="2282" spans="1:2" x14ac:dyDescent="0.3">
      <c r="A2282" t="s">
        <v>38</v>
      </c>
      <c r="B2282" t="s">
        <v>29</v>
      </c>
    </row>
    <row r="2283" spans="1:2" x14ac:dyDescent="0.3">
      <c r="A2283" t="s">
        <v>38</v>
      </c>
      <c r="B2283" t="s">
        <v>29</v>
      </c>
    </row>
    <row r="2284" spans="1:2" x14ac:dyDescent="0.3">
      <c r="A2284" t="s">
        <v>38</v>
      </c>
      <c r="B2284" t="s">
        <v>29</v>
      </c>
    </row>
    <row r="2285" spans="1:2" x14ac:dyDescent="0.3">
      <c r="A2285" t="s">
        <v>38</v>
      </c>
      <c r="B2285" t="s">
        <v>29</v>
      </c>
    </row>
    <row r="2286" spans="1:2" x14ac:dyDescent="0.3">
      <c r="A2286" t="s">
        <v>67</v>
      </c>
      <c r="B2286" t="s">
        <v>14</v>
      </c>
    </row>
    <row r="2287" spans="1:2" x14ac:dyDescent="0.3">
      <c r="A2287" t="s">
        <v>38</v>
      </c>
      <c r="B2287" t="s">
        <v>29</v>
      </c>
    </row>
    <row r="2288" spans="1:2" x14ac:dyDescent="0.3">
      <c r="A2288" t="s">
        <v>38</v>
      </c>
      <c r="B2288" t="s">
        <v>29</v>
      </c>
    </row>
    <row r="2289" spans="1:2" x14ac:dyDescent="0.3">
      <c r="A2289" t="s">
        <v>38</v>
      </c>
      <c r="B2289" t="s">
        <v>29</v>
      </c>
    </row>
    <row r="2290" spans="1:2" x14ac:dyDescent="0.3">
      <c r="A2290" t="s">
        <v>38</v>
      </c>
      <c r="B2290" t="s">
        <v>29</v>
      </c>
    </row>
    <row r="2291" spans="1:2" x14ac:dyDescent="0.3">
      <c r="A2291" t="s">
        <v>38</v>
      </c>
      <c r="B2291" t="s">
        <v>29</v>
      </c>
    </row>
    <row r="2292" spans="1:2" x14ac:dyDescent="0.3">
      <c r="A2292" t="s">
        <v>38</v>
      </c>
      <c r="B2292" t="s">
        <v>29</v>
      </c>
    </row>
    <row r="2293" spans="1:2" x14ac:dyDescent="0.3">
      <c r="A2293" t="s">
        <v>38</v>
      </c>
      <c r="B2293" t="s">
        <v>29</v>
      </c>
    </row>
    <row r="2294" spans="1:2" x14ac:dyDescent="0.3">
      <c r="A2294" t="s">
        <v>38</v>
      </c>
      <c r="B2294" t="s">
        <v>29</v>
      </c>
    </row>
    <row r="2295" spans="1:2" x14ac:dyDescent="0.3">
      <c r="A2295" t="s">
        <v>38</v>
      </c>
      <c r="B2295" t="s">
        <v>29</v>
      </c>
    </row>
    <row r="2296" spans="1:2" x14ac:dyDescent="0.3">
      <c r="A2296" t="s">
        <v>38</v>
      </c>
      <c r="B2296" t="s">
        <v>29</v>
      </c>
    </row>
    <row r="2297" spans="1:2" x14ac:dyDescent="0.3">
      <c r="A2297" t="s">
        <v>1130</v>
      </c>
      <c r="B2297" t="s">
        <v>18</v>
      </c>
    </row>
    <row r="2298" spans="1:2" x14ac:dyDescent="0.3">
      <c r="A2298" t="s">
        <v>38</v>
      </c>
      <c r="B2298" t="s">
        <v>29</v>
      </c>
    </row>
    <row r="2299" spans="1:2" x14ac:dyDescent="0.3">
      <c r="A2299" t="s">
        <v>38</v>
      </c>
      <c r="B2299" t="s">
        <v>29</v>
      </c>
    </row>
    <row r="2300" spans="1:2" x14ac:dyDescent="0.3">
      <c r="A2300" t="s">
        <v>38</v>
      </c>
      <c r="B2300" t="s">
        <v>29</v>
      </c>
    </row>
    <row r="2301" spans="1:2" x14ac:dyDescent="0.3">
      <c r="A2301" t="s">
        <v>38</v>
      </c>
      <c r="B2301" t="s">
        <v>29</v>
      </c>
    </row>
    <row r="2302" spans="1:2" x14ac:dyDescent="0.3">
      <c r="A2302" t="s">
        <v>38</v>
      </c>
      <c r="B2302" t="s">
        <v>29</v>
      </c>
    </row>
    <row r="2303" spans="1:2" x14ac:dyDescent="0.3">
      <c r="A2303" t="s">
        <v>38</v>
      </c>
      <c r="B2303" t="s">
        <v>29</v>
      </c>
    </row>
    <row r="2304" spans="1:2" x14ac:dyDescent="0.3">
      <c r="A2304" t="s">
        <v>38</v>
      </c>
      <c r="B2304" t="s">
        <v>29</v>
      </c>
    </row>
    <row r="2305" spans="1:2" x14ac:dyDescent="0.3">
      <c r="A2305" t="s">
        <v>38</v>
      </c>
      <c r="B2305" t="s">
        <v>29</v>
      </c>
    </row>
    <row r="2306" spans="1:2" x14ac:dyDescent="0.3">
      <c r="A2306" t="s">
        <v>38</v>
      </c>
      <c r="B2306" t="s">
        <v>29</v>
      </c>
    </row>
    <row r="2307" spans="1:2" x14ac:dyDescent="0.3">
      <c r="A2307" t="s">
        <v>38</v>
      </c>
      <c r="B2307" t="s">
        <v>29</v>
      </c>
    </row>
    <row r="2308" spans="1:2" x14ac:dyDescent="0.3">
      <c r="A2308" t="s">
        <v>38</v>
      </c>
      <c r="B2308" t="s">
        <v>29</v>
      </c>
    </row>
    <row r="2309" spans="1:2" x14ac:dyDescent="0.3">
      <c r="A2309" t="s">
        <v>38</v>
      </c>
      <c r="B2309" t="s">
        <v>29</v>
      </c>
    </row>
    <row r="2310" spans="1:2" x14ac:dyDescent="0.3">
      <c r="A2310" t="s">
        <v>38</v>
      </c>
      <c r="B2310" t="s">
        <v>29</v>
      </c>
    </row>
    <row r="2311" spans="1:2" x14ac:dyDescent="0.3">
      <c r="A2311" t="s">
        <v>38</v>
      </c>
      <c r="B2311" t="s">
        <v>29</v>
      </c>
    </row>
    <row r="2312" spans="1:2" x14ac:dyDescent="0.3">
      <c r="A2312" t="s">
        <v>38</v>
      </c>
      <c r="B2312" t="s">
        <v>29</v>
      </c>
    </row>
    <row r="2313" spans="1:2" x14ac:dyDescent="0.3">
      <c r="A2313" t="s">
        <v>38</v>
      </c>
      <c r="B2313" t="s">
        <v>29</v>
      </c>
    </row>
    <row r="2314" spans="1:2" x14ac:dyDescent="0.3">
      <c r="A2314" t="s">
        <v>38</v>
      </c>
      <c r="B2314" t="s">
        <v>29</v>
      </c>
    </row>
    <row r="2315" spans="1:2" x14ac:dyDescent="0.3">
      <c r="A2315" t="s">
        <v>38</v>
      </c>
      <c r="B2315" t="s">
        <v>29</v>
      </c>
    </row>
    <row r="2316" spans="1:2" x14ac:dyDescent="0.3">
      <c r="A2316" t="s">
        <v>38</v>
      </c>
      <c r="B2316" t="s">
        <v>29</v>
      </c>
    </row>
    <row r="2317" spans="1:2" x14ac:dyDescent="0.3">
      <c r="A2317" t="s">
        <v>38</v>
      </c>
      <c r="B2317" t="s">
        <v>29</v>
      </c>
    </row>
    <row r="2318" spans="1:2" x14ac:dyDescent="0.3">
      <c r="A2318" t="s">
        <v>174</v>
      </c>
      <c r="B2318" t="s">
        <v>14</v>
      </c>
    </row>
    <row r="2319" spans="1:2" x14ac:dyDescent="0.3">
      <c r="A2319" t="s">
        <v>38</v>
      </c>
      <c r="B2319" t="s">
        <v>29</v>
      </c>
    </row>
    <row r="2320" spans="1:2" x14ac:dyDescent="0.3">
      <c r="A2320" t="s">
        <v>38</v>
      </c>
      <c r="B2320" t="s">
        <v>29</v>
      </c>
    </row>
    <row r="2321" spans="1:2" x14ac:dyDescent="0.3">
      <c r="A2321" t="s">
        <v>38</v>
      </c>
      <c r="B2321" t="s">
        <v>29</v>
      </c>
    </row>
    <row r="2322" spans="1:2" x14ac:dyDescent="0.3">
      <c r="A2322" t="s">
        <v>38</v>
      </c>
      <c r="B2322" t="s">
        <v>29</v>
      </c>
    </row>
    <row r="2323" spans="1:2" x14ac:dyDescent="0.3">
      <c r="A2323" t="s">
        <v>38</v>
      </c>
      <c r="B2323" t="s">
        <v>29</v>
      </c>
    </row>
    <row r="2324" spans="1:2" x14ac:dyDescent="0.3">
      <c r="A2324" t="s">
        <v>38</v>
      </c>
      <c r="B2324" t="s">
        <v>29</v>
      </c>
    </row>
    <row r="2325" spans="1:2" x14ac:dyDescent="0.3">
      <c r="A2325" t="s">
        <v>38</v>
      </c>
      <c r="B2325" t="s">
        <v>29</v>
      </c>
    </row>
    <row r="2326" spans="1:2" x14ac:dyDescent="0.3">
      <c r="A2326" t="s">
        <v>38</v>
      </c>
      <c r="B2326" t="s">
        <v>29</v>
      </c>
    </row>
    <row r="2327" spans="1:2" x14ac:dyDescent="0.3">
      <c r="A2327" t="s">
        <v>38</v>
      </c>
      <c r="B2327" t="s">
        <v>29</v>
      </c>
    </row>
    <row r="2328" spans="1:2" x14ac:dyDescent="0.3">
      <c r="A2328" t="s">
        <v>38</v>
      </c>
      <c r="B2328" t="s">
        <v>29</v>
      </c>
    </row>
    <row r="2329" spans="1:2" x14ac:dyDescent="0.3">
      <c r="A2329" t="s">
        <v>30</v>
      </c>
      <c r="B2329" t="s">
        <v>14</v>
      </c>
    </row>
    <row r="2330" spans="1:2" x14ac:dyDescent="0.3">
      <c r="A2330" t="s">
        <v>38</v>
      </c>
      <c r="B2330" t="s">
        <v>29</v>
      </c>
    </row>
    <row r="2331" spans="1:2" x14ac:dyDescent="0.3">
      <c r="A2331" t="s">
        <v>38</v>
      </c>
      <c r="B2331" t="s">
        <v>29</v>
      </c>
    </row>
    <row r="2332" spans="1:2" x14ac:dyDescent="0.3">
      <c r="A2332" t="s">
        <v>38</v>
      </c>
      <c r="B2332" t="s">
        <v>29</v>
      </c>
    </row>
    <row r="2333" spans="1:2" x14ac:dyDescent="0.3">
      <c r="A2333" t="s">
        <v>38</v>
      </c>
      <c r="B2333" t="s">
        <v>29</v>
      </c>
    </row>
    <row r="2334" spans="1:2" x14ac:dyDescent="0.3">
      <c r="A2334" t="s">
        <v>38</v>
      </c>
      <c r="B2334" t="s">
        <v>29</v>
      </c>
    </row>
    <row r="2335" spans="1:2" x14ac:dyDescent="0.3">
      <c r="A2335" t="s">
        <v>38</v>
      </c>
      <c r="B2335" t="s">
        <v>29</v>
      </c>
    </row>
    <row r="2336" spans="1:2" x14ac:dyDescent="0.3">
      <c r="A2336" t="s">
        <v>38</v>
      </c>
      <c r="B2336" t="s">
        <v>29</v>
      </c>
    </row>
    <row r="2337" spans="1:2" x14ac:dyDescent="0.3">
      <c r="A2337" t="s">
        <v>38</v>
      </c>
      <c r="B2337" t="s">
        <v>29</v>
      </c>
    </row>
    <row r="2338" spans="1:2" x14ac:dyDescent="0.3">
      <c r="A2338" t="s">
        <v>38</v>
      </c>
      <c r="B2338" t="s">
        <v>29</v>
      </c>
    </row>
    <row r="2339" spans="1:2" x14ac:dyDescent="0.3">
      <c r="A2339" t="s">
        <v>38</v>
      </c>
      <c r="B2339" t="s">
        <v>29</v>
      </c>
    </row>
    <row r="2340" spans="1:2" x14ac:dyDescent="0.3">
      <c r="A2340" t="s">
        <v>24</v>
      </c>
      <c r="B2340" t="s">
        <v>14</v>
      </c>
    </row>
    <row r="2341" spans="1:2" x14ac:dyDescent="0.3">
      <c r="A2341" t="s">
        <v>38</v>
      </c>
      <c r="B2341" t="s">
        <v>14</v>
      </c>
    </row>
    <row r="2342" spans="1:2" x14ac:dyDescent="0.3">
      <c r="A2342" t="s">
        <v>38</v>
      </c>
      <c r="B2342" t="s">
        <v>29</v>
      </c>
    </row>
    <row r="2343" spans="1:2" x14ac:dyDescent="0.3">
      <c r="A2343" t="s">
        <v>38</v>
      </c>
      <c r="B2343" t="s">
        <v>29</v>
      </c>
    </row>
    <row r="2344" spans="1:2" x14ac:dyDescent="0.3">
      <c r="A2344" t="s">
        <v>38</v>
      </c>
      <c r="B2344" t="s">
        <v>29</v>
      </c>
    </row>
    <row r="2345" spans="1:2" x14ac:dyDescent="0.3">
      <c r="A2345" t="s">
        <v>38</v>
      </c>
      <c r="B2345" t="s">
        <v>29</v>
      </c>
    </row>
    <row r="2346" spans="1:2" x14ac:dyDescent="0.3">
      <c r="A2346" t="s">
        <v>38</v>
      </c>
      <c r="B2346" t="s">
        <v>29</v>
      </c>
    </row>
    <row r="2347" spans="1:2" x14ac:dyDescent="0.3">
      <c r="A2347" t="s">
        <v>38</v>
      </c>
      <c r="B2347" t="s">
        <v>29</v>
      </c>
    </row>
    <row r="2348" spans="1:2" x14ac:dyDescent="0.3">
      <c r="A2348" t="s">
        <v>38</v>
      </c>
      <c r="B2348" t="s">
        <v>29</v>
      </c>
    </row>
    <row r="2349" spans="1:2" x14ac:dyDescent="0.3">
      <c r="A2349" t="s">
        <v>38</v>
      </c>
      <c r="B2349" t="s">
        <v>29</v>
      </c>
    </row>
    <row r="2350" spans="1:2" x14ac:dyDescent="0.3">
      <c r="A2350" t="s">
        <v>38</v>
      </c>
      <c r="B2350" t="s">
        <v>29</v>
      </c>
    </row>
    <row r="2351" spans="1:2" x14ac:dyDescent="0.3">
      <c r="A2351" t="s">
        <v>15</v>
      </c>
      <c r="B2351" t="s">
        <v>29</v>
      </c>
    </row>
    <row r="2352" spans="1:2" x14ac:dyDescent="0.3">
      <c r="A2352" t="s">
        <v>38</v>
      </c>
      <c r="B2352" t="s">
        <v>29</v>
      </c>
    </row>
    <row r="2353" spans="1:2" x14ac:dyDescent="0.3">
      <c r="A2353" t="s">
        <v>38</v>
      </c>
      <c r="B2353" t="s">
        <v>29</v>
      </c>
    </row>
    <row r="2354" spans="1:2" x14ac:dyDescent="0.3">
      <c r="A2354" t="s">
        <v>38</v>
      </c>
      <c r="B2354" t="s">
        <v>29</v>
      </c>
    </row>
    <row r="2355" spans="1:2" x14ac:dyDescent="0.3">
      <c r="A2355" t="s">
        <v>38</v>
      </c>
      <c r="B2355" t="s">
        <v>29</v>
      </c>
    </row>
    <row r="2356" spans="1:2" x14ac:dyDescent="0.3">
      <c r="A2356" t="s">
        <v>38</v>
      </c>
      <c r="B2356" t="s">
        <v>29</v>
      </c>
    </row>
    <row r="2357" spans="1:2" x14ac:dyDescent="0.3">
      <c r="A2357" t="s">
        <v>38</v>
      </c>
      <c r="B2357" t="s">
        <v>29</v>
      </c>
    </row>
    <row r="2358" spans="1:2" x14ac:dyDescent="0.3">
      <c r="A2358" t="s">
        <v>38</v>
      </c>
      <c r="B2358" t="s">
        <v>29</v>
      </c>
    </row>
    <row r="2359" spans="1:2" x14ac:dyDescent="0.3">
      <c r="A2359" t="s">
        <v>38</v>
      </c>
      <c r="B2359" t="s">
        <v>29</v>
      </c>
    </row>
    <row r="2360" spans="1:2" x14ac:dyDescent="0.3">
      <c r="A2360" t="s">
        <v>38</v>
      </c>
      <c r="B2360" t="s">
        <v>29</v>
      </c>
    </row>
    <row r="2361" spans="1:2" x14ac:dyDescent="0.3">
      <c r="A2361" t="s">
        <v>38</v>
      </c>
      <c r="B2361" t="s">
        <v>29</v>
      </c>
    </row>
    <row r="2362" spans="1:2" x14ac:dyDescent="0.3">
      <c r="A2362" t="s">
        <v>24</v>
      </c>
      <c r="B2362" t="s">
        <v>29</v>
      </c>
    </row>
    <row r="2363" spans="1:2" x14ac:dyDescent="0.3">
      <c r="A2363" t="s">
        <v>38</v>
      </c>
      <c r="B2363" t="s">
        <v>29</v>
      </c>
    </row>
    <row r="2364" spans="1:2" x14ac:dyDescent="0.3">
      <c r="A2364" t="s">
        <v>38</v>
      </c>
      <c r="B2364" t="s">
        <v>29</v>
      </c>
    </row>
    <row r="2365" spans="1:2" x14ac:dyDescent="0.3">
      <c r="A2365" t="s">
        <v>38</v>
      </c>
      <c r="B2365" t="s">
        <v>29</v>
      </c>
    </row>
    <row r="2366" spans="1:2" x14ac:dyDescent="0.3">
      <c r="A2366" t="s">
        <v>38</v>
      </c>
      <c r="B2366" t="s">
        <v>29</v>
      </c>
    </row>
    <row r="2367" spans="1:2" x14ac:dyDescent="0.3">
      <c r="A2367" t="s">
        <v>38</v>
      </c>
      <c r="B2367" t="s">
        <v>29</v>
      </c>
    </row>
    <row r="2368" spans="1:2" x14ac:dyDescent="0.3">
      <c r="A2368" t="s">
        <v>38</v>
      </c>
      <c r="B2368" t="s">
        <v>29</v>
      </c>
    </row>
    <row r="2369" spans="1:2" x14ac:dyDescent="0.3">
      <c r="A2369" t="s">
        <v>38</v>
      </c>
      <c r="B2369" t="s">
        <v>29</v>
      </c>
    </row>
    <row r="2370" spans="1:2" x14ac:dyDescent="0.3">
      <c r="A2370" t="s">
        <v>38</v>
      </c>
      <c r="B2370" t="s">
        <v>29</v>
      </c>
    </row>
    <row r="2371" spans="1:2" x14ac:dyDescent="0.3">
      <c r="A2371" t="s">
        <v>38</v>
      </c>
      <c r="B2371" t="s">
        <v>29</v>
      </c>
    </row>
    <row r="2372" spans="1:2" x14ac:dyDescent="0.3">
      <c r="A2372" t="s">
        <v>38</v>
      </c>
      <c r="B2372" t="s">
        <v>29</v>
      </c>
    </row>
    <row r="2373" spans="1:2" x14ac:dyDescent="0.3">
      <c r="A2373" t="s">
        <v>24</v>
      </c>
      <c r="B2373" t="s">
        <v>29</v>
      </c>
    </row>
    <row r="2374" spans="1:2" x14ac:dyDescent="0.3">
      <c r="A2374" t="s">
        <v>38</v>
      </c>
      <c r="B2374" t="s">
        <v>29</v>
      </c>
    </row>
    <row r="2375" spans="1:2" x14ac:dyDescent="0.3">
      <c r="A2375" t="s">
        <v>38</v>
      </c>
      <c r="B2375" t="s">
        <v>29</v>
      </c>
    </row>
    <row r="2376" spans="1:2" x14ac:dyDescent="0.3">
      <c r="A2376" t="s">
        <v>38</v>
      </c>
      <c r="B2376" t="s">
        <v>29</v>
      </c>
    </row>
    <row r="2377" spans="1:2" x14ac:dyDescent="0.3">
      <c r="A2377" t="s">
        <v>38</v>
      </c>
      <c r="B2377" t="s">
        <v>29</v>
      </c>
    </row>
    <row r="2378" spans="1:2" x14ac:dyDescent="0.3">
      <c r="A2378" t="s">
        <v>38</v>
      </c>
      <c r="B2378" t="s">
        <v>29</v>
      </c>
    </row>
    <row r="2379" spans="1:2" x14ac:dyDescent="0.3">
      <c r="A2379" t="s">
        <v>38</v>
      </c>
      <c r="B2379" t="s">
        <v>29</v>
      </c>
    </row>
    <row r="2380" spans="1:2" x14ac:dyDescent="0.3">
      <c r="A2380" t="s">
        <v>38</v>
      </c>
      <c r="B2380" t="s">
        <v>29</v>
      </c>
    </row>
    <row r="2381" spans="1:2" x14ac:dyDescent="0.3">
      <c r="A2381" t="s">
        <v>38</v>
      </c>
      <c r="B2381" t="s">
        <v>29</v>
      </c>
    </row>
    <row r="2382" spans="1:2" x14ac:dyDescent="0.3">
      <c r="A2382" t="s">
        <v>38</v>
      </c>
      <c r="B2382" t="s">
        <v>29</v>
      </c>
    </row>
    <row r="2383" spans="1:2" x14ac:dyDescent="0.3">
      <c r="A2383" t="s">
        <v>38</v>
      </c>
      <c r="B2383" t="s">
        <v>29</v>
      </c>
    </row>
    <row r="2384" spans="1:2" x14ac:dyDescent="0.3">
      <c r="A2384" t="s">
        <v>38</v>
      </c>
      <c r="B2384" t="s">
        <v>29</v>
      </c>
    </row>
    <row r="2385" spans="1:2" x14ac:dyDescent="0.3">
      <c r="A2385" t="s">
        <v>38</v>
      </c>
      <c r="B2385" t="s">
        <v>29</v>
      </c>
    </row>
    <row r="2386" spans="1:2" x14ac:dyDescent="0.3">
      <c r="A2386" t="s">
        <v>38</v>
      </c>
      <c r="B2386" t="s">
        <v>29</v>
      </c>
    </row>
    <row r="2387" spans="1:2" x14ac:dyDescent="0.3">
      <c r="A2387" t="s">
        <v>38</v>
      </c>
      <c r="B2387" t="s">
        <v>29</v>
      </c>
    </row>
    <row r="2388" spans="1:2" x14ac:dyDescent="0.3">
      <c r="A2388" t="s">
        <v>38</v>
      </c>
      <c r="B2388" t="s">
        <v>29</v>
      </c>
    </row>
    <row r="2389" spans="1:2" x14ac:dyDescent="0.3">
      <c r="A2389" t="s">
        <v>38</v>
      </c>
      <c r="B2389" t="s">
        <v>29</v>
      </c>
    </row>
    <row r="2390" spans="1:2" x14ac:dyDescent="0.3">
      <c r="A2390" t="s">
        <v>38</v>
      </c>
      <c r="B2390" t="s">
        <v>29</v>
      </c>
    </row>
    <row r="2391" spans="1:2" x14ac:dyDescent="0.3">
      <c r="A2391" t="s">
        <v>38</v>
      </c>
      <c r="B2391" t="s">
        <v>29</v>
      </c>
    </row>
    <row r="2392" spans="1:2" x14ac:dyDescent="0.3">
      <c r="A2392" t="s">
        <v>38</v>
      </c>
      <c r="B2392" t="s">
        <v>29</v>
      </c>
    </row>
    <row r="2393" spans="1:2" x14ac:dyDescent="0.3">
      <c r="A2393" t="s">
        <v>38</v>
      </c>
      <c r="B2393" t="s">
        <v>29</v>
      </c>
    </row>
    <row r="2394" spans="1:2" x14ac:dyDescent="0.3">
      <c r="A2394" t="s">
        <v>24</v>
      </c>
      <c r="B2394" t="s">
        <v>29</v>
      </c>
    </row>
    <row r="2395" spans="1:2" x14ac:dyDescent="0.3">
      <c r="A2395" t="s">
        <v>38</v>
      </c>
      <c r="B2395" t="s">
        <v>29</v>
      </c>
    </row>
    <row r="2396" spans="1:2" x14ac:dyDescent="0.3">
      <c r="A2396" t="s">
        <v>38</v>
      </c>
      <c r="B2396" t="s">
        <v>29</v>
      </c>
    </row>
    <row r="2397" spans="1:2" x14ac:dyDescent="0.3">
      <c r="A2397" t="s">
        <v>38</v>
      </c>
      <c r="B2397" t="s">
        <v>29</v>
      </c>
    </row>
    <row r="2398" spans="1:2" x14ac:dyDescent="0.3">
      <c r="A2398" t="s">
        <v>38</v>
      </c>
      <c r="B2398" t="s">
        <v>29</v>
      </c>
    </row>
    <row r="2399" spans="1:2" x14ac:dyDescent="0.3">
      <c r="A2399" t="s">
        <v>38</v>
      </c>
      <c r="B2399" t="s">
        <v>29</v>
      </c>
    </row>
    <row r="2400" spans="1:2" x14ac:dyDescent="0.3">
      <c r="A2400" t="s">
        <v>38</v>
      </c>
      <c r="B2400" t="s">
        <v>29</v>
      </c>
    </row>
    <row r="2401" spans="1:2" x14ac:dyDescent="0.3">
      <c r="A2401" t="s">
        <v>38</v>
      </c>
      <c r="B2401" t="s">
        <v>29</v>
      </c>
    </row>
    <row r="2402" spans="1:2" x14ac:dyDescent="0.3">
      <c r="A2402" t="s">
        <v>38</v>
      </c>
      <c r="B2402" t="s">
        <v>29</v>
      </c>
    </row>
    <row r="2403" spans="1:2" x14ac:dyDescent="0.3">
      <c r="A2403" t="s">
        <v>38</v>
      </c>
      <c r="B2403" t="s">
        <v>29</v>
      </c>
    </row>
    <row r="2404" spans="1:2" x14ac:dyDescent="0.3">
      <c r="A2404" t="s">
        <v>38</v>
      </c>
      <c r="B2404" t="s">
        <v>29</v>
      </c>
    </row>
    <row r="2405" spans="1:2" x14ac:dyDescent="0.3">
      <c r="A2405" t="s">
        <v>35</v>
      </c>
      <c r="B2405" t="s">
        <v>18</v>
      </c>
    </row>
    <row r="2406" spans="1:2" x14ac:dyDescent="0.3">
      <c r="A2406" t="s">
        <v>38</v>
      </c>
      <c r="B2406" t="s">
        <v>29</v>
      </c>
    </row>
    <row r="2407" spans="1:2" x14ac:dyDescent="0.3">
      <c r="A2407" t="s">
        <v>38</v>
      </c>
      <c r="B2407" t="s">
        <v>29</v>
      </c>
    </row>
    <row r="2408" spans="1:2" x14ac:dyDescent="0.3">
      <c r="A2408" t="s">
        <v>38</v>
      </c>
      <c r="B2408" t="s">
        <v>29</v>
      </c>
    </row>
    <row r="2409" spans="1:2" x14ac:dyDescent="0.3">
      <c r="A2409" t="s">
        <v>38</v>
      </c>
      <c r="B2409" t="s">
        <v>29</v>
      </c>
    </row>
    <row r="2410" spans="1:2" x14ac:dyDescent="0.3">
      <c r="A2410" t="s">
        <v>38</v>
      </c>
      <c r="B2410" t="s">
        <v>29</v>
      </c>
    </row>
    <row r="2411" spans="1:2" x14ac:dyDescent="0.3">
      <c r="A2411" t="s">
        <v>38</v>
      </c>
      <c r="B2411" t="s">
        <v>29</v>
      </c>
    </row>
    <row r="2412" spans="1:2" x14ac:dyDescent="0.3">
      <c r="A2412" t="s">
        <v>38</v>
      </c>
      <c r="B2412" t="s">
        <v>29</v>
      </c>
    </row>
    <row r="2413" spans="1:2" x14ac:dyDescent="0.3">
      <c r="A2413" t="s">
        <v>38</v>
      </c>
      <c r="B2413" t="s">
        <v>29</v>
      </c>
    </row>
    <row r="2414" spans="1:2" x14ac:dyDescent="0.3">
      <c r="A2414" t="s">
        <v>38</v>
      </c>
      <c r="B2414" t="s">
        <v>29</v>
      </c>
    </row>
    <row r="2415" spans="1:2" x14ac:dyDescent="0.3">
      <c r="A2415" t="s">
        <v>38</v>
      </c>
      <c r="B2415" t="s">
        <v>29</v>
      </c>
    </row>
    <row r="2416" spans="1:2" x14ac:dyDescent="0.3">
      <c r="A2416" t="s">
        <v>117</v>
      </c>
      <c r="B2416" t="s">
        <v>14</v>
      </c>
    </row>
    <row r="2417" spans="1:2" x14ac:dyDescent="0.3">
      <c r="A2417" t="s">
        <v>38</v>
      </c>
      <c r="B2417" t="s">
        <v>29</v>
      </c>
    </row>
    <row r="2418" spans="1:2" x14ac:dyDescent="0.3">
      <c r="A2418" t="s">
        <v>38</v>
      </c>
      <c r="B2418" t="s">
        <v>29</v>
      </c>
    </row>
    <row r="2419" spans="1:2" x14ac:dyDescent="0.3">
      <c r="A2419" t="s">
        <v>38</v>
      </c>
      <c r="B2419" t="s">
        <v>29</v>
      </c>
    </row>
    <row r="2420" spans="1:2" x14ac:dyDescent="0.3">
      <c r="A2420" t="s">
        <v>38</v>
      </c>
      <c r="B2420" t="s">
        <v>29</v>
      </c>
    </row>
    <row r="2421" spans="1:2" x14ac:dyDescent="0.3">
      <c r="A2421" t="s">
        <v>38</v>
      </c>
      <c r="B2421" t="s">
        <v>29</v>
      </c>
    </row>
    <row r="2422" spans="1:2" x14ac:dyDescent="0.3">
      <c r="A2422" t="s">
        <v>38</v>
      </c>
      <c r="B2422" t="s">
        <v>29</v>
      </c>
    </row>
    <row r="2423" spans="1:2" x14ac:dyDescent="0.3">
      <c r="A2423" t="s">
        <v>38</v>
      </c>
      <c r="B2423" t="s">
        <v>29</v>
      </c>
    </row>
    <row r="2424" spans="1:2" x14ac:dyDescent="0.3">
      <c r="A2424" t="s">
        <v>38</v>
      </c>
      <c r="B2424" t="s">
        <v>29</v>
      </c>
    </row>
    <row r="2425" spans="1:2" x14ac:dyDescent="0.3">
      <c r="A2425" t="s">
        <v>38</v>
      </c>
      <c r="B2425" t="s">
        <v>29</v>
      </c>
    </row>
    <row r="2426" spans="1:2" x14ac:dyDescent="0.3">
      <c r="A2426" t="s">
        <v>38</v>
      </c>
      <c r="B2426" t="s">
        <v>29</v>
      </c>
    </row>
    <row r="2427" spans="1:2" x14ac:dyDescent="0.3">
      <c r="A2427" t="s">
        <v>47</v>
      </c>
      <c r="B2427" t="s">
        <v>14</v>
      </c>
    </row>
    <row r="2428" spans="1:2" x14ac:dyDescent="0.3">
      <c r="A2428" t="s">
        <v>38</v>
      </c>
      <c r="B2428" t="s">
        <v>29</v>
      </c>
    </row>
    <row r="2429" spans="1:2" x14ac:dyDescent="0.3">
      <c r="A2429" t="s">
        <v>38</v>
      </c>
      <c r="B2429" t="s">
        <v>29</v>
      </c>
    </row>
    <row r="2430" spans="1:2" x14ac:dyDescent="0.3">
      <c r="A2430" t="s">
        <v>38</v>
      </c>
      <c r="B2430" t="s">
        <v>29</v>
      </c>
    </row>
    <row r="2431" spans="1:2" x14ac:dyDescent="0.3">
      <c r="A2431" t="s">
        <v>38</v>
      </c>
      <c r="B2431" t="s">
        <v>29</v>
      </c>
    </row>
    <row r="2432" spans="1:2" x14ac:dyDescent="0.3">
      <c r="A2432" t="s">
        <v>38</v>
      </c>
      <c r="B2432" t="s">
        <v>29</v>
      </c>
    </row>
    <row r="2433" spans="1:2" x14ac:dyDescent="0.3">
      <c r="A2433" t="s">
        <v>38</v>
      </c>
      <c r="B2433" t="s">
        <v>29</v>
      </c>
    </row>
    <row r="2434" spans="1:2" x14ac:dyDescent="0.3">
      <c r="A2434" t="s">
        <v>38</v>
      </c>
      <c r="B2434" t="s">
        <v>29</v>
      </c>
    </row>
    <row r="2435" spans="1:2" x14ac:dyDescent="0.3">
      <c r="A2435" t="s">
        <v>38</v>
      </c>
      <c r="B2435" t="s">
        <v>29</v>
      </c>
    </row>
    <row r="2436" spans="1:2" x14ac:dyDescent="0.3">
      <c r="A2436" t="s">
        <v>38</v>
      </c>
      <c r="B2436" t="s">
        <v>29</v>
      </c>
    </row>
    <row r="2437" spans="1:2" x14ac:dyDescent="0.3">
      <c r="A2437" t="s">
        <v>38</v>
      </c>
      <c r="B2437" t="s">
        <v>29</v>
      </c>
    </row>
    <row r="2438" spans="1:2" x14ac:dyDescent="0.3">
      <c r="A2438" t="s">
        <v>467</v>
      </c>
      <c r="B2438" t="s">
        <v>18</v>
      </c>
    </row>
    <row r="2439" spans="1:2" x14ac:dyDescent="0.3">
      <c r="A2439" t="s">
        <v>47</v>
      </c>
      <c r="B2439" t="s">
        <v>14</v>
      </c>
    </row>
    <row r="2440" spans="1:2" x14ac:dyDescent="0.3">
      <c r="A2440" t="s">
        <v>38</v>
      </c>
      <c r="B2440" t="s">
        <v>29</v>
      </c>
    </row>
    <row r="2441" spans="1:2" x14ac:dyDescent="0.3">
      <c r="A2441" t="s">
        <v>38</v>
      </c>
      <c r="B2441" t="s">
        <v>29</v>
      </c>
    </row>
    <row r="2442" spans="1:2" x14ac:dyDescent="0.3">
      <c r="A2442" t="s">
        <v>38</v>
      </c>
      <c r="B2442" t="s">
        <v>29</v>
      </c>
    </row>
    <row r="2443" spans="1:2" x14ac:dyDescent="0.3">
      <c r="A2443" t="s">
        <v>38</v>
      </c>
      <c r="B2443" t="s">
        <v>29</v>
      </c>
    </row>
    <row r="2444" spans="1:2" x14ac:dyDescent="0.3">
      <c r="A2444" t="s">
        <v>38</v>
      </c>
      <c r="B2444" t="s">
        <v>29</v>
      </c>
    </row>
    <row r="2445" spans="1:2" x14ac:dyDescent="0.3">
      <c r="A2445" t="s">
        <v>38</v>
      </c>
      <c r="B2445" t="s">
        <v>29</v>
      </c>
    </row>
    <row r="2446" spans="1:2" x14ac:dyDescent="0.3">
      <c r="A2446" t="s">
        <v>38</v>
      </c>
      <c r="B2446" t="s">
        <v>29</v>
      </c>
    </row>
    <row r="2447" spans="1:2" x14ac:dyDescent="0.3">
      <c r="A2447" t="s">
        <v>38</v>
      </c>
      <c r="B2447" t="s">
        <v>29</v>
      </c>
    </row>
    <row r="2448" spans="1:2" x14ac:dyDescent="0.3">
      <c r="A2448" t="s">
        <v>38</v>
      </c>
      <c r="B2448" t="s">
        <v>29</v>
      </c>
    </row>
    <row r="2449" spans="1:2" x14ac:dyDescent="0.3">
      <c r="A2449" t="s">
        <v>38</v>
      </c>
      <c r="B2449" t="s">
        <v>29</v>
      </c>
    </row>
    <row r="2450" spans="1:2" x14ac:dyDescent="0.3">
      <c r="A2450" t="s">
        <v>47</v>
      </c>
      <c r="B2450" t="s">
        <v>14</v>
      </c>
    </row>
    <row r="2451" spans="1:2" x14ac:dyDescent="0.3">
      <c r="A2451" t="s">
        <v>38</v>
      </c>
      <c r="B2451" t="s">
        <v>29</v>
      </c>
    </row>
    <row r="2452" spans="1:2" x14ac:dyDescent="0.3">
      <c r="A2452" t="s">
        <v>38</v>
      </c>
      <c r="B2452" t="s">
        <v>29</v>
      </c>
    </row>
    <row r="2453" spans="1:2" x14ac:dyDescent="0.3">
      <c r="A2453" t="s">
        <v>38</v>
      </c>
      <c r="B2453" t="s">
        <v>29</v>
      </c>
    </row>
    <row r="2454" spans="1:2" x14ac:dyDescent="0.3">
      <c r="A2454" t="s">
        <v>38</v>
      </c>
      <c r="B2454" t="s">
        <v>29</v>
      </c>
    </row>
    <row r="2455" spans="1:2" x14ac:dyDescent="0.3">
      <c r="A2455" t="s">
        <v>38</v>
      </c>
      <c r="B2455" t="s">
        <v>29</v>
      </c>
    </row>
    <row r="2456" spans="1:2" x14ac:dyDescent="0.3">
      <c r="A2456" t="s">
        <v>38</v>
      </c>
      <c r="B2456" t="s">
        <v>29</v>
      </c>
    </row>
    <row r="2457" spans="1:2" x14ac:dyDescent="0.3">
      <c r="A2457" t="s">
        <v>38</v>
      </c>
      <c r="B2457" t="s">
        <v>29</v>
      </c>
    </row>
    <row r="2458" spans="1:2" x14ac:dyDescent="0.3">
      <c r="A2458" t="s">
        <v>38</v>
      </c>
      <c r="B2458" t="s">
        <v>29</v>
      </c>
    </row>
    <row r="2459" spans="1:2" x14ac:dyDescent="0.3">
      <c r="A2459" t="s">
        <v>38</v>
      </c>
      <c r="B2459" t="s">
        <v>14</v>
      </c>
    </row>
    <row r="2460" spans="1:2" x14ac:dyDescent="0.3">
      <c r="A2460" t="s">
        <v>38</v>
      </c>
      <c r="B2460" t="s">
        <v>29</v>
      </c>
    </row>
    <row r="2461" spans="1:2" x14ac:dyDescent="0.3">
      <c r="A2461" t="s">
        <v>41</v>
      </c>
      <c r="B2461" t="s">
        <v>18</v>
      </c>
    </row>
    <row r="2462" spans="1:2" x14ac:dyDescent="0.3">
      <c r="A2462" t="s">
        <v>38</v>
      </c>
      <c r="B2462" t="s">
        <v>29</v>
      </c>
    </row>
    <row r="2463" spans="1:2" x14ac:dyDescent="0.3">
      <c r="A2463" t="s">
        <v>38</v>
      </c>
      <c r="B2463" t="s">
        <v>29</v>
      </c>
    </row>
    <row r="2464" spans="1:2" x14ac:dyDescent="0.3">
      <c r="A2464" t="s">
        <v>38</v>
      </c>
      <c r="B2464" t="s">
        <v>29</v>
      </c>
    </row>
    <row r="2465" spans="1:2" x14ac:dyDescent="0.3">
      <c r="A2465" t="s">
        <v>38</v>
      </c>
      <c r="B2465" t="s">
        <v>29</v>
      </c>
    </row>
    <row r="2466" spans="1:2" x14ac:dyDescent="0.3">
      <c r="A2466" t="s">
        <v>38</v>
      </c>
      <c r="B2466" t="s">
        <v>29</v>
      </c>
    </row>
    <row r="2467" spans="1:2" x14ac:dyDescent="0.3">
      <c r="A2467" t="s">
        <v>38</v>
      </c>
      <c r="B2467" t="s">
        <v>29</v>
      </c>
    </row>
    <row r="2468" spans="1:2" x14ac:dyDescent="0.3">
      <c r="A2468" t="s">
        <v>38</v>
      </c>
      <c r="B2468" t="s">
        <v>29</v>
      </c>
    </row>
    <row r="2469" spans="1:2" x14ac:dyDescent="0.3">
      <c r="A2469" t="s">
        <v>38</v>
      </c>
      <c r="B2469" t="s">
        <v>29</v>
      </c>
    </row>
    <row r="2470" spans="1:2" x14ac:dyDescent="0.3">
      <c r="A2470" t="s">
        <v>38</v>
      </c>
      <c r="B2470" t="s">
        <v>29</v>
      </c>
    </row>
    <row r="2471" spans="1:2" x14ac:dyDescent="0.3">
      <c r="A2471" t="s">
        <v>38</v>
      </c>
      <c r="B2471" t="s">
        <v>29</v>
      </c>
    </row>
    <row r="2472" spans="1:2" x14ac:dyDescent="0.3">
      <c r="A2472" t="s">
        <v>38</v>
      </c>
      <c r="B2472" t="s">
        <v>29</v>
      </c>
    </row>
    <row r="2473" spans="1:2" x14ac:dyDescent="0.3">
      <c r="A2473" t="s">
        <v>38</v>
      </c>
      <c r="B2473" t="s">
        <v>29</v>
      </c>
    </row>
    <row r="2474" spans="1:2" x14ac:dyDescent="0.3">
      <c r="A2474" t="s">
        <v>38</v>
      </c>
      <c r="B2474" t="s">
        <v>14</v>
      </c>
    </row>
    <row r="2475" spans="1:2" x14ac:dyDescent="0.3">
      <c r="A2475" t="s">
        <v>38</v>
      </c>
      <c r="B2475" t="s">
        <v>29</v>
      </c>
    </row>
    <row r="2476" spans="1:2" x14ac:dyDescent="0.3">
      <c r="A2476" t="s">
        <v>38</v>
      </c>
      <c r="B2476" t="s">
        <v>29</v>
      </c>
    </row>
    <row r="2477" spans="1:2" x14ac:dyDescent="0.3">
      <c r="A2477" t="s">
        <v>38</v>
      </c>
      <c r="B2477" t="s">
        <v>29</v>
      </c>
    </row>
    <row r="2478" spans="1:2" x14ac:dyDescent="0.3">
      <c r="A2478" t="s">
        <v>38</v>
      </c>
      <c r="B2478" t="s">
        <v>14</v>
      </c>
    </row>
    <row r="2479" spans="1:2" x14ac:dyDescent="0.3">
      <c r="A2479" t="s">
        <v>38</v>
      </c>
      <c r="B2479" t="s">
        <v>29</v>
      </c>
    </row>
    <row r="2480" spans="1:2" x14ac:dyDescent="0.3">
      <c r="A2480" t="s">
        <v>38</v>
      </c>
      <c r="B2480" t="s">
        <v>29</v>
      </c>
    </row>
    <row r="2481" spans="1:2" x14ac:dyDescent="0.3">
      <c r="A2481" t="s">
        <v>38</v>
      </c>
      <c r="B2481" t="s">
        <v>29</v>
      </c>
    </row>
    <row r="2482" spans="1:2" x14ac:dyDescent="0.3">
      <c r="A2482" t="s">
        <v>24</v>
      </c>
      <c r="B2482" t="s">
        <v>29</v>
      </c>
    </row>
    <row r="2483" spans="1:2" x14ac:dyDescent="0.3">
      <c r="A2483" t="s">
        <v>38</v>
      </c>
      <c r="B2483" t="s">
        <v>29</v>
      </c>
    </row>
    <row r="2484" spans="1:2" x14ac:dyDescent="0.3">
      <c r="A2484" t="s">
        <v>38</v>
      </c>
      <c r="B2484" t="s">
        <v>29</v>
      </c>
    </row>
    <row r="2485" spans="1:2" x14ac:dyDescent="0.3">
      <c r="A2485" t="s">
        <v>38</v>
      </c>
      <c r="B2485" t="s">
        <v>29</v>
      </c>
    </row>
    <row r="2486" spans="1:2" x14ac:dyDescent="0.3">
      <c r="A2486" t="s">
        <v>38</v>
      </c>
      <c r="B2486" t="s">
        <v>29</v>
      </c>
    </row>
    <row r="2487" spans="1:2" x14ac:dyDescent="0.3">
      <c r="A2487" t="s">
        <v>38</v>
      </c>
      <c r="B2487" t="s">
        <v>29</v>
      </c>
    </row>
    <row r="2488" spans="1:2" x14ac:dyDescent="0.3">
      <c r="A2488" t="s">
        <v>38</v>
      </c>
      <c r="B2488" t="s">
        <v>29</v>
      </c>
    </row>
    <row r="2489" spans="1:2" x14ac:dyDescent="0.3">
      <c r="A2489" t="s">
        <v>38</v>
      </c>
      <c r="B2489" t="s">
        <v>29</v>
      </c>
    </row>
    <row r="2490" spans="1:2" x14ac:dyDescent="0.3">
      <c r="A2490" t="s">
        <v>38</v>
      </c>
      <c r="B2490" t="s">
        <v>29</v>
      </c>
    </row>
    <row r="2491" spans="1:2" x14ac:dyDescent="0.3">
      <c r="A2491" t="s">
        <v>38</v>
      </c>
      <c r="B2491" t="s">
        <v>29</v>
      </c>
    </row>
    <row r="2492" spans="1:2" x14ac:dyDescent="0.3">
      <c r="A2492" t="s">
        <v>38</v>
      </c>
      <c r="B2492" t="s">
        <v>29</v>
      </c>
    </row>
    <row r="2493" spans="1:2" x14ac:dyDescent="0.3">
      <c r="A2493" t="s">
        <v>38</v>
      </c>
      <c r="B2493" t="s">
        <v>29</v>
      </c>
    </row>
    <row r="2494" spans="1:2" x14ac:dyDescent="0.3">
      <c r="A2494" t="s">
        <v>38</v>
      </c>
      <c r="B2494" t="s">
        <v>29</v>
      </c>
    </row>
    <row r="2495" spans="1:2" x14ac:dyDescent="0.3">
      <c r="A2495" t="s">
        <v>38</v>
      </c>
      <c r="B2495" t="s">
        <v>29</v>
      </c>
    </row>
    <row r="2496" spans="1:2" x14ac:dyDescent="0.3">
      <c r="A2496" t="s">
        <v>38</v>
      </c>
      <c r="B2496" t="s">
        <v>29</v>
      </c>
    </row>
    <row r="2497" spans="1:2" x14ac:dyDescent="0.3">
      <c r="A2497" t="s">
        <v>38</v>
      </c>
      <c r="B2497" t="s">
        <v>29</v>
      </c>
    </row>
    <row r="2498" spans="1:2" x14ac:dyDescent="0.3">
      <c r="A2498" t="s">
        <v>38</v>
      </c>
      <c r="B2498" t="s">
        <v>29</v>
      </c>
    </row>
    <row r="2499" spans="1:2" x14ac:dyDescent="0.3">
      <c r="A2499" t="s">
        <v>38</v>
      </c>
      <c r="B2499" t="s">
        <v>29</v>
      </c>
    </row>
    <row r="2500" spans="1:2" x14ac:dyDescent="0.3">
      <c r="A2500" t="s">
        <v>38</v>
      </c>
      <c r="B2500" t="s">
        <v>29</v>
      </c>
    </row>
    <row r="2501" spans="1:2" x14ac:dyDescent="0.3">
      <c r="A2501" t="s">
        <v>38</v>
      </c>
      <c r="B2501" t="s">
        <v>29</v>
      </c>
    </row>
    <row r="2502" spans="1:2" x14ac:dyDescent="0.3">
      <c r="A2502" t="s">
        <v>38</v>
      </c>
      <c r="B2502" t="s">
        <v>14</v>
      </c>
    </row>
    <row r="2503" spans="1:2" x14ac:dyDescent="0.3">
      <c r="A2503" t="s">
        <v>38</v>
      </c>
      <c r="B2503" t="s">
        <v>29</v>
      </c>
    </row>
    <row r="2504" spans="1:2" x14ac:dyDescent="0.3">
      <c r="A2504" t="s">
        <v>38</v>
      </c>
      <c r="B2504" t="s">
        <v>29</v>
      </c>
    </row>
    <row r="2505" spans="1:2" x14ac:dyDescent="0.3">
      <c r="A2505" t="s">
        <v>38</v>
      </c>
      <c r="B2505" t="s">
        <v>29</v>
      </c>
    </row>
    <row r="2506" spans="1:2" x14ac:dyDescent="0.3">
      <c r="A2506" t="s">
        <v>38</v>
      </c>
      <c r="B2506" t="s">
        <v>29</v>
      </c>
    </row>
    <row r="2507" spans="1:2" x14ac:dyDescent="0.3">
      <c r="A2507" t="s">
        <v>38</v>
      </c>
      <c r="B2507" t="s">
        <v>14</v>
      </c>
    </row>
    <row r="2508" spans="1:2" x14ac:dyDescent="0.3">
      <c r="A2508" t="s">
        <v>62</v>
      </c>
      <c r="B2508" t="s">
        <v>29</v>
      </c>
    </row>
    <row r="2509" spans="1:2" x14ac:dyDescent="0.3">
      <c r="A2509" t="s">
        <v>19</v>
      </c>
      <c r="B2509" t="s">
        <v>29</v>
      </c>
    </row>
    <row r="2510" spans="1:2" x14ac:dyDescent="0.3">
      <c r="A2510" t="s">
        <v>19</v>
      </c>
      <c r="B2510" t="s">
        <v>29</v>
      </c>
    </row>
    <row r="2511" spans="1:2" x14ac:dyDescent="0.3">
      <c r="A2511" t="s">
        <v>35</v>
      </c>
      <c r="B2511" t="s">
        <v>18</v>
      </c>
    </row>
    <row r="2512" spans="1:2" x14ac:dyDescent="0.3">
      <c r="A2512" t="s">
        <v>384</v>
      </c>
      <c r="B2512" t="s">
        <v>29</v>
      </c>
    </row>
    <row r="2513" spans="1:2" x14ac:dyDescent="0.3">
      <c r="A2513" t="s">
        <v>4947</v>
      </c>
      <c r="B2513" t="s">
        <v>14</v>
      </c>
    </row>
    <row r="2514" spans="1:2" x14ac:dyDescent="0.3">
      <c r="A2514" t="s">
        <v>4947</v>
      </c>
      <c r="B2514" t="s">
        <v>29</v>
      </c>
    </row>
    <row r="2515" spans="1:2" x14ac:dyDescent="0.3">
      <c r="A2515" t="s">
        <v>24</v>
      </c>
      <c r="B2515" t="s">
        <v>29</v>
      </c>
    </row>
    <row r="2516" spans="1:2" x14ac:dyDescent="0.3">
      <c r="A2516" t="s">
        <v>24</v>
      </c>
      <c r="B2516" t="s">
        <v>29</v>
      </c>
    </row>
    <row r="2517" spans="1:2" x14ac:dyDescent="0.3">
      <c r="A2517" t="s">
        <v>15</v>
      </c>
      <c r="B2517" t="s">
        <v>14</v>
      </c>
    </row>
    <row r="2518" spans="1:2" x14ac:dyDescent="0.3">
      <c r="A2518" t="s">
        <v>15</v>
      </c>
      <c r="B2518" t="s">
        <v>18</v>
      </c>
    </row>
    <row r="2519" spans="1:2" x14ac:dyDescent="0.3">
      <c r="A2519" t="s">
        <v>24</v>
      </c>
      <c r="B2519" t="s">
        <v>14</v>
      </c>
    </row>
    <row r="2520" spans="1:2" x14ac:dyDescent="0.3">
      <c r="A2520" t="s">
        <v>19</v>
      </c>
      <c r="B2520" t="s">
        <v>18</v>
      </c>
    </row>
    <row r="2521" spans="1:2" x14ac:dyDescent="0.3">
      <c r="A2521" t="s">
        <v>35</v>
      </c>
      <c r="B2521" t="s">
        <v>18</v>
      </c>
    </row>
    <row r="2522" spans="1:2" x14ac:dyDescent="0.3">
      <c r="A2522" t="s">
        <v>73</v>
      </c>
      <c r="B2522" t="s">
        <v>14</v>
      </c>
    </row>
    <row r="2523" spans="1:2" x14ac:dyDescent="0.3">
      <c r="A2523" t="s">
        <v>24</v>
      </c>
      <c r="B2523" t="s">
        <v>14</v>
      </c>
    </row>
    <row r="2524" spans="1:2" x14ac:dyDescent="0.3">
      <c r="A2524" t="s">
        <v>19</v>
      </c>
      <c r="B2524" t="s">
        <v>18</v>
      </c>
    </row>
    <row r="2525" spans="1:2" x14ac:dyDescent="0.3">
      <c r="A2525" t="s">
        <v>19</v>
      </c>
      <c r="B2525" t="s">
        <v>14</v>
      </c>
    </row>
    <row r="2526" spans="1:2" x14ac:dyDescent="0.3">
      <c r="A2526" t="s">
        <v>47</v>
      </c>
      <c r="B2526" t="s">
        <v>29</v>
      </c>
    </row>
    <row r="2527" spans="1:2" x14ac:dyDescent="0.3">
      <c r="A2527" t="s">
        <v>15</v>
      </c>
      <c r="B2527" t="s">
        <v>18</v>
      </c>
    </row>
    <row r="2528" spans="1:2" x14ac:dyDescent="0.3">
      <c r="A2528" t="s">
        <v>15</v>
      </c>
      <c r="B2528" t="s">
        <v>18</v>
      </c>
    </row>
    <row r="2529" spans="1:2" x14ac:dyDescent="0.3">
      <c r="A2529" t="s">
        <v>19</v>
      </c>
      <c r="B2529" t="s">
        <v>14</v>
      </c>
    </row>
    <row r="2530" spans="1:2" x14ac:dyDescent="0.3">
      <c r="A2530" t="s">
        <v>38</v>
      </c>
      <c r="B2530" t="s">
        <v>18</v>
      </c>
    </row>
    <row r="2531" spans="1:2" x14ac:dyDescent="0.3">
      <c r="A2531" t="s">
        <v>67</v>
      </c>
      <c r="B2531" t="s">
        <v>14</v>
      </c>
    </row>
    <row r="2532" spans="1:2" x14ac:dyDescent="0.3">
      <c r="A2532" t="s">
        <v>15</v>
      </c>
      <c r="B2532" t="s">
        <v>14</v>
      </c>
    </row>
    <row r="2533" spans="1:2" x14ac:dyDescent="0.3">
      <c r="A2533" t="s">
        <v>24</v>
      </c>
      <c r="B2533" t="s">
        <v>14</v>
      </c>
    </row>
    <row r="2534" spans="1:2" x14ac:dyDescent="0.3">
      <c r="A2534" t="s">
        <v>47</v>
      </c>
      <c r="B2534" t="s">
        <v>29</v>
      </c>
    </row>
    <row r="2535" spans="1:2" x14ac:dyDescent="0.3">
      <c r="A2535" t="s">
        <v>117</v>
      </c>
      <c r="B2535" t="s">
        <v>29</v>
      </c>
    </row>
    <row r="2536" spans="1:2" x14ac:dyDescent="0.3">
      <c r="A2536" t="s">
        <v>24</v>
      </c>
      <c r="B2536" t="s">
        <v>14</v>
      </c>
    </row>
    <row r="2537" spans="1:2" x14ac:dyDescent="0.3">
      <c r="A2537" t="s">
        <v>47</v>
      </c>
      <c r="B2537" t="s">
        <v>14</v>
      </c>
    </row>
    <row r="2538" spans="1:2" x14ac:dyDescent="0.3">
      <c r="A2538" t="s">
        <v>38</v>
      </c>
      <c r="B2538" t="s">
        <v>18</v>
      </c>
    </row>
    <row r="2539" spans="1:2" x14ac:dyDescent="0.3">
      <c r="A2539" t="s">
        <v>19</v>
      </c>
      <c r="B2539" t="s">
        <v>14</v>
      </c>
    </row>
    <row r="2540" spans="1:2" x14ac:dyDescent="0.3">
      <c r="A2540" t="s">
        <v>24</v>
      </c>
      <c r="B2540" t="s">
        <v>14</v>
      </c>
    </row>
    <row r="2541" spans="1:2" x14ac:dyDescent="0.3">
      <c r="A2541" t="s">
        <v>70</v>
      </c>
      <c r="B2541" t="s">
        <v>29</v>
      </c>
    </row>
    <row r="2542" spans="1:2" x14ac:dyDescent="0.3">
      <c r="A2542" t="s">
        <v>47</v>
      </c>
      <c r="B2542" t="s">
        <v>14</v>
      </c>
    </row>
    <row r="2543" spans="1:2" x14ac:dyDescent="0.3">
      <c r="A2543" t="s">
        <v>19</v>
      </c>
      <c r="B2543" t="s">
        <v>29</v>
      </c>
    </row>
    <row r="2544" spans="1:2" x14ac:dyDescent="0.3">
      <c r="A2544" t="s">
        <v>19</v>
      </c>
      <c r="B2544" t="s">
        <v>14</v>
      </c>
    </row>
    <row r="2545" spans="1:2" x14ac:dyDescent="0.3">
      <c r="A2545" t="s">
        <v>47</v>
      </c>
      <c r="B2545" t="s">
        <v>29</v>
      </c>
    </row>
    <row r="2546" spans="1:2" x14ac:dyDescent="0.3">
      <c r="A2546" t="s">
        <v>38</v>
      </c>
      <c r="B2546" t="s">
        <v>14</v>
      </c>
    </row>
    <row r="2547" spans="1:2" x14ac:dyDescent="0.3">
      <c r="A2547" t="s">
        <v>41</v>
      </c>
      <c r="B2547" t="s">
        <v>29</v>
      </c>
    </row>
    <row r="2548" spans="1:2" x14ac:dyDescent="0.3">
      <c r="A2548" t="s">
        <v>38</v>
      </c>
      <c r="B2548" t="s">
        <v>18</v>
      </c>
    </row>
    <row r="2549" spans="1:2" x14ac:dyDescent="0.3">
      <c r="A2549" t="s">
        <v>174</v>
      </c>
      <c r="B2549" t="s">
        <v>18</v>
      </c>
    </row>
    <row r="2550" spans="1:2" x14ac:dyDescent="0.3">
      <c r="A2550" t="s">
        <v>67</v>
      </c>
      <c r="B2550" t="s">
        <v>14</v>
      </c>
    </row>
    <row r="2551" spans="1:2" x14ac:dyDescent="0.3">
      <c r="A2551" t="s">
        <v>141</v>
      </c>
      <c r="B2551" t="s">
        <v>14</v>
      </c>
    </row>
    <row r="2552" spans="1:2" x14ac:dyDescent="0.3">
      <c r="A2552" t="s">
        <v>47</v>
      </c>
      <c r="B2552" t="s">
        <v>14</v>
      </c>
    </row>
    <row r="2553" spans="1:2" x14ac:dyDescent="0.3">
      <c r="A2553" t="s">
        <v>38</v>
      </c>
      <c r="B2553" t="s">
        <v>18</v>
      </c>
    </row>
    <row r="2554" spans="1:2" x14ac:dyDescent="0.3">
      <c r="A2554" t="s">
        <v>19</v>
      </c>
      <c r="B2554" t="s">
        <v>14</v>
      </c>
    </row>
    <row r="2555" spans="1:2" x14ac:dyDescent="0.3">
      <c r="A2555" t="s">
        <v>95</v>
      </c>
      <c r="B2555" t="s">
        <v>14</v>
      </c>
    </row>
    <row r="2556" spans="1:2" x14ac:dyDescent="0.3">
      <c r="A2556" t="s">
        <v>24</v>
      </c>
      <c r="B2556" t="s">
        <v>29</v>
      </c>
    </row>
    <row r="2557" spans="1:2" x14ac:dyDescent="0.3">
      <c r="A2557" t="s">
        <v>19</v>
      </c>
      <c r="B2557" t="s">
        <v>18</v>
      </c>
    </row>
    <row r="2558" spans="1:2" x14ac:dyDescent="0.3">
      <c r="A2558" t="s">
        <v>47</v>
      </c>
      <c r="B2558" t="s">
        <v>14</v>
      </c>
    </row>
    <row r="2559" spans="1:2" x14ac:dyDescent="0.3">
      <c r="A2559" t="s">
        <v>117</v>
      </c>
      <c r="B2559" t="s">
        <v>18</v>
      </c>
    </row>
    <row r="2560" spans="1:2" x14ac:dyDescent="0.3">
      <c r="A2560" t="s">
        <v>35</v>
      </c>
      <c r="B2560" t="s">
        <v>29</v>
      </c>
    </row>
    <row r="2561" spans="1:2" x14ac:dyDescent="0.3">
      <c r="A2561" t="s">
        <v>24</v>
      </c>
      <c r="B2561" t="s">
        <v>29</v>
      </c>
    </row>
    <row r="2562" spans="1:2" x14ac:dyDescent="0.3">
      <c r="A2562" t="s">
        <v>35</v>
      </c>
      <c r="B2562" t="s">
        <v>14</v>
      </c>
    </row>
    <row r="2563" spans="1:2" x14ac:dyDescent="0.3">
      <c r="A2563" t="s">
        <v>95</v>
      </c>
      <c r="B2563" t="s">
        <v>14</v>
      </c>
    </row>
    <row r="2564" spans="1:2" x14ac:dyDescent="0.3">
      <c r="A2564" t="s">
        <v>38</v>
      </c>
      <c r="B2564" t="s">
        <v>14</v>
      </c>
    </row>
    <row r="2565" spans="1:2" x14ac:dyDescent="0.3">
      <c r="A2565" t="s">
        <v>24</v>
      </c>
      <c r="B2565" t="s">
        <v>14</v>
      </c>
    </row>
    <row r="2566" spans="1:2" x14ac:dyDescent="0.3">
      <c r="A2566" t="s">
        <v>117</v>
      </c>
      <c r="B2566" t="s">
        <v>14</v>
      </c>
    </row>
    <row r="2567" spans="1:2" x14ac:dyDescent="0.3">
      <c r="A2567" t="s">
        <v>15</v>
      </c>
      <c r="B2567" t="s">
        <v>29</v>
      </c>
    </row>
    <row r="2568" spans="1:2" x14ac:dyDescent="0.3">
      <c r="A2568" t="s">
        <v>15</v>
      </c>
      <c r="B2568" t="s">
        <v>29</v>
      </c>
    </row>
    <row r="2569" spans="1:2" x14ac:dyDescent="0.3">
      <c r="A2569" t="s">
        <v>38</v>
      </c>
      <c r="B2569" t="s">
        <v>14</v>
      </c>
    </row>
    <row r="2570" spans="1:2" x14ac:dyDescent="0.3">
      <c r="A2570" t="s">
        <v>19</v>
      </c>
      <c r="B2570" t="s">
        <v>29</v>
      </c>
    </row>
    <row r="2571" spans="1:2" x14ac:dyDescent="0.3">
      <c r="A2571" t="s">
        <v>15</v>
      </c>
      <c r="B2571" t="s">
        <v>29</v>
      </c>
    </row>
    <row r="2572" spans="1:2" x14ac:dyDescent="0.3">
      <c r="A2572" t="s">
        <v>41</v>
      </c>
      <c r="B2572" t="s">
        <v>14</v>
      </c>
    </row>
    <row r="2573" spans="1:2" x14ac:dyDescent="0.3">
      <c r="A2573" t="s">
        <v>41</v>
      </c>
      <c r="B2573" t="s">
        <v>14</v>
      </c>
    </row>
    <row r="2574" spans="1:2" x14ac:dyDescent="0.3">
      <c r="A2574" t="s">
        <v>19</v>
      </c>
      <c r="B2574" t="s">
        <v>29</v>
      </c>
    </row>
    <row r="2575" spans="1:2" x14ac:dyDescent="0.3">
      <c r="A2575" t="s">
        <v>19</v>
      </c>
      <c r="B2575" t="s">
        <v>29</v>
      </c>
    </row>
    <row r="2576" spans="1:2" x14ac:dyDescent="0.3">
      <c r="A2576" t="s">
        <v>35</v>
      </c>
      <c r="B2576" t="s">
        <v>18</v>
      </c>
    </row>
    <row r="2577" spans="1:2" x14ac:dyDescent="0.3">
      <c r="A2577" t="s">
        <v>38</v>
      </c>
      <c r="B2577" t="s">
        <v>14</v>
      </c>
    </row>
    <row r="2578" spans="1:2" x14ac:dyDescent="0.3">
      <c r="A2578" t="s">
        <v>35</v>
      </c>
      <c r="B2578" t="s">
        <v>18</v>
      </c>
    </row>
    <row r="2579" spans="1:2" x14ac:dyDescent="0.3">
      <c r="A2579" t="s">
        <v>24</v>
      </c>
      <c r="B2579" t="s">
        <v>29</v>
      </c>
    </row>
    <row r="2580" spans="1:2" x14ac:dyDescent="0.3">
      <c r="A2580" t="s">
        <v>174</v>
      </c>
      <c r="B2580" t="s">
        <v>14</v>
      </c>
    </row>
    <row r="2581" spans="1:2" x14ac:dyDescent="0.3">
      <c r="A2581" t="s">
        <v>19</v>
      </c>
      <c r="B2581" t="s">
        <v>14</v>
      </c>
    </row>
    <row r="2582" spans="1:2" x14ac:dyDescent="0.3">
      <c r="A2582" t="s">
        <v>19</v>
      </c>
      <c r="B2582" t="s">
        <v>18</v>
      </c>
    </row>
    <row r="2583" spans="1:2" x14ac:dyDescent="0.3">
      <c r="A2583" t="s">
        <v>117</v>
      </c>
      <c r="B2583" t="s">
        <v>14</v>
      </c>
    </row>
    <row r="2584" spans="1:2" x14ac:dyDescent="0.3">
      <c r="A2584" t="s">
        <v>124</v>
      </c>
      <c r="B2584" t="s">
        <v>14</v>
      </c>
    </row>
    <row r="2585" spans="1:2" x14ac:dyDescent="0.3">
      <c r="A2585" t="s">
        <v>141</v>
      </c>
      <c r="B2585" t="s">
        <v>18</v>
      </c>
    </row>
    <row r="2586" spans="1:2" x14ac:dyDescent="0.3">
      <c r="A2586" t="s">
        <v>24</v>
      </c>
      <c r="B2586" t="s">
        <v>14</v>
      </c>
    </row>
    <row r="2587" spans="1:2" x14ac:dyDescent="0.3">
      <c r="A2587" t="s">
        <v>70</v>
      </c>
      <c r="B2587" t="s">
        <v>29</v>
      </c>
    </row>
    <row r="2588" spans="1:2" x14ac:dyDescent="0.3">
      <c r="A2588" t="s">
        <v>44</v>
      </c>
      <c r="B2588" t="s">
        <v>14</v>
      </c>
    </row>
    <row r="2589" spans="1:2" x14ac:dyDescent="0.3">
      <c r="A2589" t="s">
        <v>24</v>
      </c>
      <c r="B2589" t="s">
        <v>29</v>
      </c>
    </row>
    <row r="2590" spans="1:2" x14ac:dyDescent="0.3">
      <c r="A2590" t="s">
        <v>73</v>
      </c>
      <c r="B2590" t="s">
        <v>14</v>
      </c>
    </row>
    <row r="2591" spans="1:2" x14ac:dyDescent="0.3">
      <c r="A2591" t="s">
        <v>44</v>
      </c>
      <c r="B2591" t="s">
        <v>29</v>
      </c>
    </row>
    <row r="2592" spans="1:2" x14ac:dyDescent="0.3">
      <c r="A2592" t="s">
        <v>88</v>
      </c>
      <c r="B2592" t="s">
        <v>14</v>
      </c>
    </row>
    <row r="2593" spans="1:2" x14ac:dyDescent="0.3">
      <c r="A2593" t="s">
        <v>47</v>
      </c>
      <c r="B2593" t="s">
        <v>14</v>
      </c>
    </row>
    <row r="2594" spans="1:2" x14ac:dyDescent="0.3">
      <c r="A2594" t="s">
        <v>304</v>
      </c>
      <c r="B2594" t="s">
        <v>14</v>
      </c>
    </row>
    <row r="2595" spans="1:2" x14ac:dyDescent="0.3">
      <c r="A2595" t="s">
        <v>15</v>
      </c>
      <c r="B2595" t="s">
        <v>29</v>
      </c>
    </row>
    <row r="2596" spans="1:2" x14ac:dyDescent="0.3">
      <c r="A2596" t="s">
        <v>15</v>
      </c>
      <c r="B2596" t="s">
        <v>14</v>
      </c>
    </row>
    <row r="2597" spans="1:2" x14ac:dyDescent="0.3">
      <c r="A2597" t="s">
        <v>19</v>
      </c>
      <c r="B2597" t="s">
        <v>18</v>
      </c>
    </row>
    <row r="2598" spans="1:2" x14ac:dyDescent="0.3">
      <c r="A2598" t="s">
        <v>47</v>
      </c>
      <c r="B2598" t="s">
        <v>14</v>
      </c>
    </row>
    <row r="2599" spans="1:2" x14ac:dyDescent="0.3">
      <c r="A2599" t="s">
        <v>38</v>
      </c>
      <c r="B2599" t="s">
        <v>18</v>
      </c>
    </row>
    <row r="2600" spans="1:2" x14ac:dyDescent="0.3">
      <c r="A2600" t="s">
        <v>38</v>
      </c>
      <c r="B2600" t="s">
        <v>14</v>
      </c>
    </row>
    <row r="2601" spans="1:2" x14ac:dyDescent="0.3">
      <c r="A2601" t="s">
        <v>304</v>
      </c>
      <c r="B2601" t="s">
        <v>14</v>
      </c>
    </row>
    <row r="2602" spans="1:2" x14ac:dyDescent="0.3">
      <c r="A2602" t="s">
        <v>19</v>
      </c>
      <c r="B2602" t="s">
        <v>29</v>
      </c>
    </row>
    <row r="2603" spans="1:2" x14ac:dyDescent="0.3">
      <c r="A2603" t="s">
        <v>19</v>
      </c>
      <c r="B2603" t="s">
        <v>29</v>
      </c>
    </row>
    <row r="2604" spans="1:2" x14ac:dyDescent="0.3">
      <c r="A2604" t="s">
        <v>47</v>
      </c>
      <c r="B2604" t="s">
        <v>14</v>
      </c>
    </row>
    <row r="2605" spans="1:2" x14ac:dyDescent="0.3">
      <c r="A2605" t="s">
        <v>67</v>
      </c>
      <c r="B2605" t="s">
        <v>29</v>
      </c>
    </row>
    <row r="2606" spans="1:2" x14ac:dyDescent="0.3">
      <c r="A2606" t="s">
        <v>24</v>
      </c>
      <c r="B2606" t="s">
        <v>14</v>
      </c>
    </row>
    <row r="2607" spans="1:2" x14ac:dyDescent="0.3">
      <c r="A2607" t="s">
        <v>67</v>
      </c>
      <c r="B2607" t="s">
        <v>14</v>
      </c>
    </row>
    <row r="2608" spans="1:2" x14ac:dyDescent="0.3">
      <c r="A2608" t="s">
        <v>24</v>
      </c>
      <c r="B2608" t="s">
        <v>14</v>
      </c>
    </row>
    <row r="2609" spans="1:2" x14ac:dyDescent="0.3">
      <c r="A2609" t="s">
        <v>41</v>
      </c>
      <c r="B2609" t="s">
        <v>29</v>
      </c>
    </row>
    <row r="2610" spans="1:2" x14ac:dyDescent="0.3">
      <c r="A2610" t="s">
        <v>24</v>
      </c>
      <c r="B2610" t="s">
        <v>29</v>
      </c>
    </row>
    <row r="2611" spans="1:2" x14ac:dyDescent="0.3">
      <c r="A2611" t="s">
        <v>117</v>
      </c>
      <c r="B2611" t="s">
        <v>14</v>
      </c>
    </row>
    <row r="2612" spans="1:2" x14ac:dyDescent="0.3">
      <c r="A2612" t="s">
        <v>70</v>
      </c>
      <c r="B2612" t="s">
        <v>29</v>
      </c>
    </row>
    <row r="2613" spans="1:2" x14ac:dyDescent="0.3">
      <c r="A2613" t="s">
        <v>38</v>
      </c>
      <c r="B2613" t="s">
        <v>14</v>
      </c>
    </row>
    <row r="2614" spans="1:2" x14ac:dyDescent="0.3">
      <c r="A2614" t="s">
        <v>41</v>
      </c>
      <c r="B2614" t="s">
        <v>18</v>
      </c>
    </row>
    <row r="2615" spans="1:2" x14ac:dyDescent="0.3">
      <c r="A2615" t="s">
        <v>47</v>
      </c>
      <c r="B2615" t="s">
        <v>14</v>
      </c>
    </row>
    <row r="2616" spans="1:2" x14ac:dyDescent="0.3">
      <c r="A2616" t="s">
        <v>47</v>
      </c>
      <c r="B2616" t="s">
        <v>29</v>
      </c>
    </row>
    <row r="2617" spans="1:2" x14ac:dyDescent="0.3">
      <c r="A2617" t="s">
        <v>95</v>
      </c>
      <c r="B2617" t="s">
        <v>14</v>
      </c>
    </row>
    <row r="2618" spans="1:2" x14ac:dyDescent="0.3">
      <c r="A2618" t="s">
        <v>41</v>
      </c>
      <c r="B2618" t="s">
        <v>29</v>
      </c>
    </row>
    <row r="2619" spans="1:2" x14ac:dyDescent="0.3">
      <c r="A2619" t="s">
        <v>67</v>
      </c>
      <c r="B2619" t="s">
        <v>14</v>
      </c>
    </row>
    <row r="2620" spans="1:2" x14ac:dyDescent="0.3">
      <c r="A2620" t="s">
        <v>47</v>
      </c>
      <c r="B2620" t="s">
        <v>14</v>
      </c>
    </row>
    <row r="2621" spans="1:2" x14ac:dyDescent="0.3">
      <c r="A2621" t="s">
        <v>19</v>
      </c>
      <c r="B2621" t="s">
        <v>18</v>
      </c>
    </row>
    <row r="2622" spans="1:2" x14ac:dyDescent="0.3">
      <c r="A2622" t="s">
        <v>73</v>
      </c>
      <c r="B2622" t="s">
        <v>14</v>
      </c>
    </row>
    <row r="2623" spans="1:2" x14ac:dyDescent="0.3">
      <c r="A2623" t="s">
        <v>141</v>
      </c>
      <c r="B2623" t="s">
        <v>14</v>
      </c>
    </row>
    <row r="2624" spans="1:2" x14ac:dyDescent="0.3">
      <c r="A2624" t="s">
        <v>24</v>
      </c>
      <c r="B2624" t="s">
        <v>29</v>
      </c>
    </row>
    <row r="2625" spans="1:2" x14ac:dyDescent="0.3">
      <c r="A2625" t="s">
        <v>95</v>
      </c>
      <c r="B2625" t="s">
        <v>14</v>
      </c>
    </row>
    <row r="2626" spans="1:2" x14ac:dyDescent="0.3">
      <c r="A2626" t="s">
        <v>47</v>
      </c>
      <c r="B2626" t="s">
        <v>14</v>
      </c>
    </row>
    <row r="2627" spans="1:2" x14ac:dyDescent="0.3">
      <c r="A2627" t="s">
        <v>24</v>
      </c>
      <c r="B2627" t="s">
        <v>29</v>
      </c>
    </row>
    <row r="2628" spans="1:2" x14ac:dyDescent="0.3">
      <c r="A2628" t="s">
        <v>35</v>
      </c>
      <c r="B2628" t="s">
        <v>18</v>
      </c>
    </row>
    <row r="2629" spans="1:2" x14ac:dyDescent="0.3">
      <c r="A2629" t="s">
        <v>467</v>
      </c>
      <c r="B2629" t="s">
        <v>18</v>
      </c>
    </row>
    <row r="2630" spans="1:2" x14ac:dyDescent="0.3">
      <c r="A2630" t="s">
        <v>15</v>
      </c>
      <c r="B2630" t="s">
        <v>14</v>
      </c>
    </row>
    <row r="2631" spans="1:2" x14ac:dyDescent="0.3">
      <c r="A2631" t="s">
        <v>24</v>
      </c>
      <c r="B2631" t="s">
        <v>14</v>
      </c>
    </row>
    <row r="2632" spans="1:2" x14ac:dyDescent="0.3">
      <c r="A2632" t="s">
        <v>47</v>
      </c>
      <c r="B2632" t="s">
        <v>14</v>
      </c>
    </row>
    <row r="2633" spans="1:2" x14ac:dyDescent="0.3">
      <c r="A2633" t="s">
        <v>15</v>
      </c>
      <c r="B2633" t="s">
        <v>29</v>
      </c>
    </row>
    <row r="2634" spans="1:2" x14ac:dyDescent="0.3">
      <c r="A2634" t="s">
        <v>38</v>
      </c>
      <c r="B2634" t="s">
        <v>14</v>
      </c>
    </row>
    <row r="2635" spans="1:2" x14ac:dyDescent="0.3">
      <c r="A2635" t="s">
        <v>15</v>
      </c>
      <c r="B2635" t="s">
        <v>14</v>
      </c>
    </row>
    <row r="2636" spans="1:2" x14ac:dyDescent="0.3">
      <c r="A2636" t="s">
        <v>38</v>
      </c>
      <c r="B2636" t="s">
        <v>14</v>
      </c>
    </row>
    <row r="2637" spans="1:2" x14ac:dyDescent="0.3">
      <c r="A2637" t="s">
        <v>15</v>
      </c>
      <c r="B2637" t="s">
        <v>29</v>
      </c>
    </row>
    <row r="2638" spans="1:2" x14ac:dyDescent="0.3">
      <c r="A2638" t="s">
        <v>19</v>
      </c>
      <c r="B2638" t="s">
        <v>14</v>
      </c>
    </row>
    <row r="2639" spans="1:2" x14ac:dyDescent="0.3">
      <c r="A2639" t="s">
        <v>19</v>
      </c>
      <c r="B2639" t="s">
        <v>14</v>
      </c>
    </row>
    <row r="2640" spans="1:2" x14ac:dyDescent="0.3">
      <c r="A2640" t="s">
        <v>1988</v>
      </c>
      <c r="B2640" t="s">
        <v>14</v>
      </c>
    </row>
    <row r="2641" spans="1:2" x14ac:dyDescent="0.3">
      <c r="A2641" t="s">
        <v>67</v>
      </c>
      <c r="B2641" t="s">
        <v>14</v>
      </c>
    </row>
    <row r="2642" spans="1:2" x14ac:dyDescent="0.3">
      <c r="A2642" t="s">
        <v>47</v>
      </c>
      <c r="B2642" t="s">
        <v>29</v>
      </c>
    </row>
    <row r="2643" spans="1:2" x14ac:dyDescent="0.3">
      <c r="A2643" t="s">
        <v>41</v>
      </c>
      <c r="B2643" t="s">
        <v>29</v>
      </c>
    </row>
    <row r="2644" spans="1:2" x14ac:dyDescent="0.3">
      <c r="A2644" t="s">
        <v>47</v>
      </c>
      <c r="B2644" t="s">
        <v>14</v>
      </c>
    </row>
    <row r="2645" spans="1:2" x14ac:dyDescent="0.3">
      <c r="A2645" t="s">
        <v>117</v>
      </c>
      <c r="B2645" t="s">
        <v>29</v>
      </c>
    </row>
    <row r="2646" spans="1:2" x14ac:dyDescent="0.3">
      <c r="A2646" t="s">
        <v>47</v>
      </c>
      <c r="B2646" t="s">
        <v>14</v>
      </c>
    </row>
    <row r="2647" spans="1:2" x14ac:dyDescent="0.3">
      <c r="A2647" t="s">
        <v>41</v>
      </c>
      <c r="B2647" t="s">
        <v>14</v>
      </c>
    </row>
    <row r="2648" spans="1:2" x14ac:dyDescent="0.3">
      <c r="A2648" t="s">
        <v>15</v>
      </c>
      <c r="B2648" t="s">
        <v>29</v>
      </c>
    </row>
    <row r="2649" spans="1:2" x14ac:dyDescent="0.3">
      <c r="A2649" t="s">
        <v>62</v>
      </c>
      <c r="B2649" t="s">
        <v>14</v>
      </c>
    </row>
    <row r="2650" spans="1:2" x14ac:dyDescent="0.3">
      <c r="A2650" t="s">
        <v>15</v>
      </c>
      <c r="B2650" t="s">
        <v>14</v>
      </c>
    </row>
    <row r="2651" spans="1:2" x14ac:dyDescent="0.3">
      <c r="A2651" t="s">
        <v>15</v>
      </c>
      <c r="B2651" t="s">
        <v>14</v>
      </c>
    </row>
    <row r="2652" spans="1:2" x14ac:dyDescent="0.3">
      <c r="A2652" t="s">
        <v>73</v>
      </c>
      <c r="B2652" t="s">
        <v>14</v>
      </c>
    </row>
    <row r="2653" spans="1:2" x14ac:dyDescent="0.3">
      <c r="A2653" t="s">
        <v>47</v>
      </c>
      <c r="B2653" t="s">
        <v>14</v>
      </c>
    </row>
    <row r="2654" spans="1:2" x14ac:dyDescent="0.3">
      <c r="A2654" t="s">
        <v>47</v>
      </c>
      <c r="B2654" t="s">
        <v>14</v>
      </c>
    </row>
    <row r="2655" spans="1:2" x14ac:dyDescent="0.3">
      <c r="A2655" t="s">
        <v>35</v>
      </c>
      <c r="B2655" t="s">
        <v>18</v>
      </c>
    </row>
    <row r="2656" spans="1:2" x14ac:dyDescent="0.3">
      <c r="A2656" t="s">
        <v>47</v>
      </c>
      <c r="B2656" t="s">
        <v>14</v>
      </c>
    </row>
    <row r="2657" spans="1:2" x14ac:dyDescent="0.3">
      <c r="A2657" t="s">
        <v>19</v>
      </c>
      <c r="B2657" t="s">
        <v>29</v>
      </c>
    </row>
    <row r="2658" spans="1:2" x14ac:dyDescent="0.3">
      <c r="A2658" t="s">
        <v>24</v>
      </c>
      <c r="B2658" t="s">
        <v>14</v>
      </c>
    </row>
    <row r="2659" spans="1:2" x14ac:dyDescent="0.3">
      <c r="A2659" t="s">
        <v>141</v>
      </c>
      <c r="B2659" t="s">
        <v>29</v>
      </c>
    </row>
    <row r="2660" spans="1:2" x14ac:dyDescent="0.3">
      <c r="A2660" t="s">
        <v>24</v>
      </c>
      <c r="B2660" t="s">
        <v>14</v>
      </c>
    </row>
    <row r="2661" spans="1:2" x14ac:dyDescent="0.3">
      <c r="A2661" t="s">
        <v>41</v>
      </c>
      <c r="B2661" t="s">
        <v>14</v>
      </c>
    </row>
    <row r="2662" spans="1:2" x14ac:dyDescent="0.3">
      <c r="A2662" t="s">
        <v>19</v>
      </c>
      <c r="B2662" t="s">
        <v>14</v>
      </c>
    </row>
    <row r="2663" spans="1:2" x14ac:dyDescent="0.3">
      <c r="A2663" t="s">
        <v>112</v>
      </c>
      <c r="B2663" t="s">
        <v>14</v>
      </c>
    </row>
    <row r="2664" spans="1:2" x14ac:dyDescent="0.3">
      <c r="A2664" t="s">
        <v>24</v>
      </c>
      <c r="B2664" t="s">
        <v>14</v>
      </c>
    </row>
    <row r="2665" spans="1:2" x14ac:dyDescent="0.3">
      <c r="A2665" t="s">
        <v>30</v>
      </c>
      <c r="B2665" t="s">
        <v>29</v>
      </c>
    </row>
    <row r="2666" spans="1:2" x14ac:dyDescent="0.3">
      <c r="A2666" t="s">
        <v>15</v>
      </c>
      <c r="B2666" t="s">
        <v>29</v>
      </c>
    </row>
    <row r="2667" spans="1:2" x14ac:dyDescent="0.3">
      <c r="A2667" t="s">
        <v>67</v>
      </c>
      <c r="B2667" t="s">
        <v>14</v>
      </c>
    </row>
    <row r="2668" spans="1:2" x14ac:dyDescent="0.3">
      <c r="A2668" t="s">
        <v>19</v>
      </c>
      <c r="B2668" t="s">
        <v>18</v>
      </c>
    </row>
    <row r="2669" spans="1:2" x14ac:dyDescent="0.3">
      <c r="A2669" t="s">
        <v>38</v>
      </c>
      <c r="B2669" t="s">
        <v>18</v>
      </c>
    </row>
    <row r="2670" spans="1:2" x14ac:dyDescent="0.3">
      <c r="A2670" t="s">
        <v>24</v>
      </c>
      <c r="B2670" t="s">
        <v>14</v>
      </c>
    </row>
    <row r="2671" spans="1:2" x14ac:dyDescent="0.3">
      <c r="A2671" t="s">
        <v>35</v>
      </c>
      <c r="B2671" t="s">
        <v>29</v>
      </c>
    </row>
    <row r="2672" spans="1:2" x14ac:dyDescent="0.3">
      <c r="A2672" t="s">
        <v>15</v>
      </c>
      <c r="B2672" t="s">
        <v>14</v>
      </c>
    </row>
    <row r="2673" spans="1:2" x14ac:dyDescent="0.3">
      <c r="A2673" t="s">
        <v>24</v>
      </c>
      <c r="B2673" t="s">
        <v>14</v>
      </c>
    </row>
    <row r="2674" spans="1:2" x14ac:dyDescent="0.3">
      <c r="A2674" t="s">
        <v>35</v>
      </c>
      <c r="B2674" t="s">
        <v>18</v>
      </c>
    </row>
    <row r="2675" spans="1:2" x14ac:dyDescent="0.3">
      <c r="A2675" t="s">
        <v>117</v>
      </c>
      <c r="B2675" t="s">
        <v>14</v>
      </c>
    </row>
    <row r="2676" spans="1:2" x14ac:dyDescent="0.3">
      <c r="A2676" t="s">
        <v>41</v>
      </c>
      <c r="B2676" t="s">
        <v>29</v>
      </c>
    </row>
    <row r="2677" spans="1:2" x14ac:dyDescent="0.3">
      <c r="A2677" t="s">
        <v>15</v>
      </c>
      <c r="B2677" t="s">
        <v>18</v>
      </c>
    </row>
    <row r="2678" spans="1:2" x14ac:dyDescent="0.3">
      <c r="A2678" t="s">
        <v>41</v>
      </c>
      <c r="B2678" t="s">
        <v>29</v>
      </c>
    </row>
    <row r="2679" spans="1:2" x14ac:dyDescent="0.3">
      <c r="A2679" t="s">
        <v>15</v>
      </c>
      <c r="B2679" t="s">
        <v>29</v>
      </c>
    </row>
    <row r="2680" spans="1:2" x14ac:dyDescent="0.3">
      <c r="A2680" t="s">
        <v>15</v>
      </c>
      <c r="B2680" t="s">
        <v>14</v>
      </c>
    </row>
    <row r="2681" spans="1:2" x14ac:dyDescent="0.3">
      <c r="A2681" t="s">
        <v>112</v>
      </c>
      <c r="B2681" t="s">
        <v>14</v>
      </c>
    </row>
    <row r="2682" spans="1:2" x14ac:dyDescent="0.3">
      <c r="A2682" t="s">
        <v>15</v>
      </c>
      <c r="B2682" t="s">
        <v>14</v>
      </c>
    </row>
    <row r="2683" spans="1:2" x14ac:dyDescent="0.3">
      <c r="A2683" t="s">
        <v>15</v>
      </c>
      <c r="B2683" t="s">
        <v>14</v>
      </c>
    </row>
    <row r="2684" spans="1:2" x14ac:dyDescent="0.3">
      <c r="A2684" t="s">
        <v>88</v>
      </c>
      <c r="B2684" t="s">
        <v>14</v>
      </c>
    </row>
    <row r="2685" spans="1:2" x14ac:dyDescent="0.3">
      <c r="A2685" t="s">
        <v>41</v>
      </c>
      <c r="B2685" t="s">
        <v>29</v>
      </c>
    </row>
    <row r="2686" spans="1:2" x14ac:dyDescent="0.3">
      <c r="A2686" t="s">
        <v>41</v>
      </c>
      <c r="B2686" t="s">
        <v>29</v>
      </c>
    </row>
    <row r="2687" spans="1:2" x14ac:dyDescent="0.3">
      <c r="A2687" t="s">
        <v>19</v>
      </c>
      <c r="B2687" t="s">
        <v>29</v>
      </c>
    </row>
    <row r="2688" spans="1:2" x14ac:dyDescent="0.3">
      <c r="A2688" t="s">
        <v>24</v>
      </c>
      <c r="B2688" t="s">
        <v>14</v>
      </c>
    </row>
    <row r="2689" spans="1:2" x14ac:dyDescent="0.3">
      <c r="A2689" t="s">
        <v>41</v>
      </c>
      <c r="B2689" t="s">
        <v>14</v>
      </c>
    </row>
    <row r="2690" spans="1:2" x14ac:dyDescent="0.3">
      <c r="A2690" t="s">
        <v>47</v>
      </c>
      <c r="B2690" t="s">
        <v>14</v>
      </c>
    </row>
    <row r="2691" spans="1:2" x14ac:dyDescent="0.3">
      <c r="A2691" t="s">
        <v>47</v>
      </c>
      <c r="B2691" t="s">
        <v>14</v>
      </c>
    </row>
    <row r="2692" spans="1:2" x14ac:dyDescent="0.3">
      <c r="A2692" t="s">
        <v>47</v>
      </c>
      <c r="B2692" t="s">
        <v>14</v>
      </c>
    </row>
    <row r="2693" spans="1:2" x14ac:dyDescent="0.3">
      <c r="A2693" t="s">
        <v>24</v>
      </c>
      <c r="B2693" t="s">
        <v>14</v>
      </c>
    </row>
    <row r="2694" spans="1:2" x14ac:dyDescent="0.3">
      <c r="A2694" t="s">
        <v>41</v>
      </c>
      <c r="B2694" t="s">
        <v>29</v>
      </c>
    </row>
    <row r="2695" spans="1:2" x14ac:dyDescent="0.3">
      <c r="A2695" t="s">
        <v>19</v>
      </c>
      <c r="B2695" t="s">
        <v>29</v>
      </c>
    </row>
    <row r="2696" spans="1:2" x14ac:dyDescent="0.3">
      <c r="A2696" t="s">
        <v>47</v>
      </c>
      <c r="B2696" t="s">
        <v>29</v>
      </c>
    </row>
    <row r="2697" spans="1:2" x14ac:dyDescent="0.3">
      <c r="A2697" t="s">
        <v>384</v>
      </c>
      <c r="B2697" t="s">
        <v>29</v>
      </c>
    </row>
    <row r="2698" spans="1:2" x14ac:dyDescent="0.3">
      <c r="A2698" t="s">
        <v>41</v>
      </c>
      <c r="B2698" t="s">
        <v>29</v>
      </c>
    </row>
    <row r="2699" spans="1:2" x14ac:dyDescent="0.3">
      <c r="A2699" t="s">
        <v>15</v>
      </c>
      <c r="B2699" t="s">
        <v>14</v>
      </c>
    </row>
    <row r="2700" spans="1:2" x14ac:dyDescent="0.3">
      <c r="A2700" t="s">
        <v>35</v>
      </c>
      <c r="B2700" t="s">
        <v>29</v>
      </c>
    </row>
    <row r="2701" spans="1:2" x14ac:dyDescent="0.3">
      <c r="A2701" t="s">
        <v>47</v>
      </c>
      <c r="B2701" t="s">
        <v>14</v>
      </c>
    </row>
    <row r="2702" spans="1:2" x14ac:dyDescent="0.3">
      <c r="A2702" t="s">
        <v>467</v>
      </c>
      <c r="B2702" t="s">
        <v>18</v>
      </c>
    </row>
    <row r="2703" spans="1:2" x14ac:dyDescent="0.3">
      <c r="A2703" t="s">
        <v>67</v>
      </c>
      <c r="B2703" t="s">
        <v>29</v>
      </c>
    </row>
    <row r="2704" spans="1:2" x14ac:dyDescent="0.3">
      <c r="A2704" t="s">
        <v>124</v>
      </c>
      <c r="B2704" t="s">
        <v>14</v>
      </c>
    </row>
    <row r="2705" spans="1:2" x14ac:dyDescent="0.3">
      <c r="A2705" t="s">
        <v>47</v>
      </c>
      <c r="B2705" t="s">
        <v>14</v>
      </c>
    </row>
    <row r="2706" spans="1:2" x14ac:dyDescent="0.3">
      <c r="A2706" t="s">
        <v>38</v>
      </c>
      <c r="B2706" t="s">
        <v>18</v>
      </c>
    </row>
    <row r="2707" spans="1:2" x14ac:dyDescent="0.3">
      <c r="A2707" t="s">
        <v>19</v>
      </c>
      <c r="B2707" t="s">
        <v>14</v>
      </c>
    </row>
    <row r="2708" spans="1:2" x14ac:dyDescent="0.3">
      <c r="A2708" t="s">
        <v>15</v>
      </c>
      <c r="B2708" t="s">
        <v>29</v>
      </c>
    </row>
    <row r="2709" spans="1:2" x14ac:dyDescent="0.3">
      <c r="A2709" t="s">
        <v>41</v>
      </c>
      <c r="B2709" t="s">
        <v>18</v>
      </c>
    </row>
    <row r="2710" spans="1:2" x14ac:dyDescent="0.3">
      <c r="A2710" t="s">
        <v>38</v>
      </c>
      <c r="B2710" t="s">
        <v>14</v>
      </c>
    </row>
    <row r="2711" spans="1:2" x14ac:dyDescent="0.3">
      <c r="A2711" t="s">
        <v>38</v>
      </c>
      <c r="B2711" t="s">
        <v>14</v>
      </c>
    </row>
    <row r="2712" spans="1:2" x14ac:dyDescent="0.3">
      <c r="A2712" t="s">
        <v>67</v>
      </c>
      <c r="B2712" t="s">
        <v>14</v>
      </c>
    </row>
    <row r="2713" spans="1:2" x14ac:dyDescent="0.3">
      <c r="A2713" t="s">
        <v>467</v>
      </c>
      <c r="B2713" t="s">
        <v>14</v>
      </c>
    </row>
    <row r="2714" spans="1:2" x14ac:dyDescent="0.3">
      <c r="A2714" t="s">
        <v>95</v>
      </c>
      <c r="B2714" t="s">
        <v>14</v>
      </c>
    </row>
    <row r="2715" spans="1:2" x14ac:dyDescent="0.3">
      <c r="A2715" t="s">
        <v>15</v>
      </c>
      <c r="B2715" t="s">
        <v>14</v>
      </c>
    </row>
    <row r="2716" spans="1:2" x14ac:dyDescent="0.3">
      <c r="A2716" t="s">
        <v>38</v>
      </c>
      <c r="B2716" t="s">
        <v>14</v>
      </c>
    </row>
    <row r="2717" spans="1:2" x14ac:dyDescent="0.3">
      <c r="A2717" t="s">
        <v>24</v>
      </c>
      <c r="B2717" t="s">
        <v>29</v>
      </c>
    </row>
    <row r="2718" spans="1:2" x14ac:dyDescent="0.3">
      <c r="A2718" t="s">
        <v>41</v>
      </c>
      <c r="B2718" t="s">
        <v>18</v>
      </c>
    </row>
    <row r="2719" spans="1:2" x14ac:dyDescent="0.3">
      <c r="A2719" t="s">
        <v>38</v>
      </c>
      <c r="B2719" t="s">
        <v>14</v>
      </c>
    </row>
    <row r="2720" spans="1:2" x14ac:dyDescent="0.3">
      <c r="A2720" t="s">
        <v>19</v>
      </c>
      <c r="B2720" t="s">
        <v>18</v>
      </c>
    </row>
    <row r="2721" spans="1:2" x14ac:dyDescent="0.3">
      <c r="A2721" t="s">
        <v>95</v>
      </c>
      <c r="B2721" t="s">
        <v>14</v>
      </c>
    </row>
    <row r="2722" spans="1:2" x14ac:dyDescent="0.3">
      <c r="A2722" t="s">
        <v>117</v>
      </c>
      <c r="B2722" t="s">
        <v>14</v>
      </c>
    </row>
    <row r="2723" spans="1:2" x14ac:dyDescent="0.3">
      <c r="A2723" t="s">
        <v>35</v>
      </c>
      <c r="B2723" t="s">
        <v>29</v>
      </c>
    </row>
    <row r="2724" spans="1:2" x14ac:dyDescent="0.3">
      <c r="A2724" t="s">
        <v>124</v>
      </c>
      <c r="B2724" t="s">
        <v>14</v>
      </c>
    </row>
    <row r="2725" spans="1:2" x14ac:dyDescent="0.3">
      <c r="A2725" t="s">
        <v>38</v>
      </c>
      <c r="B2725" t="s">
        <v>14</v>
      </c>
    </row>
    <row r="2726" spans="1:2" x14ac:dyDescent="0.3">
      <c r="A2726" t="s">
        <v>95</v>
      </c>
      <c r="B2726" t="s">
        <v>14</v>
      </c>
    </row>
    <row r="2727" spans="1:2" x14ac:dyDescent="0.3">
      <c r="A2727" t="s">
        <v>41</v>
      </c>
      <c r="B2727" t="s">
        <v>29</v>
      </c>
    </row>
    <row r="2728" spans="1:2" x14ac:dyDescent="0.3">
      <c r="A2728" t="s">
        <v>47</v>
      </c>
      <c r="B2728" t="s">
        <v>14</v>
      </c>
    </row>
    <row r="2729" spans="1:2" x14ac:dyDescent="0.3">
      <c r="A2729" t="s">
        <v>19</v>
      </c>
      <c r="B2729" t="s">
        <v>18</v>
      </c>
    </row>
    <row r="2730" spans="1:2" x14ac:dyDescent="0.3">
      <c r="A2730" t="s">
        <v>19</v>
      </c>
      <c r="B2730" t="s">
        <v>14</v>
      </c>
    </row>
    <row r="2731" spans="1:2" x14ac:dyDescent="0.3">
      <c r="A2731" t="s">
        <v>112</v>
      </c>
      <c r="B2731" t="s">
        <v>14</v>
      </c>
    </row>
    <row r="2732" spans="1:2" x14ac:dyDescent="0.3">
      <c r="A2732" t="s">
        <v>141</v>
      </c>
      <c r="B2732" t="s">
        <v>14</v>
      </c>
    </row>
    <row r="2733" spans="1:2" x14ac:dyDescent="0.3">
      <c r="A2733" t="s">
        <v>38</v>
      </c>
      <c r="B2733" t="s">
        <v>14</v>
      </c>
    </row>
    <row r="2734" spans="1:2" x14ac:dyDescent="0.3">
      <c r="A2734" t="s">
        <v>35</v>
      </c>
      <c r="B2734" t="s">
        <v>18</v>
      </c>
    </row>
    <row r="2735" spans="1:2" x14ac:dyDescent="0.3">
      <c r="A2735" t="s">
        <v>35</v>
      </c>
      <c r="B2735" t="s">
        <v>18</v>
      </c>
    </row>
    <row r="2736" spans="1:2" x14ac:dyDescent="0.3">
      <c r="A2736" t="s">
        <v>41</v>
      </c>
      <c r="B2736" t="s">
        <v>29</v>
      </c>
    </row>
    <row r="2737" spans="1:2" x14ac:dyDescent="0.3">
      <c r="A2737" t="s">
        <v>41</v>
      </c>
      <c r="B2737" t="s">
        <v>29</v>
      </c>
    </row>
    <row r="2738" spans="1:2" x14ac:dyDescent="0.3">
      <c r="A2738" t="s">
        <v>41</v>
      </c>
      <c r="B2738" t="s">
        <v>14</v>
      </c>
    </row>
    <row r="2739" spans="1:2" x14ac:dyDescent="0.3">
      <c r="A2739" t="s">
        <v>95</v>
      </c>
      <c r="B2739" t="s">
        <v>14</v>
      </c>
    </row>
    <row r="2740" spans="1:2" x14ac:dyDescent="0.3">
      <c r="A2740" t="s">
        <v>47</v>
      </c>
      <c r="B2740" t="s">
        <v>14</v>
      </c>
    </row>
    <row r="2741" spans="1:2" x14ac:dyDescent="0.3">
      <c r="A2741" t="s">
        <v>47</v>
      </c>
      <c r="B2741" t="s">
        <v>14</v>
      </c>
    </row>
    <row r="2742" spans="1:2" x14ac:dyDescent="0.3">
      <c r="A2742" t="s">
        <v>24</v>
      </c>
      <c r="B2742" t="s">
        <v>18</v>
      </c>
    </row>
    <row r="2743" spans="1:2" x14ac:dyDescent="0.3">
      <c r="A2743" t="s">
        <v>38</v>
      </c>
      <c r="B2743" t="s">
        <v>14</v>
      </c>
    </row>
    <row r="2744" spans="1:2" x14ac:dyDescent="0.3">
      <c r="A2744" t="s">
        <v>38</v>
      </c>
      <c r="B2744" t="s">
        <v>14</v>
      </c>
    </row>
    <row r="2745" spans="1:2" x14ac:dyDescent="0.3">
      <c r="A2745" t="s">
        <v>38</v>
      </c>
      <c r="B2745" t="s">
        <v>14</v>
      </c>
    </row>
    <row r="2746" spans="1:2" x14ac:dyDescent="0.3">
      <c r="A2746" t="s">
        <v>112</v>
      </c>
      <c r="B2746" t="s">
        <v>14</v>
      </c>
    </row>
    <row r="2747" spans="1:2" x14ac:dyDescent="0.3">
      <c r="A2747" t="s">
        <v>112</v>
      </c>
      <c r="B2747" t="s">
        <v>14</v>
      </c>
    </row>
    <row r="2748" spans="1:2" x14ac:dyDescent="0.3">
      <c r="A2748" t="s">
        <v>24</v>
      </c>
      <c r="B2748" t="s">
        <v>14</v>
      </c>
    </row>
    <row r="2749" spans="1:2" x14ac:dyDescent="0.3">
      <c r="A2749" t="s">
        <v>304</v>
      </c>
      <c r="B2749" t="s">
        <v>14</v>
      </c>
    </row>
    <row r="2750" spans="1:2" x14ac:dyDescent="0.3">
      <c r="A2750" t="s">
        <v>38</v>
      </c>
      <c r="B2750" t="s">
        <v>14</v>
      </c>
    </row>
    <row r="2751" spans="1:2" x14ac:dyDescent="0.3">
      <c r="A2751" t="s">
        <v>174</v>
      </c>
      <c r="B2751" t="s">
        <v>18</v>
      </c>
    </row>
    <row r="2752" spans="1:2" x14ac:dyDescent="0.3">
      <c r="A2752" t="s">
        <v>41</v>
      </c>
      <c r="B2752" t="s">
        <v>29</v>
      </c>
    </row>
    <row r="2753" spans="1:2" x14ac:dyDescent="0.3">
      <c r="A2753" t="s">
        <v>47</v>
      </c>
      <c r="B2753" t="s">
        <v>14</v>
      </c>
    </row>
    <row r="2754" spans="1:2" x14ac:dyDescent="0.3">
      <c r="A2754" t="s">
        <v>19</v>
      </c>
      <c r="B2754" t="s">
        <v>14</v>
      </c>
    </row>
    <row r="2755" spans="1:2" x14ac:dyDescent="0.3">
      <c r="A2755" t="s">
        <v>62</v>
      </c>
      <c r="B2755" t="s">
        <v>14</v>
      </c>
    </row>
    <row r="2756" spans="1:2" x14ac:dyDescent="0.3">
      <c r="A2756" t="s">
        <v>62</v>
      </c>
      <c r="B2756" t="s">
        <v>29</v>
      </c>
    </row>
    <row r="2757" spans="1:2" x14ac:dyDescent="0.3">
      <c r="A2757" t="s">
        <v>15</v>
      </c>
      <c r="B2757" t="s">
        <v>18</v>
      </c>
    </row>
    <row r="2758" spans="1:2" x14ac:dyDescent="0.3">
      <c r="A2758" t="s">
        <v>15</v>
      </c>
      <c r="B2758" t="s">
        <v>29</v>
      </c>
    </row>
    <row r="2759" spans="1:2" x14ac:dyDescent="0.3">
      <c r="A2759" t="s">
        <v>44</v>
      </c>
      <c r="B2759" t="s">
        <v>14</v>
      </c>
    </row>
    <row r="2760" spans="1:2" x14ac:dyDescent="0.3">
      <c r="A2760" t="s">
        <v>24</v>
      </c>
      <c r="B2760" t="s">
        <v>14</v>
      </c>
    </row>
    <row r="2761" spans="1:2" x14ac:dyDescent="0.3">
      <c r="A2761" t="s">
        <v>41</v>
      </c>
      <c r="B2761" t="s">
        <v>18</v>
      </c>
    </row>
    <row r="2762" spans="1:2" x14ac:dyDescent="0.3">
      <c r="A2762" t="s">
        <v>24</v>
      </c>
      <c r="B2762" t="s">
        <v>29</v>
      </c>
    </row>
    <row r="2763" spans="1:2" x14ac:dyDescent="0.3">
      <c r="A2763" t="s">
        <v>47</v>
      </c>
      <c r="B2763" t="s">
        <v>14</v>
      </c>
    </row>
    <row r="2764" spans="1:2" x14ac:dyDescent="0.3">
      <c r="A2764" t="s">
        <v>15</v>
      </c>
      <c r="B2764" t="s">
        <v>29</v>
      </c>
    </row>
    <row r="2765" spans="1:2" x14ac:dyDescent="0.3">
      <c r="A2765" t="s">
        <v>47</v>
      </c>
      <c r="B2765" t="s">
        <v>14</v>
      </c>
    </row>
    <row r="2766" spans="1:2" x14ac:dyDescent="0.3">
      <c r="A2766" t="s">
        <v>44</v>
      </c>
      <c r="B2766" t="s">
        <v>14</v>
      </c>
    </row>
    <row r="2767" spans="1:2" x14ac:dyDescent="0.3">
      <c r="A2767" t="s">
        <v>41</v>
      </c>
      <c r="B2767" t="s">
        <v>29</v>
      </c>
    </row>
    <row r="2768" spans="1:2" x14ac:dyDescent="0.3">
      <c r="A2768" t="s">
        <v>30</v>
      </c>
      <c r="B2768" t="s">
        <v>14</v>
      </c>
    </row>
    <row r="2769" spans="1:2" x14ac:dyDescent="0.3">
      <c r="A2769" t="s">
        <v>88</v>
      </c>
      <c r="B2769" t="s">
        <v>14</v>
      </c>
    </row>
    <row r="2770" spans="1:2" x14ac:dyDescent="0.3">
      <c r="A2770" t="s">
        <v>38</v>
      </c>
      <c r="B2770" t="s">
        <v>14</v>
      </c>
    </row>
    <row r="2771" spans="1:2" x14ac:dyDescent="0.3">
      <c r="A2771" t="s">
        <v>24</v>
      </c>
      <c r="B2771" t="s">
        <v>14</v>
      </c>
    </row>
    <row r="2772" spans="1:2" x14ac:dyDescent="0.3">
      <c r="A2772" t="s">
        <v>15</v>
      </c>
      <c r="B2772" t="s">
        <v>18</v>
      </c>
    </row>
    <row r="2773" spans="1:2" x14ac:dyDescent="0.3">
      <c r="A2773" t="s">
        <v>15</v>
      </c>
      <c r="B2773" t="s">
        <v>14</v>
      </c>
    </row>
    <row r="2774" spans="1:2" x14ac:dyDescent="0.3">
      <c r="A2774" t="s">
        <v>70</v>
      </c>
      <c r="B2774" t="s">
        <v>29</v>
      </c>
    </row>
    <row r="2775" spans="1:2" x14ac:dyDescent="0.3">
      <c r="A2775" t="s">
        <v>44</v>
      </c>
      <c r="B2775" t="s">
        <v>29</v>
      </c>
    </row>
    <row r="2776" spans="1:2" x14ac:dyDescent="0.3">
      <c r="A2776" t="s">
        <v>15</v>
      </c>
      <c r="B2776" t="s">
        <v>14</v>
      </c>
    </row>
    <row r="2777" spans="1:2" x14ac:dyDescent="0.3">
      <c r="A2777" t="s">
        <v>19</v>
      </c>
      <c r="B2777" t="s">
        <v>29</v>
      </c>
    </row>
    <row r="2778" spans="1:2" x14ac:dyDescent="0.3">
      <c r="A2778" t="s">
        <v>15</v>
      </c>
      <c r="B2778" t="s">
        <v>14</v>
      </c>
    </row>
    <row r="2779" spans="1:2" x14ac:dyDescent="0.3">
      <c r="A2779" t="s">
        <v>24</v>
      </c>
      <c r="B2779" t="s">
        <v>29</v>
      </c>
    </row>
    <row r="2780" spans="1:2" x14ac:dyDescent="0.3">
      <c r="A2780" t="s">
        <v>24</v>
      </c>
      <c r="B2780" t="s">
        <v>29</v>
      </c>
    </row>
    <row r="2781" spans="1:2" x14ac:dyDescent="0.3">
      <c r="A2781" t="s">
        <v>38</v>
      </c>
      <c r="B2781" t="s">
        <v>18</v>
      </c>
    </row>
    <row r="2782" spans="1:2" x14ac:dyDescent="0.3">
      <c r="A2782" t="s">
        <v>117</v>
      </c>
      <c r="B2782" t="s">
        <v>14</v>
      </c>
    </row>
    <row r="2783" spans="1:2" x14ac:dyDescent="0.3">
      <c r="A2783" t="s">
        <v>47</v>
      </c>
      <c r="B2783" t="s">
        <v>29</v>
      </c>
    </row>
    <row r="2784" spans="1:2" x14ac:dyDescent="0.3">
      <c r="A2784" t="s">
        <v>19</v>
      </c>
      <c r="B2784" t="s">
        <v>29</v>
      </c>
    </row>
    <row r="2785" spans="1:2" x14ac:dyDescent="0.3">
      <c r="A2785" t="s">
        <v>41</v>
      </c>
      <c r="B2785" t="s">
        <v>14</v>
      </c>
    </row>
    <row r="2786" spans="1:2" x14ac:dyDescent="0.3">
      <c r="A2786" t="s">
        <v>41</v>
      </c>
      <c r="B2786" t="s">
        <v>14</v>
      </c>
    </row>
    <row r="2787" spans="1:2" x14ac:dyDescent="0.3">
      <c r="A2787" t="s">
        <v>47</v>
      </c>
      <c r="B2787" t="s">
        <v>14</v>
      </c>
    </row>
    <row r="2788" spans="1:2" x14ac:dyDescent="0.3">
      <c r="A2788" t="s">
        <v>67</v>
      </c>
      <c r="B2788" t="s">
        <v>14</v>
      </c>
    </row>
    <row r="2789" spans="1:2" x14ac:dyDescent="0.3">
      <c r="A2789" t="s">
        <v>30</v>
      </c>
      <c r="B2789" t="s">
        <v>29</v>
      </c>
    </row>
    <row r="2790" spans="1:2" x14ac:dyDescent="0.3">
      <c r="A2790" t="s">
        <v>24</v>
      </c>
      <c r="B2790" t="s">
        <v>14</v>
      </c>
    </row>
    <row r="2791" spans="1:2" x14ac:dyDescent="0.3">
      <c r="A2791" t="s">
        <v>15</v>
      </c>
      <c r="B2791" t="s">
        <v>29</v>
      </c>
    </row>
    <row r="2792" spans="1:2" x14ac:dyDescent="0.3">
      <c r="A2792" t="s">
        <v>19</v>
      </c>
      <c r="B2792" t="s">
        <v>14</v>
      </c>
    </row>
    <row r="2793" spans="1:2" x14ac:dyDescent="0.3">
      <c r="A2793" t="s">
        <v>24</v>
      </c>
      <c r="B2793" t="s">
        <v>14</v>
      </c>
    </row>
    <row r="2794" spans="1:2" x14ac:dyDescent="0.3">
      <c r="A2794" t="s">
        <v>15</v>
      </c>
      <c r="B2794" t="s">
        <v>18</v>
      </c>
    </row>
    <row r="2795" spans="1:2" x14ac:dyDescent="0.3">
      <c r="A2795" t="s">
        <v>38</v>
      </c>
      <c r="B2795" t="s">
        <v>14</v>
      </c>
    </row>
    <row r="2796" spans="1:2" x14ac:dyDescent="0.3">
      <c r="A2796" t="s">
        <v>38</v>
      </c>
      <c r="B2796" t="s">
        <v>14</v>
      </c>
    </row>
    <row r="2797" spans="1:2" x14ac:dyDescent="0.3">
      <c r="A2797" t="s">
        <v>95</v>
      </c>
      <c r="B2797" t="s">
        <v>14</v>
      </c>
    </row>
    <row r="2798" spans="1:2" x14ac:dyDescent="0.3">
      <c r="A2798" t="s">
        <v>38</v>
      </c>
      <c r="B2798" t="s">
        <v>18</v>
      </c>
    </row>
    <row r="2799" spans="1:2" x14ac:dyDescent="0.3">
      <c r="A2799" t="s">
        <v>41</v>
      </c>
      <c r="B2799" t="s">
        <v>14</v>
      </c>
    </row>
    <row r="2800" spans="1:2" x14ac:dyDescent="0.3">
      <c r="A2800" t="s">
        <v>88</v>
      </c>
      <c r="B2800" t="s">
        <v>14</v>
      </c>
    </row>
    <row r="2801" spans="1:2" x14ac:dyDescent="0.3">
      <c r="A2801" t="s">
        <v>15</v>
      </c>
      <c r="B2801" t="s">
        <v>14</v>
      </c>
    </row>
    <row r="2802" spans="1:2" x14ac:dyDescent="0.3">
      <c r="A2802" t="s">
        <v>15</v>
      </c>
      <c r="B2802" t="s">
        <v>14</v>
      </c>
    </row>
    <row r="2803" spans="1:2" x14ac:dyDescent="0.3">
      <c r="A2803" t="s">
        <v>24</v>
      </c>
      <c r="B2803" t="s">
        <v>29</v>
      </c>
    </row>
    <row r="2804" spans="1:2" x14ac:dyDescent="0.3">
      <c r="A2804" t="s">
        <v>47</v>
      </c>
      <c r="B2804" t="s">
        <v>14</v>
      </c>
    </row>
    <row r="2805" spans="1:2" x14ac:dyDescent="0.3">
      <c r="A2805" t="s">
        <v>19</v>
      </c>
      <c r="B2805" t="s">
        <v>29</v>
      </c>
    </row>
    <row r="2806" spans="1:2" x14ac:dyDescent="0.3">
      <c r="A2806" t="s">
        <v>35</v>
      </c>
      <c r="B2806" t="s">
        <v>29</v>
      </c>
    </row>
    <row r="2807" spans="1:2" x14ac:dyDescent="0.3">
      <c r="A2807" t="s">
        <v>38</v>
      </c>
      <c r="B2807" t="s">
        <v>18</v>
      </c>
    </row>
    <row r="2808" spans="1:2" x14ac:dyDescent="0.3">
      <c r="A2808" t="s">
        <v>38</v>
      </c>
      <c r="B2808" t="s">
        <v>14</v>
      </c>
    </row>
    <row r="2809" spans="1:2" x14ac:dyDescent="0.3">
      <c r="A2809" t="s">
        <v>38</v>
      </c>
      <c r="B2809" t="s">
        <v>14</v>
      </c>
    </row>
    <row r="2810" spans="1:2" x14ac:dyDescent="0.3">
      <c r="A2810" t="s">
        <v>15</v>
      </c>
      <c r="B2810" t="s">
        <v>29</v>
      </c>
    </row>
    <row r="2811" spans="1:2" x14ac:dyDescent="0.3">
      <c r="A2811" t="s">
        <v>41</v>
      </c>
      <c r="B2811" t="s">
        <v>14</v>
      </c>
    </row>
    <row r="2812" spans="1:2" x14ac:dyDescent="0.3">
      <c r="A2812" t="s">
        <v>47</v>
      </c>
      <c r="B2812" t="s">
        <v>14</v>
      </c>
    </row>
    <row r="2813" spans="1:2" x14ac:dyDescent="0.3">
      <c r="A2813" t="s">
        <v>47</v>
      </c>
      <c r="B2813" t="s">
        <v>14</v>
      </c>
    </row>
    <row r="2814" spans="1:2" x14ac:dyDescent="0.3">
      <c r="A2814" t="s">
        <v>19</v>
      </c>
      <c r="B2814" t="s">
        <v>14</v>
      </c>
    </row>
    <row r="2815" spans="1:2" x14ac:dyDescent="0.3">
      <c r="A2815" t="s">
        <v>47</v>
      </c>
      <c r="B2815" t="s">
        <v>14</v>
      </c>
    </row>
    <row r="2816" spans="1:2" x14ac:dyDescent="0.3">
      <c r="A2816" t="s">
        <v>67</v>
      </c>
      <c r="B2816" t="s">
        <v>29</v>
      </c>
    </row>
    <row r="2817" spans="1:2" x14ac:dyDescent="0.3">
      <c r="A2817" t="s">
        <v>38</v>
      </c>
      <c r="B2817" t="s">
        <v>14</v>
      </c>
    </row>
    <row r="2818" spans="1:2" x14ac:dyDescent="0.3">
      <c r="A2818" t="s">
        <v>38</v>
      </c>
      <c r="B2818" t="s">
        <v>14</v>
      </c>
    </row>
    <row r="2819" spans="1:2" x14ac:dyDescent="0.3">
      <c r="A2819" t="s">
        <v>117</v>
      </c>
      <c r="B2819" t="s">
        <v>14</v>
      </c>
    </row>
    <row r="2820" spans="1:2" x14ac:dyDescent="0.3">
      <c r="A2820" t="s">
        <v>47</v>
      </c>
      <c r="B2820" t="s">
        <v>14</v>
      </c>
    </row>
    <row r="2821" spans="1:2" x14ac:dyDescent="0.3">
      <c r="A2821" t="s">
        <v>47</v>
      </c>
      <c r="B2821" t="s">
        <v>14</v>
      </c>
    </row>
    <row r="2822" spans="1:2" x14ac:dyDescent="0.3">
      <c r="A2822" t="s">
        <v>19</v>
      </c>
      <c r="B2822" t="s">
        <v>29</v>
      </c>
    </row>
    <row r="2823" spans="1:2" x14ac:dyDescent="0.3">
      <c r="A2823" t="s">
        <v>38</v>
      </c>
      <c r="B2823" t="s">
        <v>14</v>
      </c>
    </row>
    <row r="2824" spans="1:2" x14ac:dyDescent="0.3">
      <c r="A2824" t="s">
        <v>15</v>
      </c>
      <c r="B2824" t="s">
        <v>14</v>
      </c>
    </row>
    <row r="2825" spans="1:2" x14ac:dyDescent="0.3">
      <c r="A2825" t="s">
        <v>67</v>
      </c>
      <c r="B2825" t="s">
        <v>14</v>
      </c>
    </row>
    <row r="2826" spans="1:2" x14ac:dyDescent="0.3">
      <c r="A2826" t="s">
        <v>38</v>
      </c>
      <c r="B2826" t="s">
        <v>14</v>
      </c>
    </row>
    <row r="2827" spans="1:2" x14ac:dyDescent="0.3">
      <c r="A2827" t="s">
        <v>30</v>
      </c>
      <c r="B2827" t="s">
        <v>18</v>
      </c>
    </row>
    <row r="2828" spans="1:2" x14ac:dyDescent="0.3">
      <c r="A2828" t="s">
        <v>47</v>
      </c>
      <c r="B2828" t="s">
        <v>29</v>
      </c>
    </row>
    <row r="2829" spans="1:2" x14ac:dyDescent="0.3">
      <c r="A2829" t="s">
        <v>62</v>
      </c>
      <c r="B2829" t="s">
        <v>14</v>
      </c>
    </row>
    <row r="2830" spans="1:2" x14ac:dyDescent="0.3">
      <c r="A2830" t="s">
        <v>24</v>
      </c>
      <c r="B2830" t="s">
        <v>29</v>
      </c>
    </row>
    <row r="2831" spans="1:2" x14ac:dyDescent="0.3">
      <c r="A2831" t="s">
        <v>24</v>
      </c>
      <c r="B2831" t="s">
        <v>14</v>
      </c>
    </row>
    <row r="2832" spans="1:2" x14ac:dyDescent="0.3">
      <c r="A2832" t="s">
        <v>47</v>
      </c>
      <c r="B2832" t="s">
        <v>14</v>
      </c>
    </row>
    <row r="2833" spans="1:2" x14ac:dyDescent="0.3">
      <c r="A2833" t="s">
        <v>44</v>
      </c>
      <c r="B2833" t="s">
        <v>14</v>
      </c>
    </row>
    <row r="2834" spans="1:2" x14ac:dyDescent="0.3">
      <c r="A2834" t="s">
        <v>41</v>
      </c>
      <c r="B2834" t="s">
        <v>29</v>
      </c>
    </row>
    <row r="2835" spans="1:2" x14ac:dyDescent="0.3">
      <c r="A2835" t="s">
        <v>47</v>
      </c>
      <c r="B2835" t="s">
        <v>14</v>
      </c>
    </row>
    <row r="2836" spans="1:2" x14ac:dyDescent="0.3">
      <c r="A2836" t="s">
        <v>47</v>
      </c>
      <c r="B2836" t="s">
        <v>14</v>
      </c>
    </row>
    <row r="2837" spans="1:2" x14ac:dyDescent="0.3">
      <c r="A2837" t="s">
        <v>19</v>
      </c>
      <c r="B2837" t="s">
        <v>29</v>
      </c>
    </row>
    <row r="2838" spans="1:2" x14ac:dyDescent="0.3">
      <c r="A2838" t="s">
        <v>19</v>
      </c>
      <c r="B2838" t="s">
        <v>29</v>
      </c>
    </row>
    <row r="2839" spans="1:2" x14ac:dyDescent="0.3">
      <c r="A2839" t="s">
        <v>35</v>
      </c>
      <c r="B2839" t="s">
        <v>18</v>
      </c>
    </row>
    <row r="2840" spans="1:2" x14ac:dyDescent="0.3">
      <c r="A2840" t="s">
        <v>19</v>
      </c>
      <c r="B2840" t="s">
        <v>29</v>
      </c>
    </row>
    <row r="2841" spans="1:2" x14ac:dyDescent="0.3">
      <c r="A2841" t="s">
        <v>15</v>
      </c>
      <c r="B2841" t="s">
        <v>14</v>
      </c>
    </row>
    <row r="2842" spans="1:2" x14ac:dyDescent="0.3">
      <c r="A2842" t="s">
        <v>304</v>
      </c>
      <c r="B2842" t="s">
        <v>14</v>
      </c>
    </row>
    <row r="2843" spans="1:2" x14ac:dyDescent="0.3">
      <c r="A2843" t="s">
        <v>95</v>
      </c>
      <c r="B2843" t="s">
        <v>14</v>
      </c>
    </row>
    <row r="2844" spans="1:2" x14ac:dyDescent="0.3">
      <c r="A2844" t="s">
        <v>112</v>
      </c>
      <c r="B2844" t="s">
        <v>14</v>
      </c>
    </row>
    <row r="2845" spans="1:2" x14ac:dyDescent="0.3">
      <c r="A2845" t="s">
        <v>15</v>
      </c>
      <c r="B2845" t="s">
        <v>14</v>
      </c>
    </row>
    <row r="2846" spans="1:2" x14ac:dyDescent="0.3">
      <c r="A2846" t="s">
        <v>62</v>
      </c>
      <c r="B2846" t="s">
        <v>18</v>
      </c>
    </row>
    <row r="2847" spans="1:2" x14ac:dyDescent="0.3">
      <c r="A2847" t="s">
        <v>35</v>
      </c>
      <c r="B2847" t="s">
        <v>18</v>
      </c>
    </row>
    <row r="2848" spans="1:2" x14ac:dyDescent="0.3">
      <c r="A2848" t="s">
        <v>24</v>
      </c>
      <c r="B2848" t="s">
        <v>29</v>
      </c>
    </row>
    <row r="2849" spans="1:2" x14ac:dyDescent="0.3">
      <c r="A2849" t="s">
        <v>24</v>
      </c>
      <c r="B2849" t="s">
        <v>14</v>
      </c>
    </row>
    <row r="2850" spans="1:2" x14ac:dyDescent="0.3">
      <c r="A2850" t="s">
        <v>41</v>
      </c>
      <c r="B2850" t="s">
        <v>14</v>
      </c>
    </row>
    <row r="2851" spans="1:2" x14ac:dyDescent="0.3">
      <c r="A2851" t="s">
        <v>15</v>
      </c>
      <c r="B2851" t="s">
        <v>29</v>
      </c>
    </row>
    <row r="2852" spans="1:2" x14ac:dyDescent="0.3">
      <c r="A2852" t="s">
        <v>24</v>
      </c>
      <c r="B2852" t="s">
        <v>14</v>
      </c>
    </row>
    <row r="2853" spans="1:2" x14ac:dyDescent="0.3">
      <c r="A2853" t="s">
        <v>117</v>
      </c>
      <c r="B2853" t="s">
        <v>14</v>
      </c>
    </row>
    <row r="2854" spans="1:2" x14ac:dyDescent="0.3">
      <c r="A2854" t="s">
        <v>47</v>
      </c>
      <c r="B2854" t="s">
        <v>29</v>
      </c>
    </row>
    <row r="2855" spans="1:2" x14ac:dyDescent="0.3">
      <c r="A2855" t="s">
        <v>19</v>
      </c>
      <c r="B2855" t="s">
        <v>29</v>
      </c>
    </row>
    <row r="2856" spans="1:2" x14ac:dyDescent="0.3">
      <c r="A2856" t="s">
        <v>41</v>
      </c>
      <c r="B2856" t="s">
        <v>14</v>
      </c>
    </row>
    <row r="2857" spans="1:2" x14ac:dyDescent="0.3">
      <c r="A2857" t="s">
        <v>117</v>
      </c>
      <c r="B2857" t="s">
        <v>14</v>
      </c>
    </row>
    <row r="2858" spans="1:2" x14ac:dyDescent="0.3">
      <c r="A2858" t="s">
        <v>15</v>
      </c>
      <c r="B2858" t="s">
        <v>29</v>
      </c>
    </row>
    <row r="2859" spans="1:2" x14ac:dyDescent="0.3">
      <c r="A2859" t="s">
        <v>67</v>
      </c>
      <c r="B2859" t="s">
        <v>29</v>
      </c>
    </row>
    <row r="2860" spans="1:2" x14ac:dyDescent="0.3">
      <c r="A2860" t="s">
        <v>44</v>
      </c>
      <c r="B2860" t="s">
        <v>14</v>
      </c>
    </row>
    <row r="2861" spans="1:2" x14ac:dyDescent="0.3">
      <c r="A2861" t="s">
        <v>24</v>
      </c>
      <c r="B2861" t="s">
        <v>29</v>
      </c>
    </row>
    <row r="2862" spans="1:2" x14ac:dyDescent="0.3">
      <c r="A2862" t="s">
        <v>47</v>
      </c>
      <c r="B2862" t="s">
        <v>14</v>
      </c>
    </row>
    <row r="2863" spans="1:2" x14ac:dyDescent="0.3">
      <c r="A2863" t="s">
        <v>24</v>
      </c>
      <c r="B2863" t="s">
        <v>29</v>
      </c>
    </row>
    <row r="2864" spans="1:2" x14ac:dyDescent="0.3">
      <c r="A2864" t="s">
        <v>24</v>
      </c>
      <c r="B2864" t="s">
        <v>14</v>
      </c>
    </row>
    <row r="2865" spans="1:2" x14ac:dyDescent="0.3">
      <c r="A2865" t="s">
        <v>38</v>
      </c>
      <c r="B2865" t="s">
        <v>14</v>
      </c>
    </row>
    <row r="2866" spans="1:2" x14ac:dyDescent="0.3">
      <c r="A2866" t="s">
        <v>70</v>
      </c>
      <c r="B2866" t="s">
        <v>29</v>
      </c>
    </row>
    <row r="2867" spans="1:2" x14ac:dyDescent="0.3">
      <c r="A2867" t="s">
        <v>24</v>
      </c>
      <c r="B2867" t="s">
        <v>14</v>
      </c>
    </row>
    <row r="2868" spans="1:2" x14ac:dyDescent="0.3">
      <c r="A2868" t="s">
        <v>38</v>
      </c>
      <c r="B2868" t="s">
        <v>14</v>
      </c>
    </row>
    <row r="2869" spans="1:2" x14ac:dyDescent="0.3">
      <c r="A2869" t="s">
        <v>47</v>
      </c>
      <c r="B2869" t="s">
        <v>29</v>
      </c>
    </row>
    <row r="2870" spans="1:2" x14ac:dyDescent="0.3">
      <c r="A2870" t="s">
        <v>47</v>
      </c>
      <c r="B2870" t="s">
        <v>18</v>
      </c>
    </row>
    <row r="2871" spans="1:2" x14ac:dyDescent="0.3">
      <c r="A2871" t="s">
        <v>19</v>
      </c>
      <c r="B2871" t="s">
        <v>29</v>
      </c>
    </row>
    <row r="2872" spans="1:2" x14ac:dyDescent="0.3">
      <c r="A2872" t="s">
        <v>19</v>
      </c>
      <c r="B2872" t="s">
        <v>29</v>
      </c>
    </row>
    <row r="2873" spans="1:2" x14ac:dyDescent="0.3">
      <c r="A2873" t="s">
        <v>47</v>
      </c>
      <c r="B2873" t="s">
        <v>14</v>
      </c>
    </row>
    <row r="2874" spans="1:2" x14ac:dyDescent="0.3">
      <c r="A2874" t="s">
        <v>38</v>
      </c>
      <c r="B2874" t="s">
        <v>14</v>
      </c>
    </row>
    <row r="2875" spans="1:2" x14ac:dyDescent="0.3">
      <c r="A2875" t="s">
        <v>67</v>
      </c>
      <c r="B2875" t="s">
        <v>14</v>
      </c>
    </row>
    <row r="2876" spans="1:2" x14ac:dyDescent="0.3">
      <c r="A2876" t="s">
        <v>44</v>
      </c>
      <c r="B2876" t="s">
        <v>14</v>
      </c>
    </row>
    <row r="2877" spans="1:2" x14ac:dyDescent="0.3">
      <c r="A2877" t="s">
        <v>112</v>
      </c>
      <c r="B2877" t="s">
        <v>29</v>
      </c>
    </row>
    <row r="2878" spans="1:2" x14ac:dyDescent="0.3">
      <c r="A2878" t="s">
        <v>30</v>
      </c>
      <c r="B2878" t="s">
        <v>29</v>
      </c>
    </row>
    <row r="2879" spans="1:2" x14ac:dyDescent="0.3">
      <c r="A2879" t="s">
        <v>15</v>
      </c>
      <c r="B2879" t="s">
        <v>18</v>
      </c>
    </row>
    <row r="2880" spans="1:2" x14ac:dyDescent="0.3">
      <c r="A2880" t="s">
        <v>38</v>
      </c>
      <c r="B2880" t="s">
        <v>14</v>
      </c>
    </row>
    <row r="2881" spans="1:2" x14ac:dyDescent="0.3">
      <c r="A2881" t="s">
        <v>19</v>
      </c>
      <c r="B2881" t="s">
        <v>29</v>
      </c>
    </row>
    <row r="2882" spans="1:2" x14ac:dyDescent="0.3">
      <c r="A2882" t="s">
        <v>117</v>
      </c>
      <c r="B2882" t="s">
        <v>14</v>
      </c>
    </row>
    <row r="2883" spans="1:2" x14ac:dyDescent="0.3">
      <c r="A2883" t="s">
        <v>19</v>
      </c>
      <c r="B2883" t="s">
        <v>14</v>
      </c>
    </row>
    <row r="2884" spans="1:2" x14ac:dyDescent="0.3">
      <c r="A2884" t="s">
        <v>15</v>
      </c>
      <c r="B2884" t="s">
        <v>14</v>
      </c>
    </row>
    <row r="2885" spans="1:2" x14ac:dyDescent="0.3">
      <c r="A2885" t="s">
        <v>67</v>
      </c>
      <c r="B2885" t="s">
        <v>14</v>
      </c>
    </row>
    <row r="2886" spans="1:2" x14ac:dyDescent="0.3">
      <c r="A2886" t="s">
        <v>15</v>
      </c>
      <c r="B2886" t="s">
        <v>29</v>
      </c>
    </row>
    <row r="2887" spans="1:2" x14ac:dyDescent="0.3">
      <c r="A2887" t="s">
        <v>24</v>
      </c>
      <c r="B2887" t="s">
        <v>14</v>
      </c>
    </row>
    <row r="2888" spans="1:2" x14ac:dyDescent="0.3">
      <c r="A2888" t="s">
        <v>15</v>
      </c>
      <c r="B2888" t="s">
        <v>29</v>
      </c>
    </row>
    <row r="2889" spans="1:2" x14ac:dyDescent="0.3">
      <c r="A2889" t="s">
        <v>38</v>
      </c>
      <c r="B2889" t="s">
        <v>14</v>
      </c>
    </row>
    <row r="2890" spans="1:2" x14ac:dyDescent="0.3">
      <c r="A2890" t="s">
        <v>73</v>
      </c>
      <c r="B2890" t="s">
        <v>14</v>
      </c>
    </row>
    <row r="2891" spans="1:2" x14ac:dyDescent="0.3">
      <c r="A2891" t="s">
        <v>41</v>
      </c>
      <c r="B2891" t="s">
        <v>18</v>
      </c>
    </row>
    <row r="2892" spans="1:2" x14ac:dyDescent="0.3">
      <c r="A2892" t="s">
        <v>117</v>
      </c>
      <c r="B2892" t="s">
        <v>29</v>
      </c>
    </row>
    <row r="2893" spans="1:2" x14ac:dyDescent="0.3">
      <c r="A2893" t="s">
        <v>15</v>
      </c>
      <c r="B2893" t="s">
        <v>18</v>
      </c>
    </row>
    <row r="2894" spans="1:2" x14ac:dyDescent="0.3">
      <c r="A2894" t="s">
        <v>15</v>
      </c>
      <c r="B2894" t="s">
        <v>14</v>
      </c>
    </row>
    <row r="2895" spans="1:2" x14ac:dyDescent="0.3">
      <c r="A2895" t="s">
        <v>73</v>
      </c>
      <c r="B2895" t="s">
        <v>14</v>
      </c>
    </row>
    <row r="2896" spans="1:2" x14ac:dyDescent="0.3">
      <c r="A2896" t="s">
        <v>47</v>
      </c>
      <c r="B2896" t="s">
        <v>14</v>
      </c>
    </row>
    <row r="2897" spans="1:2" x14ac:dyDescent="0.3">
      <c r="A2897" t="s">
        <v>35</v>
      </c>
      <c r="B2897" t="s">
        <v>29</v>
      </c>
    </row>
    <row r="2898" spans="1:2" x14ac:dyDescent="0.3">
      <c r="A2898" t="s">
        <v>38</v>
      </c>
      <c r="B2898" t="s">
        <v>14</v>
      </c>
    </row>
    <row r="2899" spans="1:2" x14ac:dyDescent="0.3">
      <c r="A2899" t="s">
        <v>38</v>
      </c>
      <c r="B2899" t="s">
        <v>14</v>
      </c>
    </row>
    <row r="2900" spans="1:2" x14ac:dyDescent="0.3">
      <c r="A2900" t="s">
        <v>38</v>
      </c>
      <c r="B2900" t="s">
        <v>14</v>
      </c>
    </row>
    <row r="2901" spans="1:2" x14ac:dyDescent="0.3">
      <c r="A2901" t="s">
        <v>304</v>
      </c>
      <c r="B2901" t="s">
        <v>18</v>
      </c>
    </row>
    <row r="2902" spans="1:2" x14ac:dyDescent="0.3">
      <c r="A2902" t="s">
        <v>73</v>
      </c>
      <c r="B2902" t="s">
        <v>14</v>
      </c>
    </row>
    <row r="2903" spans="1:2" x14ac:dyDescent="0.3">
      <c r="A2903" t="s">
        <v>73</v>
      </c>
      <c r="B2903" t="s">
        <v>14</v>
      </c>
    </row>
    <row r="2904" spans="1:2" x14ac:dyDescent="0.3">
      <c r="A2904" t="s">
        <v>73</v>
      </c>
      <c r="B2904" t="s">
        <v>14</v>
      </c>
    </row>
    <row r="2905" spans="1:2" x14ac:dyDescent="0.3">
      <c r="A2905" t="s">
        <v>73</v>
      </c>
      <c r="B2905" t="s">
        <v>14</v>
      </c>
    </row>
    <row r="2906" spans="1:2" x14ac:dyDescent="0.3">
      <c r="A2906" t="s">
        <v>73</v>
      </c>
      <c r="B2906" t="s">
        <v>14</v>
      </c>
    </row>
    <row r="2907" spans="1:2" x14ac:dyDescent="0.3">
      <c r="A2907" t="s">
        <v>24</v>
      </c>
      <c r="B2907" t="s">
        <v>29</v>
      </c>
    </row>
    <row r="2908" spans="1:2" x14ac:dyDescent="0.3">
      <c r="A2908" t="s">
        <v>38</v>
      </c>
      <c r="B2908" t="s">
        <v>18</v>
      </c>
    </row>
    <row r="2909" spans="1:2" x14ac:dyDescent="0.3">
      <c r="A2909" t="s">
        <v>15</v>
      </c>
      <c r="B2909" t="s">
        <v>14</v>
      </c>
    </row>
    <row r="2910" spans="1:2" x14ac:dyDescent="0.3">
      <c r="A2910" t="s">
        <v>15</v>
      </c>
      <c r="B2910" t="s">
        <v>14</v>
      </c>
    </row>
    <row r="2911" spans="1:2" x14ac:dyDescent="0.3">
      <c r="A2911" t="s">
        <v>41</v>
      </c>
      <c r="B2911" t="s">
        <v>29</v>
      </c>
    </row>
    <row r="2912" spans="1:2" x14ac:dyDescent="0.3">
      <c r="A2912" t="s">
        <v>15</v>
      </c>
      <c r="B2912" t="s">
        <v>29</v>
      </c>
    </row>
    <row r="2913" spans="1:2" x14ac:dyDescent="0.3">
      <c r="A2913" t="s">
        <v>15</v>
      </c>
      <c r="B2913" t="s">
        <v>14</v>
      </c>
    </row>
    <row r="2914" spans="1:2" x14ac:dyDescent="0.3">
      <c r="A2914" t="s">
        <v>38</v>
      </c>
      <c r="B2914" t="s">
        <v>14</v>
      </c>
    </row>
    <row r="2915" spans="1:2" x14ac:dyDescent="0.3">
      <c r="A2915" t="s">
        <v>15</v>
      </c>
      <c r="B2915" t="s">
        <v>29</v>
      </c>
    </row>
    <row r="2916" spans="1:2" x14ac:dyDescent="0.3">
      <c r="A2916" t="s">
        <v>15</v>
      </c>
      <c r="B2916" t="s">
        <v>14</v>
      </c>
    </row>
    <row r="2917" spans="1:2" x14ac:dyDescent="0.3">
      <c r="A2917" t="s">
        <v>15</v>
      </c>
      <c r="B2917" t="s">
        <v>14</v>
      </c>
    </row>
    <row r="2918" spans="1:2" x14ac:dyDescent="0.3">
      <c r="A2918" t="s">
        <v>15</v>
      </c>
      <c r="B2918" t="s">
        <v>29</v>
      </c>
    </row>
    <row r="2919" spans="1:2" x14ac:dyDescent="0.3">
      <c r="A2919" t="s">
        <v>24</v>
      </c>
      <c r="B2919" t="s">
        <v>14</v>
      </c>
    </row>
    <row r="2920" spans="1:2" x14ac:dyDescent="0.3">
      <c r="A2920" t="s">
        <v>15</v>
      </c>
      <c r="B2920" t="s">
        <v>29</v>
      </c>
    </row>
    <row r="2921" spans="1:2" x14ac:dyDescent="0.3">
      <c r="A2921" t="s">
        <v>47</v>
      </c>
      <c r="B2921" t="s">
        <v>14</v>
      </c>
    </row>
    <row r="2922" spans="1:2" x14ac:dyDescent="0.3">
      <c r="A2922" t="s">
        <v>141</v>
      </c>
      <c r="B2922" t="s">
        <v>14</v>
      </c>
    </row>
    <row r="2923" spans="1:2" x14ac:dyDescent="0.3">
      <c r="A2923" t="s">
        <v>38</v>
      </c>
      <c r="B2923" t="s">
        <v>14</v>
      </c>
    </row>
    <row r="2924" spans="1:2" x14ac:dyDescent="0.3">
      <c r="A2924" t="s">
        <v>67</v>
      </c>
      <c r="B2924" t="s">
        <v>29</v>
      </c>
    </row>
    <row r="2925" spans="1:2" x14ac:dyDescent="0.3">
      <c r="A2925" t="s">
        <v>15</v>
      </c>
      <c r="B2925" t="s">
        <v>14</v>
      </c>
    </row>
    <row r="2926" spans="1:2" x14ac:dyDescent="0.3">
      <c r="A2926" t="s">
        <v>47</v>
      </c>
      <c r="B2926" t="s">
        <v>14</v>
      </c>
    </row>
    <row r="2927" spans="1:2" x14ac:dyDescent="0.3">
      <c r="A2927" t="s">
        <v>15</v>
      </c>
      <c r="B2927" t="s">
        <v>18</v>
      </c>
    </row>
    <row r="2928" spans="1:2" x14ac:dyDescent="0.3">
      <c r="A2928" t="s">
        <v>35</v>
      </c>
      <c r="B2928" t="s">
        <v>29</v>
      </c>
    </row>
    <row r="2929" spans="1:2" x14ac:dyDescent="0.3">
      <c r="A2929" t="s">
        <v>41</v>
      </c>
      <c r="B2929" t="s">
        <v>18</v>
      </c>
    </row>
    <row r="2930" spans="1:2" x14ac:dyDescent="0.3">
      <c r="A2930" t="s">
        <v>70</v>
      </c>
      <c r="B2930" t="s">
        <v>29</v>
      </c>
    </row>
    <row r="2931" spans="1:2" x14ac:dyDescent="0.3">
      <c r="A2931" t="s">
        <v>19</v>
      </c>
      <c r="B2931" t="s">
        <v>29</v>
      </c>
    </row>
    <row r="2932" spans="1:2" x14ac:dyDescent="0.3">
      <c r="A2932" t="s">
        <v>19</v>
      </c>
      <c r="B2932" t="s">
        <v>29</v>
      </c>
    </row>
    <row r="2933" spans="1:2" x14ac:dyDescent="0.3">
      <c r="A2933" t="s">
        <v>19</v>
      </c>
      <c r="B2933" t="s">
        <v>29</v>
      </c>
    </row>
    <row r="2934" spans="1:2" x14ac:dyDescent="0.3">
      <c r="A2934" t="s">
        <v>67</v>
      </c>
      <c r="B2934" t="s">
        <v>29</v>
      </c>
    </row>
    <row r="2935" spans="1:2" x14ac:dyDescent="0.3">
      <c r="A2935" t="s">
        <v>73</v>
      </c>
      <c r="B2935" t="s">
        <v>14</v>
      </c>
    </row>
    <row r="2936" spans="1:2" x14ac:dyDescent="0.3">
      <c r="A2936" t="s">
        <v>73</v>
      </c>
      <c r="B2936" t="s">
        <v>14</v>
      </c>
    </row>
    <row r="2937" spans="1:2" x14ac:dyDescent="0.3">
      <c r="A2937" t="s">
        <v>15</v>
      </c>
      <c r="B2937" t="s">
        <v>14</v>
      </c>
    </row>
    <row r="2938" spans="1:2" x14ac:dyDescent="0.3">
      <c r="A2938" t="s">
        <v>24</v>
      </c>
      <c r="B2938" t="s">
        <v>14</v>
      </c>
    </row>
    <row r="2939" spans="1:2" x14ac:dyDescent="0.3">
      <c r="A2939" t="s">
        <v>24</v>
      </c>
      <c r="B2939" t="s">
        <v>14</v>
      </c>
    </row>
    <row r="2940" spans="1:2" x14ac:dyDescent="0.3">
      <c r="A2940" t="s">
        <v>467</v>
      </c>
      <c r="B2940" t="s">
        <v>14</v>
      </c>
    </row>
    <row r="2941" spans="1:2" x14ac:dyDescent="0.3">
      <c r="A2941" t="s">
        <v>24</v>
      </c>
      <c r="B2941" t="s">
        <v>14</v>
      </c>
    </row>
    <row r="2942" spans="1:2" x14ac:dyDescent="0.3">
      <c r="A2942" t="s">
        <v>38</v>
      </c>
      <c r="B2942" t="s">
        <v>14</v>
      </c>
    </row>
    <row r="2943" spans="1:2" x14ac:dyDescent="0.3">
      <c r="A2943" t="s">
        <v>19</v>
      </c>
      <c r="B2943" t="s">
        <v>29</v>
      </c>
    </row>
    <row r="2944" spans="1:2" x14ac:dyDescent="0.3">
      <c r="A2944" t="s">
        <v>38</v>
      </c>
      <c r="B2944" t="s">
        <v>14</v>
      </c>
    </row>
    <row r="2945" spans="1:2" x14ac:dyDescent="0.3">
      <c r="A2945" t="s">
        <v>38</v>
      </c>
      <c r="B2945" t="s">
        <v>18</v>
      </c>
    </row>
    <row r="2946" spans="1:2" x14ac:dyDescent="0.3">
      <c r="A2946" t="s">
        <v>24</v>
      </c>
      <c r="B2946" t="s">
        <v>29</v>
      </c>
    </row>
    <row r="2947" spans="1:2" x14ac:dyDescent="0.3">
      <c r="A2947" t="s">
        <v>88</v>
      </c>
      <c r="B2947" t="s">
        <v>29</v>
      </c>
    </row>
    <row r="2948" spans="1:2" x14ac:dyDescent="0.3">
      <c r="A2948" t="s">
        <v>304</v>
      </c>
      <c r="B2948" t="s">
        <v>14</v>
      </c>
    </row>
    <row r="2949" spans="1:2" x14ac:dyDescent="0.3">
      <c r="A2949" t="s">
        <v>88</v>
      </c>
      <c r="B2949" t="s">
        <v>29</v>
      </c>
    </row>
    <row r="2950" spans="1:2" x14ac:dyDescent="0.3">
      <c r="A2950" t="s">
        <v>41</v>
      </c>
      <c r="B2950" t="s">
        <v>29</v>
      </c>
    </row>
    <row r="2951" spans="1:2" x14ac:dyDescent="0.3">
      <c r="A2951" t="s">
        <v>19</v>
      </c>
      <c r="B2951" t="s">
        <v>29</v>
      </c>
    </row>
    <row r="2952" spans="1:2" x14ac:dyDescent="0.3">
      <c r="A2952" t="s">
        <v>19</v>
      </c>
      <c r="B2952" t="s">
        <v>29</v>
      </c>
    </row>
    <row r="2953" spans="1:2" x14ac:dyDescent="0.3">
      <c r="A2953" t="s">
        <v>19</v>
      </c>
      <c r="B2953" t="s">
        <v>14</v>
      </c>
    </row>
    <row r="2954" spans="1:2" x14ac:dyDescent="0.3">
      <c r="A2954" t="s">
        <v>19</v>
      </c>
      <c r="B2954" t="s">
        <v>29</v>
      </c>
    </row>
    <row r="2955" spans="1:2" x14ac:dyDescent="0.3">
      <c r="A2955" t="s">
        <v>19</v>
      </c>
      <c r="B2955" t="s">
        <v>29</v>
      </c>
    </row>
    <row r="2956" spans="1:2" x14ac:dyDescent="0.3">
      <c r="A2956" t="s">
        <v>62</v>
      </c>
      <c r="B2956" t="s">
        <v>29</v>
      </c>
    </row>
    <row r="2957" spans="1:2" x14ac:dyDescent="0.3">
      <c r="A2957" t="s">
        <v>304</v>
      </c>
      <c r="B2957" t="s">
        <v>14</v>
      </c>
    </row>
    <row r="2958" spans="1:2" x14ac:dyDescent="0.3">
      <c r="A2958" t="s">
        <v>38</v>
      </c>
      <c r="B2958" t="s">
        <v>14</v>
      </c>
    </row>
    <row r="2959" spans="1:2" x14ac:dyDescent="0.3">
      <c r="A2959" t="s">
        <v>15</v>
      </c>
      <c r="B2959" t="s">
        <v>29</v>
      </c>
    </row>
    <row r="2960" spans="1:2" x14ac:dyDescent="0.3">
      <c r="A2960" t="s">
        <v>24</v>
      </c>
      <c r="B2960" t="s">
        <v>29</v>
      </c>
    </row>
    <row r="2961" spans="1:2" x14ac:dyDescent="0.3">
      <c r="A2961" t="s">
        <v>44</v>
      </c>
      <c r="B2961" t="s">
        <v>29</v>
      </c>
    </row>
    <row r="2962" spans="1:2" x14ac:dyDescent="0.3">
      <c r="A2962" t="s">
        <v>24</v>
      </c>
      <c r="B2962" t="s">
        <v>29</v>
      </c>
    </row>
    <row r="2963" spans="1:2" x14ac:dyDescent="0.3">
      <c r="A2963" t="s">
        <v>35</v>
      </c>
      <c r="B2963" t="s">
        <v>29</v>
      </c>
    </row>
    <row r="2964" spans="1:2" x14ac:dyDescent="0.3">
      <c r="A2964" t="s">
        <v>15</v>
      </c>
      <c r="B2964" t="s">
        <v>14</v>
      </c>
    </row>
    <row r="2965" spans="1:2" x14ac:dyDescent="0.3">
      <c r="A2965" t="s">
        <v>19</v>
      </c>
      <c r="B2965" t="s">
        <v>29</v>
      </c>
    </row>
    <row r="2966" spans="1:2" x14ac:dyDescent="0.3">
      <c r="A2966" t="s">
        <v>47</v>
      </c>
      <c r="B2966" t="s">
        <v>14</v>
      </c>
    </row>
    <row r="2967" spans="1:2" x14ac:dyDescent="0.3">
      <c r="A2967" t="s">
        <v>15</v>
      </c>
      <c r="B2967" t="s">
        <v>29</v>
      </c>
    </row>
    <row r="2968" spans="1:2" x14ac:dyDescent="0.3">
      <c r="A2968" t="s">
        <v>35</v>
      </c>
      <c r="B2968" t="s">
        <v>29</v>
      </c>
    </row>
    <row r="2969" spans="1:2" x14ac:dyDescent="0.3">
      <c r="A2969" t="s">
        <v>112</v>
      </c>
      <c r="B2969" t="s">
        <v>29</v>
      </c>
    </row>
    <row r="2970" spans="1:2" x14ac:dyDescent="0.3">
      <c r="A2970" t="s">
        <v>95</v>
      </c>
      <c r="B2970" t="s">
        <v>14</v>
      </c>
    </row>
    <row r="2971" spans="1:2" x14ac:dyDescent="0.3">
      <c r="A2971" t="s">
        <v>38</v>
      </c>
      <c r="B2971" t="s">
        <v>14</v>
      </c>
    </row>
    <row r="2972" spans="1:2" x14ac:dyDescent="0.3">
      <c r="A2972" t="s">
        <v>47</v>
      </c>
      <c r="B2972" t="s">
        <v>14</v>
      </c>
    </row>
    <row r="2973" spans="1:2" x14ac:dyDescent="0.3">
      <c r="A2973" t="s">
        <v>19</v>
      </c>
      <c r="B2973" t="s">
        <v>29</v>
      </c>
    </row>
    <row r="2974" spans="1:2" x14ac:dyDescent="0.3">
      <c r="A2974" t="s">
        <v>24</v>
      </c>
      <c r="B2974" t="s">
        <v>14</v>
      </c>
    </row>
    <row r="2975" spans="1:2" x14ac:dyDescent="0.3">
      <c r="A2975" t="s">
        <v>19</v>
      </c>
      <c r="B2975" t="s">
        <v>29</v>
      </c>
    </row>
    <row r="2976" spans="1:2" x14ac:dyDescent="0.3">
      <c r="A2976" t="s">
        <v>19</v>
      </c>
      <c r="B2976" t="s">
        <v>29</v>
      </c>
    </row>
    <row r="2977" spans="1:2" x14ac:dyDescent="0.3">
      <c r="A2977" t="s">
        <v>15</v>
      </c>
      <c r="B2977" t="s">
        <v>29</v>
      </c>
    </row>
    <row r="2978" spans="1:2" x14ac:dyDescent="0.3">
      <c r="A2978" t="s">
        <v>73</v>
      </c>
      <c r="B2978" t="s">
        <v>14</v>
      </c>
    </row>
    <row r="2979" spans="1:2" x14ac:dyDescent="0.3">
      <c r="A2979" t="s">
        <v>47</v>
      </c>
      <c r="B2979" t="s">
        <v>14</v>
      </c>
    </row>
    <row r="2980" spans="1:2" x14ac:dyDescent="0.3">
      <c r="A2980" t="s">
        <v>15</v>
      </c>
      <c r="B2980" t="s">
        <v>29</v>
      </c>
    </row>
    <row r="2981" spans="1:2" x14ac:dyDescent="0.3">
      <c r="A2981" t="s">
        <v>35</v>
      </c>
      <c r="B2981" t="s">
        <v>14</v>
      </c>
    </row>
    <row r="2982" spans="1:2" x14ac:dyDescent="0.3">
      <c r="A2982" t="s">
        <v>30</v>
      </c>
      <c r="B2982" t="s">
        <v>29</v>
      </c>
    </row>
    <row r="2983" spans="1:2" x14ac:dyDescent="0.3">
      <c r="A2983" t="s">
        <v>24</v>
      </c>
      <c r="B2983" t="s">
        <v>14</v>
      </c>
    </row>
    <row r="2984" spans="1:2" x14ac:dyDescent="0.3">
      <c r="A2984" t="s">
        <v>1130</v>
      </c>
      <c r="B2984" t="s">
        <v>18</v>
      </c>
    </row>
    <row r="2985" spans="1:2" x14ac:dyDescent="0.3">
      <c r="A2985" t="s">
        <v>1479</v>
      </c>
      <c r="B2985" t="s">
        <v>29</v>
      </c>
    </row>
    <row r="2986" spans="1:2" x14ac:dyDescent="0.3">
      <c r="A2986" t="s">
        <v>47</v>
      </c>
      <c r="B2986" t="s">
        <v>14</v>
      </c>
    </row>
    <row r="2987" spans="1:2" x14ac:dyDescent="0.3">
      <c r="A2987" t="s">
        <v>35</v>
      </c>
      <c r="B2987" t="s">
        <v>29</v>
      </c>
    </row>
    <row r="2988" spans="1:2" x14ac:dyDescent="0.3">
      <c r="A2988" t="s">
        <v>19</v>
      </c>
      <c r="B2988" t="s">
        <v>29</v>
      </c>
    </row>
    <row r="2989" spans="1:2" x14ac:dyDescent="0.3">
      <c r="A2989" t="s">
        <v>62</v>
      </c>
      <c r="B2989" t="s">
        <v>29</v>
      </c>
    </row>
    <row r="2990" spans="1:2" x14ac:dyDescent="0.3">
      <c r="A2990" t="s">
        <v>67</v>
      </c>
      <c r="B2990" t="s">
        <v>29</v>
      </c>
    </row>
    <row r="2991" spans="1:2" x14ac:dyDescent="0.3">
      <c r="A2991" t="s">
        <v>73</v>
      </c>
      <c r="B2991" t="s">
        <v>14</v>
      </c>
    </row>
    <row r="2992" spans="1:2" x14ac:dyDescent="0.3">
      <c r="A2992" t="s">
        <v>73</v>
      </c>
      <c r="B2992" t="s">
        <v>14</v>
      </c>
    </row>
    <row r="2993" spans="1:2" x14ac:dyDescent="0.3">
      <c r="A2993" t="s">
        <v>73</v>
      </c>
      <c r="B2993" t="s">
        <v>14</v>
      </c>
    </row>
    <row r="2994" spans="1:2" x14ac:dyDescent="0.3">
      <c r="A2994" t="s">
        <v>35</v>
      </c>
      <c r="B2994" t="s">
        <v>18</v>
      </c>
    </row>
    <row r="2995" spans="1:2" x14ac:dyDescent="0.3">
      <c r="A2995" t="s">
        <v>73</v>
      </c>
      <c r="B2995" t="s">
        <v>14</v>
      </c>
    </row>
    <row r="2996" spans="1:2" x14ac:dyDescent="0.3">
      <c r="A2996" t="s">
        <v>15</v>
      </c>
      <c r="B2996" t="s">
        <v>29</v>
      </c>
    </row>
    <row r="2997" spans="1:2" x14ac:dyDescent="0.3">
      <c r="A2997" t="s">
        <v>41</v>
      </c>
      <c r="B2997" t="s">
        <v>14</v>
      </c>
    </row>
    <row r="2998" spans="1:2" x14ac:dyDescent="0.3">
      <c r="A2998" t="s">
        <v>24</v>
      </c>
      <c r="B2998" t="s">
        <v>14</v>
      </c>
    </row>
    <row r="2999" spans="1:2" x14ac:dyDescent="0.3">
      <c r="A2999" t="s">
        <v>24</v>
      </c>
      <c r="B2999" t="s">
        <v>14</v>
      </c>
    </row>
    <row r="3000" spans="1:2" x14ac:dyDescent="0.3">
      <c r="A3000" t="s">
        <v>117</v>
      </c>
      <c r="B3000" t="s">
        <v>14</v>
      </c>
    </row>
    <row r="3001" spans="1:2" x14ac:dyDescent="0.3">
      <c r="A3001" t="s">
        <v>117</v>
      </c>
      <c r="B3001" t="s">
        <v>29</v>
      </c>
    </row>
    <row r="3002" spans="1:2" x14ac:dyDescent="0.3">
      <c r="A3002" t="s">
        <v>35</v>
      </c>
      <c r="B3002" t="s">
        <v>18</v>
      </c>
    </row>
    <row r="3003" spans="1:2" x14ac:dyDescent="0.3">
      <c r="A3003" t="s">
        <v>19</v>
      </c>
      <c r="B3003" t="s">
        <v>14</v>
      </c>
    </row>
    <row r="3004" spans="1:2" x14ac:dyDescent="0.3">
      <c r="A3004" t="s">
        <v>15</v>
      </c>
      <c r="B3004" t="s">
        <v>14</v>
      </c>
    </row>
    <row r="3005" spans="1:2" x14ac:dyDescent="0.3">
      <c r="A3005" t="s">
        <v>19</v>
      </c>
      <c r="B3005" t="s">
        <v>14</v>
      </c>
    </row>
    <row r="3006" spans="1:2" x14ac:dyDescent="0.3">
      <c r="A3006" t="s">
        <v>15</v>
      </c>
      <c r="B3006" t="s">
        <v>29</v>
      </c>
    </row>
    <row r="3007" spans="1:2" x14ac:dyDescent="0.3">
      <c r="A3007" t="s">
        <v>15</v>
      </c>
      <c r="B3007" t="s">
        <v>14</v>
      </c>
    </row>
    <row r="3008" spans="1:2" x14ac:dyDescent="0.3">
      <c r="A3008" t="s">
        <v>73</v>
      </c>
      <c r="B3008" t="s">
        <v>14</v>
      </c>
    </row>
    <row r="3009" spans="1:2" x14ac:dyDescent="0.3">
      <c r="A3009" t="s">
        <v>30</v>
      </c>
      <c r="B3009" t="s">
        <v>29</v>
      </c>
    </row>
    <row r="3010" spans="1:2" x14ac:dyDescent="0.3">
      <c r="A3010" t="s">
        <v>38</v>
      </c>
      <c r="B3010" t="s">
        <v>14</v>
      </c>
    </row>
    <row r="3011" spans="1:2" x14ac:dyDescent="0.3">
      <c r="A3011" t="s">
        <v>41</v>
      </c>
      <c r="B3011" t="s">
        <v>29</v>
      </c>
    </row>
    <row r="3012" spans="1:2" x14ac:dyDescent="0.3">
      <c r="A3012" t="s">
        <v>19</v>
      </c>
      <c r="B3012" t="s">
        <v>14</v>
      </c>
    </row>
    <row r="3013" spans="1:2" x14ac:dyDescent="0.3">
      <c r="A3013" t="s">
        <v>19</v>
      </c>
      <c r="B3013" t="s">
        <v>14</v>
      </c>
    </row>
    <row r="3014" spans="1:2" x14ac:dyDescent="0.3">
      <c r="A3014" t="s">
        <v>41</v>
      </c>
      <c r="B3014" t="s">
        <v>14</v>
      </c>
    </row>
    <row r="3015" spans="1:2" x14ac:dyDescent="0.3">
      <c r="A3015" t="s">
        <v>19</v>
      </c>
      <c r="B3015" t="s">
        <v>14</v>
      </c>
    </row>
    <row r="3016" spans="1:2" x14ac:dyDescent="0.3">
      <c r="A3016" t="s">
        <v>15</v>
      </c>
      <c r="B3016" t="s">
        <v>29</v>
      </c>
    </row>
    <row r="3017" spans="1:2" x14ac:dyDescent="0.3">
      <c r="A3017" t="s">
        <v>174</v>
      </c>
      <c r="B3017" t="s">
        <v>18</v>
      </c>
    </row>
    <row r="3018" spans="1:2" x14ac:dyDescent="0.3">
      <c r="A3018" t="s">
        <v>112</v>
      </c>
      <c r="B3018" t="s">
        <v>29</v>
      </c>
    </row>
    <row r="3019" spans="1:2" x14ac:dyDescent="0.3">
      <c r="A3019" t="s">
        <v>124</v>
      </c>
      <c r="B3019" t="s">
        <v>14</v>
      </c>
    </row>
    <row r="3020" spans="1:2" x14ac:dyDescent="0.3">
      <c r="A3020" t="s">
        <v>117</v>
      </c>
      <c r="B3020" t="s">
        <v>14</v>
      </c>
    </row>
    <row r="3021" spans="1:2" x14ac:dyDescent="0.3">
      <c r="A3021" t="s">
        <v>47</v>
      </c>
      <c r="B3021" t="s">
        <v>14</v>
      </c>
    </row>
    <row r="3022" spans="1:2" x14ac:dyDescent="0.3">
      <c r="A3022" t="s">
        <v>47</v>
      </c>
      <c r="B3022" t="s">
        <v>14</v>
      </c>
    </row>
    <row r="3023" spans="1:2" x14ac:dyDescent="0.3">
      <c r="A3023" t="s">
        <v>15</v>
      </c>
      <c r="B3023" t="s">
        <v>14</v>
      </c>
    </row>
    <row r="3024" spans="1:2" x14ac:dyDescent="0.3">
      <c r="A3024" t="s">
        <v>47</v>
      </c>
      <c r="B3024" t="s">
        <v>14</v>
      </c>
    </row>
    <row r="3025" spans="1:2" x14ac:dyDescent="0.3">
      <c r="A3025" t="s">
        <v>19</v>
      </c>
      <c r="B3025" t="s">
        <v>29</v>
      </c>
    </row>
    <row r="3026" spans="1:2" x14ac:dyDescent="0.3">
      <c r="A3026" t="s">
        <v>15</v>
      </c>
      <c r="B3026" t="s">
        <v>29</v>
      </c>
    </row>
    <row r="3027" spans="1:2" x14ac:dyDescent="0.3">
      <c r="A3027" t="s">
        <v>38</v>
      </c>
      <c r="B3027" t="s">
        <v>14</v>
      </c>
    </row>
    <row r="3028" spans="1:2" x14ac:dyDescent="0.3">
      <c r="A3028" t="s">
        <v>73</v>
      </c>
      <c r="B3028" t="s">
        <v>14</v>
      </c>
    </row>
    <row r="3029" spans="1:2" x14ac:dyDescent="0.3">
      <c r="A3029" t="s">
        <v>24</v>
      </c>
      <c r="B3029" t="s">
        <v>14</v>
      </c>
    </row>
    <row r="3030" spans="1:2" x14ac:dyDescent="0.3">
      <c r="A3030" t="s">
        <v>15</v>
      </c>
      <c r="B3030" t="s">
        <v>29</v>
      </c>
    </row>
    <row r="3031" spans="1:2" x14ac:dyDescent="0.3">
      <c r="A3031" t="s">
        <v>24</v>
      </c>
      <c r="B3031" t="s">
        <v>14</v>
      </c>
    </row>
    <row r="3032" spans="1:2" x14ac:dyDescent="0.3">
      <c r="A3032" t="s">
        <v>38</v>
      </c>
      <c r="B3032" t="s">
        <v>18</v>
      </c>
    </row>
    <row r="3033" spans="1:2" x14ac:dyDescent="0.3">
      <c r="A3033" t="s">
        <v>24</v>
      </c>
      <c r="B3033" t="s">
        <v>14</v>
      </c>
    </row>
    <row r="3034" spans="1:2" x14ac:dyDescent="0.3">
      <c r="A3034" t="s">
        <v>117</v>
      </c>
      <c r="B3034" t="s">
        <v>29</v>
      </c>
    </row>
    <row r="3035" spans="1:2" x14ac:dyDescent="0.3">
      <c r="A3035" t="s">
        <v>41</v>
      </c>
      <c r="B3035" t="s">
        <v>14</v>
      </c>
    </row>
    <row r="3036" spans="1:2" x14ac:dyDescent="0.3">
      <c r="A3036" t="s">
        <v>19</v>
      </c>
      <c r="B3036" t="s">
        <v>29</v>
      </c>
    </row>
    <row r="3037" spans="1:2" x14ac:dyDescent="0.3">
      <c r="A3037" t="s">
        <v>19</v>
      </c>
      <c r="B3037" t="s">
        <v>29</v>
      </c>
    </row>
    <row r="3038" spans="1:2" x14ac:dyDescent="0.3">
      <c r="A3038" t="s">
        <v>15</v>
      </c>
      <c r="B3038" t="s">
        <v>18</v>
      </c>
    </row>
    <row r="3039" spans="1:2" x14ac:dyDescent="0.3">
      <c r="A3039" t="s">
        <v>15</v>
      </c>
      <c r="B3039" t="s">
        <v>29</v>
      </c>
    </row>
    <row r="3040" spans="1:2" x14ac:dyDescent="0.3">
      <c r="A3040" t="s">
        <v>67</v>
      </c>
      <c r="B3040" t="s">
        <v>29</v>
      </c>
    </row>
    <row r="3041" spans="1:2" x14ac:dyDescent="0.3">
      <c r="A3041" t="s">
        <v>112</v>
      </c>
      <c r="B3041" t="s">
        <v>29</v>
      </c>
    </row>
    <row r="3042" spans="1:2" x14ac:dyDescent="0.3">
      <c r="A3042" t="s">
        <v>24</v>
      </c>
      <c r="B3042" t="s">
        <v>14</v>
      </c>
    </row>
    <row r="3043" spans="1:2" x14ac:dyDescent="0.3">
      <c r="A3043" t="s">
        <v>24</v>
      </c>
      <c r="B3043" t="s">
        <v>14</v>
      </c>
    </row>
    <row r="3044" spans="1:2" x14ac:dyDescent="0.3">
      <c r="A3044" t="s">
        <v>24</v>
      </c>
      <c r="B3044" t="s">
        <v>14</v>
      </c>
    </row>
    <row r="3045" spans="1:2" x14ac:dyDescent="0.3">
      <c r="A3045" t="s">
        <v>38</v>
      </c>
      <c r="B3045" t="s">
        <v>14</v>
      </c>
    </row>
    <row r="3046" spans="1:2" x14ac:dyDescent="0.3">
      <c r="A3046" t="s">
        <v>117</v>
      </c>
      <c r="B3046" t="s">
        <v>29</v>
      </c>
    </row>
    <row r="3047" spans="1:2" x14ac:dyDescent="0.3">
      <c r="A3047" t="s">
        <v>24</v>
      </c>
      <c r="B3047" t="s">
        <v>14</v>
      </c>
    </row>
    <row r="3048" spans="1:2" x14ac:dyDescent="0.3">
      <c r="A3048" t="s">
        <v>41</v>
      </c>
      <c r="B3048" t="s">
        <v>29</v>
      </c>
    </row>
    <row r="3049" spans="1:2" x14ac:dyDescent="0.3">
      <c r="A3049" t="s">
        <v>47</v>
      </c>
      <c r="B3049" t="s">
        <v>14</v>
      </c>
    </row>
    <row r="3050" spans="1:2" x14ac:dyDescent="0.3">
      <c r="A3050" t="s">
        <v>47</v>
      </c>
      <c r="B3050" t="s">
        <v>14</v>
      </c>
    </row>
    <row r="3051" spans="1:2" x14ac:dyDescent="0.3">
      <c r="A3051" t="s">
        <v>47</v>
      </c>
      <c r="B3051" t="s">
        <v>14</v>
      </c>
    </row>
    <row r="3052" spans="1:2" x14ac:dyDescent="0.3">
      <c r="A3052" t="s">
        <v>47</v>
      </c>
      <c r="B3052" t="s">
        <v>14</v>
      </c>
    </row>
    <row r="3053" spans="1:2" x14ac:dyDescent="0.3">
      <c r="A3053" t="s">
        <v>47</v>
      </c>
      <c r="B3053" t="s">
        <v>14</v>
      </c>
    </row>
    <row r="3054" spans="1:2" x14ac:dyDescent="0.3">
      <c r="A3054" t="s">
        <v>47</v>
      </c>
      <c r="B3054" t="s">
        <v>29</v>
      </c>
    </row>
    <row r="3055" spans="1:2" x14ac:dyDescent="0.3">
      <c r="A3055" t="s">
        <v>19</v>
      </c>
      <c r="B3055" t="s">
        <v>14</v>
      </c>
    </row>
    <row r="3056" spans="1:2" x14ac:dyDescent="0.3">
      <c r="A3056" t="s">
        <v>19</v>
      </c>
      <c r="B3056" t="s">
        <v>29</v>
      </c>
    </row>
    <row r="3057" spans="1:2" x14ac:dyDescent="0.3">
      <c r="A3057" t="s">
        <v>70</v>
      </c>
      <c r="B3057" t="s">
        <v>29</v>
      </c>
    </row>
    <row r="3058" spans="1:2" x14ac:dyDescent="0.3">
      <c r="A3058" t="s">
        <v>19</v>
      </c>
      <c r="B3058" t="s">
        <v>14</v>
      </c>
    </row>
    <row r="3059" spans="1:2" x14ac:dyDescent="0.3">
      <c r="A3059" t="s">
        <v>19</v>
      </c>
      <c r="B3059" t="s">
        <v>14</v>
      </c>
    </row>
    <row r="3060" spans="1:2" x14ac:dyDescent="0.3">
      <c r="A3060" t="s">
        <v>62</v>
      </c>
      <c r="B3060" t="s">
        <v>29</v>
      </c>
    </row>
    <row r="3061" spans="1:2" x14ac:dyDescent="0.3">
      <c r="A3061" t="s">
        <v>35</v>
      </c>
      <c r="B3061" t="s">
        <v>18</v>
      </c>
    </row>
    <row r="3062" spans="1:2" x14ac:dyDescent="0.3">
      <c r="A3062" t="s">
        <v>44</v>
      </c>
      <c r="B3062" t="s">
        <v>29</v>
      </c>
    </row>
    <row r="3063" spans="1:2" x14ac:dyDescent="0.3">
      <c r="A3063" t="s">
        <v>44</v>
      </c>
      <c r="B3063" t="s">
        <v>29</v>
      </c>
    </row>
    <row r="3064" spans="1:2" x14ac:dyDescent="0.3">
      <c r="A3064" t="s">
        <v>41</v>
      </c>
      <c r="B3064" t="s">
        <v>29</v>
      </c>
    </row>
    <row r="3065" spans="1:2" x14ac:dyDescent="0.3">
      <c r="A3065" t="s">
        <v>19</v>
      </c>
      <c r="B3065" t="s">
        <v>14</v>
      </c>
    </row>
    <row r="3066" spans="1:2" x14ac:dyDescent="0.3">
      <c r="A3066" t="s">
        <v>19</v>
      </c>
      <c r="B3066" t="s">
        <v>14</v>
      </c>
    </row>
    <row r="3067" spans="1:2" x14ac:dyDescent="0.3">
      <c r="A3067" t="s">
        <v>19</v>
      </c>
      <c r="B3067" t="s">
        <v>29</v>
      </c>
    </row>
    <row r="3068" spans="1:2" x14ac:dyDescent="0.3">
      <c r="A3068" t="s">
        <v>67</v>
      </c>
      <c r="B3068" t="s">
        <v>29</v>
      </c>
    </row>
    <row r="3069" spans="1:2" x14ac:dyDescent="0.3">
      <c r="A3069" t="s">
        <v>67</v>
      </c>
      <c r="B3069" t="s">
        <v>29</v>
      </c>
    </row>
    <row r="3070" spans="1:2" x14ac:dyDescent="0.3">
      <c r="A3070" t="s">
        <v>67</v>
      </c>
      <c r="B3070" t="s">
        <v>29</v>
      </c>
    </row>
    <row r="3071" spans="1:2" x14ac:dyDescent="0.3">
      <c r="A3071" t="s">
        <v>15</v>
      </c>
      <c r="B3071" t="s">
        <v>29</v>
      </c>
    </row>
    <row r="3072" spans="1:2" x14ac:dyDescent="0.3">
      <c r="A3072" t="s">
        <v>30</v>
      </c>
      <c r="B3072" t="s">
        <v>29</v>
      </c>
    </row>
    <row r="3073" spans="1:2" x14ac:dyDescent="0.3">
      <c r="A3073" t="s">
        <v>30</v>
      </c>
      <c r="B3073" t="s">
        <v>14</v>
      </c>
    </row>
    <row r="3074" spans="1:2" x14ac:dyDescent="0.3">
      <c r="A3074" t="s">
        <v>30</v>
      </c>
      <c r="B3074" t="s">
        <v>29</v>
      </c>
    </row>
    <row r="3075" spans="1:2" x14ac:dyDescent="0.3">
      <c r="A3075" t="s">
        <v>70</v>
      </c>
      <c r="B3075" t="s">
        <v>29</v>
      </c>
    </row>
    <row r="3076" spans="1:2" x14ac:dyDescent="0.3">
      <c r="A3076" t="s">
        <v>117</v>
      </c>
      <c r="B3076" t="s">
        <v>18</v>
      </c>
    </row>
    <row r="3077" spans="1:2" x14ac:dyDescent="0.3">
      <c r="A3077" t="s">
        <v>6071</v>
      </c>
      <c r="B3077" t="s">
        <v>14</v>
      </c>
    </row>
    <row r="3078" spans="1:2" x14ac:dyDescent="0.3">
      <c r="A3078" t="s">
        <v>6071</v>
      </c>
      <c r="B3078" t="s">
        <v>14</v>
      </c>
    </row>
    <row r="3079" spans="1:2" x14ac:dyDescent="0.3">
      <c r="A3079" t="s">
        <v>6071</v>
      </c>
      <c r="B3079" t="s">
        <v>14</v>
      </c>
    </row>
    <row r="3080" spans="1:2" x14ac:dyDescent="0.3">
      <c r="A3080" t="s">
        <v>6071</v>
      </c>
      <c r="B3080" t="s">
        <v>14</v>
      </c>
    </row>
    <row r="3081" spans="1:2" x14ac:dyDescent="0.3">
      <c r="A3081" t="s">
        <v>6071</v>
      </c>
      <c r="B3081" t="s">
        <v>14</v>
      </c>
    </row>
    <row r="3082" spans="1:2" x14ac:dyDescent="0.3">
      <c r="A3082" t="s">
        <v>6071</v>
      </c>
      <c r="B3082" t="s">
        <v>14</v>
      </c>
    </row>
    <row r="3083" spans="1:2" x14ac:dyDescent="0.3">
      <c r="A3083" t="s">
        <v>6071</v>
      </c>
      <c r="B3083" t="s">
        <v>14</v>
      </c>
    </row>
    <row r="3084" spans="1:2" x14ac:dyDescent="0.3">
      <c r="A3084" t="s">
        <v>6071</v>
      </c>
      <c r="B3084" t="s">
        <v>14</v>
      </c>
    </row>
    <row r="3085" spans="1:2" x14ac:dyDescent="0.3">
      <c r="A3085" t="s">
        <v>6071</v>
      </c>
      <c r="B3085" t="s">
        <v>14</v>
      </c>
    </row>
    <row r="3086" spans="1:2" x14ac:dyDescent="0.3">
      <c r="A3086" t="s">
        <v>6071</v>
      </c>
      <c r="B3086" t="s">
        <v>14</v>
      </c>
    </row>
    <row r="3087" spans="1:2" x14ac:dyDescent="0.3">
      <c r="A3087" t="s">
        <v>6071</v>
      </c>
      <c r="B3087" t="s">
        <v>14</v>
      </c>
    </row>
    <row r="3088" spans="1:2" x14ac:dyDescent="0.3">
      <c r="A3088" t="s">
        <v>6071</v>
      </c>
      <c r="B3088" t="s">
        <v>14</v>
      </c>
    </row>
    <row r="3089" spans="1:2" x14ac:dyDescent="0.3">
      <c r="A3089" t="s">
        <v>6071</v>
      </c>
      <c r="B3089" t="s">
        <v>14</v>
      </c>
    </row>
    <row r="3090" spans="1:2" x14ac:dyDescent="0.3">
      <c r="A3090" t="s">
        <v>6071</v>
      </c>
      <c r="B3090" t="s">
        <v>14</v>
      </c>
    </row>
    <row r="3091" spans="1:2" x14ac:dyDescent="0.3">
      <c r="A3091" t="s">
        <v>6071</v>
      </c>
      <c r="B3091" t="s">
        <v>14</v>
      </c>
    </row>
    <row r="3092" spans="1:2" x14ac:dyDescent="0.3">
      <c r="A3092" t="s">
        <v>6071</v>
      </c>
      <c r="B3092" t="s">
        <v>14</v>
      </c>
    </row>
    <row r="3093" spans="1:2" x14ac:dyDescent="0.3">
      <c r="A3093" t="s">
        <v>6071</v>
      </c>
      <c r="B3093" t="s">
        <v>14</v>
      </c>
    </row>
    <row r="3094" spans="1:2" x14ac:dyDescent="0.3">
      <c r="A3094" t="s">
        <v>6071</v>
      </c>
      <c r="B3094" t="s">
        <v>14</v>
      </c>
    </row>
    <row r="3095" spans="1:2" x14ac:dyDescent="0.3">
      <c r="A3095" t="s">
        <v>6071</v>
      </c>
      <c r="B3095" t="s">
        <v>14</v>
      </c>
    </row>
    <row r="3096" spans="1:2" x14ac:dyDescent="0.3">
      <c r="A3096" t="s">
        <v>6071</v>
      </c>
      <c r="B3096" t="s">
        <v>14</v>
      </c>
    </row>
    <row r="3097" spans="1:2" x14ac:dyDescent="0.3">
      <c r="A3097" t="s">
        <v>6071</v>
      </c>
      <c r="B3097" t="s">
        <v>14</v>
      </c>
    </row>
    <row r="3098" spans="1:2" x14ac:dyDescent="0.3">
      <c r="A3098" t="s">
        <v>6071</v>
      </c>
      <c r="B3098" t="s">
        <v>14</v>
      </c>
    </row>
    <row r="3099" spans="1:2" x14ac:dyDescent="0.3">
      <c r="A3099" t="s">
        <v>6071</v>
      </c>
      <c r="B3099" t="s">
        <v>14</v>
      </c>
    </row>
    <row r="3100" spans="1:2" x14ac:dyDescent="0.3">
      <c r="A3100" t="s">
        <v>6071</v>
      </c>
      <c r="B3100" t="s">
        <v>14</v>
      </c>
    </row>
    <row r="3101" spans="1:2" x14ac:dyDescent="0.3">
      <c r="A3101" t="s">
        <v>6071</v>
      </c>
      <c r="B3101" t="s">
        <v>14</v>
      </c>
    </row>
    <row r="3102" spans="1:2" x14ac:dyDescent="0.3">
      <c r="A3102" t="s">
        <v>6071</v>
      </c>
      <c r="B3102" t="s">
        <v>14</v>
      </c>
    </row>
    <row r="3103" spans="1:2" x14ac:dyDescent="0.3">
      <c r="A3103" t="s">
        <v>6071</v>
      </c>
      <c r="B3103" t="s">
        <v>14</v>
      </c>
    </row>
    <row r="3104" spans="1:2" x14ac:dyDescent="0.3">
      <c r="A3104" t="s">
        <v>6071</v>
      </c>
      <c r="B3104" t="s">
        <v>14</v>
      </c>
    </row>
    <row r="3105" spans="1:2" x14ac:dyDescent="0.3">
      <c r="A3105" t="s">
        <v>6071</v>
      </c>
      <c r="B3105" t="s">
        <v>14</v>
      </c>
    </row>
    <row r="3106" spans="1:2" x14ac:dyDescent="0.3">
      <c r="A3106" t="s">
        <v>6071</v>
      </c>
      <c r="B3106" t="s">
        <v>14</v>
      </c>
    </row>
    <row r="3107" spans="1:2" x14ac:dyDescent="0.3">
      <c r="A3107" t="s">
        <v>6071</v>
      </c>
      <c r="B3107" t="s">
        <v>14</v>
      </c>
    </row>
    <row r="3108" spans="1:2" x14ac:dyDescent="0.3">
      <c r="A3108" t="s">
        <v>6071</v>
      </c>
      <c r="B3108" t="s">
        <v>14</v>
      </c>
    </row>
    <row r="3109" spans="1:2" x14ac:dyDescent="0.3">
      <c r="A3109" t="s">
        <v>6071</v>
      </c>
      <c r="B3109" t="s">
        <v>14</v>
      </c>
    </row>
    <row r="3110" spans="1:2" x14ac:dyDescent="0.3">
      <c r="A3110" t="s">
        <v>6071</v>
      </c>
      <c r="B3110" t="s">
        <v>14</v>
      </c>
    </row>
    <row r="3111" spans="1:2" x14ac:dyDescent="0.3">
      <c r="A3111" t="s">
        <v>6071</v>
      </c>
      <c r="B3111" t="s">
        <v>14</v>
      </c>
    </row>
    <row r="3112" spans="1:2" x14ac:dyDescent="0.3">
      <c r="A3112" t="s">
        <v>6071</v>
      </c>
      <c r="B3112" t="s">
        <v>14</v>
      </c>
    </row>
    <row r="3113" spans="1:2" x14ac:dyDescent="0.3">
      <c r="A3113" t="s">
        <v>6071</v>
      </c>
      <c r="B3113" t="s">
        <v>14</v>
      </c>
    </row>
    <row r="3114" spans="1:2" x14ac:dyDescent="0.3">
      <c r="A3114" t="s">
        <v>6071</v>
      </c>
      <c r="B3114" t="s">
        <v>14</v>
      </c>
    </row>
    <row r="3115" spans="1:2" x14ac:dyDescent="0.3">
      <c r="A3115" t="s">
        <v>6071</v>
      </c>
      <c r="B3115" t="s">
        <v>14</v>
      </c>
    </row>
    <row r="3116" spans="1:2" x14ac:dyDescent="0.3">
      <c r="A3116" t="s">
        <v>6071</v>
      </c>
      <c r="B3116" t="s">
        <v>14</v>
      </c>
    </row>
    <row r="3117" spans="1:2" x14ac:dyDescent="0.3">
      <c r="A3117" t="s">
        <v>6071</v>
      </c>
      <c r="B3117" t="s">
        <v>14</v>
      </c>
    </row>
    <row r="3118" spans="1:2" x14ac:dyDescent="0.3">
      <c r="A3118" t="s">
        <v>6071</v>
      </c>
      <c r="B3118" t="s">
        <v>14</v>
      </c>
    </row>
    <row r="3119" spans="1:2" x14ac:dyDescent="0.3">
      <c r="A3119" t="s">
        <v>6071</v>
      </c>
      <c r="B3119" t="s">
        <v>14</v>
      </c>
    </row>
    <row r="3120" spans="1:2" x14ac:dyDescent="0.3">
      <c r="A3120" t="s">
        <v>6071</v>
      </c>
      <c r="B3120" t="s">
        <v>14</v>
      </c>
    </row>
    <row r="3121" spans="1:2" x14ac:dyDescent="0.3">
      <c r="A3121" t="s">
        <v>6071</v>
      </c>
      <c r="B3121" t="s">
        <v>14</v>
      </c>
    </row>
    <row r="3122" spans="1:2" x14ac:dyDescent="0.3">
      <c r="A3122" t="s">
        <v>6071</v>
      </c>
      <c r="B3122" t="s">
        <v>14</v>
      </c>
    </row>
    <row r="3123" spans="1:2" x14ac:dyDescent="0.3">
      <c r="A3123" t="s">
        <v>6071</v>
      </c>
      <c r="B3123" t="s">
        <v>14</v>
      </c>
    </row>
    <row r="3124" spans="1:2" x14ac:dyDescent="0.3">
      <c r="A3124" t="s">
        <v>6071</v>
      </c>
      <c r="B3124" t="s">
        <v>14</v>
      </c>
    </row>
    <row r="3125" spans="1:2" x14ac:dyDescent="0.3">
      <c r="A3125" t="s">
        <v>6071</v>
      </c>
      <c r="B3125" t="s">
        <v>14</v>
      </c>
    </row>
    <row r="3126" spans="1:2" x14ac:dyDescent="0.3">
      <c r="A3126" t="s">
        <v>6071</v>
      </c>
      <c r="B3126" t="s">
        <v>14</v>
      </c>
    </row>
    <row r="3127" spans="1:2" x14ac:dyDescent="0.3">
      <c r="A3127" t="s">
        <v>6071</v>
      </c>
      <c r="B3127" t="s">
        <v>14</v>
      </c>
    </row>
    <row r="3128" spans="1:2" x14ac:dyDescent="0.3">
      <c r="A3128" t="s">
        <v>6071</v>
      </c>
      <c r="B3128" t="s">
        <v>14</v>
      </c>
    </row>
    <row r="3129" spans="1:2" x14ac:dyDescent="0.3">
      <c r="A3129" t="s">
        <v>6071</v>
      </c>
      <c r="B3129" t="s">
        <v>14</v>
      </c>
    </row>
    <row r="3130" spans="1:2" x14ac:dyDescent="0.3">
      <c r="A3130" t="s">
        <v>6071</v>
      </c>
      <c r="B3130" t="s">
        <v>14</v>
      </c>
    </row>
    <row r="3131" spans="1:2" x14ac:dyDescent="0.3">
      <c r="A3131" t="s">
        <v>6071</v>
      </c>
      <c r="B3131" t="s">
        <v>14</v>
      </c>
    </row>
    <row r="3132" spans="1:2" x14ac:dyDescent="0.3">
      <c r="A3132" t="s">
        <v>6071</v>
      </c>
      <c r="B3132" t="s">
        <v>14</v>
      </c>
    </row>
    <row r="3133" spans="1:2" x14ac:dyDescent="0.3">
      <c r="A3133" t="s">
        <v>6071</v>
      </c>
      <c r="B3133" t="s">
        <v>14</v>
      </c>
    </row>
    <row r="3134" spans="1:2" x14ac:dyDescent="0.3">
      <c r="A3134" t="s">
        <v>6071</v>
      </c>
      <c r="B3134" t="s">
        <v>14</v>
      </c>
    </row>
    <row r="3135" spans="1:2" x14ac:dyDescent="0.3">
      <c r="A3135" t="s">
        <v>6071</v>
      </c>
      <c r="B3135" t="s">
        <v>14</v>
      </c>
    </row>
    <row r="3136" spans="1:2" x14ac:dyDescent="0.3">
      <c r="A3136" t="s">
        <v>6071</v>
      </c>
      <c r="B3136" t="s">
        <v>14</v>
      </c>
    </row>
    <row r="3137" spans="1:2" x14ac:dyDescent="0.3">
      <c r="A3137" t="s">
        <v>6071</v>
      </c>
      <c r="B3137" t="s">
        <v>14</v>
      </c>
    </row>
    <row r="3138" spans="1:2" x14ac:dyDescent="0.3">
      <c r="A3138" t="s">
        <v>6071</v>
      </c>
      <c r="B3138" t="s">
        <v>14</v>
      </c>
    </row>
    <row r="3139" spans="1:2" x14ac:dyDescent="0.3">
      <c r="A3139" t="s">
        <v>6071</v>
      </c>
      <c r="B3139" t="s">
        <v>14</v>
      </c>
    </row>
    <row r="3140" spans="1:2" x14ac:dyDescent="0.3">
      <c r="A3140" t="s">
        <v>6071</v>
      </c>
      <c r="B3140" t="s">
        <v>14</v>
      </c>
    </row>
    <row r="3141" spans="1:2" x14ac:dyDescent="0.3">
      <c r="A3141" t="s">
        <v>6071</v>
      </c>
      <c r="B3141" t="s">
        <v>14</v>
      </c>
    </row>
    <row r="3142" spans="1:2" x14ac:dyDescent="0.3">
      <c r="A3142" t="s">
        <v>6071</v>
      </c>
      <c r="B3142" t="s">
        <v>14</v>
      </c>
    </row>
    <row r="3143" spans="1:2" x14ac:dyDescent="0.3">
      <c r="A3143" t="s">
        <v>6071</v>
      </c>
      <c r="B3143" t="s">
        <v>14</v>
      </c>
    </row>
    <row r="3144" spans="1:2" x14ac:dyDescent="0.3">
      <c r="A3144" t="s">
        <v>6071</v>
      </c>
      <c r="B3144" t="s">
        <v>14</v>
      </c>
    </row>
    <row r="3145" spans="1:2" x14ac:dyDescent="0.3">
      <c r="A3145" t="s">
        <v>6071</v>
      </c>
      <c r="B3145" t="s">
        <v>14</v>
      </c>
    </row>
    <row r="3146" spans="1:2" x14ac:dyDescent="0.3">
      <c r="A3146" t="s">
        <v>6071</v>
      </c>
      <c r="B3146" t="s">
        <v>14</v>
      </c>
    </row>
    <row r="3147" spans="1:2" x14ac:dyDescent="0.3">
      <c r="A3147" t="s">
        <v>6071</v>
      </c>
      <c r="B3147" t="s">
        <v>14</v>
      </c>
    </row>
    <row r="3148" spans="1:2" x14ac:dyDescent="0.3">
      <c r="A3148" t="s">
        <v>6071</v>
      </c>
      <c r="B3148" t="s">
        <v>14</v>
      </c>
    </row>
    <row r="3149" spans="1:2" x14ac:dyDescent="0.3">
      <c r="A3149" t="s">
        <v>6071</v>
      </c>
      <c r="B3149" t="s">
        <v>14</v>
      </c>
    </row>
    <row r="3150" spans="1:2" x14ac:dyDescent="0.3">
      <c r="A3150" t="s">
        <v>6071</v>
      </c>
      <c r="B3150" t="s">
        <v>14</v>
      </c>
    </row>
    <row r="3151" spans="1:2" x14ac:dyDescent="0.3">
      <c r="A3151" t="s">
        <v>6071</v>
      </c>
      <c r="B3151" t="s">
        <v>14</v>
      </c>
    </row>
    <row r="3152" spans="1:2" x14ac:dyDescent="0.3">
      <c r="A3152" t="s">
        <v>6071</v>
      </c>
      <c r="B3152" t="s">
        <v>14</v>
      </c>
    </row>
    <row r="3153" spans="1:2" x14ac:dyDescent="0.3">
      <c r="A3153" t="s">
        <v>6071</v>
      </c>
      <c r="B3153" t="s">
        <v>14</v>
      </c>
    </row>
    <row r="3154" spans="1:2" x14ac:dyDescent="0.3">
      <c r="A3154" t="s">
        <v>6071</v>
      </c>
      <c r="B3154" t="s">
        <v>14</v>
      </c>
    </row>
    <row r="3155" spans="1:2" x14ac:dyDescent="0.3">
      <c r="A3155" t="s">
        <v>6071</v>
      </c>
      <c r="B3155" t="s">
        <v>14</v>
      </c>
    </row>
    <row r="3156" spans="1:2" x14ac:dyDescent="0.3">
      <c r="A3156" t="s">
        <v>6071</v>
      </c>
      <c r="B3156" t="s">
        <v>14</v>
      </c>
    </row>
    <row r="3157" spans="1:2" x14ac:dyDescent="0.3">
      <c r="A3157" t="s">
        <v>6071</v>
      </c>
      <c r="B3157" t="s">
        <v>14</v>
      </c>
    </row>
    <row r="3158" spans="1:2" x14ac:dyDescent="0.3">
      <c r="A3158" t="s">
        <v>6071</v>
      </c>
      <c r="B3158" t="s">
        <v>14</v>
      </c>
    </row>
    <row r="3159" spans="1:2" x14ac:dyDescent="0.3">
      <c r="A3159" t="s">
        <v>6071</v>
      </c>
      <c r="B3159" t="s">
        <v>14</v>
      </c>
    </row>
    <row r="3160" spans="1:2" x14ac:dyDescent="0.3">
      <c r="A3160" t="s">
        <v>6071</v>
      </c>
      <c r="B3160" t="s">
        <v>14</v>
      </c>
    </row>
    <row r="3161" spans="1:2" x14ac:dyDescent="0.3">
      <c r="A3161" t="s">
        <v>6071</v>
      </c>
      <c r="B3161" t="s">
        <v>14</v>
      </c>
    </row>
    <row r="3162" spans="1:2" x14ac:dyDescent="0.3">
      <c r="A3162" t="s">
        <v>6071</v>
      </c>
      <c r="B3162" t="s">
        <v>14</v>
      </c>
    </row>
    <row r="3163" spans="1:2" x14ac:dyDescent="0.3">
      <c r="A3163" t="s">
        <v>6071</v>
      </c>
      <c r="B3163" t="s">
        <v>14</v>
      </c>
    </row>
    <row r="3164" spans="1:2" x14ac:dyDescent="0.3">
      <c r="A3164" t="s">
        <v>6071</v>
      </c>
      <c r="B3164" t="s">
        <v>14</v>
      </c>
    </row>
    <row r="3165" spans="1:2" x14ac:dyDescent="0.3">
      <c r="A3165" t="s">
        <v>6071</v>
      </c>
      <c r="B3165" t="s">
        <v>14</v>
      </c>
    </row>
    <row r="3166" spans="1:2" x14ac:dyDescent="0.3">
      <c r="A3166" t="s">
        <v>6071</v>
      </c>
      <c r="B3166" t="s">
        <v>14</v>
      </c>
    </row>
    <row r="3167" spans="1:2" x14ac:dyDescent="0.3">
      <c r="A3167" t="s">
        <v>6071</v>
      </c>
      <c r="B3167" t="s">
        <v>14</v>
      </c>
    </row>
    <row r="3168" spans="1:2" x14ac:dyDescent="0.3">
      <c r="A3168" t="s">
        <v>6071</v>
      </c>
      <c r="B3168" t="s">
        <v>14</v>
      </c>
    </row>
    <row r="3169" spans="1:2" x14ac:dyDescent="0.3">
      <c r="A3169" t="s">
        <v>6071</v>
      </c>
      <c r="B3169" t="s">
        <v>14</v>
      </c>
    </row>
    <row r="3170" spans="1:2" x14ac:dyDescent="0.3">
      <c r="A3170" t="s">
        <v>6071</v>
      </c>
      <c r="B3170" t="s">
        <v>14</v>
      </c>
    </row>
    <row r="3171" spans="1:2" x14ac:dyDescent="0.3">
      <c r="A3171" t="s">
        <v>6071</v>
      </c>
      <c r="B3171" t="s">
        <v>14</v>
      </c>
    </row>
    <row r="3172" spans="1:2" x14ac:dyDescent="0.3">
      <c r="A3172" t="s">
        <v>6071</v>
      </c>
      <c r="B3172" t="s">
        <v>14</v>
      </c>
    </row>
    <row r="3173" spans="1:2" x14ac:dyDescent="0.3">
      <c r="A3173" t="s">
        <v>6071</v>
      </c>
      <c r="B3173" t="s">
        <v>14</v>
      </c>
    </row>
    <row r="3174" spans="1:2" x14ac:dyDescent="0.3">
      <c r="A3174" t="s">
        <v>6071</v>
      </c>
      <c r="B3174" t="s">
        <v>14</v>
      </c>
    </row>
    <row r="3175" spans="1:2" x14ac:dyDescent="0.3">
      <c r="A3175" t="s">
        <v>6071</v>
      </c>
      <c r="B3175" t="s">
        <v>14</v>
      </c>
    </row>
    <row r="3176" spans="1:2" x14ac:dyDescent="0.3">
      <c r="A3176" t="s">
        <v>6071</v>
      </c>
      <c r="B3176" t="s">
        <v>14</v>
      </c>
    </row>
    <row r="3177" spans="1:2" x14ac:dyDescent="0.3">
      <c r="A3177" t="s">
        <v>6071</v>
      </c>
      <c r="B3177" t="s">
        <v>14</v>
      </c>
    </row>
    <row r="3178" spans="1:2" x14ac:dyDescent="0.3">
      <c r="A3178" t="s">
        <v>6071</v>
      </c>
      <c r="B3178" t="s">
        <v>14</v>
      </c>
    </row>
    <row r="3179" spans="1:2" x14ac:dyDescent="0.3">
      <c r="A3179" t="s">
        <v>6071</v>
      </c>
      <c r="B3179" t="s">
        <v>14</v>
      </c>
    </row>
    <row r="3180" spans="1:2" x14ac:dyDescent="0.3">
      <c r="A3180" t="s">
        <v>6071</v>
      </c>
      <c r="B3180" t="s">
        <v>14</v>
      </c>
    </row>
    <row r="3181" spans="1:2" x14ac:dyDescent="0.3">
      <c r="A3181" t="s">
        <v>6071</v>
      </c>
      <c r="B3181" t="s">
        <v>14</v>
      </c>
    </row>
    <row r="3182" spans="1:2" x14ac:dyDescent="0.3">
      <c r="A3182" t="s">
        <v>6071</v>
      </c>
      <c r="B3182" t="s">
        <v>14</v>
      </c>
    </row>
    <row r="3183" spans="1:2" x14ac:dyDescent="0.3">
      <c r="A3183" t="s">
        <v>6071</v>
      </c>
      <c r="B3183" t="s">
        <v>14</v>
      </c>
    </row>
    <row r="3184" spans="1:2" x14ac:dyDescent="0.3">
      <c r="A3184" t="s">
        <v>6071</v>
      </c>
      <c r="B3184" t="s">
        <v>14</v>
      </c>
    </row>
    <row r="3185" spans="1:2" x14ac:dyDescent="0.3">
      <c r="A3185" t="s">
        <v>6071</v>
      </c>
      <c r="B3185" t="s">
        <v>14</v>
      </c>
    </row>
    <row r="3186" spans="1:2" x14ac:dyDescent="0.3">
      <c r="A3186" t="s">
        <v>6071</v>
      </c>
      <c r="B3186" t="s">
        <v>14</v>
      </c>
    </row>
    <row r="3187" spans="1:2" x14ac:dyDescent="0.3">
      <c r="A3187" t="s">
        <v>6071</v>
      </c>
      <c r="B3187" t="s">
        <v>14</v>
      </c>
    </row>
    <row r="3188" spans="1:2" x14ac:dyDescent="0.3">
      <c r="A3188" t="s">
        <v>6071</v>
      </c>
      <c r="B3188" t="s">
        <v>14</v>
      </c>
    </row>
    <row r="3189" spans="1:2" x14ac:dyDescent="0.3">
      <c r="A3189" t="s">
        <v>6071</v>
      </c>
      <c r="B3189" t="s">
        <v>14</v>
      </c>
    </row>
    <row r="3190" spans="1:2" x14ac:dyDescent="0.3">
      <c r="A3190" t="s">
        <v>6071</v>
      </c>
      <c r="B3190" t="s">
        <v>14</v>
      </c>
    </row>
    <row r="3191" spans="1:2" x14ac:dyDescent="0.3">
      <c r="A3191" t="s">
        <v>6071</v>
      </c>
      <c r="B3191" t="s">
        <v>14</v>
      </c>
    </row>
    <row r="3192" spans="1:2" x14ac:dyDescent="0.3">
      <c r="A3192" t="s">
        <v>6071</v>
      </c>
      <c r="B3192" t="s">
        <v>14</v>
      </c>
    </row>
    <row r="3193" spans="1:2" x14ac:dyDescent="0.3">
      <c r="A3193" t="s">
        <v>6071</v>
      </c>
      <c r="B3193" t="s">
        <v>14</v>
      </c>
    </row>
    <row r="3194" spans="1:2" x14ac:dyDescent="0.3">
      <c r="A3194" t="s">
        <v>6071</v>
      </c>
      <c r="B3194" t="s">
        <v>14</v>
      </c>
    </row>
    <row r="3195" spans="1:2" x14ac:dyDescent="0.3">
      <c r="A3195" t="s">
        <v>6071</v>
      </c>
      <c r="B3195" t="s">
        <v>14</v>
      </c>
    </row>
    <row r="3196" spans="1:2" x14ac:dyDescent="0.3">
      <c r="A3196" t="s">
        <v>6071</v>
      </c>
      <c r="B3196" t="s">
        <v>14</v>
      </c>
    </row>
    <row r="3197" spans="1:2" x14ac:dyDescent="0.3">
      <c r="A3197" t="s">
        <v>6071</v>
      </c>
      <c r="B3197" t="s">
        <v>14</v>
      </c>
    </row>
    <row r="3198" spans="1:2" x14ac:dyDescent="0.3">
      <c r="A3198" t="s">
        <v>6071</v>
      </c>
      <c r="B3198" t="s">
        <v>14</v>
      </c>
    </row>
    <row r="3199" spans="1:2" x14ac:dyDescent="0.3">
      <c r="A3199" t="s">
        <v>6071</v>
      </c>
      <c r="B3199" t="s">
        <v>14</v>
      </c>
    </row>
    <row r="3200" spans="1:2" x14ac:dyDescent="0.3">
      <c r="A3200" t="s">
        <v>6071</v>
      </c>
      <c r="B3200" t="s">
        <v>14</v>
      </c>
    </row>
    <row r="3201" spans="1:2" x14ac:dyDescent="0.3">
      <c r="A3201" t="s">
        <v>6071</v>
      </c>
      <c r="B3201" t="s">
        <v>14</v>
      </c>
    </row>
    <row r="3202" spans="1:2" x14ac:dyDescent="0.3">
      <c r="A3202" t="s">
        <v>6071</v>
      </c>
      <c r="B3202" t="s">
        <v>14</v>
      </c>
    </row>
    <row r="3203" spans="1:2" x14ac:dyDescent="0.3">
      <c r="A3203" t="s">
        <v>6071</v>
      </c>
      <c r="B3203" t="s">
        <v>14</v>
      </c>
    </row>
    <row r="3204" spans="1:2" x14ac:dyDescent="0.3">
      <c r="A3204" t="s">
        <v>6071</v>
      </c>
      <c r="B3204" t="s">
        <v>14</v>
      </c>
    </row>
    <row r="3205" spans="1:2" x14ac:dyDescent="0.3">
      <c r="A3205" t="s">
        <v>6071</v>
      </c>
      <c r="B3205" t="s">
        <v>14</v>
      </c>
    </row>
    <row r="3206" spans="1:2" x14ac:dyDescent="0.3">
      <c r="A3206" t="s">
        <v>6071</v>
      </c>
      <c r="B3206" t="s">
        <v>14</v>
      </c>
    </row>
    <row r="3207" spans="1:2" x14ac:dyDescent="0.3">
      <c r="A3207" t="s">
        <v>6071</v>
      </c>
      <c r="B3207" t="s">
        <v>14</v>
      </c>
    </row>
    <row r="3208" spans="1:2" x14ac:dyDescent="0.3">
      <c r="A3208" t="s">
        <v>6071</v>
      </c>
      <c r="B3208" t="s">
        <v>14</v>
      </c>
    </row>
    <row r="3209" spans="1:2" x14ac:dyDescent="0.3">
      <c r="A3209" t="s">
        <v>6071</v>
      </c>
      <c r="B3209" t="s">
        <v>14</v>
      </c>
    </row>
    <row r="3210" spans="1:2" x14ac:dyDescent="0.3">
      <c r="A3210" t="s">
        <v>6071</v>
      </c>
      <c r="B3210" t="s">
        <v>14</v>
      </c>
    </row>
    <row r="3211" spans="1:2" x14ac:dyDescent="0.3">
      <c r="A3211" t="s">
        <v>6071</v>
      </c>
      <c r="B3211" t="s">
        <v>14</v>
      </c>
    </row>
    <row r="3212" spans="1:2" x14ac:dyDescent="0.3">
      <c r="A3212" t="s">
        <v>6071</v>
      </c>
      <c r="B3212" t="s">
        <v>14</v>
      </c>
    </row>
    <row r="3213" spans="1:2" x14ac:dyDescent="0.3">
      <c r="A3213" t="s">
        <v>6071</v>
      </c>
      <c r="B3213" t="s">
        <v>14</v>
      </c>
    </row>
    <row r="3214" spans="1:2" x14ac:dyDescent="0.3">
      <c r="A3214" t="s">
        <v>6071</v>
      </c>
      <c r="B3214" t="s">
        <v>14</v>
      </c>
    </row>
    <row r="3215" spans="1:2" x14ac:dyDescent="0.3">
      <c r="A3215" t="s">
        <v>6071</v>
      </c>
      <c r="B3215" t="s">
        <v>14</v>
      </c>
    </row>
    <row r="3216" spans="1:2" x14ac:dyDescent="0.3">
      <c r="A3216" t="s">
        <v>6071</v>
      </c>
      <c r="B3216" t="s">
        <v>14</v>
      </c>
    </row>
    <row r="3217" spans="1:2" x14ac:dyDescent="0.3">
      <c r="A3217" t="s">
        <v>6071</v>
      </c>
      <c r="B3217" t="s">
        <v>14</v>
      </c>
    </row>
    <row r="3218" spans="1:2" x14ac:dyDescent="0.3">
      <c r="A3218" t="s">
        <v>6071</v>
      </c>
      <c r="B3218" t="s">
        <v>14</v>
      </c>
    </row>
    <row r="3219" spans="1:2" x14ac:dyDescent="0.3">
      <c r="A3219" t="s">
        <v>6071</v>
      </c>
      <c r="B3219" t="s">
        <v>14</v>
      </c>
    </row>
    <row r="3220" spans="1:2" x14ac:dyDescent="0.3">
      <c r="A3220" t="s">
        <v>6071</v>
      </c>
      <c r="B3220" t="s">
        <v>14</v>
      </c>
    </row>
    <row r="3221" spans="1:2" x14ac:dyDescent="0.3">
      <c r="A3221" t="s">
        <v>6071</v>
      </c>
      <c r="B3221" t="s">
        <v>14</v>
      </c>
    </row>
    <row r="3222" spans="1:2" x14ac:dyDescent="0.3">
      <c r="A3222" t="s">
        <v>6071</v>
      </c>
      <c r="B3222" t="s">
        <v>14</v>
      </c>
    </row>
    <row r="3223" spans="1:2" x14ac:dyDescent="0.3">
      <c r="A3223" t="s">
        <v>6071</v>
      </c>
      <c r="B3223" t="s">
        <v>14</v>
      </c>
    </row>
    <row r="3224" spans="1:2" x14ac:dyDescent="0.3">
      <c r="A3224" t="s">
        <v>6071</v>
      </c>
      <c r="B3224" t="s">
        <v>14</v>
      </c>
    </row>
    <row r="3225" spans="1:2" x14ac:dyDescent="0.3">
      <c r="A3225" t="s">
        <v>6071</v>
      </c>
      <c r="B3225" t="s">
        <v>14</v>
      </c>
    </row>
    <row r="3226" spans="1:2" x14ac:dyDescent="0.3">
      <c r="A3226" t="s">
        <v>6071</v>
      </c>
      <c r="B3226" t="s">
        <v>14</v>
      </c>
    </row>
    <row r="3227" spans="1:2" x14ac:dyDescent="0.3">
      <c r="A3227" t="s">
        <v>6071</v>
      </c>
      <c r="B3227" t="s">
        <v>14</v>
      </c>
    </row>
    <row r="3228" spans="1:2" x14ac:dyDescent="0.3">
      <c r="A3228" t="s">
        <v>6071</v>
      </c>
      <c r="B3228" t="s">
        <v>14</v>
      </c>
    </row>
    <row r="3229" spans="1:2" x14ac:dyDescent="0.3">
      <c r="A3229" t="s">
        <v>6071</v>
      </c>
      <c r="B3229" t="s">
        <v>14</v>
      </c>
    </row>
    <row r="3230" spans="1:2" x14ac:dyDescent="0.3">
      <c r="A3230" t="s">
        <v>6071</v>
      </c>
      <c r="B3230" t="s">
        <v>14</v>
      </c>
    </row>
    <row r="3231" spans="1:2" x14ac:dyDescent="0.3">
      <c r="A3231" t="s">
        <v>6071</v>
      </c>
      <c r="B3231" t="s">
        <v>14</v>
      </c>
    </row>
    <row r="3232" spans="1:2" x14ac:dyDescent="0.3">
      <c r="A3232" t="s">
        <v>6071</v>
      </c>
      <c r="B3232" t="s">
        <v>14</v>
      </c>
    </row>
    <row r="3233" spans="1:2" x14ac:dyDescent="0.3">
      <c r="A3233" t="s">
        <v>6071</v>
      </c>
      <c r="B3233" t="s">
        <v>14</v>
      </c>
    </row>
    <row r="3234" spans="1:2" x14ac:dyDescent="0.3">
      <c r="A3234" t="s">
        <v>6071</v>
      </c>
      <c r="B3234" t="s">
        <v>14</v>
      </c>
    </row>
    <row r="3235" spans="1:2" x14ac:dyDescent="0.3">
      <c r="A3235" t="s">
        <v>6071</v>
      </c>
      <c r="B3235" t="s">
        <v>14</v>
      </c>
    </row>
    <row r="3236" spans="1:2" x14ac:dyDescent="0.3">
      <c r="A3236" t="s">
        <v>6071</v>
      </c>
      <c r="B3236" t="s">
        <v>14</v>
      </c>
    </row>
    <row r="3237" spans="1:2" x14ac:dyDescent="0.3">
      <c r="A3237" t="s">
        <v>6071</v>
      </c>
      <c r="B3237" t="s">
        <v>14</v>
      </c>
    </row>
    <row r="3238" spans="1:2" x14ac:dyDescent="0.3">
      <c r="A3238" t="s">
        <v>6071</v>
      </c>
      <c r="B3238" t="s">
        <v>14</v>
      </c>
    </row>
    <row r="3239" spans="1:2" x14ac:dyDescent="0.3">
      <c r="A3239" t="s">
        <v>6071</v>
      </c>
      <c r="B3239" t="s">
        <v>14</v>
      </c>
    </row>
    <row r="3240" spans="1:2" x14ac:dyDescent="0.3">
      <c r="A3240" t="s">
        <v>6071</v>
      </c>
      <c r="B3240" t="s">
        <v>14</v>
      </c>
    </row>
    <row r="3241" spans="1:2" x14ac:dyDescent="0.3">
      <c r="A3241" t="s">
        <v>6071</v>
      </c>
      <c r="B3241" t="s">
        <v>14</v>
      </c>
    </row>
    <row r="3242" spans="1:2" x14ac:dyDescent="0.3">
      <c r="A3242" t="s">
        <v>6071</v>
      </c>
      <c r="B3242" t="s">
        <v>14</v>
      </c>
    </row>
    <row r="3243" spans="1:2" x14ac:dyDescent="0.3">
      <c r="A3243" t="s">
        <v>6071</v>
      </c>
      <c r="B3243" t="s">
        <v>14</v>
      </c>
    </row>
    <row r="3244" spans="1:2" x14ac:dyDescent="0.3">
      <c r="A3244" t="s">
        <v>6071</v>
      </c>
      <c r="B3244" t="s">
        <v>14</v>
      </c>
    </row>
    <row r="3245" spans="1:2" x14ac:dyDescent="0.3">
      <c r="A3245" t="s">
        <v>6071</v>
      </c>
      <c r="B3245" t="s">
        <v>14</v>
      </c>
    </row>
    <row r="3246" spans="1:2" x14ac:dyDescent="0.3">
      <c r="A3246" t="s">
        <v>6071</v>
      </c>
      <c r="B3246" t="s">
        <v>14</v>
      </c>
    </row>
    <row r="3247" spans="1:2" x14ac:dyDescent="0.3">
      <c r="A3247" t="s">
        <v>6071</v>
      </c>
      <c r="B3247" t="s">
        <v>14</v>
      </c>
    </row>
    <row r="3248" spans="1:2" x14ac:dyDescent="0.3">
      <c r="A3248" t="s">
        <v>6071</v>
      </c>
      <c r="B3248" t="s">
        <v>14</v>
      </c>
    </row>
    <row r="3249" spans="1:2" x14ac:dyDescent="0.3">
      <c r="A3249" t="s">
        <v>6071</v>
      </c>
      <c r="B3249" t="s">
        <v>14</v>
      </c>
    </row>
    <row r="3250" spans="1:2" x14ac:dyDescent="0.3">
      <c r="A3250" t="s">
        <v>6071</v>
      </c>
      <c r="B3250" t="s">
        <v>14</v>
      </c>
    </row>
    <row r="3251" spans="1:2" x14ac:dyDescent="0.3">
      <c r="A3251" t="s">
        <v>6071</v>
      </c>
      <c r="B3251" t="s">
        <v>14</v>
      </c>
    </row>
    <row r="3252" spans="1:2" x14ac:dyDescent="0.3">
      <c r="A3252" t="s">
        <v>6071</v>
      </c>
      <c r="B3252" t="s">
        <v>14</v>
      </c>
    </row>
    <row r="3253" spans="1:2" x14ac:dyDescent="0.3">
      <c r="A3253" t="s">
        <v>6071</v>
      </c>
      <c r="B3253" t="s">
        <v>14</v>
      </c>
    </row>
    <row r="3254" spans="1:2" x14ac:dyDescent="0.3">
      <c r="A3254" t="s">
        <v>6071</v>
      </c>
      <c r="B3254" t="s">
        <v>14</v>
      </c>
    </row>
    <row r="3255" spans="1:2" x14ac:dyDescent="0.3">
      <c r="A3255" t="s">
        <v>6071</v>
      </c>
      <c r="B3255" t="s">
        <v>14</v>
      </c>
    </row>
    <row r="3256" spans="1:2" x14ac:dyDescent="0.3">
      <c r="A3256" t="s">
        <v>6071</v>
      </c>
      <c r="B3256" t="s">
        <v>14</v>
      </c>
    </row>
    <row r="3257" spans="1:2" x14ac:dyDescent="0.3">
      <c r="A3257" t="s">
        <v>6071</v>
      </c>
      <c r="B3257" t="s">
        <v>14</v>
      </c>
    </row>
    <row r="3258" spans="1:2" x14ac:dyDescent="0.3">
      <c r="A3258" t="s">
        <v>6071</v>
      </c>
      <c r="B3258" t="s">
        <v>14</v>
      </c>
    </row>
    <row r="3259" spans="1:2" x14ac:dyDescent="0.3">
      <c r="A3259" t="s">
        <v>6071</v>
      </c>
      <c r="B3259" t="s">
        <v>14</v>
      </c>
    </row>
    <row r="3260" spans="1:2" x14ac:dyDescent="0.3">
      <c r="A3260" t="s">
        <v>6071</v>
      </c>
      <c r="B3260" t="s">
        <v>14</v>
      </c>
    </row>
    <row r="3261" spans="1:2" x14ac:dyDescent="0.3">
      <c r="A3261" t="s">
        <v>6071</v>
      </c>
      <c r="B3261" t="s">
        <v>14</v>
      </c>
    </row>
    <row r="3262" spans="1:2" x14ac:dyDescent="0.3">
      <c r="A3262" t="s">
        <v>6071</v>
      </c>
      <c r="B3262" t="s">
        <v>14</v>
      </c>
    </row>
    <row r="3263" spans="1:2" x14ac:dyDescent="0.3">
      <c r="A3263" t="s">
        <v>6071</v>
      </c>
      <c r="B3263" t="s">
        <v>14</v>
      </c>
    </row>
    <row r="3264" spans="1:2" x14ac:dyDescent="0.3">
      <c r="A3264" t="s">
        <v>6071</v>
      </c>
      <c r="B3264" t="s">
        <v>14</v>
      </c>
    </row>
    <row r="3265" spans="1:2" x14ac:dyDescent="0.3">
      <c r="A3265" t="s">
        <v>6071</v>
      </c>
      <c r="B3265" t="s">
        <v>14</v>
      </c>
    </row>
    <row r="3266" spans="1:2" x14ac:dyDescent="0.3">
      <c r="A3266" t="s">
        <v>6071</v>
      </c>
      <c r="B3266" t="s">
        <v>14</v>
      </c>
    </row>
    <row r="3267" spans="1:2" x14ac:dyDescent="0.3">
      <c r="A3267" t="s">
        <v>6071</v>
      </c>
      <c r="B3267" t="s">
        <v>14</v>
      </c>
    </row>
    <row r="3268" spans="1:2" x14ac:dyDescent="0.3">
      <c r="A3268" t="s">
        <v>6071</v>
      </c>
      <c r="B3268" t="s">
        <v>14</v>
      </c>
    </row>
    <row r="3269" spans="1:2" x14ac:dyDescent="0.3">
      <c r="A3269" t="s">
        <v>6071</v>
      </c>
      <c r="B3269" t="s">
        <v>14</v>
      </c>
    </row>
    <row r="3270" spans="1:2" x14ac:dyDescent="0.3">
      <c r="A3270" t="s">
        <v>6071</v>
      </c>
      <c r="B3270" t="s">
        <v>14</v>
      </c>
    </row>
    <row r="3271" spans="1:2" x14ac:dyDescent="0.3">
      <c r="A3271" t="s">
        <v>6071</v>
      </c>
      <c r="B3271" t="s">
        <v>14</v>
      </c>
    </row>
    <row r="3272" spans="1:2" x14ac:dyDescent="0.3">
      <c r="A3272" t="s">
        <v>6071</v>
      </c>
      <c r="B3272" t="s">
        <v>14</v>
      </c>
    </row>
    <row r="3273" spans="1:2" x14ac:dyDescent="0.3">
      <c r="A3273" t="s">
        <v>6071</v>
      </c>
      <c r="B3273" t="s">
        <v>14</v>
      </c>
    </row>
    <row r="3274" spans="1:2" x14ac:dyDescent="0.3">
      <c r="A3274" t="s">
        <v>6071</v>
      </c>
      <c r="B3274" t="s">
        <v>14</v>
      </c>
    </row>
    <row r="3275" spans="1:2" x14ac:dyDescent="0.3">
      <c r="A3275" t="s">
        <v>6071</v>
      </c>
      <c r="B3275" t="s">
        <v>14</v>
      </c>
    </row>
    <row r="3276" spans="1:2" x14ac:dyDescent="0.3">
      <c r="A3276" t="s">
        <v>6071</v>
      </c>
      <c r="B3276" t="s">
        <v>14</v>
      </c>
    </row>
    <row r="3277" spans="1:2" x14ac:dyDescent="0.3">
      <c r="A3277" t="s">
        <v>6071</v>
      </c>
      <c r="B3277" t="s">
        <v>14</v>
      </c>
    </row>
    <row r="3278" spans="1:2" x14ac:dyDescent="0.3">
      <c r="A3278" t="s">
        <v>6071</v>
      </c>
      <c r="B3278" t="s">
        <v>14</v>
      </c>
    </row>
    <row r="3279" spans="1:2" x14ac:dyDescent="0.3">
      <c r="A3279" t="s">
        <v>6071</v>
      </c>
      <c r="B3279" t="s">
        <v>14</v>
      </c>
    </row>
    <row r="3280" spans="1:2" x14ac:dyDescent="0.3">
      <c r="A3280" t="s">
        <v>6071</v>
      </c>
      <c r="B3280" t="s">
        <v>14</v>
      </c>
    </row>
    <row r="3281" spans="1:2" x14ac:dyDescent="0.3">
      <c r="A3281" t="s">
        <v>6071</v>
      </c>
      <c r="B3281" t="s">
        <v>14</v>
      </c>
    </row>
    <row r="3282" spans="1:2" x14ac:dyDescent="0.3">
      <c r="A3282" t="s">
        <v>6071</v>
      </c>
      <c r="B3282" t="s">
        <v>14</v>
      </c>
    </row>
    <row r="3283" spans="1:2" x14ac:dyDescent="0.3">
      <c r="A3283" t="s">
        <v>6071</v>
      </c>
      <c r="B3283" t="s">
        <v>14</v>
      </c>
    </row>
    <row r="3284" spans="1:2" x14ac:dyDescent="0.3">
      <c r="A3284" t="s">
        <v>6071</v>
      </c>
      <c r="B3284" t="s">
        <v>14</v>
      </c>
    </row>
    <row r="3285" spans="1:2" x14ac:dyDescent="0.3">
      <c r="A3285" t="s">
        <v>6071</v>
      </c>
      <c r="B3285" t="s">
        <v>14</v>
      </c>
    </row>
    <row r="3286" spans="1:2" x14ac:dyDescent="0.3">
      <c r="A3286" t="s">
        <v>6071</v>
      </c>
      <c r="B3286" t="s">
        <v>14</v>
      </c>
    </row>
    <row r="3287" spans="1:2" x14ac:dyDescent="0.3">
      <c r="A3287" t="s">
        <v>6071</v>
      </c>
      <c r="B3287" t="s">
        <v>14</v>
      </c>
    </row>
    <row r="3288" spans="1:2" x14ac:dyDescent="0.3">
      <c r="A3288" t="s">
        <v>6071</v>
      </c>
      <c r="B3288" t="s">
        <v>14</v>
      </c>
    </row>
    <row r="3289" spans="1:2" x14ac:dyDescent="0.3">
      <c r="A3289" t="s">
        <v>6071</v>
      </c>
      <c r="B3289" t="s">
        <v>14</v>
      </c>
    </row>
    <row r="3290" spans="1:2" x14ac:dyDescent="0.3">
      <c r="A3290" t="s">
        <v>6071</v>
      </c>
      <c r="B3290" t="s">
        <v>14</v>
      </c>
    </row>
    <row r="3291" spans="1:2" x14ac:dyDescent="0.3">
      <c r="A3291" t="s">
        <v>6071</v>
      </c>
      <c r="B3291" t="s">
        <v>14</v>
      </c>
    </row>
    <row r="3292" spans="1:2" x14ac:dyDescent="0.3">
      <c r="A3292" t="s">
        <v>6071</v>
      </c>
      <c r="B3292" t="s">
        <v>14</v>
      </c>
    </row>
    <row r="3293" spans="1:2" x14ac:dyDescent="0.3">
      <c r="A3293" t="s">
        <v>6071</v>
      </c>
      <c r="B3293" t="s">
        <v>14</v>
      </c>
    </row>
    <row r="3294" spans="1:2" x14ac:dyDescent="0.3">
      <c r="A3294" t="s">
        <v>6071</v>
      </c>
      <c r="B3294" t="s">
        <v>14</v>
      </c>
    </row>
    <row r="3295" spans="1:2" x14ac:dyDescent="0.3">
      <c r="A3295" t="s">
        <v>6071</v>
      </c>
      <c r="B3295" t="s">
        <v>14</v>
      </c>
    </row>
    <row r="3296" spans="1:2" x14ac:dyDescent="0.3">
      <c r="A3296" t="s">
        <v>6071</v>
      </c>
      <c r="B3296" t="s">
        <v>14</v>
      </c>
    </row>
    <row r="3297" spans="1:2" x14ac:dyDescent="0.3">
      <c r="A3297" t="s">
        <v>6071</v>
      </c>
      <c r="B3297" t="s">
        <v>14</v>
      </c>
    </row>
    <row r="3298" spans="1:2" x14ac:dyDescent="0.3">
      <c r="A3298" t="s">
        <v>6071</v>
      </c>
      <c r="B3298" t="s">
        <v>14</v>
      </c>
    </row>
    <row r="3299" spans="1:2" x14ac:dyDescent="0.3">
      <c r="A3299" t="s">
        <v>6071</v>
      </c>
      <c r="B3299" t="s">
        <v>14</v>
      </c>
    </row>
    <row r="3300" spans="1:2" x14ac:dyDescent="0.3">
      <c r="A3300" t="s">
        <v>6071</v>
      </c>
      <c r="B3300" t="s">
        <v>14</v>
      </c>
    </row>
    <row r="3301" spans="1:2" x14ac:dyDescent="0.3">
      <c r="A3301" t="s">
        <v>6071</v>
      </c>
      <c r="B3301" t="s">
        <v>14</v>
      </c>
    </row>
    <row r="3302" spans="1:2" x14ac:dyDescent="0.3">
      <c r="A3302" t="s">
        <v>6071</v>
      </c>
      <c r="B3302" t="s">
        <v>14</v>
      </c>
    </row>
    <row r="3303" spans="1:2" x14ac:dyDescent="0.3">
      <c r="A3303" t="s">
        <v>6071</v>
      </c>
      <c r="B3303" t="s">
        <v>14</v>
      </c>
    </row>
    <row r="3304" spans="1:2" x14ac:dyDescent="0.3">
      <c r="A3304" t="s">
        <v>6071</v>
      </c>
      <c r="B3304" t="s">
        <v>14</v>
      </c>
    </row>
    <row r="3305" spans="1:2" x14ac:dyDescent="0.3">
      <c r="A3305" t="s">
        <v>6071</v>
      </c>
      <c r="B3305" t="s">
        <v>14</v>
      </c>
    </row>
    <row r="3306" spans="1:2" x14ac:dyDescent="0.3">
      <c r="A3306" t="s">
        <v>6071</v>
      </c>
      <c r="B3306" t="s">
        <v>14</v>
      </c>
    </row>
    <row r="3307" spans="1:2" x14ac:dyDescent="0.3">
      <c r="A3307" t="s">
        <v>6071</v>
      </c>
      <c r="B3307" t="s">
        <v>14</v>
      </c>
    </row>
    <row r="3308" spans="1:2" x14ac:dyDescent="0.3">
      <c r="A3308" t="s">
        <v>6071</v>
      </c>
      <c r="B3308" t="s">
        <v>14</v>
      </c>
    </row>
    <row r="3309" spans="1:2" x14ac:dyDescent="0.3">
      <c r="A3309" t="s">
        <v>6071</v>
      </c>
      <c r="B3309" t="s">
        <v>14</v>
      </c>
    </row>
    <row r="3310" spans="1:2" x14ac:dyDescent="0.3">
      <c r="A3310" t="s">
        <v>6071</v>
      </c>
      <c r="B3310" t="s">
        <v>14</v>
      </c>
    </row>
    <row r="3311" spans="1:2" x14ac:dyDescent="0.3">
      <c r="A3311" t="s">
        <v>6071</v>
      </c>
      <c r="B3311" t="s">
        <v>14</v>
      </c>
    </row>
    <row r="3312" spans="1:2" x14ac:dyDescent="0.3">
      <c r="A3312" t="s">
        <v>6071</v>
      </c>
      <c r="B3312" t="s">
        <v>14</v>
      </c>
    </row>
    <row r="3313" spans="1:2" x14ac:dyDescent="0.3">
      <c r="A3313" t="s">
        <v>6071</v>
      </c>
      <c r="B3313" t="s">
        <v>14</v>
      </c>
    </row>
    <row r="3314" spans="1:2" x14ac:dyDescent="0.3">
      <c r="A3314" t="s">
        <v>6071</v>
      </c>
      <c r="B3314" t="s">
        <v>14</v>
      </c>
    </row>
    <row r="3315" spans="1:2" x14ac:dyDescent="0.3">
      <c r="A3315" t="s">
        <v>6071</v>
      </c>
      <c r="B3315" t="s">
        <v>14</v>
      </c>
    </row>
    <row r="3316" spans="1:2" x14ac:dyDescent="0.3">
      <c r="A3316" t="s">
        <v>6071</v>
      </c>
      <c r="B3316" t="s">
        <v>14</v>
      </c>
    </row>
    <row r="3317" spans="1:2" x14ac:dyDescent="0.3">
      <c r="A3317" t="s">
        <v>6071</v>
      </c>
      <c r="B3317" t="s">
        <v>14</v>
      </c>
    </row>
    <row r="3318" spans="1:2" x14ac:dyDescent="0.3">
      <c r="A3318" t="s">
        <v>6071</v>
      </c>
      <c r="B3318" t="s">
        <v>14</v>
      </c>
    </row>
    <row r="3319" spans="1:2" x14ac:dyDescent="0.3">
      <c r="A3319" t="s">
        <v>6071</v>
      </c>
      <c r="B3319" t="s">
        <v>14</v>
      </c>
    </row>
    <row r="3320" spans="1:2" x14ac:dyDescent="0.3">
      <c r="A3320" t="s">
        <v>6071</v>
      </c>
      <c r="B3320" t="s">
        <v>14</v>
      </c>
    </row>
    <row r="3321" spans="1:2" x14ac:dyDescent="0.3">
      <c r="A3321" t="s">
        <v>6071</v>
      </c>
      <c r="B3321" t="s">
        <v>14</v>
      </c>
    </row>
    <row r="3322" spans="1:2" x14ac:dyDescent="0.3">
      <c r="A3322" t="s">
        <v>6071</v>
      </c>
      <c r="B3322" t="s">
        <v>14</v>
      </c>
    </row>
    <row r="3323" spans="1:2" x14ac:dyDescent="0.3">
      <c r="A3323" t="s">
        <v>6071</v>
      </c>
      <c r="B3323" t="s">
        <v>14</v>
      </c>
    </row>
    <row r="3324" spans="1:2" x14ac:dyDescent="0.3">
      <c r="A3324" t="s">
        <v>6071</v>
      </c>
      <c r="B3324" t="s">
        <v>14</v>
      </c>
    </row>
    <row r="3325" spans="1:2" x14ac:dyDescent="0.3">
      <c r="A3325" t="s">
        <v>6071</v>
      </c>
      <c r="B3325" t="s">
        <v>14</v>
      </c>
    </row>
    <row r="3326" spans="1:2" x14ac:dyDescent="0.3">
      <c r="A3326" t="s">
        <v>6071</v>
      </c>
      <c r="B3326" t="s">
        <v>14</v>
      </c>
    </row>
    <row r="3327" spans="1:2" x14ac:dyDescent="0.3">
      <c r="A3327" t="s">
        <v>6071</v>
      </c>
      <c r="B3327" t="s">
        <v>14</v>
      </c>
    </row>
    <row r="3328" spans="1:2" x14ac:dyDescent="0.3">
      <c r="A3328" t="s">
        <v>6071</v>
      </c>
      <c r="B3328" t="s">
        <v>14</v>
      </c>
    </row>
    <row r="3329" spans="1:2" x14ac:dyDescent="0.3">
      <c r="A3329" t="s">
        <v>6071</v>
      </c>
      <c r="B3329" t="s">
        <v>14</v>
      </c>
    </row>
    <row r="3330" spans="1:2" x14ac:dyDescent="0.3">
      <c r="A3330" t="s">
        <v>6071</v>
      </c>
      <c r="B3330" t="s">
        <v>14</v>
      </c>
    </row>
    <row r="3331" spans="1:2" x14ac:dyDescent="0.3">
      <c r="A3331" t="s">
        <v>6071</v>
      </c>
      <c r="B3331" t="s">
        <v>14</v>
      </c>
    </row>
    <row r="3332" spans="1:2" x14ac:dyDescent="0.3">
      <c r="A3332" t="s">
        <v>6071</v>
      </c>
      <c r="B3332" t="s">
        <v>14</v>
      </c>
    </row>
    <row r="3333" spans="1:2" x14ac:dyDescent="0.3">
      <c r="A3333" t="s">
        <v>6071</v>
      </c>
      <c r="B3333" t="s">
        <v>14</v>
      </c>
    </row>
    <row r="3334" spans="1:2" x14ac:dyDescent="0.3">
      <c r="A3334" t="s">
        <v>6071</v>
      </c>
      <c r="B3334" t="s">
        <v>14</v>
      </c>
    </row>
    <row r="3335" spans="1:2" x14ac:dyDescent="0.3">
      <c r="A3335" t="s">
        <v>6071</v>
      </c>
      <c r="B3335" t="s">
        <v>14</v>
      </c>
    </row>
    <row r="3336" spans="1:2" x14ac:dyDescent="0.3">
      <c r="A3336" t="s">
        <v>6071</v>
      </c>
      <c r="B3336" t="s">
        <v>14</v>
      </c>
    </row>
    <row r="3337" spans="1:2" x14ac:dyDescent="0.3">
      <c r="A3337" t="s">
        <v>6071</v>
      </c>
      <c r="B3337" t="s">
        <v>14</v>
      </c>
    </row>
    <row r="3338" spans="1:2" x14ac:dyDescent="0.3">
      <c r="A3338" t="s">
        <v>6071</v>
      </c>
      <c r="B3338" t="s">
        <v>14</v>
      </c>
    </row>
    <row r="3339" spans="1:2" x14ac:dyDescent="0.3">
      <c r="A3339" t="s">
        <v>6071</v>
      </c>
      <c r="B3339" t="s">
        <v>14</v>
      </c>
    </row>
    <row r="3340" spans="1:2" x14ac:dyDescent="0.3">
      <c r="A3340" t="s">
        <v>6071</v>
      </c>
      <c r="B3340" t="s">
        <v>14</v>
      </c>
    </row>
    <row r="3341" spans="1:2" x14ac:dyDescent="0.3">
      <c r="A3341" t="s">
        <v>6071</v>
      </c>
      <c r="B3341" t="s">
        <v>14</v>
      </c>
    </row>
    <row r="3342" spans="1:2" x14ac:dyDescent="0.3">
      <c r="A3342" t="s">
        <v>6071</v>
      </c>
      <c r="B3342" t="s">
        <v>14</v>
      </c>
    </row>
    <row r="3343" spans="1:2" x14ac:dyDescent="0.3">
      <c r="A3343" t="s">
        <v>6071</v>
      </c>
      <c r="B3343" t="s">
        <v>14</v>
      </c>
    </row>
    <row r="3344" spans="1:2" x14ac:dyDescent="0.3">
      <c r="A3344" t="s">
        <v>6071</v>
      </c>
      <c r="B3344" t="s">
        <v>14</v>
      </c>
    </row>
    <row r="3345" spans="1:2" x14ac:dyDescent="0.3">
      <c r="A3345" t="s">
        <v>6071</v>
      </c>
      <c r="B3345" t="s">
        <v>14</v>
      </c>
    </row>
    <row r="3346" spans="1:2" x14ac:dyDescent="0.3">
      <c r="A3346" t="s">
        <v>6071</v>
      </c>
      <c r="B3346" t="s">
        <v>14</v>
      </c>
    </row>
    <row r="3347" spans="1:2" x14ac:dyDescent="0.3">
      <c r="A3347" t="s">
        <v>6071</v>
      </c>
      <c r="B3347" t="s">
        <v>14</v>
      </c>
    </row>
    <row r="3348" spans="1:2" x14ac:dyDescent="0.3">
      <c r="A3348" t="s">
        <v>6071</v>
      </c>
      <c r="B3348" t="s">
        <v>14</v>
      </c>
    </row>
    <row r="3349" spans="1:2" x14ac:dyDescent="0.3">
      <c r="A3349" t="s">
        <v>6071</v>
      </c>
      <c r="B3349" t="s">
        <v>14</v>
      </c>
    </row>
    <row r="3350" spans="1:2" x14ac:dyDescent="0.3">
      <c r="A3350" t="s">
        <v>6071</v>
      </c>
      <c r="B3350" t="s">
        <v>14</v>
      </c>
    </row>
    <row r="3351" spans="1:2" x14ac:dyDescent="0.3">
      <c r="A3351" t="s">
        <v>6071</v>
      </c>
      <c r="B3351" t="s">
        <v>14</v>
      </c>
    </row>
    <row r="3352" spans="1:2" x14ac:dyDescent="0.3">
      <c r="A3352" t="s">
        <v>6071</v>
      </c>
      <c r="B3352" t="s">
        <v>14</v>
      </c>
    </row>
    <row r="3353" spans="1:2" x14ac:dyDescent="0.3">
      <c r="A3353" t="s">
        <v>6071</v>
      </c>
      <c r="B3353" t="s">
        <v>14</v>
      </c>
    </row>
    <row r="3354" spans="1:2" x14ac:dyDescent="0.3">
      <c r="A3354" t="s">
        <v>6071</v>
      </c>
      <c r="B3354" t="s">
        <v>14</v>
      </c>
    </row>
    <row r="3355" spans="1:2" x14ac:dyDescent="0.3">
      <c r="A3355" t="s">
        <v>6071</v>
      </c>
      <c r="B3355" t="s">
        <v>14</v>
      </c>
    </row>
    <row r="3356" spans="1:2" x14ac:dyDescent="0.3">
      <c r="A3356" t="s">
        <v>6071</v>
      </c>
      <c r="B3356" t="s">
        <v>14</v>
      </c>
    </row>
    <row r="3357" spans="1:2" x14ac:dyDescent="0.3">
      <c r="A3357" t="s">
        <v>6071</v>
      </c>
      <c r="B3357" t="s">
        <v>14</v>
      </c>
    </row>
    <row r="3358" spans="1:2" x14ac:dyDescent="0.3">
      <c r="A3358" t="s">
        <v>6071</v>
      </c>
      <c r="B3358" t="s">
        <v>14</v>
      </c>
    </row>
    <row r="3359" spans="1:2" x14ac:dyDescent="0.3">
      <c r="A3359" t="s">
        <v>6071</v>
      </c>
      <c r="B3359" t="s">
        <v>14</v>
      </c>
    </row>
    <row r="3360" spans="1:2" x14ac:dyDescent="0.3">
      <c r="A3360" t="s">
        <v>6071</v>
      </c>
      <c r="B3360" t="s">
        <v>14</v>
      </c>
    </row>
    <row r="3361" spans="1:2" x14ac:dyDescent="0.3">
      <c r="A3361" t="s">
        <v>6071</v>
      </c>
      <c r="B3361" t="s">
        <v>14</v>
      </c>
    </row>
    <row r="3362" spans="1:2" x14ac:dyDescent="0.3">
      <c r="A3362" t="s">
        <v>6071</v>
      </c>
      <c r="B3362" t="s">
        <v>14</v>
      </c>
    </row>
    <row r="3363" spans="1:2" x14ac:dyDescent="0.3">
      <c r="A3363" t="s">
        <v>6071</v>
      </c>
      <c r="B3363" t="s">
        <v>14</v>
      </c>
    </row>
    <row r="3364" spans="1:2" x14ac:dyDescent="0.3">
      <c r="A3364" t="s">
        <v>6071</v>
      </c>
      <c r="B3364" t="s">
        <v>14</v>
      </c>
    </row>
    <row r="3365" spans="1:2" x14ac:dyDescent="0.3">
      <c r="A3365" t="s">
        <v>6071</v>
      </c>
      <c r="B3365" t="s">
        <v>14</v>
      </c>
    </row>
    <row r="3366" spans="1:2" x14ac:dyDescent="0.3">
      <c r="A3366" t="s">
        <v>6071</v>
      </c>
      <c r="B3366" t="s">
        <v>14</v>
      </c>
    </row>
    <row r="3367" spans="1:2" x14ac:dyDescent="0.3">
      <c r="A3367" t="s">
        <v>6071</v>
      </c>
      <c r="B3367" t="s">
        <v>14</v>
      </c>
    </row>
    <row r="3368" spans="1:2" x14ac:dyDescent="0.3">
      <c r="A3368" t="s">
        <v>6071</v>
      </c>
      <c r="B3368" t="s">
        <v>14</v>
      </c>
    </row>
    <row r="3369" spans="1:2" x14ac:dyDescent="0.3">
      <c r="A3369" t="s">
        <v>6071</v>
      </c>
      <c r="B3369" t="s">
        <v>14</v>
      </c>
    </row>
    <row r="3370" spans="1:2" x14ac:dyDescent="0.3">
      <c r="A3370" t="s">
        <v>6071</v>
      </c>
      <c r="B3370" t="s">
        <v>14</v>
      </c>
    </row>
    <row r="3371" spans="1:2" x14ac:dyDescent="0.3">
      <c r="A3371" t="s">
        <v>6071</v>
      </c>
      <c r="B3371" t="s">
        <v>14</v>
      </c>
    </row>
    <row r="3372" spans="1:2" x14ac:dyDescent="0.3">
      <c r="A3372" t="s">
        <v>6071</v>
      </c>
      <c r="B3372" t="s">
        <v>14</v>
      </c>
    </row>
    <row r="3373" spans="1:2" x14ac:dyDescent="0.3">
      <c r="A3373" t="s">
        <v>6071</v>
      </c>
      <c r="B3373" t="s">
        <v>14</v>
      </c>
    </row>
    <row r="3374" spans="1:2" x14ac:dyDescent="0.3">
      <c r="A3374" t="s">
        <v>6071</v>
      </c>
      <c r="B3374" t="s">
        <v>14</v>
      </c>
    </row>
    <row r="3375" spans="1:2" x14ac:dyDescent="0.3">
      <c r="A3375" t="s">
        <v>6071</v>
      </c>
      <c r="B3375" t="s">
        <v>14</v>
      </c>
    </row>
    <row r="3376" spans="1:2" x14ac:dyDescent="0.3">
      <c r="A3376" t="s">
        <v>6071</v>
      </c>
      <c r="B3376" t="s">
        <v>14</v>
      </c>
    </row>
    <row r="3377" spans="1:2" x14ac:dyDescent="0.3">
      <c r="A3377" t="s">
        <v>6071</v>
      </c>
      <c r="B3377" t="s">
        <v>14</v>
      </c>
    </row>
    <row r="3378" spans="1:2" x14ac:dyDescent="0.3">
      <c r="A3378" t="s">
        <v>6071</v>
      </c>
      <c r="B3378" t="s">
        <v>14</v>
      </c>
    </row>
    <row r="3379" spans="1:2" x14ac:dyDescent="0.3">
      <c r="A3379" t="s">
        <v>6071</v>
      </c>
      <c r="B3379" t="s">
        <v>14</v>
      </c>
    </row>
    <row r="3380" spans="1:2" x14ac:dyDescent="0.3">
      <c r="A3380" t="s">
        <v>6071</v>
      </c>
      <c r="B3380" t="s">
        <v>14</v>
      </c>
    </row>
    <row r="3381" spans="1:2" x14ac:dyDescent="0.3">
      <c r="A3381" t="s">
        <v>6071</v>
      </c>
      <c r="B3381" t="s">
        <v>14</v>
      </c>
    </row>
    <row r="3382" spans="1:2" x14ac:dyDescent="0.3">
      <c r="A3382" t="s">
        <v>6071</v>
      </c>
      <c r="B3382" t="s">
        <v>14</v>
      </c>
    </row>
    <row r="3383" spans="1:2" x14ac:dyDescent="0.3">
      <c r="A3383" t="s">
        <v>6071</v>
      </c>
      <c r="B3383" t="s">
        <v>14</v>
      </c>
    </row>
    <row r="3384" spans="1:2" x14ac:dyDescent="0.3">
      <c r="A3384" t="s">
        <v>6071</v>
      </c>
      <c r="B3384" t="s">
        <v>14</v>
      </c>
    </row>
    <row r="3385" spans="1:2" x14ac:dyDescent="0.3">
      <c r="A3385" t="s">
        <v>6071</v>
      </c>
      <c r="B3385" t="s">
        <v>14</v>
      </c>
    </row>
    <row r="3386" spans="1:2" x14ac:dyDescent="0.3">
      <c r="A3386" t="s">
        <v>6071</v>
      </c>
      <c r="B3386" t="s">
        <v>14</v>
      </c>
    </row>
    <row r="3387" spans="1:2" x14ac:dyDescent="0.3">
      <c r="A3387" t="s">
        <v>6071</v>
      </c>
      <c r="B3387" t="s">
        <v>14</v>
      </c>
    </row>
    <row r="3388" spans="1:2" x14ac:dyDescent="0.3">
      <c r="A3388" t="s">
        <v>6071</v>
      </c>
      <c r="B3388" t="s">
        <v>14</v>
      </c>
    </row>
    <row r="3389" spans="1:2" x14ac:dyDescent="0.3">
      <c r="A3389" t="s">
        <v>6071</v>
      </c>
      <c r="B3389" t="s">
        <v>14</v>
      </c>
    </row>
    <row r="3390" spans="1:2" x14ac:dyDescent="0.3">
      <c r="A3390" t="s">
        <v>6071</v>
      </c>
      <c r="B3390" t="s">
        <v>14</v>
      </c>
    </row>
    <row r="3391" spans="1:2" x14ac:dyDescent="0.3">
      <c r="A3391" t="s">
        <v>6071</v>
      </c>
      <c r="B3391" t="s">
        <v>14</v>
      </c>
    </row>
    <row r="3392" spans="1:2" x14ac:dyDescent="0.3">
      <c r="A3392" t="s">
        <v>6071</v>
      </c>
      <c r="B3392" t="s">
        <v>14</v>
      </c>
    </row>
    <row r="3393" spans="1:2" x14ac:dyDescent="0.3">
      <c r="A3393" t="s">
        <v>6071</v>
      </c>
      <c r="B3393" t="s">
        <v>14</v>
      </c>
    </row>
    <row r="3394" spans="1:2" x14ac:dyDescent="0.3">
      <c r="A3394" t="s">
        <v>6071</v>
      </c>
      <c r="B3394" t="s">
        <v>14</v>
      </c>
    </row>
    <row r="3395" spans="1:2" x14ac:dyDescent="0.3">
      <c r="A3395" t="s">
        <v>6071</v>
      </c>
      <c r="B3395" t="s">
        <v>14</v>
      </c>
    </row>
    <row r="3396" spans="1:2" x14ac:dyDescent="0.3">
      <c r="A3396" t="s">
        <v>6071</v>
      </c>
      <c r="B3396" t="s">
        <v>14</v>
      </c>
    </row>
    <row r="3397" spans="1:2" x14ac:dyDescent="0.3">
      <c r="A3397" t="s">
        <v>6071</v>
      </c>
      <c r="B3397" t="s">
        <v>14</v>
      </c>
    </row>
    <row r="3398" spans="1:2" x14ac:dyDescent="0.3">
      <c r="A3398" t="s">
        <v>6071</v>
      </c>
      <c r="B3398" t="s">
        <v>14</v>
      </c>
    </row>
    <row r="3399" spans="1:2" x14ac:dyDescent="0.3">
      <c r="A3399" t="s">
        <v>6071</v>
      </c>
      <c r="B3399" t="s">
        <v>14</v>
      </c>
    </row>
    <row r="3400" spans="1:2" x14ac:dyDescent="0.3">
      <c r="A3400" t="s">
        <v>6071</v>
      </c>
      <c r="B3400" t="s">
        <v>14</v>
      </c>
    </row>
    <row r="3401" spans="1:2" x14ac:dyDescent="0.3">
      <c r="A3401" t="s">
        <v>6071</v>
      </c>
      <c r="B3401" t="s">
        <v>14</v>
      </c>
    </row>
    <row r="3402" spans="1:2" x14ac:dyDescent="0.3">
      <c r="A3402" t="s">
        <v>6071</v>
      </c>
      <c r="B3402" t="s">
        <v>14</v>
      </c>
    </row>
    <row r="3403" spans="1:2" x14ac:dyDescent="0.3">
      <c r="A3403" t="s">
        <v>6071</v>
      </c>
      <c r="B3403" t="s">
        <v>14</v>
      </c>
    </row>
    <row r="3404" spans="1:2" x14ac:dyDescent="0.3">
      <c r="A3404" t="s">
        <v>6071</v>
      </c>
      <c r="B3404" t="s">
        <v>14</v>
      </c>
    </row>
    <row r="3405" spans="1:2" x14ac:dyDescent="0.3">
      <c r="A3405" t="s">
        <v>6071</v>
      </c>
      <c r="B3405" t="s">
        <v>14</v>
      </c>
    </row>
    <row r="3406" spans="1:2" x14ac:dyDescent="0.3">
      <c r="A3406" t="s">
        <v>6071</v>
      </c>
      <c r="B3406" t="s">
        <v>14</v>
      </c>
    </row>
    <row r="3407" spans="1:2" x14ac:dyDescent="0.3">
      <c r="A3407" t="s">
        <v>6071</v>
      </c>
      <c r="B3407" t="s">
        <v>14</v>
      </c>
    </row>
    <row r="3408" spans="1:2" x14ac:dyDescent="0.3">
      <c r="A3408" t="s">
        <v>6071</v>
      </c>
      <c r="B3408" t="s">
        <v>14</v>
      </c>
    </row>
    <row r="3409" spans="1:2" x14ac:dyDescent="0.3">
      <c r="A3409" t="s">
        <v>6071</v>
      </c>
      <c r="B3409" t="s">
        <v>14</v>
      </c>
    </row>
    <row r="3410" spans="1:2" x14ac:dyDescent="0.3">
      <c r="A3410" t="s">
        <v>6071</v>
      </c>
      <c r="B3410" t="s">
        <v>14</v>
      </c>
    </row>
    <row r="3411" spans="1:2" x14ac:dyDescent="0.3">
      <c r="A3411" t="s">
        <v>6071</v>
      </c>
      <c r="B3411" t="s">
        <v>14</v>
      </c>
    </row>
    <row r="3412" spans="1:2" x14ac:dyDescent="0.3">
      <c r="A3412" t="s">
        <v>6071</v>
      </c>
      <c r="B3412" t="s">
        <v>14</v>
      </c>
    </row>
    <row r="3413" spans="1:2" x14ac:dyDescent="0.3">
      <c r="A3413" t="s">
        <v>6071</v>
      </c>
      <c r="B3413" t="s">
        <v>14</v>
      </c>
    </row>
    <row r="3414" spans="1:2" x14ac:dyDescent="0.3">
      <c r="A3414" t="s">
        <v>6071</v>
      </c>
      <c r="B3414" t="s">
        <v>18</v>
      </c>
    </row>
    <row r="3415" spans="1:2" x14ac:dyDescent="0.3">
      <c r="A3415" t="s">
        <v>6071</v>
      </c>
      <c r="B3415" t="s">
        <v>18</v>
      </c>
    </row>
    <row r="3416" spans="1:2" x14ac:dyDescent="0.3">
      <c r="A3416" t="s">
        <v>6071</v>
      </c>
      <c r="B3416" t="s">
        <v>18</v>
      </c>
    </row>
    <row r="3417" spans="1:2" x14ac:dyDescent="0.3">
      <c r="A3417" t="s">
        <v>6071</v>
      </c>
      <c r="B3417" t="s">
        <v>18</v>
      </c>
    </row>
    <row r="3418" spans="1:2" x14ac:dyDescent="0.3">
      <c r="A3418" t="s">
        <v>6071</v>
      </c>
      <c r="B3418" t="s">
        <v>18</v>
      </c>
    </row>
    <row r="3419" spans="1:2" x14ac:dyDescent="0.3">
      <c r="A3419" t="s">
        <v>6071</v>
      </c>
      <c r="B3419" t="s">
        <v>18</v>
      </c>
    </row>
    <row r="3420" spans="1:2" x14ac:dyDescent="0.3">
      <c r="A3420" t="s">
        <v>6071</v>
      </c>
      <c r="B3420" t="s">
        <v>18</v>
      </c>
    </row>
    <row r="3421" spans="1:2" x14ac:dyDescent="0.3">
      <c r="A3421" t="s">
        <v>6071</v>
      </c>
      <c r="B3421" t="s">
        <v>18</v>
      </c>
    </row>
    <row r="3422" spans="1:2" x14ac:dyDescent="0.3">
      <c r="A3422" t="s">
        <v>6071</v>
      </c>
      <c r="B3422" t="s">
        <v>18</v>
      </c>
    </row>
    <row r="3423" spans="1:2" x14ac:dyDescent="0.3">
      <c r="A3423" t="s">
        <v>6071</v>
      </c>
      <c r="B3423" t="s">
        <v>14</v>
      </c>
    </row>
    <row r="3424" spans="1:2" x14ac:dyDescent="0.3">
      <c r="A3424" t="s">
        <v>6071</v>
      </c>
      <c r="B3424" t="s">
        <v>14</v>
      </c>
    </row>
    <row r="3425" spans="1:2" x14ac:dyDescent="0.3">
      <c r="A3425" t="s">
        <v>6071</v>
      </c>
      <c r="B3425" t="s">
        <v>14</v>
      </c>
    </row>
    <row r="3426" spans="1:2" x14ac:dyDescent="0.3">
      <c r="A3426" t="s">
        <v>6071</v>
      </c>
      <c r="B3426" t="s">
        <v>14</v>
      </c>
    </row>
    <row r="3427" spans="1:2" x14ac:dyDescent="0.3">
      <c r="A3427" t="s">
        <v>6071</v>
      </c>
      <c r="B3427" t="s">
        <v>14</v>
      </c>
    </row>
    <row r="3428" spans="1:2" x14ac:dyDescent="0.3">
      <c r="A3428" t="s">
        <v>6071</v>
      </c>
      <c r="B3428" t="s">
        <v>14</v>
      </c>
    </row>
    <row r="3429" spans="1:2" x14ac:dyDescent="0.3">
      <c r="A3429" t="s">
        <v>6071</v>
      </c>
      <c r="B3429" t="s">
        <v>14</v>
      </c>
    </row>
    <row r="3430" spans="1:2" x14ac:dyDescent="0.3">
      <c r="A3430" t="s">
        <v>6071</v>
      </c>
      <c r="B3430" t="s">
        <v>14</v>
      </c>
    </row>
    <row r="3431" spans="1:2" x14ac:dyDescent="0.3">
      <c r="A3431" t="s">
        <v>6071</v>
      </c>
      <c r="B3431" t="s">
        <v>14</v>
      </c>
    </row>
    <row r="3432" spans="1:2" x14ac:dyDescent="0.3">
      <c r="A3432" t="s">
        <v>6071</v>
      </c>
      <c r="B3432" t="s">
        <v>14</v>
      </c>
    </row>
    <row r="3433" spans="1:2" x14ac:dyDescent="0.3">
      <c r="A3433" t="s">
        <v>6071</v>
      </c>
      <c r="B3433" t="s">
        <v>14</v>
      </c>
    </row>
    <row r="3434" spans="1:2" x14ac:dyDescent="0.3">
      <c r="A3434" t="s">
        <v>6071</v>
      </c>
      <c r="B3434" t="s">
        <v>14</v>
      </c>
    </row>
    <row r="3435" spans="1:2" x14ac:dyDescent="0.3">
      <c r="A3435" t="s">
        <v>6071</v>
      </c>
      <c r="B3435" t="s">
        <v>14</v>
      </c>
    </row>
    <row r="3436" spans="1:2" x14ac:dyDescent="0.3">
      <c r="A3436" t="s">
        <v>6071</v>
      </c>
      <c r="B3436" t="s">
        <v>14</v>
      </c>
    </row>
    <row r="3437" spans="1:2" x14ac:dyDescent="0.3">
      <c r="A3437" t="s">
        <v>6071</v>
      </c>
      <c r="B3437" t="s">
        <v>14</v>
      </c>
    </row>
    <row r="3438" spans="1:2" x14ac:dyDescent="0.3">
      <c r="A3438" t="s">
        <v>6071</v>
      </c>
      <c r="B3438" t="s">
        <v>14</v>
      </c>
    </row>
    <row r="3439" spans="1:2" x14ac:dyDescent="0.3">
      <c r="A3439" t="s">
        <v>6071</v>
      </c>
      <c r="B3439" t="s">
        <v>14</v>
      </c>
    </row>
    <row r="3440" spans="1:2" x14ac:dyDescent="0.3">
      <c r="A3440" t="s">
        <v>6071</v>
      </c>
      <c r="B3440" t="s">
        <v>14</v>
      </c>
    </row>
    <row r="3441" spans="1:2" x14ac:dyDescent="0.3">
      <c r="A3441" t="s">
        <v>6071</v>
      </c>
      <c r="B3441" t="s">
        <v>14</v>
      </c>
    </row>
    <row r="3442" spans="1:2" x14ac:dyDescent="0.3">
      <c r="A3442" t="s">
        <v>6071</v>
      </c>
      <c r="B3442" t="s">
        <v>14</v>
      </c>
    </row>
    <row r="3443" spans="1:2" x14ac:dyDescent="0.3">
      <c r="A3443" t="s">
        <v>6071</v>
      </c>
      <c r="B3443" t="s">
        <v>14</v>
      </c>
    </row>
    <row r="3444" spans="1:2" x14ac:dyDescent="0.3">
      <c r="A3444" t="s">
        <v>6071</v>
      </c>
      <c r="B3444" t="s">
        <v>14</v>
      </c>
    </row>
    <row r="3445" spans="1:2" x14ac:dyDescent="0.3">
      <c r="A3445" t="s">
        <v>6071</v>
      </c>
      <c r="B3445" t="s">
        <v>14</v>
      </c>
    </row>
    <row r="3446" spans="1:2" x14ac:dyDescent="0.3">
      <c r="A3446" t="s">
        <v>6071</v>
      </c>
      <c r="B3446" t="s">
        <v>14</v>
      </c>
    </row>
    <row r="3447" spans="1:2" x14ac:dyDescent="0.3">
      <c r="A3447" t="s">
        <v>6071</v>
      </c>
      <c r="B3447" t="s">
        <v>14</v>
      </c>
    </row>
    <row r="3448" spans="1:2" x14ac:dyDescent="0.3">
      <c r="A3448" t="s">
        <v>6071</v>
      </c>
      <c r="B3448" t="s">
        <v>14</v>
      </c>
    </row>
    <row r="3449" spans="1:2" x14ac:dyDescent="0.3">
      <c r="A3449" t="s">
        <v>6071</v>
      </c>
      <c r="B3449" t="s">
        <v>14</v>
      </c>
    </row>
    <row r="3450" spans="1:2" x14ac:dyDescent="0.3">
      <c r="A3450" t="s">
        <v>6071</v>
      </c>
      <c r="B3450" t="s">
        <v>14</v>
      </c>
    </row>
    <row r="3451" spans="1:2" x14ac:dyDescent="0.3">
      <c r="A3451" t="s">
        <v>6071</v>
      </c>
      <c r="B3451" t="s">
        <v>14</v>
      </c>
    </row>
    <row r="3452" spans="1:2" x14ac:dyDescent="0.3">
      <c r="A3452" t="s">
        <v>6071</v>
      </c>
      <c r="B3452" t="s">
        <v>14</v>
      </c>
    </row>
    <row r="3453" spans="1:2" x14ac:dyDescent="0.3">
      <c r="A3453" t="s">
        <v>6071</v>
      </c>
      <c r="B3453" t="s">
        <v>14</v>
      </c>
    </row>
    <row r="3454" spans="1:2" x14ac:dyDescent="0.3">
      <c r="A3454" t="s">
        <v>6071</v>
      </c>
      <c r="B3454" t="s">
        <v>14</v>
      </c>
    </row>
    <row r="3455" spans="1:2" x14ac:dyDescent="0.3">
      <c r="A3455" t="s">
        <v>6071</v>
      </c>
      <c r="B3455" t="s">
        <v>14</v>
      </c>
    </row>
    <row r="3456" spans="1:2" x14ac:dyDescent="0.3">
      <c r="A3456" t="s">
        <v>6071</v>
      </c>
      <c r="B3456" t="s">
        <v>14</v>
      </c>
    </row>
    <row r="3457" spans="1:2" x14ac:dyDescent="0.3">
      <c r="A3457" t="s">
        <v>6071</v>
      </c>
      <c r="B3457" t="s">
        <v>14</v>
      </c>
    </row>
    <row r="3458" spans="1:2" x14ac:dyDescent="0.3">
      <c r="A3458" t="s">
        <v>6071</v>
      </c>
      <c r="B3458" t="s">
        <v>14</v>
      </c>
    </row>
    <row r="3459" spans="1:2" x14ac:dyDescent="0.3">
      <c r="A3459" t="s">
        <v>6071</v>
      </c>
      <c r="B3459" t="s">
        <v>14</v>
      </c>
    </row>
    <row r="3460" spans="1:2" x14ac:dyDescent="0.3">
      <c r="A3460" t="s">
        <v>6071</v>
      </c>
      <c r="B3460" t="s">
        <v>14</v>
      </c>
    </row>
    <row r="3461" spans="1:2" x14ac:dyDescent="0.3">
      <c r="A3461" t="s">
        <v>6071</v>
      </c>
      <c r="B3461" t="s">
        <v>14</v>
      </c>
    </row>
    <row r="3462" spans="1:2" x14ac:dyDescent="0.3">
      <c r="A3462" t="s">
        <v>6071</v>
      </c>
      <c r="B3462" t="s">
        <v>14</v>
      </c>
    </row>
    <row r="3463" spans="1:2" x14ac:dyDescent="0.3">
      <c r="A3463" t="s">
        <v>6071</v>
      </c>
      <c r="B3463" t="s">
        <v>14</v>
      </c>
    </row>
    <row r="3464" spans="1:2" x14ac:dyDescent="0.3">
      <c r="A3464" t="s">
        <v>6071</v>
      </c>
      <c r="B3464" t="s">
        <v>14</v>
      </c>
    </row>
    <row r="3465" spans="1:2" x14ac:dyDescent="0.3">
      <c r="A3465" t="s">
        <v>6071</v>
      </c>
      <c r="B3465" t="s">
        <v>14</v>
      </c>
    </row>
    <row r="3466" spans="1:2" x14ac:dyDescent="0.3">
      <c r="A3466" t="s">
        <v>6071</v>
      </c>
      <c r="B3466" t="s">
        <v>14</v>
      </c>
    </row>
    <row r="3467" spans="1:2" x14ac:dyDescent="0.3">
      <c r="A3467" t="s">
        <v>6071</v>
      </c>
      <c r="B3467" t="s">
        <v>14</v>
      </c>
    </row>
    <row r="3468" spans="1:2" x14ac:dyDescent="0.3">
      <c r="A3468" t="s">
        <v>6071</v>
      </c>
      <c r="B3468" t="s">
        <v>14</v>
      </c>
    </row>
    <row r="3469" spans="1:2" x14ac:dyDescent="0.3">
      <c r="A3469" t="s">
        <v>6071</v>
      </c>
      <c r="B3469" t="s">
        <v>14</v>
      </c>
    </row>
    <row r="3470" spans="1:2" x14ac:dyDescent="0.3">
      <c r="A3470" t="s">
        <v>6071</v>
      </c>
      <c r="B3470" t="s">
        <v>14</v>
      </c>
    </row>
    <row r="3471" spans="1:2" x14ac:dyDescent="0.3">
      <c r="A3471" t="s">
        <v>6071</v>
      </c>
      <c r="B3471" t="s">
        <v>14</v>
      </c>
    </row>
    <row r="3472" spans="1:2" x14ac:dyDescent="0.3">
      <c r="A3472" t="s">
        <v>6071</v>
      </c>
      <c r="B3472" t="s">
        <v>14</v>
      </c>
    </row>
    <row r="3473" spans="1:2" x14ac:dyDescent="0.3">
      <c r="A3473" t="s">
        <v>6071</v>
      </c>
      <c r="B3473" t="s">
        <v>14</v>
      </c>
    </row>
    <row r="3474" spans="1:2" x14ac:dyDescent="0.3">
      <c r="A3474" t="s">
        <v>6071</v>
      </c>
      <c r="B3474" t="s">
        <v>14</v>
      </c>
    </row>
    <row r="3475" spans="1:2" x14ac:dyDescent="0.3">
      <c r="A3475" t="s">
        <v>6071</v>
      </c>
      <c r="B3475" t="s">
        <v>14</v>
      </c>
    </row>
    <row r="3476" spans="1:2" x14ac:dyDescent="0.3">
      <c r="A3476" t="s">
        <v>6071</v>
      </c>
      <c r="B3476" t="s">
        <v>14</v>
      </c>
    </row>
    <row r="3477" spans="1:2" x14ac:dyDescent="0.3">
      <c r="A3477" t="s">
        <v>6071</v>
      </c>
      <c r="B3477" t="s">
        <v>14</v>
      </c>
    </row>
    <row r="3478" spans="1:2" x14ac:dyDescent="0.3">
      <c r="A3478" t="s">
        <v>6071</v>
      </c>
      <c r="B3478" t="s">
        <v>14</v>
      </c>
    </row>
    <row r="3479" spans="1:2" x14ac:dyDescent="0.3">
      <c r="A3479" t="s">
        <v>6071</v>
      </c>
      <c r="B3479" t="s">
        <v>14</v>
      </c>
    </row>
    <row r="3480" spans="1:2" x14ac:dyDescent="0.3">
      <c r="A3480" t="s">
        <v>6071</v>
      </c>
      <c r="B3480" t="s">
        <v>14</v>
      </c>
    </row>
    <row r="3481" spans="1:2" x14ac:dyDescent="0.3">
      <c r="A3481" t="s">
        <v>6071</v>
      </c>
      <c r="B3481" t="s">
        <v>14</v>
      </c>
    </row>
    <row r="3482" spans="1:2" x14ac:dyDescent="0.3">
      <c r="A3482" t="s">
        <v>6071</v>
      </c>
      <c r="B3482" t="s">
        <v>14</v>
      </c>
    </row>
    <row r="3483" spans="1:2" x14ac:dyDescent="0.3">
      <c r="A3483" t="s">
        <v>6071</v>
      </c>
      <c r="B3483" t="s">
        <v>14</v>
      </c>
    </row>
    <row r="3484" spans="1:2" x14ac:dyDescent="0.3">
      <c r="A3484" t="s">
        <v>6071</v>
      </c>
      <c r="B3484" t="s">
        <v>14</v>
      </c>
    </row>
    <row r="3485" spans="1:2" x14ac:dyDescent="0.3">
      <c r="A3485" t="s">
        <v>6071</v>
      </c>
      <c r="B3485" t="s">
        <v>14</v>
      </c>
    </row>
    <row r="3486" spans="1:2" x14ac:dyDescent="0.3">
      <c r="A3486" t="s">
        <v>6071</v>
      </c>
      <c r="B3486" t="s">
        <v>14</v>
      </c>
    </row>
    <row r="3487" spans="1:2" x14ac:dyDescent="0.3">
      <c r="A3487" t="s">
        <v>6071</v>
      </c>
      <c r="B3487" t="s">
        <v>14</v>
      </c>
    </row>
    <row r="3488" spans="1:2" x14ac:dyDescent="0.3">
      <c r="A3488" t="s">
        <v>6071</v>
      </c>
      <c r="B3488" t="s">
        <v>14</v>
      </c>
    </row>
    <row r="3489" spans="1:2" x14ac:dyDescent="0.3">
      <c r="A3489" t="s">
        <v>6071</v>
      </c>
      <c r="B3489" t="s">
        <v>14</v>
      </c>
    </row>
    <row r="3490" spans="1:2" x14ac:dyDescent="0.3">
      <c r="A3490" t="s">
        <v>6071</v>
      </c>
      <c r="B3490" t="s">
        <v>14</v>
      </c>
    </row>
    <row r="3491" spans="1:2" x14ac:dyDescent="0.3">
      <c r="A3491" t="s">
        <v>6071</v>
      </c>
      <c r="B3491" t="s">
        <v>14</v>
      </c>
    </row>
    <row r="3492" spans="1:2" x14ac:dyDescent="0.3">
      <c r="A3492" t="s">
        <v>6071</v>
      </c>
      <c r="B3492" t="s">
        <v>14</v>
      </c>
    </row>
    <row r="3493" spans="1:2" x14ac:dyDescent="0.3">
      <c r="A3493" t="s">
        <v>6071</v>
      </c>
      <c r="B3493" t="s">
        <v>14</v>
      </c>
    </row>
    <row r="3494" spans="1:2" x14ac:dyDescent="0.3">
      <c r="A3494" t="s">
        <v>6071</v>
      </c>
      <c r="B3494" t="s">
        <v>14</v>
      </c>
    </row>
    <row r="3495" spans="1:2" x14ac:dyDescent="0.3">
      <c r="A3495" t="s">
        <v>6071</v>
      </c>
      <c r="B3495" t="s">
        <v>14</v>
      </c>
    </row>
    <row r="3496" spans="1:2" x14ac:dyDescent="0.3">
      <c r="A3496" t="s">
        <v>6071</v>
      </c>
      <c r="B3496" t="s">
        <v>14</v>
      </c>
    </row>
    <row r="3497" spans="1:2" x14ac:dyDescent="0.3">
      <c r="A3497" t="s">
        <v>6071</v>
      </c>
      <c r="B3497" t="s">
        <v>14</v>
      </c>
    </row>
    <row r="3498" spans="1:2" x14ac:dyDescent="0.3">
      <c r="A3498" t="s">
        <v>6071</v>
      </c>
      <c r="B3498" t="s">
        <v>14</v>
      </c>
    </row>
    <row r="3499" spans="1:2" x14ac:dyDescent="0.3">
      <c r="A3499" t="s">
        <v>6071</v>
      </c>
      <c r="B3499" t="s">
        <v>14</v>
      </c>
    </row>
    <row r="3500" spans="1:2" x14ac:dyDescent="0.3">
      <c r="A3500" t="s">
        <v>6071</v>
      </c>
      <c r="B3500" t="s">
        <v>14</v>
      </c>
    </row>
    <row r="3501" spans="1:2" x14ac:dyDescent="0.3">
      <c r="A3501" t="s">
        <v>6071</v>
      </c>
      <c r="B3501" t="s">
        <v>14</v>
      </c>
    </row>
    <row r="3502" spans="1:2" x14ac:dyDescent="0.3">
      <c r="A3502" t="s">
        <v>6071</v>
      </c>
      <c r="B3502" t="s">
        <v>14</v>
      </c>
    </row>
    <row r="3503" spans="1:2" x14ac:dyDescent="0.3">
      <c r="A3503" t="s">
        <v>6071</v>
      </c>
      <c r="B3503" t="s">
        <v>14</v>
      </c>
    </row>
    <row r="3504" spans="1:2" x14ac:dyDescent="0.3">
      <c r="A3504" t="s">
        <v>6071</v>
      </c>
      <c r="B3504" t="s">
        <v>14</v>
      </c>
    </row>
    <row r="3505" spans="1:2" x14ac:dyDescent="0.3">
      <c r="A3505" t="s">
        <v>6071</v>
      </c>
      <c r="B3505" t="s">
        <v>14</v>
      </c>
    </row>
    <row r="3506" spans="1:2" x14ac:dyDescent="0.3">
      <c r="A3506" t="s">
        <v>6071</v>
      </c>
      <c r="B3506" t="s">
        <v>14</v>
      </c>
    </row>
    <row r="3507" spans="1:2" x14ac:dyDescent="0.3">
      <c r="A3507" t="s">
        <v>6071</v>
      </c>
      <c r="B3507" t="s">
        <v>14</v>
      </c>
    </row>
    <row r="3508" spans="1:2" x14ac:dyDescent="0.3">
      <c r="A3508" t="s">
        <v>6071</v>
      </c>
      <c r="B3508" t="s">
        <v>14</v>
      </c>
    </row>
    <row r="3509" spans="1:2" x14ac:dyDescent="0.3">
      <c r="A3509" t="s">
        <v>6071</v>
      </c>
      <c r="B3509" t="s">
        <v>14</v>
      </c>
    </row>
    <row r="3510" spans="1:2" x14ac:dyDescent="0.3">
      <c r="A3510" t="s">
        <v>6071</v>
      </c>
      <c r="B3510" t="s">
        <v>14</v>
      </c>
    </row>
    <row r="3511" spans="1:2" x14ac:dyDescent="0.3">
      <c r="A3511" t="s">
        <v>6071</v>
      </c>
      <c r="B3511" t="s">
        <v>14</v>
      </c>
    </row>
    <row r="3512" spans="1:2" x14ac:dyDescent="0.3">
      <c r="A3512" t="s">
        <v>6071</v>
      </c>
      <c r="B3512" t="s">
        <v>14</v>
      </c>
    </row>
    <row r="3513" spans="1:2" x14ac:dyDescent="0.3">
      <c r="A3513" t="s">
        <v>6071</v>
      </c>
      <c r="B3513" t="s">
        <v>14</v>
      </c>
    </row>
    <row r="3514" spans="1:2" x14ac:dyDescent="0.3">
      <c r="A3514" t="s">
        <v>6071</v>
      </c>
      <c r="B3514" t="s">
        <v>14</v>
      </c>
    </row>
    <row r="3515" spans="1:2" x14ac:dyDescent="0.3">
      <c r="A3515" t="s">
        <v>6071</v>
      </c>
      <c r="B3515" t="s">
        <v>14</v>
      </c>
    </row>
    <row r="3516" spans="1:2" x14ac:dyDescent="0.3">
      <c r="A3516" t="s">
        <v>6071</v>
      </c>
      <c r="B3516" t="s">
        <v>14</v>
      </c>
    </row>
    <row r="3517" spans="1:2" x14ac:dyDescent="0.3">
      <c r="A3517" t="s">
        <v>6071</v>
      </c>
      <c r="B3517" t="s">
        <v>14</v>
      </c>
    </row>
    <row r="3518" spans="1:2" x14ac:dyDescent="0.3">
      <c r="A3518" t="s">
        <v>6071</v>
      </c>
      <c r="B3518" t="s">
        <v>14</v>
      </c>
    </row>
    <row r="3519" spans="1:2" x14ac:dyDescent="0.3">
      <c r="A3519" t="s">
        <v>6071</v>
      </c>
      <c r="B3519" t="s">
        <v>14</v>
      </c>
    </row>
    <row r="3520" spans="1:2" x14ac:dyDescent="0.3">
      <c r="A3520" t="s">
        <v>6071</v>
      </c>
      <c r="B3520" t="s">
        <v>14</v>
      </c>
    </row>
    <row r="3521" spans="1:2" x14ac:dyDescent="0.3">
      <c r="A3521" t="s">
        <v>6071</v>
      </c>
      <c r="B3521" t="s">
        <v>14</v>
      </c>
    </row>
    <row r="3522" spans="1:2" x14ac:dyDescent="0.3">
      <c r="A3522" t="s">
        <v>6071</v>
      </c>
      <c r="B3522" t="s">
        <v>14</v>
      </c>
    </row>
    <row r="3523" spans="1:2" x14ac:dyDescent="0.3">
      <c r="A3523" t="s">
        <v>6071</v>
      </c>
      <c r="B3523" t="s">
        <v>14</v>
      </c>
    </row>
    <row r="3524" spans="1:2" x14ac:dyDescent="0.3">
      <c r="A3524" t="s">
        <v>6071</v>
      </c>
      <c r="B3524" t="s">
        <v>14</v>
      </c>
    </row>
    <row r="3525" spans="1:2" x14ac:dyDescent="0.3">
      <c r="A3525" t="s">
        <v>6071</v>
      </c>
      <c r="B3525" t="s">
        <v>14</v>
      </c>
    </row>
    <row r="3526" spans="1:2" x14ac:dyDescent="0.3">
      <c r="A3526" t="s">
        <v>6071</v>
      </c>
      <c r="B3526" t="s">
        <v>14</v>
      </c>
    </row>
    <row r="3527" spans="1:2" x14ac:dyDescent="0.3">
      <c r="A3527" t="s">
        <v>6071</v>
      </c>
      <c r="B3527" t="s">
        <v>14</v>
      </c>
    </row>
    <row r="3528" spans="1:2" x14ac:dyDescent="0.3">
      <c r="A3528" t="s">
        <v>6071</v>
      </c>
      <c r="B3528" t="s">
        <v>14</v>
      </c>
    </row>
    <row r="3529" spans="1:2" x14ac:dyDescent="0.3">
      <c r="A3529" t="s">
        <v>6071</v>
      </c>
      <c r="B3529" t="s">
        <v>14</v>
      </c>
    </row>
    <row r="3530" spans="1:2" x14ac:dyDescent="0.3">
      <c r="A3530" t="s">
        <v>6071</v>
      </c>
      <c r="B3530" t="s">
        <v>14</v>
      </c>
    </row>
    <row r="3531" spans="1:2" x14ac:dyDescent="0.3">
      <c r="A3531" t="s">
        <v>6071</v>
      </c>
      <c r="B3531" t="s">
        <v>14</v>
      </c>
    </row>
    <row r="3532" spans="1:2" x14ac:dyDescent="0.3">
      <c r="A3532" t="s">
        <v>6071</v>
      </c>
      <c r="B3532" t="s">
        <v>14</v>
      </c>
    </row>
    <row r="3533" spans="1:2" x14ac:dyDescent="0.3">
      <c r="A3533" t="s">
        <v>6071</v>
      </c>
      <c r="B3533" t="s">
        <v>14</v>
      </c>
    </row>
    <row r="3534" spans="1:2" x14ac:dyDescent="0.3">
      <c r="A3534" t="s">
        <v>6071</v>
      </c>
      <c r="B3534" t="s">
        <v>14</v>
      </c>
    </row>
    <row r="3535" spans="1:2" x14ac:dyDescent="0.3">
      <c r="A3535" t="s">
        <v>6071</v>
      </c>
      <c r="B3535" t="s">
        <v>14</v>
      </c>
    </row>
    <row r="3536" spans="1:2" x14ac:dyDescent="0.3">
      <c r="A3536" t="s">
        <v>6071</v>
      </c>
      <c r="B3536" t="s">
        <v>14</v>
      </c>
    </row>
    <row r="3537" spans="1:2" x14ac:dyDescent="0.3">
      <c r="A3537" t="s">
        <v>6071</v>
      </c>
      <c r="B3537" t="s">
        <v>14</v>
      </c>
    </row>
    <row r="3538" spans="1:2" x14ac:dyDescent="0.3">
      <c r="A3538" t="s">
        <v>6071</v>
      </c>
      <c r="B3538" t="s">
        <v>14</v>
      </c>
    </row>
    <row r="3539" spans="1:2" x14ac:dyDescent="0.3">
      <c r="A3539" t="s">
        <v>6071</v>
      </c>
      <c r="B3539" t="s">
        <v>14</v>
      </c>
    </row>
    <row r="3540" spans="1:2" x14ac:dyDescent="0.3">
      <c r="A3540" t="s">
        <v>6071</v>
      </c>
      <c r="B3540" t="s">
        <v>14</v>
      </c>
    </row>
    <row r="3541" spans="1:2" x14ac:dyDescent="0.3">
      <c r="A3541" t="s">
        <v>6071</v>
      </c>
      <c r="B3541" t="s">
        <v>14</v>
      </c>
    </row>
    <row r="3542" spans="1:2" x14ac:dyDescent="0.3">
      <c r="A3542" t="s">
        <v>6071</v>
      </c>
      <c r="B3542" t="s">
        <v>14</v>
      </c>
    </row>
    <row r="3543" spans="1:2" x14ac:dyDescent="0.3">
      <c r="A3543" t="s">
        <v>6071</v>
      </c>
      <c r="B3543" t="s">
        <v>14</v>
      </c>
    </row>
    <row r="3544" spans="1:2" x14ac:dyDescent="0.3">
      <c r="A3544" t="s">
        <v>6071</v>
      </c>
      <c r="B3544" t="s">
        <v>14</v>
      </c>
    </row>
    <row r="3545" spans="1:2" x14ac:dyDescent="0.3">
      <c r="A3545" t="s">
        <v>6071</v>
      </c>
      <c r="B3545" t="s">
        <v>14</v>
      </c>
    </row>
    <row r="3546" spans="1:2" x14ac:dyDescent="0.3">
      <c r="A3546" t="s">
        <v>6071</v>
      </c>
      <c r="B3546" t="s">
        <v>14</v>
      </c>
    </row>
    <row r="3547" spans="1:2" x14ac:dyDescent="0.3">
      <c r="A3547" t="s">
        <v>6071</v>
      </c>
      <c r="B3547" t="s">
        <v>14</v>
      </c>
    </row>
    <row r="3548" spans="1:2" x14ac:dyDescent="0.3">
      <c r="A3548" t="s">
        <v>6071</v>
      </c>
      <c r="B3548" t="s">
        <v>14</v>
      </c>
    </row>
    <row r="3549" spans="1:2" x14ac:dyDescent="0.3">
      <c r="A3549" t="s">
        <v>6071</v>
      </c>
      <c r="B3549" t="s">
        <v>14</v>
      </c>
    </row>
    <row r="3550" spans="1:2" x14ac:dyDescent="0.3">
      <c r="A3550" t="s">
        <v>6071</v>
      </c>
      <c r="B3550" t="s">
        <v>14</v>
      </c>
    </row>
    <row r="3551" spans="1:2" x14ac:dyDescent="0.3">
      <c r="A3551" t="s">
        <v>6071</v>
      </c>
      <c r="B3551" t="s">
        <v>14</v>
      </c>
    </row>
    <row r="3552" spans="1:2" x14ac:dyDescent="0.3">
      <c r="A3552" t="s">
        <v>6071</v>
      </c>
      <c r="B3552" t="s">
        <v>14</v>
      </c>
    </row>
    <row r="3553" spans="1:2" x14ac:dyDescent="0.3">
      <c r="A3553" t="s">
        <v>6071</v>
      </c>
      <c r="B3553" t="s">
        <v>14</v>
      </c>
    </row>
    <row r="3554" spans="1:2" x14ac:dyDescent="0.3">
      <c r="A3554" t="s">
        <v>6071</v>
      </c>
      <c r="B3554" t="s">
        <v>14</v>
      </c>
    </row>
    <row r="3555" spans="1:2" x14ac:dyDescent="0.3">
      <c r="A3555" t="s">
        <v>6071</v>
      </c>
      <c r="B3555" t="s">
        <v>14</v>
      </c>
    </row>
    <row r="3556" spans="1:2" x14ac:dyDescent="0.3">
      <c r="A3556" t="s">
        <v>6071</v>
      </c>
      <c r="B3556" t="s">
        <v>14</v>
      </c>
    </row>
    <row r="3557" spans="1:2" x14ac:dyDescent="0.3">
      <c r="A3557" t="s">
        <v>6071</v>
      </c>
      <c r="B3557" t="s">
        <v>14</v>
      </c>
    </row>
    <row r="3558" spans="1:2" x14ac:dyDescent="0.3">
      <c r="A3558" t="s">
        <v>6071</v>
      </c>
      <c r="B3558" t="s">
        <v>14</v>
      </c>
    </row>
    <row r="3559" spans="1:2" x14ac:dyDescent="0.3">
      <c r="A3559" t="s">
        <v>6071</v>
      </c>
      <c r="B3559" t="s">
        <v>14</v>
      </c>
    </row>
    <row r="3560" spans="1:2" x14ac:dyDescent="0.3">
      <c r="A3560" t="s">
        <v>6071</v>
      </c>
      <c r="B3560" t="s">
        <v>14</v>
      </c>
    </row>
    <row r="3561" spans="1:2" x14ac:dyDescent="0.3">
      <c r="A3561" t="s">
        <v>6071</v>
      </c>
      <c r="B3561" t="s">
        <v>14</v>
      </c>
    </row>
    <row r="3562" spans="1:2" x14ac:dyDescent="0.3">
      <c r="A3562" t="s">
        <v>6071</v>
      </c>
      <c r="B3562" t="s">
        <v>14</v>
      </c>
    </row>
    <row r="3563" spans="1:2" x14ac:dyDescent="0.3">
      <c r="A3563" t="s">
        <v>6071</v>
      </c>
      <c r="B3563" t="s">
        <v>14</v>
      </c>
    </row>
    <row r="3564" spans="1:2" x14ac:dyDescent="0.3">
      <c r="A3564" t="s">
        <v>6071</v>
      </c>
      <c r="B3564" t="s">
        <v>14</v>
      </c>
    </row>
    <row r="3565" spans="1:2" x14ac:dyDescent="0.3">
      <c r="A3565" t="s">
        <v>6071</v>
      </c>
      <c r="B3565" t="s">
        <v>14</v>
      </c>
    </row>
    <row r="3566" spans="1:2" x14ac:dyDescent="0.3">
      <c r="A3566" t="s">
        <v>6071</v>
      </c>
      <c r="B3566" t="s">
        <v>14</v>
      </c>
    </row>
    <row r="3567" spans="1:2" x14ac:dyDescent="0.3">
      <c r="A3567" t="s">
        <v>6071</v>
      </c>
      <c r="B3567" t="s">
        <v>14</v>
      </c>
    </row>
    <row r="3568" spans="1:2" x14ac:dyDescent="0.3">
      <c r="A3568" t="s">
        <v>6071</v>
      </c>
      <c r="B3568" t="s">
        <v>14</v>
      </c>
    </row>
    <row r="3569" spans="1:2" x14ac:dyDescent="0.3">
      <c r="A3569" t="s">
        <v>6071</v>
      </c>
      <c r="B3569" t="s">
        <v>14</v>
      </c>
    </row>
    <row r="3570" spans="1:2" x14ac:dyDescent="0.3">
      <c r="A3570" t="s">
        <v>6071</v>
      </c>
      <c r="B3570" t="s">
        <v>14</v>
      </c>
    </row>
    <row r="3571" spans="1:2" x14ac:dyDescent="0.3">
      <c r="A3571" t="s">
        <v>6071</v>
      </c>
      <c r="B3571" t="s">
        <v>14</v>
      </c>
    </row>
    <row r="3572" spans="1:2" x14ac:dyDescent="0.3">
      <c r="A3572" t="s">
        <v>6071</v>
      </c>
      <c r="B3572" t="s">
        <v>14</v>
      </c>
    </row>
    <row r="3573" spans="1:2" x14ac:dyDescent="0.3">
      <c r="A3573" t="s">
        <v>6071</v>
      </c>
      <c r="B3573" t="s">
        <v>14</v>
      </c>
    </row>
    <row r="3574" spans="1:2" x14ac:dyDescent="0.3">
      <c r="A3574" t="s">
        <v>6071</v>
      </c>
      <c r="B3574" t="s">
        <v>14</v>
      </c>
    </row>
    <row r="3575" spans="1:2" x14ac:dyDescent="0.3">
      <c r="A3575" t="s">
        <v>6071</v>
      </c>
      <c r="B3575" t="s">
        <v>14</v>
      </c>
    </row>
    <row r="3576" spans="1:2" x14ac:dyDescent="0.3">
      <c r="A3576" t="s">
        <v>6071</v>
      </c>
      <c r="B3576" t="s">
        <v>14</v>
      </c>
    </row>
    <row r="3577" spans="1:2" x14ac:dyDescent="0.3">
      <c r="A3577" t="s">
        <v>6071</v>
      </c>
      <c r="B3577" t="s">
        <v>14</v>
      </c>
    </row>
    <row r="3578" spans="1:2" x14ac:dyDescent="0.3">
      <c r="A3578" t="s">
        <v>6071</v>
      </c>
      <c r="B3578" t="s">
        <v>14</v>
      </c>
    </row>
    <row r="3579" spans="1:2" x14ac:dyDescent="0.3">
      <c r="A3579" t="s">
        <v>6071</v>
      </c>
      <c r="B3579" t="s">
        <v>14</v>
      </c>
    </row>
    <row r="3580" spans="1:2" x14ac:dyDescent="0.3">
      <c r="A3580" t="s">
        <v>6071</v>
      </c>
      <c r="B3580" t="s">
        <v>14</v>
      </c>
    </row>
    <row r="3581" spans="1:2" x14ac:dyDescent="0.3">
      <c r="A3581" t="s">
        <v>6071</v>
      </c>
      <c r="B3581" t="s">
        <v>14</v>
      </c>
    </row>
    <row r="3582" spans="1:2" x14ac:dyDescent="0.3">
      <c r="A3582" t="s">
        <v>6071</v>
      </c>
      <c r="B3582" t="s">
        <v>14</v>
      </c>
    </row>
    <row r="3583" spans="1:2" x14ac:dyDescent="0.3">
      <c r="A3583" t="s">
        <v>6071</v>
      </c>
      <c r="B3583" t="s">
        <v>14</v>
      </c>
    </row>
    <row r="3584" spans="1:2" x14ac:dyDescent="0.3">
      <c r="A3584" t="s">
        <v>6071</v>
      </c>
      <c r="B3584" t="s">
        <v>14</v>
      </c>
    </row>
    <row r="3585" spans="1:2" x14ac:dyDescent="0.3">
      <c r="A3585" t="s">
        <v>6071</v>
      </c>
      <c r="B3585" t="s">
        <v>14</v>
      </c>
    </row>
    <row r="3586" spans="1:2" x14ac:dyDescent="0.3">
      <c r="A3586" t="s">
        <v>6071</v>
      </c>
      <c r="B3586" t="s">
        <v>14</v>
      </c>
    </row>
    <row r="3587" spans="1:2" x14ac:dyDescent="0.3">
      <c r="A3587" t="s">
        <v>6071</v>
      </c>
      <c r="B3587" t="s">
        <v>14</v>
      </c>
    </row>
    <row r="3588" spans="1:2" x14ac:dyDescent="0.3">
      <c r="A3588" t="s">
        <v>6071</v>
      </c>
      <c r="B3588" t="s">
        <v>14</v>
      </c>
    </row>
    <row r="3589" spans="1:2" x14ac:dyDescent="0.3">
      <c r="A3589" t="s">
        <v>6071</v>
      </c>
      <c r="B3589" t="s">
        <v>14</v>
      </c>
    </row>
    <row r="3590" spans="1:2" x14ac:dyDescent="0.3">
      <c r="A3590" t="s">
        <v>6071</v>
      </c>
      <c r="B3590" t="s">
        <v>14</v>
      </c>
    </row>
    <row r="3591" spans="1:2" x14ac:dyDescent="0.3">
      <c r="A3591" t="s">
        <v>6071</v>
      </c>
      <c r="B3591" t="s">
        <v>14</v>
      </c>
    </row>
    <row r="3592" spans="1:2" x14ac:dyDescent="0.3">
      <c r="A3592" t="s">
        <v>6071</v>
      </c>
      <c r="B3592" t="s">
        <v>14</v>
      </c>
    </row>
    <row r="3593" spans="1:2" x14ac:dyDescent="0.3">
      <c r="A3593" t="s">
        <v>6071</v>
      </c>
      <c r="B3593" t="s">
        <v>14</v>
      </c>
    </row>
    <row r="3594" spans="1:2" x14ac:dyDescent="0.3">
      <c r="A3594" t="s">
        <v>6071</v>
      </c>
      <c r="B3594" t="s">
        <v>14</v>
      </c>
    </row>
    <row r="3595" spans="1:2" x14ac:dyDescent="0.3">
      <c r="A3595" t="s">
        <v>6071</v>
      </c>
      <c r="B3595" t="s">
        <v>14</v>
      </c>
    </row>
    <row r="3596" spans="1:2" x14ac:dyDescent="0.3">
      <c r="A3596" t="s">
        <v>6071</v>
      </c>
      <c r="B3596" t="s">
        <v>14</v>
      </c>
    </row>
    <row r="3597" spans="1:2" x14ac:dyDescent="0.3">
      <c r="A3597" t="s">
        <v>6071</v>
      </c>
      <c r="B3597" t="s">
        <v>14</v>
      </c>
    </row>
    <row r="3598" spans="1:2" x14ac:dyDescent="0.3">
      <c r="A3598" t="s">
        <v>6071</v>
      </c>
      <c r="B3598" t="s">
        <v>14</v>
      </c>
    </row>
    <row r="3599" spans="1:2" x14ac:dyDescent="0.3">
      <c r="A3599" t="s">
        <v>6071</v>
      </c>
      <c r="B3599" t="s">
        <v>14</v>
      </c>
    </row>
    <row r="3600" spans="1:2" x14ac:dyDescent="0.3">
      <c r="A3600" t="s">
        <v>6071</v>
      </c>
      <c r="B3600" t="s">
        <v>14</v>
      </c>
    </row>
    <row r="3601" spans="1:2" x14ac:dyDescent="0.3">
      <c r="A3601" t="s">
        <v>6071</v>
      </c>
      <c r="B3601" t="s">
        <v>14</v>
      </c>
    </row>
    <row r="3602" spans="1:2" x14ac:dyDescent="0.3">
      <c r="A3602" t="s">
        <v>6071</v>
      </c>
      <c r="B3602" t="s">
        <v>14</v>
      </c>
    </row>
    <row r="3603" spans="1:2" x14ac:dyDescent="0.3">
      <c r="A3603" t="s">
        <v>6071</v>
      </c>
      <c r="B3603" t="s">
        <v>14</v>
      </c>
    </row>
    <row r="3604" spans="1:2" x14ac:dyDescent="0.3">
      <c r="A3604" t="s">
        <v>6071</v>
      </c>
      <c r="B3604" t="s">
        <v>14</v>
      </c>
    </row>
    <row r="3605" spans="1:2" x14ac:dyDescent="0.3">
      <c r="A3605" t="s">
        <v>6071</v>
      </c>
      <c r="B3605" t="s">
        <v>14</v>
      </c>
    </row>
    <row r="3606" spans="1:2" x14ac:dyDescent="0.3">
      <c r="A3606" t="s">
        <v>6071</v>
      </c>
      <c r="B3606" t="s">
        <v>14</v>
      </c>
    </row>
    <row r="3607" spans="1:2" x14ac:dyDescent="0.3">
      <c r="A3607" t="s">
        <v>6071</v>
      </c>
      <c r="B3607" t="s">
        <v>14</v>
      </c>
    </row>
    <row r="3608" spans="1:2" x14ac:dyDescent="0.3">
      <c r="A3608" t="s">
        <v>6071</v>
      </c>
      <c r="B3608" t="s">
        <v>14</v>
      </c>
    </row>
    <row r="3609" spans="1:2" x14ac:dyDescent="0.3">
      <c r="A3609" t="s">
        <v>6071</v>
      </c>
      <c r="B3609" t="s">
        <v>14</v>
      </c>
    </row>
    <row r="3610" spans="1:2" x14ac:dyDescent="0.3">
      <c r="A3610" t="s">
        <v>6071</v>
      </c>
      <c r="B3610" t="s">
        <v>14</v>
      </c>
    </row>
    <row r="3611" spans="1:2" x14ac:dyDescent="0.3">
      <c r="A3611" t="s">
        <v>6071</v>
      </c>
      <c r="B3611" t="s">
        <v>14</v>
      </c>
    </row>
    <row r="3612" spans="1:2" x14ac:dyDescent="0.3">
      <c r="A3612" t="s">
        <v>6071</v>
      </c>
      <c r="B3612" t="s">
        <v>14</v>
      </c>
    </row>
    <row r="3613" spans="1:2" x14ac:dyDescent="0.3">
      <c r="A3613" t="s">
        <v>6071</v>
      </c>
      <c r="B3613" t="s">
        <v>14</v>
      </c>
    </row>
    <row r="3614" spans="1:2" x14ac:dyDescent="0.3">
      <c r="A3614" t="s">
        <v>6071</v>
      </c>
      <c r="B3614" t="s">
        <v>14</v>
      </c>
    </row>
    <row r="3615" spans="1:2" x14ac:dyDescent="0.3">
      <c r="A3615" t="s">
        <v>6071</v>
      </c>
      <c r="B3615" t="s">
        <v>14</v>
      </c>
    </row>
    <row r="3616" spans="1:2" x14ac:dyDescent="0.3">
      <c r="A3616" t="s">
        <v>6071</v>
      </c>
      <c r="B3616" t="s">
        <v>14</v>
      </c>
    </row>
    <row r="3617" spans="1:2" x14ac:dyDescent="0.3">
      <c r="A3617" t="s">
        <v>6071</v>
      </c>
      <c r="B3617" t="s">
        <v>14</v>
      </c>
    </row>
    <row r="3618" spans="1:2" x14ac:dyDescent="0.3">
      <c r="A3618" t="s">
        <v>6071</v>
      </c>
      <c r="B3618" t="s">
        <v>14</v>
      </c>
    </row>
    <row r="3619" spans="1:2" x14ac:dyDescent="0.3">
      <c r="A3619" t="s">
        <v>6071</v>
      </c>
      <c r="B3619" t="s">
        <v>14</v>
      </c>
    </row>
    <row r="3620" spans="1:2" x14ac:dyDescent="0.3">
      <c r="A3620" t="s">
        <v>6071</v>
      </c>
      <c r="B3620" t="s">
        <v>14</v>
      </c>
    </row>
    <row r="3621" spans="1:2" x14ac:dyDescent="0.3">
      <c r="A3621" t="s">
        <v>6071</v>
      </c>
      <c r="B3621" t="s">
        <v>14</v>
      </c>
    </row>
    <row r="3622" spans="1:2" x14ac:dyDescent="0.3">
      <c r="A3622" t="s">
        <v>6071</v>
      </c>
      <c r="B3622" t="s">
        <v>14</v>
      </c>
    </row>
    <row r="3623" spans="1:2" x14ac:dyDescent="0.3">
      <c r="A3623" t="s">
        <v>6071</v>
      </c>
      <c r="B3623" t="s">
        <v>14</v>
      </c>
    </row>
    <row r="3624" spans="1:2" x14ac:dyDescent="0.3">
      <c r="A3624" t="s">
        <v>6071</v>
      </c>
      <c r="B3624" t="s">
        <v>14</v>
      </c>
    </row>
    <row r="3625" spans="1:2" x14ac:dyDescent="0.3">
      <c r="A3625" t="s">
        <v>6071</v>
      </c>
      <c r="B3625" t="s">
        <v>14</v>
      </c>
    </row>
    <row r="3626" spans="1:2" x14ac:dyDescent="0.3">
      <c r="A3626" t="s">
        <v>6071</v>
      </c>
      <c r="B3626" t="s">
        <v>14</v>
      </c>
    </row>
    <row r="3627" spans="1:2" x14ac:dyDescent="0.3">
      <c r="A3627" t="s">
        <v>6071</v>
      </c>
      <c r="B3627" t="s">
        <v>14</v>
      </c>
    </row>
    <row r="3628" spans="1:2" x14ac:dyDescent="0.3">
      <c r="A3628" t="s">
        <v>6071</v>
      </c>
      <c r="B3628" t="s">
        <v>14</v>
      </c>
    </row>
    <row r="3629" spans="1:2" x14ac:dyDescent="0.3">
      <c r="A3629" t="s">
        <v>6071</v>
      </c>
      <c r="B3629" t="s">
        <v>14</v>
      </c>
    </row>
    <row r="3630" spans="1:2" x14ac:dyDescent="0.3">
      <c r="A3630" t="s">
        <v>6071</v>
      </c>
      <c r="B3630" t="s">
        <v>14</v>
      </c>
    </row>
    <row r="3631" spans="1:2" x14ac:dyDescent="0.3">
      <c r="A3631" t="s">
        <v>6071</v>
      </c>
      <c r="B3631" t="s">
        <v>14</v>
      </c>
    </row>
    <row r="3632" spans="1:2" x14ac:dyDescent="0.3">
      <c r="A3632" t="s">
        <v>6071</v>
      </c>
      <c r="B3632" t="s">
        <v>14</v>
      </c>
    </row>
    <row r="3633" spans="1:2" x14ac:dyDescent="0.3">
      <c r="A3633" t="s">
        <v>6071</v>
      </c>
      <c r="B3633" t="s">
        <v>14</v>
      </c>
    </row>
    <row r="3634" spans="1:2" x14ac:dyDescent="0.3">
      <c r="A3634" t="s">
        <v>6071</v>
      </c>
      <c r="B3634" t="s">
        <v>14</v>
      </c>
    </row>
    <row r="3635" spans="1:2" x14ac:dyDescent="0.3">
      <c r="A3635" t="s">
        <v>6071</v>
      </c>
      <c r="B3635" t="s">
        <v>14</v>
      </c>
    </row>
    <row r="3636" spans="1:2" x14ac:dyDescent="0.3">
      <c r="A3636" t="s">
        <v>6071</v>
      </c>
      <c r="B3636" t="s">
        <v>14</v>
      </c>
    </row>
    <row r="3637" spans="1:2" x14ac:dyDescent="0.3">
      <c r="A3637" t="s">
        <v>6071</v>
      </c>
      <c r="B3637" t="s">
        <v>14</v>
      </c>
    </row>
    <row r="3638" spans="1:2" x14ac:dyDescent="0.3">
      <c r="A3638" t="s">
        <v>6071</v>
      </c>
      <c r="B3638" t="s">
        <v>14</v>
      </c>
    </row>
    <row r="3639" spans="1:2" x14ac:dyDescent="0.3">
      <c r="A3639" t="s">
        <v>6071</v>
      </c>
      <c r="B3639" t="s">
        <v>14</v>
      </c>
    </row>
    <row r="3640" spans="1:2" x14ac:dyDescent="0.3">
      <c r="A3640" t="s">
        <v>6071</v>
      </c>
      <c r="B3640" t="s">
        <v>14</v>
      </c>
    </row>
    <row r="3641" spans="1:2" x14ac:dyDescent="0.3">
      <c r="A3641" t="s">
        <v>6071</v>
      </c>
      <c r="B3641" t="s">
        <v>14</v>
      </c>
    </row>
    <row r="3642" spans="1:2" x14ac:dyDescent="0.3">
      <c r="A3642" t="s">
        <v>6071</v>
      </c>
      <c r="B3642" t="s">
        <v>14</v>
      </c>
    </row>
    <row r="3643" spans="1:2" x14ac:dyDescent="0.3">
      <c r="A3643" t="s">
        <v>6071</v>
      </c>
      <c r="B3643" t="s">
        <v>14</v>
      </c>
    </row>
    <row r="3644" spans="1:2" x14ac:dyDescent="0.3">
      <c r="A3644" t="s">
        <v>6071</v>
      </c>
      <c r="B3644" t="s">
        <v>14</v>
      </c>
    </row>
    <row r="3645" spans="1:2" x14ac:dyDescent="0.3">
      <c r="A3645" t="s">
        <v>6071</v>
      </c>
      <c r="B3645" t="s">
        <v>14</v>
      </c>
    </row>
    <row r="3646" spans="1:2" x14ac:dyDescent="0.3">
      <c r="A3646" t="s">
        <v>6071</v>
      </c>
      <c r="B3646" t="s">
        <v>14</v>
      </c>
    </row>
    <row r="3647" spans="1:2" x14ac:dyDescent="0.3">
      <c r="A3647" t="s">
        <v>6071</v>
      </c>
      <c r="B3647" t="s">
        <v>14</v>
      </c>
    </row>
    <row r="3648" spans="1:2" x14ac:dyDescent="0.3">
      <c r="A3648" t="s">
        <v>6071</v>
      </c>
      <c r="B3648" t="s">
        <v>14</v>
      </c>
    </row>
    <row r="3649" spans="1:2" x14ac:dyDescent="0.3">
      <c r="A3649" t="s">
        <v>6071</v>
      </c>
      <c r="B3649" t="s">
        <v>14</v>
      </c>
    </row>
    <row r="3650" spans="1:2" x14ac:dyDescent="0.3">
      <c r="A3650" t="s">
        <v>6071</v>
      </c>
      <c r="B3650" t="s">
        <v>14</v>
      </c>
    </row>
    <row r="3651" spans="1:2" x14ac:dyDescent="0.3">
      <c r="A3651" t="s">
        <v>6071</v>
      </c>
      <c r="B3651" t="s">
        <v>14</v>
      </c>
    </row>
    <row r="3652" spans="1:2" x14ac:dyDescent="0.3">
      <c r="A3652" t="s">
        <v>6071</v>
      </c>
      <c r="B3652" t="s">
        <v>14</v>
      </c>
    </row>
    <row r="3653" spans="1:2" x14ac:dyDescent="0.3">
      <c r="A3653" t="s">
        <v>6071</v>
      </c>
      <c r="B3653" t="s">
        <v>14</v>
      </c>
    </row>
    <row r="3654" spans="1:2" x14ac:dyDescent="0.3">
      <c r="A3654" t="s">
        <v>6071</v>
      </c>
      <c r="B3654" t="s">
        <v>14</v>
      </c>
    </row>
    <row r="3655" spans="1:2" x14ac:dyDescent="0.3">
      <c r="A3655" t="s">
        <v>6071</v>
      </c>
      <c r="B3655" t="s">
        <v>14</v>
      </c>
    </row>
    <row r="3656" spans="1:2" x14ac:dyDescent="0.3">
      <c r="A3656" t="s">
        <v>6071</v>
      </c>
      <c r="B3656" t="s">
        <v>14</v>
      </c>
    </row>
    <row r="3657" spans="1:2" x14ac:dyDescent="0.3">
      <c r="A3657" t="s">
        <v>6071</v>
      </c>
      <c r="B3657" t="s">
        <v>14</v>
      </c>
    </row>
    <row r="3658" spans="1:2" x14ac:dyDescent="0.3">
      <c r="A3658" t="s">
        <v>6071</v>
      </c>
      <c r="B3658" t="s">
        <v>14</v>
      </c>
    </row>
    <row r="3659" spans="1:2" x14ac:dyDescent="0.3">
      <c r="A3659" t="s">
        <v>6071</v>
      </c>
      <c r="B3659" t="s">
        <v>14</v>
      </c>
    </row>
    <row r="3660" spans="1:2" x14ac:dyDescent="0.3">
      <c r="A3660" t="s">
        <v>6071</v>
      </c>
      <c r="B3660" t="s">
        <v>14</v>
      </c>
    </row>
    <row r="3661" spans="1:2" x14ac:dyDescent="0.3">
      <c r="A3661" t="s">
        <v>6071</v>
      </c>
      <c r="B3661" t="s">
        <v>14</v>
      </c>
    </row>
    <row r="3662" spans="1:2" x14ac:dyDescent="0.3">
      <c r="A3662" t="s">
        <v>6071</v>
      </c>
      <c r="B3662" t="s">
        <v>14</v>
      </c>
    </row>
    <row r="3663" spans="1:2" x14ac:dyDescent="0.3">
      <c r="A3663" t="s">
        <v>6071</v>
      </c>
      <c r="B3663" t="s">
        <v>14</v>
      </c>
    </row>
    <row r="3664" spans="1:2" x14ac:dyDescent="0.3">
      <c r="A3664" t="s">
        <v>6071</v>
      </c>
      <c r="B3664" t="s">
        <v>14</v>
      </c>
    </row>
    <row r="3665" spans="1:2" x14ac:dyDescent="0.3">
      <c r="A3665" t="s">
        <v>6071</v>
      </c>
      <c r="B3665" t="s">
        <v>14</v>
      </c>
    </row>
    <row r="3666" spans="1:2" x14ac:dyDescent="0.3">
      <c r="A3666" t="s">
        <v>6071</v>
      </c>
      <c r="B3666" t="s">
        <v>14</v>
      </c>
    </row>
    <row r="3667" spans="1:2" x14ac:dyDescent="0.3">
      <c r="A3667" t="s">
        <v>6071</v>
      </c>
      <c r="B3667" t="s">
        <v>14</v>
      </c>
    </row>
    <row r="3668" spans="1:2" x14ac:dyDescent="0.3">
      <c r="A3668" t="s">
        <v>6071</v>
      </c>
      <c r="B3668" t="s">
        <v>14</v>
      </c>
    </row>
    <row r="3669" spans="1:2" x14ac:dyDescent="0.3">
      <c r="A3669" t="s">
        <v>6071</v>
      </c>
      <c r="B3669" t="s">
        <v>14</v>
      </c>
    </row>
    <row r="3670" spans="1:2" x14ac:dyDescent="0.3">
      <c r="A3670" t="s">
        <v>6071</v>
      </c>
      <c r="B3670" t="s">
        <v>14</v>
      </c>
    </row>
    <row r="3671" spans="1:2" x14ac:dyDescent="0.3">
      <c r="A3671" t="s">
        <v>6071</v>
      </c>
      <c r="B3671" t="s">
        <v>14</v>
      </c>
    </row>
    <row r="3672" spans="1:2" x14ac:dyDescent="0.3">
      <c r="A3672" t="s">
        <v>6071</v>
      </c>
      <c r="B3672" t="s">
        <v>14</v>
      </c>
    </row>
    <row r="3673" spans="1:2" x14ac:dyDescent="0.3">
      <c r="A3673" t="s">
        <v>6071</v>
      </c>
      <c r="B3673" t="s">
        <v>14</v>
      </c>
    </row>
    <row r="3674" spans="1:2" x14ac:dyDescent="0.3">
      <c r="A3674" t="s">
        <v>6071</v>
      </c>
      <c r="B3674" t="s">
        <v>14</v>
      </c>
    </row>
    <row r="3675" spans="1:2" x14ac:dyDescent="0.3">
      <c r="A3675" t="s">
        <v>6071</v>
      </c>
      <c r="B3675" t="s">
        <v>14</v>
      </c>
    </row>
    <row r="3676" spans="1:2" x14ac:dyDescent="0.3">
      <c r="A3676" t="s">
        <v>6071</v>
      </c>
      <c r="B3676" t="s">
        <v>14</v>
      </c>
    </row>
    <row r="3677" spans="1:2" x14ac:dyDescent="0.3">
      <c r="A3677" t="s">
        <v>6071</v>
      </c>
      <c r="B3677" t="s">
        <v>14</v>
      </c>
    </row>
    <row r="3678" spans="1:2" x14ac:dyDescent="0.3">
      <c r="A3678" t="s">
        <v>6071</v>
      </c>
      <c r="B3678" t="s">
        <v>14</v>
      </c>
    </row>
    <row r="3679" spans="1:2" x14ac:dyDescent="0.3">
      <c r="A3679" t="s">
        <v>6071</v>
      </c>
      <c r="B3679" t="s">
        <v>14</v>
      </c>
    </row>
    <row r="3680" spans="1:2" x14ac:dyDescent="0.3">
      <c r="A3680" t="s">
        <v>6071</v>
      </c>
      <c r="B3680" t="s">
        <v>14</v>
      </c>
    </row>
    <row r="3681" spans="1:2" x14ac:dyDescent="0.3">
      <c r="A3681" t="s">
        <v>6071</v>
      </c>
      <c r="B3681" t="s">
        <v>14</v>
      </c>
    </row>
    <row r="3682" spans="1:2" x14ac:dyDescent="0.3">
      <c r="A3682" t="s">
        <v>6071</v>
      </c>
      <c r="B3682" t="s">
        <v>14</v>
      </c>
    </row>
    <row r="3683" spans="1:2" x14ac:dyDescent="0.3">
      <c r="A3683" t="s">
        <v>6071</v>
      </c>
      <c r="B3683" t="s">
        <v>14</v>
      </c>
    </row>
    <row r="3684" spans="1:2" x14ac:dyDescent="0.3">
      <c r="A3684" t="s">
        <v>6071</v>
      </c>
      <c r="B3684" t="s">
        <v>14</v>
      </c>
    </row>
    <row r="3685" spans="1:2" x14ac:dyDescent="0.3">
      <c r="A3685" t="s">
        <v>6071</v>
      </c>
      <c r="B3685" t="s">
        <v>14</v>
      </c>
    </row>
    <row r="3686" spans="1:2" x14ac:dyDescent="0.3">
      <c r="A3686" t="s">
        <v>6071</v>
      </c>
      <c r="B3686" t="s">
        <v>14</v>
      </c>
    </row>
    <row r="3687" spans="1:2" x14ac:dyDescent="0.3">
      <c r="A3687" t="s">
        <v>6071</v>
      </c>
      <c r="B3687" t="s">
        <v>14</v>
      </c>
    </row>
    <row r="3688" spans="1:2" x14ac:dyDescent="0.3">
      <c r="A3688" t="s">
        <v>6071</v>
      </c>
      <c r="B3688" t="s">
        <v>14</v>
      </c>
    </row>
    <row r="3689" spans="1:2" x14ac:dyDescent="0.3">
      <c r="A3689" t="s">
        <v>6071</v>
      </c>
      <c r="B3689" t="s">
        <v>14</v>
      </c>
    </row>
    <row r="3690" spans="1:2" x14ac:dyDescent="0.3">
      <c r="A3690" t="s">
        <v>6071</v>
      </c>
      <c r="B3690" t="s">
        <v>14</v>
      </c>
    </row>
    <row r="3691" spans="1:2" x14ac:dyDescent="0.3">
      <c r="A3691" t="s">
        <v>6071</v>
      </c>
      <c r="B3691" t="s">
        <v>14</v>
      </c>
    </row>
    <row r="3692" spans="1:2" x14ac:dyDescent="0.3">
      <c r="A3692" t="s">
        <v>6071</v>
      </c>
      <c r="B3692" t="s">
        <v>14</v>
      </c>
    </row>
    <row r="3693" spans="1:2" x14ac:dyDescent="0.3">
      <c r="A3693" t="s">
        <v>6071</v>
      </c>
      <c r="B3693" t="s">
        <v>14</v>
      </c>
    </row>
    <row r="3694" spans="1:2" x14ac:dyDescent="0.3">
      <c r="A3694" t="s">
        <v>6071</v>
      </c>
      <c r="B3694" t="s">
        <v>14</v>
      </c>
    </row>
    <row r="3695" spans="1:2" x14ac:dyDescent="0.3">
      <c r="A3695" t="s">
        <v>6071</v>
      </c>
      <c r="B3695" t="s">
        <v>14</v>
      </c>
    </row>
    <row r="3696" spans="1:2" x14ac:dyDescent="0.3">
      <c r="A3696" t="s">
        <v>6071</v>
      </c>
      <c r="B3696" t="s">
        <v>14</v>
      </c>
    </row>
    <row r="3697" spans="1:2" x14ac:dyDescent="0.3">
      <c r="A3697" t="s">
        <v>6071</v>
      </c>
      <c r="B3697" t="s">
        <v>14</v>
      </c>
    </row>
    <row r="3698" spans="1:2" x14ac:dyDescent="0.3">
      <c r="A3698" t="s">
        <v>6071</v>
      </c>
      <c r="B3698" t="s">
        <v>14</v>
      </c>
    </row>
    <row r="3699" spans="1:2" x14ac:dyDescent="0.3">
      <c r="A3699" t="s">
        <v>6071</v>
      </c>
      <c r="B3699" t="s">
        <v>14</v>
      </c>
    </row>
    <row r="3700" spans="1:2" x14ac:dyDescent="0.3">
      <c r="A3700" t="s">
        <v>6071</v>
      </c>
      <c r="B3700" t="s">
        <v>14</v>
      </c>
    </row>
    <row r="3701" spans="1:2" x14ac:dyDescent="0.3">
      <c r="A3701" t="s">
        <v>6071</v>
      </c>
      <c r="B3701" t="s">
        <v>14</v>
      </c>
    </row>
    <row r="3702" spans="1:2" x14ac:dyDescent="0.3">
      <c r="A3702" t="s">
        <v>6071</v>
      </c>
      <c r="B3702" t="s">
        <v>14</v>
      </c>
    </row>
    <row r="3703" spans="1:2" x14ac:dyDescent="0.3">
      <c r="A3703" t="s">
        <v>6071</v>
      </c>
      <c r="B3703" t="s">
        <v>14</v>
      </c>
    </row>
    <row r="3704" spans="1:2" x14ac:dyDescent="0.3">
      <c r="A3704" t="s">
        <v>6071</v>
      </c>
      <c r="B3704" t="s">
        <v>14</v>
      </c>
    </row>
    <row r="3705" spans="1:2" x14ac:dyDescent="0.3">
      <c r="A3705" t="s">
        <v>6071</v>
      </c>
      <c r="B3705" t="s">
        <v>14</v>
      </c>
    </row>
    <row r="3706" spans="1:2" x14ac:dyDescent="0.3">
      <c r="A3706" t="s">
        <v>6071</v>
      </c>
      <c r="B3706" t="s">
        <v>14</v>
      </c>
    </row>
    <row r="3707" spans="1:2" x14ac:dyDescent="0.3">
      <c r="A3707" t="s">
        <v>6071</v>
      </c>
      <c r="B3707" t="s">
        <v>14</v>
      </c>
    </row>
    <row r="3708" spans="1:2" x14ac:dyDescent="0.3">
      <c r="A3708" t="s">
        <v>6071</v>
      </c>
      <c r="B3708" t="s">
        <v>14</v>
      </c>
    </row>
    <row r="3709" spans="1:2" x14ac:dyDescent="0.3">
      <c r="A3709" t="s">
        <v>6071</v>
      </c>
      <c r="B3709" t="s">
        <v>14</v>
      </c>
    </row>
    <row r="3710" spans="1:2" x14ac:dyDescent="0.3">
      <c r="A3710" t="s">
        <v>6071</v>
      </c>
      <c r="B3710" t="s">
        <v>14</v>
      </c>
    </row>
    <row r="3711" spans="1:2" x14ac:dyDescent="0.3">
      <c r="A3711" t="s">
        <v>6071</v>
      </c>
      <c r="B3711" t="s">
        <v>14</v>
      </c>
    </row>
    <row r="3712" spans="1:2" x14ac:dyDescent="0.3">
      <c r="A3712" t="s">
        <v>6071</v>
      </c>
      <c r="B3712" t="s">
        <v>14</v>
      </c>
    </row>
    <row r="3713" spans="1:2" x14ac:dyDescent="0.3">
      <c r="A3713" t="s">
        <v>6071</v>
      </c>
      <c r="B3713" t="s">
        <v>14</v>
      </c>
    </row>
    <row r="3714" spans="1:2" x14ac:dyDescent="0.3">
      <c r="A3714" t="s">
        <v>6071</v>
      </c>
      <c r="B3714" t="s">
        <v>14</v>
      </c>
    </row>
    <row r="3715" spans="1:2" x14ac:dyDescent="0.3">
      <c r="A3715" t="s">
        <v>6071</v>
      </c>
      <c r="B3715" t="s">
        <v>14</v>
      </c>
    </row>
    <row r="3716" spans="1:2" x14ac:dyDescent="0.3">
      <c r="A3716" t="s">
        <v>6071</v>
      </c>
      <c r="B3716" t="s">
        <v>14</v>
      </c>
    </row>
    <row r="3717" spans="1:2" x14ac:dyDescent="0.3">
      <c r="A3717" t="s">
        <v>6071</v>
      </c>
      <c r="B3717" t="s">
        <v>14</v>
      </c>
    </row>
    <row r="3718" spans="1:2" x14ac:dyDescent="0.3">
      <c r="A3718" t="s">
        <v>6071</v>
      </c>
      <c r="B3718" t="s">
        <v>14</v>
      </c>
    </row>
    <row r="3719" spans="1:2" x14ac:dyDescent="0.3">
      <c r="A3719" t="s">
        <v>6071</v>
      </c>
      <c r="B3719" t="s">
        <v>14</v>
      </c>
    </row>
    <row r="3720" spans="1:2" x14ac:dyDescent="0.3">
      <c r="A3720" t="s">
        <v>6071</v>
      </c>
      <c r="B3720" t="s">
        <v>14</v>
      </c>
    </row>
    <row r="3721" spans="1:2" x14ac:dyDescent="0.3">
      <c r="A3721" t="s">
        <v>6071</v>
      </c>
      <c r="B3721" t="s">
        <v>14</v>
      </c>
    </row>
    <row r="3722" spans="1:2" x14ac:dyDescent="0.3">
      <c r="A3722" t="s">
        <v>6071</v>
      </c>
      <c r="B3722" t="s">
        <v>14</v>
      </c>
    </row>
    <row r="3723" spans="1:2" x14ac:dyDescent="0.3">
      <c r="A3723" t="s">
        <v>6071</v>
      </c>
      <c r="B3723" t="s">
        <v>14</v>
      </c>
    </row>
    <row r="3724" spans="1:2" x14ac:dyDescent="0.3">
      <c r="A3724" t="s">
        <v>6071</v>
      </c>
      <c r="B3724" t="s">
        <v>14</v>
      </c>
    </row>
    <row r="3725" spans="1:2" x14ac:dyDescent="0.3">
      <c r="A3725" t="s">
        <v>6071</v>
      </c>
      <c r="B3725" t="s">
        <v>14</v>
      </c>
    </row>
    <row r="3726" spans="1:2" x14ac:dyDescent="0.3">
      <c r="A3726" t="s">
        <v>6071</v>
      </c>
      <c r="B3726" t="s">
        <v>14</v>
      </c>
    </row>
    <row r="3727" spans="1:2" x14ac:dyDescent="0.3">
      <c r="A3727" t="s">
        <v>6071</v>
      </c>
      <c r="B3727" t="s">
        <v>14</v>
      </c>
    </row>
    <row r="3728" spans="1:2" x14ac:dyDescent="0.3">
      <c r="A3728" t="s">
        <v>6071</v>
      </c>
      <c r="B3728" t="s">
        <v>14</v>
      </c>
    </row>
    <row r="3729" spans="1:2" x14ac:dyDescent="0.3">
      <c r="A3729" t="s">
        <v>6071</v>
      </c>
      <c r="B3729" t="s">
        <v>14</v>
      </c>
    </row>
    <row r="3730" spans="1:2" x14ac:dyDescent="0.3">
      <c r="A3730" t="s">
        <v>6071</v>
      </c>
      <c r="B3730" t="s">
        <v>14</v>
      </c>
    </row>
    <row r="3731" spans="1:2" x14ac:dyDescent="0.3">
      <c r="A3731" t="s">
        <v>6071</v>
      </c>
      <c r="B3731" t="s">
        <v>14</v>
      </c>
    </row>
    <row r="3732" spans="1:2" x14ac:dyDescent="0.3">
      <c r="A3732" t="s">
        <v>6071</v>
      </c>
      <c r="B3732" t="s">
        <v>14</v>
      </c>
    </row>
    <row r="3733" spans="1:2" x14ac:dyDescent="0.3">
      <c r="A3733" t="s">
        <v>6071</v>
      </c>
      <c r="B3733" t="s">
        <v>14</v>
      </c>
    </row>
    <row r="3734" spans="1:2" x14ac:dyDescent="0.3">
      <c r="A3734" t="s">
        <v>6071</v>
      </c>
      <c r="B3734" t="s">
        <v>14</v>
      </c>
    </row>
    <row r="3735" spans="1:2" x14ac:dyDescent="0.3">
      <c r="A3735" t="s">
        <v>6071</v>
      </c>
      <c r="B3735" t="s">
        <v>14</v>
      </c>
    </row>
    <row r="3736" spans="1:2" x14ac:dyDescent="0.3">
      <c r="A3736" t="s">
        <v>6071</v>
      </c>
      <c r="B3736" t="s">
        <v>14</v>
      </c>
    </row>
    <row r="3737" spans="1:2" x14ac:dyDescent="0.3">
      <c r="A3737" t="s">
        <v>6071</v>
      </c>
      <c r="B3737" t="s">
        <v>14</v>
      </c>
    </row>
    <row r="3738" spans="1:2" x14ac:dyDescent="0.3">
      <c r="A3738" t="s">
        <v>6071</v>
      </c>
      <c r="B3738" t="s">
        <v>14</v>
      </c>
    </row>
    <row r="3739" spans="1:2" x14ac:dyDescent="0.3">
      <c r="A3739" t="s">
        <v>6071</v>
      </c>
      <c r="B3739" t="s">
        <v>14</v>
      </c>
    </row>
    <row r="3740" spans="1:2" x14ac:dyDescent="0.3">
      <c r="A3740" t="s">
        <v>6071</v>
      </c>
      <c r="B3740" t="s">
        <v>14</v>
      </c>
    </row>
    <row r="3741" spans="1:2" x14ac:dyDescent="0.3">
      <c r="A3741" t="s">
        <v>6071</v>
      </c>
      <c r="B3741" t="s">
        <v>14</v>
      </c>
    </row>
    <row r="3742" spans="1:2" x14ac:dyDescent="0.3">
      <c r="A3742" t="s">
        <v>6071</v>
      </c>
      <c r="B3742" t="s">
        <v>14</v>
      </c>
    </row>
    <row r="3743" spans="1:2" x14ac:dyDescent="0.3">
      <c r="A3743" t="s">
        <v>6071</v>
      </c>
      <c r="B3743" t="s">
        <v>14</v>
      </c>
    </row>
    <row r="3744" spans="1:2" x14ac:dyDescent="0.3">
      <c r="A3744" t="s">
        <v>6071</v>
      </c>
      <c r="B3744" t="s">
        <v>14</v>
      </c>
    </row>
    <row r="3745" spans="1:2" x14ac:dyDescent="0.3">
      <c r="A3745" t="s">
        <v>6071</v>
      </c>
      <c r="B3745" t="s">
        <v>14</v>
      </c>
    </row>
    <row r="3746" spans="1:2" x14ac:dyDescent="0.3">
      <c r="A3746" t="s">
        <v>6071</v>
      </c>
      <c r="B3746" t="s">
        <v>14</v>
      </c>
    </row>
    <row r="3747" spans="1:2" x14ac:dyDescent="0.3">
      <c r="A3747" t="s">
        <v>6071</v>
      </c>
      <c r="B3747" t="s">
        <v>14</v>
      </c>
    </row>
    <row r="3748" spans="1:2" x14ac:dyDescent="0.3">
      <c r="A3748" t="s">
        <v>6071</v>
      </c>
      <c r="B3748" t="s">
        <v>14</v>
      </c>
    </row>
    <row r="3749" spans="1:2" x14ac:dyDescent="0.3">
      <c r="A3749" t="s">
        <v>6071</v>
      </c>
      <c r="B3749" t="s">
        <v>14</v>
      </c>
    </row>
    <row r="3750" spans="1:2" x14ac:dyDescent="0.3">
      <c r="A3750" t="s">
        <v>6071</v>
      </c>
      <c r="B3750" t="s">
        <v>14</v>
      </c>
    </row>
    <row r="3751" spans="1:2" x14ac:dyDescent="0.3">
      <c r="A3751" t="s">
        <v>6071</v>
      </c>
      <c r="B3751" t="s">
        <v>14</v>
      </c>
    </row>
    <row r="3752" spans="1:2" x14ac:dyDescent="0.3">
      <c r="A3752" t="s">
        <v>6071</v>
      </c>
      <c r="B3752" t="s">
        <v>14</v>
      </c>
    </row>
    <row r="3753" spans="1:2" x14ac:dyDescent="0.3">
      <c r="A3753" t="s">
        <v>6071</v>
      </c>
      <c r="B3753" t="s">
        <v>14</v>
      </c>
    </row>
    <row r="3754" spans="1:2" x14ac:dyDescent="0.3">
      <c r="A3754" t="s">
        <v>6071</v>
      </c>
      <c r="B3754" t="s">
        <v>14</v>
      </c>
    </row>
    <row r="3755" spans="1:2" x14ac:dyDescent="0.3">
      <c r="A3755" t="s">
        <v>6071</v>
      </c>
      <c r="B3755" t="s">
        <v>14</v>
      </c>
    </row>
    <row r="3756" spans="1:2" x14ac:dyDescent="0.3">
      <c r="A3756" t="s">
        <v>6071</v>
      </c>
      <c r="B3756" t="s">
        <v>14</v>
      </c>
    </row>
    <row r="3757" spans="1:2" x14ac:dyDescent="0.3">
      <c r="A3757" t="s">
        <v>6071</v>
      </c>
      <c r="B3757" t="s">
        <v>14</v>
      </c>
    </row>
    <row r="3758" spans="1:2" x14ac:dyDescent="0.3">
      <c r="A3758" t="s">
        <v>6071</v>
      </c>
      <c r="B3758" t="s">
        <v>14</v>
      </c>
    </row>
    <row r="3759" spans="1:2" x14ac:dyDescent="0.3">
      <c r="A3759" t="s">
        <v>6071</v>
      </c>
      <c r="B3759" t="s">
        <v>14</v>
      </c>
    </row>
    <row r="3760" spans="1:2" x14ac:dyDescent="0.3">
      <c r="A3760" t="s">
        <v>6071</v>
      </c>
      <c r="B3760" t="s">
        <v>14</v>
      </c>
    </row>
    <row r="3761" spans="1:2" x14ac:dyDescent="0.3">
      <c r="A3761" t="s">
        <v>6071</v>
      </c>
      <c r="B3761" t="s">
        <v>14</v>
      </c>
    </row>
    <row r="3762" spans="1:2" x14ac:dyDescent="0.3">
      <c r="A3762" t="s">
        <v>6071</v>
      </c>
      <c r="B3762" t="s">
        <v>14</v>
      </c>
    </row>
    <row r="3763" spans="1:2" x14ac:dyDescent="0.3">
      <c r="A3763" t="s">
        <v>6071</v>
      </c>
      <c r="B3763" t="s">
        <v>14</v>
      </c>
    </row>
    <row r="3764" spans="1:2" x14ac:dyDescent="0.3">
      <c r="A3764" t="s">
        <v>6071</v>
      </c>
      <c r="B3764" t="s">
        <v>14</v>
      </c>
    </row>
    <row r="3765" spans="1:2" x14ac:dyDescent="0.3">
      <c r="A3765" t="s">
        <v>6071</v>
      </c>
      <c r="B3765" t="s">
        <v>14</v>
      </c>
    </row>
    <row r="3766" spans="1:2" x14ac:dyDescent="0.3">
      <c r="A3766" t="s">
        <v>6071</v>
      </c>
      <c r="B3766" t="s">
        <v>14</v>
      </c>
    </row>
    <row r="3767" spans="1:2" x14ac:dyDescent="0.3">
      <c r="A3767" t="s">
        <v>6071</v>
      </c>
      <c r="B3767" t="s">
        <v>14</v>
      </c>
    </row>
    <row r="3768" spans="1:2" x14ac:dyDescent="0.3">
      <c r="A3768" t="s">
        <v>6071</v>
      </c>
      <c r="B3768" t="s">
        <v>14</v>
      </c>
    </row>
    <row r="3769" spans="1:2" x14ac:dyDescent="0.3">
      <c r="A3769" t="s">
        <v>6071</v>
      </c>
      <c r="B3769" t="s">
        <v>14</v>
      </c>
    </row>
    <row r="3770" spans="1:2" x14ac:dyDescent="0.3">
      <c r="A3770" t="s">
        <v>6071</v>
      </c>
      <c r="B3770" t="s">
        <v>14</v>
      </c>
    </row>
    <row r="3771" spans="1:2" x14ac:dyDescent="0.3">
      <c r="A3771" t="s">
        <v>6071</v>
      </c>
      <c r="B3771" t="s">
        <v>14</v>
      </c>
    </row>
    <row r="3772" spans="1:2" x14ac:dyDescent="0.3">
      <c r="A3772" t="s">
        <v>6071</v>
      </c>
      <c r="B3772" t="s">
        <v>14</v>
      </c>
    </row>
    <row r="3773" spans="1:2" x14ac:dyDescent="0.3">
      <c r="A3773" t="s">
        <v>6071</v>
      </c>
      <c r="B3773" t="s">
        <v>14</v>
      </c>
    </row>
    <row r="3774" spans="1:2" x14ac:dyDescent="0.3">
      <c r="A3774" t="s">
        <v>6071</v>
      </c>
      <c r="B3774" t="s">
        <v>14</v>
      </c>
    </row>
    <row r="3775" spans="1:2" x14ac:dyDescent="0.3">
      <c r="A3775" t="s">
        <v>6071</v>
      </c>
      <c r="B3775" t="s">
        <v>14</v>
      </c>
    </row>
    <row r="3776" spans="1:2" x14ac:dyDescent="0.3">
      <c r="A3776" t="s">
        <v>6071</v>
      </c>
      <c r="B3776" t="s">
        <v>14</v>
      </c>
    </row>
    <row r="3777" spans="1:2" x14ac:dyDescent="0.3">
      <c r="A3777" t="s">
        <v>6071</v>
      </c>
      <c r="B3777" t="s">
        <v>14</v>
      </c>
    </row>
    <row r="3778" spans="1:2" x14ac:dyDescent="0.3">
      <c r="A3778" t="s">
        <v>6071</v>
      </c>
      <c r="B3778" t="s">
        <v>14</v>
      </c>
    </row>
    <row r="3779" spans="1:2" x14ac:dyDescent="0.3">
      <c r="A3779" t="s">
        <v>6071</v>
      </c>
      <c r="B3779" t="s">
        <v>14</v>
      </c>
    </row>
    <row r="3780" spans="1:2" x14ac:dyDescent="0.3">
      <c r="A3780" t="s">
        <v>6071</v>
      </c>
      <c r="B3780" t="s">
        <v>14</v>
      </c>
    </row>
    <row r="3781" spans="1:2" x14ac:dyDescent="0.3">
      <c r="A3781" t="s">
        <v>6071</v>
      </c>
      <c r="B3781" t="s">
        <v>14</v>
      </c>
    </row>
    <row r="3782" spans="1:2" x14ac:dyDescent="0.3">
      <c r="A3782" t="s">
        <v>6071</v>
      </c>
      <c r="B3782" t="s">
        <v>14</v>
      </c>
    </row>
    <row r="3783" spans="1:2" x14ac:dyDescent="0.3">
      <c r="A3783" t="s">
        <v>6071</v>
      </c>
      <c r="B3783" t="s">
        <v>14</v>
      </c>
    </row>
    <row r="3784" spans="1:2" x14ac:dyDescent="0.3">
      <c r="A3784" t="s">
        <v>6071</v>
      </c>
      <c r="B3784" t="s">
        <v>14</v>
      </c>
    </row>
    <row r="3785" spans="1:2" x14ac:dyDescent="0.3">
      <c r="A3785" t="s">
        <v>6071</v>
      </c>
      <c r="B3785" t="s">
        <v>14</v>
      </c>
    </row>
    <row r="3786" spans="1:2" x14ac:dyDescent="0.3">
      <c r="A3786" t="s">
        <v>6071</v>
      </c>
      <c r="B3786" t="s">
        <v>14</v>
      </c>
    </row>
    <row r="3787" spans="1:2" x14ac:dyDescent="0.3">
      <c r="A3787" t="s">
        <v>6071</v>
      </c>
      <c r="B3787" t="s">
        <v>14</v>
      </c>
    </row>
    <row r="3788" spans="1:2" x14ac:dyDescent="0.3">
      <c r="A3788" t="s">
        <v>6071</v>
      </c>
      <c r="B3788" t="s">
        <v>14</v>
      </c>
    </row>
    <row r="3789" spans="1:2" x14ac:dyDescent="0.3">
      <c r="A3789" t="s">
        <v>6071</v>
      </c>
      <c r="B3789" t="s">
        <v>14</v>
      </c>
    </row>
    <row r="3790" spans="1:2" x14ac:dyDescent="0.3">
      <c r="A3790" t="s">
        <v>6071</v>
      </c>
      <c r="B3790" t="s">
        <v>14</v>
      </c>
    </row>
    <row r="3791" spans="1:2" x14ac:dyDescent="0.3">
      <c r="A3791" t="s">
        <v>6071</v>
      </c>
      <c r="B3791" t="s">
        <v>14</v>
      </c>
    </row>
    <row r="3792" spans="1:2" x14ac:dyDescent="0.3">
      <c r="A3792" t="s">
        <v>6071</v>
      </c>
      <c r="B3792" t="s">
        <v>14</v>
      </c>
    </row>
    <row r="3793" spans="1:2" x14ac:dyDescent="0.3">
      <c r="A3793" t="s">
        <v>6071</v>
      </c>
      <c r="B3793" t="s">
        <v>14</v>
      </c>
    </row>
    <row r="3794" spans="1:2" x14ac:dyDescent="0.3">
      <c r="A3794" t="s">
        <v>6071</v>
      </c>
      <c r="B3794" t="s">
        <v>14</v>
      </c>
    </row>
    <row r="3795" spans="1:2" x14ac:dyDescent="0.3">
      <c r="A3795" t="s">
        <v>6071</v>
      </c>
      <c r="B3795" t="s">
        <v>14</v>
      </c>
    </row>
    <row r="3796" spans="1:2" x14ac:dyDescent="0.3">
      <c r="A3796" t="s">
        <v>6071</v>
      </c>
      <c r="B3796" t="s">
        <v>14</v>
      </c>
    </row>
    <row r="3797" spans="1:2" x14ac:dyDescent="0.3">
      <c r="A3797" t="s">
        <v>6071</v>
      </c>
      <c r="B3797" t="s">
        <v>14</v>
      </c>
    </row>
    <row r="3798" spans="1:2" x14ac:dyDescent="0.3">
      <c r="A3798" t="s">
        <v>6071</v>
      </c>
      <c r="B3798" t="s">
        <v>14</v>
      </c>
    </row>
    <row r="3799" spans="1:2" x14ac:dyDescent="0.3">
      <c r="A3799" t="s">
        <v>6071</v>
      </c>
      <c r="B3799" t="s">
        <v>14</v>
      </c>
    </row>
    <row r="3800" spans="1:2" x14ac:dyDescent="0.3">
      <c r="A3800" t="s">
        <v>6071</v>
      </c>
      <c r="B3800" t="s">
        <v>14</v>
      </c>
    </row>
    <row r="3801" spans="1:2" x14ac:dyDescent="0.3">
      <c r="A3801" t="s">
        <v>6071</v>
      </c>
      <c r="B3801" t="s">
        <v>14</v>
      </c>
    </row>
    <row r="3802" spans="1:2" x14ac:dyDescent="0.3">
      <c r="A3802" t="s">
        <v>6071</v>
      </c>
      <c r="B3802" t="s">
        <v>14</v>
      </c>
    </row>
    <row r="3803" spans="1:2" x14ac:dyDescent="0.3">
      <c r="A3803" t="s">
        <v>6071</v>
      </c>
      <c r="B3803" t="s">
        <v>14</v>
      </c>
    </row>
    <row r="3804" spans="1:2" x14ac:dyDescent="0.3">
      <c r="A3804" t="s">
        <v>6071</v>
      </c>
      <c r="B3804" t="s">
        <v>14</v>
      </c>
    </row>
    <row r="3805" spans="1:2" x14ac:dyDescent="0.3">
      <c r="A3805" t="s">
        <v>6071</v>
      </c>
      <c r="B3805" t="s">
        <v>14</v>
      </c>
    </row>
    <row r="3806" spans="1:2" x14ac:dyDescent="0.3">
      <c r="A3806" t="s">
        <v>6071</v>
      </c>
      <c r="B3806" t="s">
        <v>14</v>
      </c>
    </row>
    <row r="3807" spans="1:2" x14ac:dyDescent="0.3">
      <c r="A3807" t="s">
        <v>6071</v>
      </c>
      <c r="B3807" t="s">
        <v>14</v>
      </c>
    </row>
    <row r="3808" spans="1:2" x14ac:dyDescent="0.3">
      <c r="A3808" t="s">
        <v>6071</v>
      </c>
      <c r="B3808" t="s">
        <v>14</v>
      </c>
    </row>
    <row r="3809" spans="1:2" x14ac:dyDescent="0.3">
      <c r="A3809" t="s">
        <v>6071</v>
      </c>
      <c r="B3809" t="s">
        <v>14</v>
      </c>
    </row>
    <row r="3810" spans="1:2" x14ac:dyDescent="0.3">
      <c r="A3810" t="s">
        <v>6071</v>
      </c>
      <c r="B3810" t="s">
        <v>14</v>
      </c>
    </row>
    <row r="3811" spans="1:2" x14ac:dyDescent="0.3">
      <c r="A3811" t="s">
        <v>6071</v>
      </c>
      <c r="B3811" t="s">
        <v>14</v>
      </c>
    </row>
    <row r="3812" spans="1:2" x14ac:dyDescent="0.3">
      <c r="A3812" t="s">
        <v>6071</v>
      </c>
      <c r="B3812" t="s">
        <v>14</v>
      </c>
    </row>
    <row r="3813" spans="1:2" x14ac:dyDescent="0.3">
      <c r="A3813" t="s">
        <v>6071</v>
      </c>
      <c r="B3813" t="s">
        <v>14</v>
      </c>
    </row>
    <row r="3814" spans="1:2" x14ac:dyDescent="0.3">
      <c r="A3814" t="s">
        <v>6071</v>
      </c>
      <c r="B3814" t="s">
        <v>14</v>
      </c>
    </row>
    <row r="3815" spans="1:2" x14ac:dyDescent="0.3">
      <c r="A3815" t="s">
        <v>6071</v>
      </c>
      <c r="B3815" t="s">
        <v>14</v>
      </c>
    </row>
    <row r="3816" spans="1:2" x14ac:dyDescent="0.3">
      <c r="A3816" t="s">
        <v>6071</v>
      </c>
      <c r="B3816" t="s">
        <v>14</v>
      </c>
    </row>
    <row r="3817" spans="1:2" x14ac:dyDescent="0.3">
      <c r="A3817" t="s">
        <v>6071</v>
      </c>
      <c r="B3817" t="s">
        <v>14</v>
      </c>
    </row>
    <row r="3818" spans="1:2" x14ac:dyDescent="0.3">
      <c r="A3818" t="s">
        <v>6071</v>
      </c>
      <c r="B3818" t="s">
        <v>14</v>
      </c>
    </row>
    <row r="3819" spans="1:2" x14ac:dyDescent="0.3">
      <c r="A3819" t="s">
        <v>6071</v>
      </c>
      <c r="B3819" t="s">
        <v>14</v>
      </c>
    </row>
    <row r="3820" spans="1:2" x14ac:dyDescent="0.3">
      <c r="A3820" t="s">
        <v>6071</v>
      </c>
      <c r="B3820" t="s">
        <v>14</v>
      </c>
    </row>
    <row r="3821" spans="1:2" x14ac:dyDescent="0.3">
      <c r="A3821" t="s">
        <v>6071</v>
      </c>
      <c r="B3821" t="s">
        <v>14</v>
      </c>
    </row>
    <row r="3822" spans="1:2" x14ac:dyDescent="0.3">
      <c r="A3822" t="s">
        <v>6071</v>
      </c>
      <c r="B3822" t="s">
        <v>14</v>
      </c>
    </row>
    <row r="3823" spans="1:2" x14ac:dyDescent="0.3">
      <c r="A3823" t="s">
        <v>6071</v>
      </c>
      <c r="B3823" t="s">
        <v>14</v>
      </c>
    </row>
    <row r="3824" spans="1:2" x14ac:dyDescent="0.3">
      <c r="A3824" t="s">
        <v>6071</v>
      </c>
      <c r="B3824" t="s">
        <v>14</v>
      </c>
    </row>
    <row r="3825" spans="1:2" x14ac:dyDescent="0.3">
      <c r="A3825" t="s">
        <v>6071</v>
      </c>
      <c r="B3825" t="s">
        <v>14</v>
      </c>
    </row>
    <row r="3826" spans="1:2" x14ac:dyDescent="0.3">
      <c r="A3826" t="s">
        <v>6071</v>
      </c>
      <c r="B3826" t="s">
        <v>14</v>
      </c>
    </row>
    <row r="3827" spans="1:2" x14ac:dyDescent="0.3">
      <c r="A3827" t="s">
        <v>6071</v>
      </c>
      <c r="B3827" t="s">
        <v>14</v>
      </c>
    </row>
    <row r="3828" spans="1:2" x14ac:dyDescent="0.3">
      <c r="A3828" t="s">
        <v>6071</v>
      </c>
      <c r="B3828" t="s">
        <v>14</v>
      </c>
    </row>
    <row r="3829" spans="1:2" x14ac:dyDescent="0.3">
      <c r="A3829" t="s">
        <v>6071</v>
      </c>
      <c r="B3829" t="s">
        <v>14</v>
      </c>
    </row>
    <row r="3830" spans="1:2" x14ac:dyDescent="0.3">
      <c r="A3830" t="s">
        <v>6071</v>
      </c>
      <c r="B3830" t="s">
        <v>14</v>
      </c>
    </row>
    <row r="3831" spans="1:2" x14ac:dyDescent="0.3">
      <c r="A3831" t="s">
        <v>6071</v>
      </c>
      <c r="B3831" t="s">
        <v>14</v>
      </c>
    </row>
    <row r="3832" spans="1:2" x14ac:dyDescent="0.3">
      <c r="A3832" t="s">
        <v>6071</v>
      </c>
      <c r="B3832" t="s">
        <v>14</v>
      </c>
    </row>
    <row r="3833" spans="1:2" x14ac:dyDescent="0.3">
      <c r="A3833" t="s">
        <v>6071</v>
      </c>
      <c r="B3833" t="s">
        <v>14</v>
      </c>
    </row>
    <row r="3834" spans="1:2" x14ac:dyDescent="0.3">
      <c r="A3834" t="s">
        <v>6071</v>
      </c>
      <c r="B3834" t="s">
        <v>14</v>
      </c>
    </row>
    <row r="3835" spans="1:2" x14ac:dyDescent="0.3">
      <c r="A3835" t="s">
        <v>6071</v>
      </c>
      <c r="B3835" t="s">
        <v>14</v>
      </c>
    </row>
    <row r="3836" spans="1:2" x14ac:dyDescent="0.3">
      <c r="A3836" t="s">
        <v>6071</v>
      </c>
      <c r="B3836" t="s">
        <v>14</v>
      </c>
    </row>
    <row r="3837" spans="1:2" x14ac:dyDescent="0.3">
      <c r="A3837" t="s">
        <v>6071</v>
      </c>
      <c r="B3837" t="s">
        <v>14</v>
      </c>
    </row>
    <row r="3838" spans="1:2" x14ac:dyDescent="0.3">
      <c r="A3838" t="s">
        <v>6071</v>
      </c>
      <c r="B3838" t="s">
        <v>14</v>
      </c>
    </row>
    <row r="3839" spans="1:2" x14ac:dyDescent="0.3">
      <c r="A3839" t="s">
        <v>6071</v>
      </c>
      <c r="B3839" t="s">
        <v>14</v>
      </c>
    </row>
    <row r="3840" spans="1:2" x14ac:dyDescent="0.3">
      <c r="A3840" t="s">
        <v>6071</v>
      </c>
      <c r="B3840" t="s">
        <v>14</v>
      </c>
    </row>
    <row r="3841" spans="1:2" x14ac:dyDescent="0.3">
      <c r="A3841" t="s">
        <v>6071</v>
      </c>
      <c r="B3841" t="s">
        <v>14</v>
      </c>
    </row>
    <row r="3842" spans="1:2" x14ac:dyDescent="0.3">
      <c r="A3842" t="s">
        <v>6071</v>
      </c>
      <c r="B3842" t="s">
        <v>14</v>
      </c>
    </row>
    <row r="3843" spans="1:2" x14ac:dyDescent="0.3">
      <c r="A3843" t="s">
        <v>6071</v>
      </c>
      <c r="B3843" t="s">
        <v>14</v>
      </c>
    </row>
    <row r="3844" spans="1:2" x14ac:dyDescent="0.3">
      <c r="A3844" t="s">
        <v>6071</v>
      </c>
      <c r="B3844" t="s">
        <v>14</v>
      </c>
    </row>
    <row r="3845" spans="1:2" x14ac:dyDescent="0.3">
      <c r="A3845" t="s">
        <v>6071</v>
      </c>
      <c r="B3845" t="s">
        <v>14</v>
      </c>
    </row>
    <row r="3846" spans="1:2" x14ac:dyDescent="0.3">
      <c r="A3846" t="s">
        <v>6071</v>
      </c>
      <c r="B3846" t="s">
        <v>14</v>
      </c>
    </row>
    <row r="3847" spans="1:2" x14ac:dyDescent="0.3">
      <c r="A3847" t="s">
        <v>6071</v>
      </c>
      <c r="B3847" t="s">
        <v>14</v>
      </c>
    </row>
    <row r="3848" spans="1:2" x14ac:dyDescent="0.3">
      <c r="A3848" t="s">
        <v>6071</v>
      </c>
      <c r="B3848" t="s">
        <v>14</v>
      </c>
    </row>
    <row r="3849" spans="1:2" x14ac:dyDescent="0.3">
      <c r="A3849" t="s">
        <v>6071</v>
      </c>
      <c r="B3849" t="s">
        <v>14</v>
      </c>
    </row>
    <row r="3850" spans="1:2" x14ac:dyDescent="0.3">
      <c r="A3850" t="s">
        <v>6071</v>
      </c>
      <c r="B3850" t="s">
        <v>14</v>
      </c>
    </row>
    <row r="3851" spans="1:2" x14ac:dyDescent="0.3">
      <c r="A3851" t="s">
        <v>6071</v>
      </c>
      <c r="B3851" t="s">
        <v>14</v>
      </c>
    </row>
    <row r="3852" spans="1:2" x14ac:dyDescent="0.3">
      <c r="A3852" t="s">
        <v>6071</v>
      </c>
      <c r="B3852" t="s">
        <v>14</v>
      </c>
    </row>
    <row r="3853" spans="1:2" x14ac:dyDescent="0.3">
      <c r="A3853" t="s">
        <v>6071</v>
      </c>
      <c r="B3853" t="s">
        <v>14</v>
      </c>
    </row>
    <row r="3854" spans="1:2" x14ac:dyDescent="0.3">
      <c r="A3854" t="s">
        <v>6071</v>
      </c>
      <c r="B3854" t="s">
        <v>14</v>
      </c>
    </row>
    <row r="3855" spans="1:2" x14ac:dyDescent="0.3">
      <c r="A3855" t="s">
        <v>6071</v>
      </c>
      <c r="B3855" t="s">
        <v>14</v>
      </c>
    </row>
    <row r="3856" spans="1:2" x14ac:dyDescent="0.3">
      <c r="A3856" t="s">
        <v>6071</v>
      </c>
      <c r="B3856" t="s">
        <v>14</v>
      </c>
    </row>
    <row r="3857" spans="1:2" x14ac:dyDescent="0.3">
      <c r="A3857" t="s">
        <v>6071</v>
      </c>
      <c r="B3857" t="s">
        <v>14</v>
      </c>
    </row>
    <row r="3858" spans="1:2" x14ac:dyDescent="0.3">
      <c r="A3858" t="s">
        <v>6071</v>
      </c>
      <c r="B3858" t="s">
        <v>14</v>
      </c>
    </row>
    <row r="3859" spans="1:2" x14ac:dyDescent="0.3">
      <c r="A3859" t="s">
        <v>6071</v>
      </c>
      <c r="B3859" t="s">
        <v>14</v>
      </c>
    </row>
    <row r="3860" spans="1:2" x14ac:dyDescent="0.3">
      <c r="A3860" t="s">
        <v>6071</v>
      </c>
      <c r="B3860" t="s">
        <v>14</v>
      </c>
    </row>
    <row r="3861" spans="1:2" x14ac:dyDescent="0.3">
      <c r="A3861" t="s">
        <v>6071</v>
      </c>
      <c r="B3861" t="s">
        <v>14</v>
      </c>
    </row>
    <row r="3862" spans="1:2" x14ac:dyDescent="0.3">
      <c r="A3862" t="s">
        <v>6071</v>
      </c>
      <c r="B3862" t="s">
        <v>14</v>
      </c>
    </row>
    <row r="3863" spans="1:2" x14ac:dyDescent="0.3">
      <c r="A3863" t="s">
        <v>6071</v>
      </c>
      <c r="B3863" t="s">
        <v>14</v>
      </c>
    </row>
    <row r="3864" spans="1:2" x14ac:dyDescent="0.3">
      <c r="A3864" t="s">
        <v>6071</v>
      </c>
      <c r="B3864" t="s">
        <v>14</v>
      </c>
    </row>
    <row r="3865" spans="1:2" x14ac:dyDescent="0.3">
      <c r="A3865" t="s">
        <v>6071</v>
      </c>
      <c r="B3865" t="s">
        <v>14</v>
      </c>
    </row>
    <row r="3866" spans="1:2" x14ac:dyDescent="0.3">
      <c r="A3866" t="s">
        <v>6071</v>
      </c>
      <c r="B3866" t="s">
        <v>14</v>
      </c>
    </row>
    <row r="3867" spans="1:2" x14ac:dyDescent="0.3">
      <c r="A3867" t="s">
        <v>6071</v>
      </c>
      <c r="B3867" t="s">
        <v>14</v>
      </c>
    </row>
    <row r="3868" spans="1:2" x14ac:dyDescent="0.3">
      <c r="A3868" t="s">
        <v>6071</v>
      </c>
      <c r="B3868" t="s">
        <v>14</v>
      </c>
    </row>
    <row r="3869" spans="1:2" x14ac:dyDescent="0.3">
      <c r="A3869" t="s">
        <v>6071</v>
      </c>
      <c r="B3869" t="s">
        <v>14</v>
      </c>
    </row>
    <row r="3870" spans="1:2" x14ac:dyDescent="0.3">
      <c r="A3870" t="s">
        <v>6071</v>
      </c>
      <c r="B3870" t="s">
        <v>14</v>
      </c>
    </row>
    <row r="3871" spans="1:2" x14ac:dyDescent="0.3">
      <c r="A3871" t="s">
        <v>6071</v>
      </c>
      <c r="B3871" t="s">
        <v>14</v>
      </c>
    </row>
    <row r="3872" spans="1:2" x14ac:dyDescent="0.3">
      <c r="A3872" t="s">
        <v>6071</v>
      </c>
      <c r="B3872" t="s">
        <v>14</v>
      </c>
    </row>
    <row r="3873" spans="1:2" x14ac:dyDescent="0.3">
      <c r="A3873" t="s">
        <v>6071</v>
      </c>
      <c r="B3873" t="s">
        <v>14</v>
      </c>
    </row>
    <row r="3874" spans="1:2" x14ac:dyDescent="0.3">
      <c r="A3874" t="s">
        <v>6071</v>
      </c>
      <c r="B3874" t="s">
        <v>14</v>
      </c>
    </row>
    <row r="3875" spans="1:2" x14ac:dyDescent="0.3">
      <c r="A3875" t="s">
        <v>6071</v>
      </c>
      <c r="B3875" t="s">
        <v>14</v>
      </c>
    </row>
    <row r="3876" spans="1:2" x14ac:dyDescent="0.3">
      <c r="A3876" t="s">
        <v>6071</v>
      </c>
      <c r="B3876" t="s">
        <v>14</v>
      </c>
    </row>
    <row r="3877" spans="1:2" x14ac:dyDescent="0.3">
      <c r="A3877" t="s">
        <v>6071</v>
      </c>
      <c r="B3877" t="s">
        <v>14</v>
      </c>
    </row>
    <row r="3878" spans="1:2" x14ac:dyDescent="0.3">
      <c r="A3878" t="s">
        <v>6071</v>
      </c>
      <c r="B3878" t="s">
        <v>14</v>
      </c>
    </row>
    <row r="3879" spans="1:2" x14ac:dyDescent="0.3">
      <c r="A3879" t="s">
        <v>6071</v>
      </c>
      <c r="B3879" t="s">
        <v>14</v>
      </c>
    </row>
    <row r="3880" spans="1:2" x14ac:dyDescent="0.3">
      <c r="A3880" t="s">
        <v>6071</v>
      </c>
      <c r="B3880" t="s">
        <v>14</v>
      </c>
    </row>
    <row r="3881" spans="1:2" x14ac:dyDescent="0.3">
      <c r="A3881" t="s">
        <v>6071</v>
      </c>
      <c r="B3881" t="s">
        <v>14</v>
      </c>
    </row>
    <row r="3882" spans="1:2" x14ac:dyDescent="0.3">
      <c r="A3882" t="s">
        <v>6071</v>
      </c>
      <c r="B3882" t="s">
        <v>14</v>
      </c>
    </row>
    <row r="3883" spans="1:2" x14ac:dyDescent="0.3">
      <c r="A3883" t="s">
        <v>6071</v>
      </c>
      <c r="B3883" t="s">
        <v>14</v>
      </c>
    </row>
    <row r="3884" spans="1:2" x14ac:dyDescent="0.3">
      <c r="A3884" t="s">
        <v>6071</v>
      </c>
      <c r="B3884" t="s">
        <v>14</v>
      </c>
    </row>
    <row r="3885" spans="1:2" x14ac:dyDescent="0.3">
      <c r="A3885" t="s">
        <v>6071</v>
      </c>
      <c r="B3885" t="s">
        <v>14</v>
      </c>
    </row>
    <row r="3886" spans="1:2" x14ac:dyDescent="0.3">
      <c r="A3886" t="s">
        <v>6071</v>
      </c>
      <c r="B3886" t="s">
        <v>14</v>
      </c>
    </row>
    <row r="3887" spans="1:2" x14ac:dyDescent="0.3">
      <c r="A3887" t="s">
        <v>6071</v>
      </c>
      <c r="B3887" t="s">
        <v>14</v>
      </c>
    </row>
    <row r="3888" spans="1:2" x14ac:dyDescent="0.3">
      <c r="A3888" t="s">
        <v>6071</v>
      </c>
      <c r="B3888" t="s">
        <v>14</v>
      </c>
    </row>
    <row r="3889" spans="1:2" x14ac:dyDescent="0.3">
      <c r="A3889" t="s">
        <v>6071</v>
      </c>
      <c r="B3889" t="s">
        <v>14</v>
      </c>
    </row>
    <row r="3890" spans="1:2" x14ac:dyDescent="0.3">
      <c r="A3890" t="s">
        <v>6071</v>
      </c>
      <c r="B3890" t="s">
        <v>14</v>
      </c>
    </row>
    <row r="3891" spans="1:2" x14ac:dyDescent="0.3">
      <c r="A3891" t="s">
        <v>6071</v>
      </c>
      <c r="B3891" t="s">
        <v>14</v>
      </c>
    </row>
    <row r="3892" spans="1:2" x14ac:dyDescent="0.3">
      <c r="A3892" t="s">
        <v>6071</v>
      </c>
      <c r="B3892" t="s">
        <v>14</v>
      </c>
    </row>
    <row r="3893" spans="1:2" x14ac:dyDescent="0.3">
      <c r="A3893" t="s">
        <v>6071</v>
      </c>
      <c r="B3893" t="s">
        <v>14</v>
      </c>
    </row>
    <row r="3894" spans="1:2" x14ac:dyDescent="0.3">
      <c r="A3894" t="s">
        <v>6071</v>
      </c>
      <c r="B3894" t="s">
        <v>14</v>
      </c>
    </row>
    <row r="3895" spans="1:2" x14ac:dyDescent="0.3">
      <c r="A3895" t="s">
        <v>6071</v>
      </c>
      <c r="B3895" t="s">
        <v>14</v>
      </c>
    </row>
    <row r="3896" spans="1:2" x14ac:dyDescent="0.3">
      <c r="A3896" t="s">
        <v>6071</v>
      </c>
      <c r="B3896" t="s">
        <v>14</v>
      </c>
    </row>
    <row r="3897" spans="1:2" x14ac:dyDescent="0.3">
      <c r="A3897" t="s">
        <v>6071</v>
      </c>
      <c r="B3897" t="s">
        <v>14</v>
      </c>
    </row>
    <row r="3898" spans="1:2" x14ac:dyDescent="0.3">
      <c r="A3898" t="s">
        <v>6071</v>
      </c>
      <c r="B3898" t="s">
        <v>14</v>
      </c>
    </row>
    <row r="3899" spans="1:2" x14ac:dyDescent="0.3">
      <c r="A3899" t="s">
        <v>6071</v>
      </c>
      <c r="B3899" t="s">
        <v>14</v>
      </c>
    </row>
    <row r="3900" spans="1:2" x14ac:dyDescent="0.3">
      <c r="A3900" t="s">
        <v>6071</v>
      </c>
      <c r="B3900" t="s">
        <v>14</v>
      </c>
    </row>
    <row r="3901" spans="1:2" x14ac:dyDescent="0.3">
      <c r="A3901" t="s">
        <v>6071</v>
      </c>
      <c r="B3901" t="s">
        <v>14</v>
      </c>
    </row>
    <row r="3902" spans="1:2" x14ac:dyDescent="0.3">
      <c r="A3902" t="s">
        <v>6071</v>
      </c>
      <c r="B3902" t="s">
        <v>14</v>
      </c>
    </row>
    <row r="3903" spans="1:2" x14ac:dyDescent="0.3">
      <c r="A3903" t="s">
        <v>6071</v>
      </c>
      <c r="B3903" t="s">
        <v>14</v>
      </c>
    </row>
    <row r="3904" spans="1:2" x14ac:dyDescent="0.3">
      <c r="A3904" t="s">
        <v>6071</v>
      </c>
      <c r="B3904" t="s">
        <v>14</v>
      </c>
    </row>
    <row r="3905" spans="1:2" x14ac:dyDescent="0.3">
      <c r="A3905" t="s">
        <v>6071</v>
      </c>
      <c r="B3905" t="s">
        <v>14</v>
      </c>
    </row>
    <row r="3906" spans="1:2" x14ac:dyDescent="0.3">
      <c r="A3906" t="s">
        <v>6071</v>
      </c>
      <c r="B3906" t="s">
        <v>14</v>
      </c>
    </row>
    <row r="3907" spans="1:2" x14ac:dyDescent="0.3">
      <c r="A3907" t="s">
        <v>6071</v>
      </c>
      <c r="B3907" t="s">
        <v>14</v>
      </c>
    </row>
    <row r="3908" spans="1:2" x14ac:dyDescent="0.3">
      <c r="A3908" t="s">
        <v>6071</v>
      </c>
      <c r="B3908" t="s">
        <v>14</v>
      </c>
    </row>
    <row r="3909" spans="1:2" x14ac:dyDescent="0.3">
      <c r="A3909" t="s">
        <v>6071</v>
      </c>
      <c r="B3909" t="s">
        <v>14</v>
      </c>
    </row>
    <row r="3910" spans="1:2" x14ac:dyDescent="0.3">
      <c r="A3910" t="s">
        <v>6071</v>
      </c>
      <c r="B3910" t="s">
        <v>14</v>
      </c>
    </row>
    <row r="3911" spans="1:2" x14ac:dyDescent="0.3">
      <c r="A3911" t="s">
        <v>6071</v>
      </c>
      <c r="B3911" t="s">
        <v>14</v>
      </c>
    </row>
    <row r="3912" spans="1:2" x14ac:dyDescent="0.3">
      <c r="A3912" t="s">
        <v>6071</v>
      </c>
      <c r="B3912" t="s">
        <v>14</v>
      </c>
    </row>
    <row r="3913" spans="1:2" x14ac:dyDescent="0.3">
      <c r="A3913" t="s">
        <v>6071</v>
      </c>
      <c r="B3913" t="s">
        <v>14</v>
      </c>
    </row>
    <row r="3914" spans="1:2" x14ac:dyDescent="0.3">
      <c r="A3914" t="s">
        <v>6071</v>
      </c>
      <c r="B3914" t="s">
        <v>14</v>
      </c>
    </row>
    <row r="3915" spans="1:2" x14ac:dyDescent="0.3">
      <c r="A3915" t="s">
        <v>6071</v>
      </c>
      <c r="B3915" t="s">
        <v>14</v>
      </c>
    </row>
    <row r="3916" spans="1:2" x14ac:dyDescent="0.3">
      <c r="A3916" t="s">
        <v>6071</v>
      </c>
      <c r="B3916" t="s">
        <v>14</v>
      </c>
    </row>
    <row r="3917" spans="1:2" x14ac:dyDescent="0.3">
      <c r="A3917" t="s">
        <v>6071</v>
      </c>
      <c r="B3917" t="s">
        <v>14</v>
      </c>
    </row>
    <row r="3918" spans="1:2" x14ac:dyDescent="0.3">
      <c r="A3918" t="s">
        <v>6071</v>
      </c>
      <c r="B3918" t="s">
        <v>14</v>
      </c>
    </row>
    <row r="3919" spans="1:2" x14ac:dyDescent="0.3">
      <c r="A3919" t="s">
        <v>6071</v>
      </c>
      <c r="B3919" t="s">
        <v>14</v>
      </c>
    </row>
    <row r="3920" spans="1:2" x14ac:dyDescent="0.3">
      <c r="A3920" t="s">
        <v>6071</v>
      </c>
      <c r="B3920" t="s">
        <v>14</v>
      </c>
    </row>
    <row r="3921" spans="1:2" x14ac:dyDescent="0.3">
      <c r="A3921" t="s">
        <v>6071</v>
      </c>
      <c r="B3921" t="s">
        <v>14</v>
      </c>
    </row>
    <row r="3922" spans="1:2" x14ac:dyDescent="0.3">
      <c r="A3922" t="s">
        <v>6071</v>
      </c>
      <c r="B3922" t="s">
        <v>14</v>
      </c>
    </row>
    <row r="3923" spans="1:2" x14ac:dyDescent="0.3">
      <c r="A3923" t="s">
        <v>6071</v>
      </c>
      <c r="B3923" t="s">
        <v>14</v>
      </c>
    </row>
    <row r="3924" spans="1:2" x14ac:dyDescent="0.3">
      <c r="A3924" t="s">
        <v>6071</v>
      </c>
      <c r="B3924" t="s">
        <v>14</v>
      </c>
    </row>
    <row r="3925" spans="1:2" x14ac:dyDescent="0.3">
      <c r="A3925" t="s">
        <v>6071</v>
      </c>
      <c r="B3925" t="s">
        <v>14</v>
      </c>
    </row>
    <row r="3926" spans="1:2" x14ac:dyDescent="0.3">
      <c r="A3926" t="s">
        <v>6071</v>
      </c>
      <c r="B3926" t="s">
        <v>14</v>
      </c>
    </row>
    <row r="3927" spans="1:2" x14ac:dyDescent="0.3">
      <c r="A3927" t="s">
        <v>6071</v>
      </c>
      <c r="B3927" t="s">
        <v>14</v>
      </c>
    </row>
    <row r="3928" spans="1:2" x14ac:dyDescent="0.3">
      <c r="A3928" t="s">
        <v>6071</v>
      </c>
      <c r="B3928" t="s">
        <v>14</v>
      </c>
    </row>
    <row r="3929" spans="1:2" x14ac:dyDescent="0.3">
      <c r="A3929" t="s">
        <v>6071</v>
      </c>
      <c r="B3929" t="s">
        <v>14</v>
      </c>
    </row>
    <row r="3930" spans="1:2" x14ac:dyDescent="0.3">
      <c r="A3930" t="s">
        <v>6071</v>
      </c>
      <c r="B3930" t="s">
        <v>14</v>
      </c>
    </row>
    <row r="3931" spans="1:2" x14ac:dyDescent="0.3">
      <c r="A3931" t="s">
        <v>6071</v>
      </c>
      <c r="B3931" t="s">
        <v>14</v>
      </c>
    </row>
    <row r="3932" spans="1:2" x14ac:dyDescent="0.3">
      <c r="A3932" t="s">
        <v>6071</v>
      </c>
      <c r="B3932" t="s">
        <v>14</v>
      </c>
    </row>
    <row r="3933" spans="1:2" x14ac:dyDescent="0.3">
      <c r="A3933" t="s">
        <v>6071</v>
      </c>
      <c r="B3933" t="s">
        <v>14</v>
      </c>
    </row>
    <row r="3934" spans="1:2" x14ac:dyDescent="0.3">
      <c r="A3934" t="s">
        <v>6071</v>
      </c>
      <c r="B3934" t="s">
        <v>14</v>
      </c>
    </row>
    <row r="3935" spans="1:2" x14ac:dyDescent="0.3">
      <c r="A3935" t="s">
        <v>6071</v>
      </c>
      <c r="B3935" t="s">
        <v>14</v>
      </c>
    </row>
    <row r="3936" spans="1:2" x14ac:dyDescent="0.3">
      <c r="A3936" t="s">
        <v>6071</v>
      </c>
      <c r="B3936" t="s">
        <v>14</v>
      </c>
    </row>
    <row r="3937" spans="1:2" x14ac:dyDescent="0.3">
      <c r="A3937" t="s">
        <v>6071</v>
      </c>
      <c r="B3937" t="s">
        <v>14</v>
      </c>
    </row>
    <row r="3938" spans="1:2" x14ac:dyDescent="0.3">
      <c r="A3938" t="s">
        <v>6071</v>
      </c>
      <c r="B3938" t="s">
        <v>14</v>
      </c>
    </row>
    <row r="3939" spans="1:2" x14ac:dyDescent="0.3">
      <c r="A3939" t="s">
        <v>6071</v>
      </c>
      <c r="B3939" t="s">
        <v>14</v>
      </c>
    </row>
    <row r="3940" spans="1:2" x14ac:dyDescent="0.3">
      <c r="A3940" t="s">
        <v>6071</v>
      </c>
      <c r="B3940" t="s">
        <v>14</v>
      </c>
    </row>
    <row r="3941" spans="1:2" x14ac:dyDescent="0.3">
      <c r="A3941" t="s">
        <v>6071</v>
      </c>
      <c r="B3941" t="s">
        <v>14</v>
      </c>
    </row>
    <row r="3942" spans="1:2" x14ac:dyDescent="0.3">
      <c r="A3942" t="s">
        <v>6071</v>
      </c>
      <c r="B3942" t="s">
        <v>14</v>
      </c>
    </row>
    <row r="3943" spans="1:2" x14ac:dyDescent="0.3">
      <c r="A3943" t="s">
        <v>6071</v>
      </c>
      <c r="B3943" t="s">
        <v>14</v>
      </c>
    </row>
    <row r="3944" spans="1:2" x14ac:dyDescent="0.3">
      <c r="A3944" t="s">
        <v>6071</v>
      </c>
      <c r="B3944" t="s">
        <v>14</v>
      </c>
    </row>
    <row r="3945" spans="1:2" x14ac:dyDescent="0.3">
      <c r="A3945" t="s">
        <v>6071</v>
      </c>
      <c r="B3945" t="s">
        <v>14</v>
      </c>
    </row>
    <row r="3946" spans="1:2" x14ac:dyDescent="0.3">
      <c r="A3946" t="s">
        <v>6071</v>
      </c>
      <c r="B3946" t="s">
        <v>14</v>
      </c>
    </row>
    <row r="3947" spans="1:2" x14ac:dyDescent="0.3">
      <c r="A3947" t="s">
        <v>6071</v>
      </c>
      <c r="B3947" t="s">
        <v>14</v>
      </c>
    </row>
    <row r="3948" spans="1:2" x14ac:dyDescent="0.3">
      <c r="A3948" t="s">
        <v>6071</v>
      </c>
      <c r="B3948" t="s">
        <v>14</v>
      </c>
    </row>
    <row r="3949" spans="1:2" x14ac:dyDescent="0.3">
      <c r="A3949" t="s">
        <v>6071</v>
      </c>
      <c r="B3949" t="s">
        <v>14</v>
      </c>
    </row>
    <row r="3950" spans="1:2" x14ac:dyDescent="0.3">
      <c r="A3950" t="s">
        <v>6071</v>
      </c>
      <c r="B3950" t="s">
        <v>14</v>
      </c>
    </row>
    <row r="3951" spans="1:2" x14ac:dyDescent="0.3">
      <c r="A3951" t="s">
        <v>6071</v>
      </c>
      <c r="B3951" t="s">
        <v>14</v>
      </c>
    </row>
    <row r="3952" spans="1:2" x14ac:dyDescent="0.3">
      <c r="A3952" t="s">
        <v>6071</v>
      </c>
      <c r="B3952" t="s">
        <v>14</v>
      </c>
    </row>
    <row r="3953" spans="1:2" x14ac:dyDescent="0.3">
      <c r="A3953" t="s">
        <v>6071</v>
      </c>
      <c r="B3953" t="s">
        <v>14</v>
      </c>
    </row>
    <row r="3954" spans="1:2" x14ac:dyDescent="0.3">
      <c r="A3954" t="s">
        <v>6071</v>
      </c>
      <c r="B3954" t="s">
        <v>14</v>
      </c>
    </row>
    <row r="3955" spans="1:2" x14ac:dyDescent="0.3">
      <c r="A3955" t="s">
        <v>6071</v>
      </c>
      <c r="B3955" t="s">
        <v>14</v>
      </c>
    </row>
    <row r="3956" spans="1:2" x14ac:dyDescent="0.3">
      <c r="A3956" t="s">
        <v>6071</v>
      </c>
      <c r="B3956" t="s">
        <v>14</v>
      </c>
    </row>
    <row r="3957" spans="1:2" x14ac:dyDescent="0.3">
      <c r="A3957" t="s">
        <v>6071</v>
      </c>
      <c r="B3957" t="s">
        <v>14</v>
      </c>
    </row>
    <row r="3958" spans="1:2" x14ac:dyDescent="0.3">
      <c r="A3958" t="s">
        <v>6071</v>
      </c>
      <c r="B3958" t="s">
        <v>14</v>
      </c>
    </row>
    <row r="3959" spans="1:2" x14ac:dyDescent="0.3">
      <c r="A3959" t="s">
        <v>6071</v>
      </c>
      <c r="B3959" t="s">
        <v>14</v>
      </c>
    </row>
    <row r="3960" spans="1:2" x14ac:dyDescent="0.3">
      <c r="A3960" t="s">
        <v>6071</v>
      </c>
      <c r="B3960" t="s">
        <v>14</v>
      </c>
    </row>
    <row r="3961" spans="1:2" x14ac:dyDescent="0.3">
      <c r="A3961" t="s">
        <v>6071</v>
      </c>
      <c r="B3961" t="s">
        <v>14</v>
      </c>
    </row>
    <row r="3962" spans="1:2" x14ac:dyDescent="0.3">
      <c r="A3962" t="s">
        <v>6071</v>
      </c>
      <c r="B3962" t="s">
        <v>14</v>
      </c>
    </row>
    <row r="3963" spans="1:2" x14ac:dyDescent="0.3">
      <c r="A3963" t="s">
        <v>6071</v>
      </c>
      <c r="B3963" t="s">
        <v>14</v>
      </c>
    </row>
    <row r="3964" spans="1:2" x14ac:dyDescent="0.3">
      <c r="A3964" t="s">
        <v>6071</v>
      </c>
      <c r="B3964" t="s">
        <v>14</v>
      </c>
    </row>
    <row r="3965" spans="1:2" x14ac:dyDescent="0.3">
      <c r="A3965" t="s">
        <v>6071</v>
      </c>
      <c r="B3965" t="s">
        <v>14</v>
      </c>
    </row>
    <row r="3966" spans="1:2" x14ac:dyDescent="0.3">
      <c r="A3966" t="s">
        <v>6071</v>
      </c>
      <c r="B3966" t="s">
        <v>14</v>
      </c>
    </row>
    <row r="3967" spans="1:2" x14ac:dyDescent="0.3">
      <c r="A3967" t="s">
        <v>6071</v>
      </c>
      <c r="B3967" t="s">
        <v>14</v>
      </c>
    </row>
    <row r="3968" spans="1:2" x14ac:dyDescent="0.3">
      <c r="A3968" t="s">
        <v>6071</v>
      </c>
      <c r="B3968" t="s">
        <v>14</v>
      </c>
    </row>
    <row r="3969" spans="1:2" x14ac:dyDescent="0.3">
      <c r="A3969" t="s">
        <v>6071</v>
      </c>
      <c r="B3969" t="s">
        <v>14</v>
      </c>
    </row>
    <row r="3970" spans="1:2" x14ac:dyDescent="0.3">
      <c r="A3970" t="s">
        <v>6071</v>
      </c>
      <c r="B3970" t="s">
        <v>14</v>
      </c>
    </row>
    <row r="3971" spans="1:2" x14ac:dyDescent="0.3">
      <c r="A3971" t="s">
        <v>6071</v>
      </c>
      <c r="B3971" t="s">
        <v>14</v>
      </c>
    </row>
    <row r="3972" spans="1:2" x14ac:dyDescent="0.3">
      <c r="A3972" t="s">
        <v>6071</v>
      </c>
      <c r="B3972" t="s">
        <v>14</v>
      </c>
    </row>
    <row r="3973" spans="1:2" x14ac:dyDescent="0.3">
      <c r="A3973" t="s">
        <v>6071</v>
      </c>
      <c r="B3973" t="s">
        <v>14</v>
      </c>
    </row>
    <row r="3974" spans="1:2" x14ac:dyDescent="0.3">
      <c r="A3974" t="s">
        <v>6071</v>
      </c>
      <c r="B3974" t="s">
        <v>14</v>
      </c>
    </row>
    <row r="3975" spans="1:2" x14ac:dyDescent="0.3">
      <c r="A3975" t="s">
        <v>6071</v>
      </c>
      <c r="B3975" t="s">
        <v>14</v>
      </c>
    </row>
    <row r="3976" spans="1:2" x14ac:dyDescent="0.3">
      <c r="A3976" t="s">
        <v>6071</v>
      </c>
      <c r="B3976" t="s">
        <v>14</v>
      </c>
    </row>
    <row r="3977" spans="1:2" x14ac:dyDescent="0.3">
      <c r="A3977" t="s">
        <v>6071</v>
      </c>
      <c r="B3977" t="s">
        <v>14</v>
      </c>
    </row>
    <row r="3978" spans="1:2" x14ac:dyDescent="0.3">
      <c r="A3978" t="s">
        <v>6071</v>
      </c>
      <c r="B3978" t="s">
        <v>14</v>
      </c>
    </row>
    <row r="3979" spans="1:2" x14ac:dyDescent="0.3">
      <c r="A3979" t="s">
        <v>6071</v>
      </c>
      <c r="B3979" t="s">
        <v>14</v>
      </c>
    </row>
    <row r="3980" spans="1:2" x14ac:dyDescent="0.3">
      <c r="A3980" t="s">
        <v>6071</v>
      </c>
      <c r="B3980" t="s">
        <v>14</v>
      </c>
    </row>
    <row r="3981" spans="1:2" x14ac:dyDescent="0.3">
      <c r="A3981" t="s">
        <v>6071</v>
      </c>
      <c r="B3981" t="s">
        <v>14</v>
      </c>
    </row>
    <row r="3982" spans="1:2" x14ac:dyDescent="0.3">
      <c r="A3982" t="s">
        <v>6071</v>
      </c>
      <c r="B3982" t="s">
        <v>14</v>
      </c>
    </row>
    <row r="3983" spans="1:2" x14ac:dyDescent="0.3">
      <c r="A3983" t="s">
        <v>6071</v>
      </c>
      <c r="B3983" t="s">
        <v>14</v>
      </c>
    </row>
    <row r="3984" spans="1:2" x14ac:dyDescent="0.3">
      <c r="A3984" t="s">
        <v>6071</v>
      </c>
      <c r="B3984" t="s">
        <v>14</v>
      </c>
    </row>
    <row r="3985" spans="1:2" x14ac:dyDescent="0.3">
      <c r="A3985" t="s">
        <v>6071</v>
      </c>
      <c r="B3985" t="s">
        <v>14</v>
      </c>
    </row>
    <row r="3986" spans="1:2" x14ac:dyDescent="0.3">
      <c r="A3986" t="s">
        <v>6071</v>
      </c>
      <c r="B3986" t="s">
        <v>14</v>
      </c>
    </row>
    <row r="3987" spans="1:2" x14ac:dyDescent="0.3">
      <c r="A3987" t="s">
        <v>6071</v>
      </c>
      <c r="B3987" t="s">
        <v>14</v>
      </c>
    </row>
    <row r="3988" spans="1:2" x14ac:dyDescent="0.3">
      <c r="A3988" t="s">
        <v>6071</v>
      </c>
      <c r="B3988" t="s">
        <v>14</v>
      </c>
    </row>
    <row r="3989" spans="1:2" x14ac:dyDescent="0.3">
      <c r="A3989" t="s">
        <v>6071</v>
      </c>
      <c r="B3989" t="s">
        <v>14</v>
      </c>
    </row>
    <row r="3990" spans="1:2" x14ac:dyDescent="0.3">
      <c r="A3990" t="s">
        <v>6071</v>
      </c>
      <c r="B3990" t="s">
        <v>14</v>
      </c>
    </row>
    <row r="3991" spans="1:2" x14ac:dyDescent="0.3">
      <c r="A3991" t="s">
        <v>6071</v>
      </c>
      <c r="B3991" t="s">
        <v>14</v>
      </c>
    </row>
    <row r="3992" spans="1:2" x14ac:dyDescent="0.3">
      <c r="A3992" t="s">
        <v>6071</v>
      </c>
      <c r="B3992" t="s">
        <v>14</v>
      </c>
    </row>
    <row r="3993" spans="1:2" x14ac:dyDescent="0.3">
      <c r="A3993" t="s">
        <v>6071</v>
      </c>
      <c r="B3993" t="s">
        <v>14</v>
      </c>
    </row>
    <row r="3994" spans="1:2" x14ac:dyDescent="0.3">
      <c r="A3994" t="s">
        <v>6071</v>
      </c>
      <c r="B3994" t="s">
        <v>14</v>
      </c>
    </row>
    <row r="3995" spans="1:2" x14ac:dyDescent="0.3">
      <c r="A3995" t="s">
        <v>6071</v>
      </c>
      <c r="B3995" t="s">
        <v>14</v>
      </c>
    </row>
    <row r="3996" spans="1:2" x14ac:dyDescent="0.3">
      <c r="A3996" t="s">
        <v>6071</v>
      </c>
      <c r="B3996" t="s">
        <v>14</v>
      </c>
    </row>
    <row r="3997" spans="1:2" x14ac:dyDescent="0.3">
      <c r="A3997" t="s">
        <v>6071</v>
      </c>
      <c r="B3997" t="s">
        <v>14</v>
      </c>
    </row>
    <row r="3998" spans="1:2" x14ac:dyDescent="0.3">
      <c r="A3998" t="s">
        <v>6071</v>
      </c>
      <c r="B3998" t="s">
        <v>14</v>
      </c>
    </row>
    <row r="3999" spans="1:2" x14ac:dyDescent="0.3">
      <c r="A3999" t="s">
        <v>6071</v>
      </c>
      <c r="B3999" t="s">
        <v>14</v>
      </c>
    </row>
    <row r="4000" spans="1:2" x14ac:dyDescent="0.3">
      <c r="A4000" t="s">
        <v>6071</v>
      </c>
      <c r="B4000" t="s">
        <v>14</v>
      </c>
    </row>
    <row r="4001" spans="1:2" x14ac:dyDescent="0.3">
      <c r="A4001" t="s">
        <v>6071</v>
      </c>
      <c r="B4001" t="s">
        <v>14</v>
      </c>
    </row>
    <row r="4002" spans="1:2" x14ac:dyDescent="0.3">
      <c r="A4002" t="s">
        <v>6071</v>
      </c>
      <c r="B4002" t="s">
        <v>14</v>
      </c>
    </row>
    <row r="4003" spans="1:2" x14ac:dyDescent="0.3">
      <c r="A4003" t="s">
        <v>6071</v>
      </c>
      <c r="B4003" t="s">
        <v>14</v>
      </c>
    </row>
    <row r="4004" spans="1:2" x14ac:dyDescent="0.3">
      <c r="A4004" t="s">
        <v>6071</v>
      </c>
      <c r="B4004" t="s">
        <v>14</v>
      </c>
    </row>
    <row r="4005" spans="1:2" x14ac:dyDescent="0.3">
      <c r="A4005" t="s">
        <v>6071</v>
      </c>
      <c r="B4005" t="s">
        <v>14</v>
      </c>
    </row>
    <row r="4006" spans="1:2" x14ac:dyDescent="0.3">
      <c r="A4006" t="s">
        <v>6071</v>
      </c>
      <c r="B4006" t="s">
        <v>14</v>
      </c>
    </row>
    <row r="4007" spans="1:2" x14ac:dyDescent="0.3">
      <c r="A4007" t="s">
        <v>6071</v>
      </c>
      <c r="B4007" t="s">
        <v>14</v>
      </c>
    </row>
    <row r="4008" spans="1:2" x14ac:dyDescent="0.3">
      <c r="A4008" t="s">
        <v>6071</v>
      </c>
      <c r="B4008" t="s">
        <v>14</v>
      </c>
    </row>
    <row r="4009" spans="1:2" x14ac:dyDescent="0.3">
      <c r="A4009" t="s">
        <v>6071</v>
      </c>
      <c r="B4009" t="s">
        <v>14</v>
      </c>
    </row>
    <row r="4010" spans="1:2" x14ac:dyDescent="0.3">
      <c r="A4010" t="s">
        <v>6071</v>
      </c>
      <c r="B4010" t="s">
        <v>14</v>
      </c>
    </row>
    <row r="4011" spans="1:2" x14ac:dyDescent="0.3">
      <c r="A4011" t="s">
        <v>6071</v>
      </c>
      <c r="B4011" t="s">
        <v>14</v>
      </c>
    </row>
    <row r="4012" spans="1:2" x14ac:dyDescent="0.3">
      <c r="A4012" t="s">
        <v>6071</v>
      </c>
      <c r="B4012" t="s">
        <v>14</v>
      </c>
    </row>
    <row r="4013" spans="1:2" x14ac:dyDescent="0.3">
      <c r="A4013" t="s">
        <v>6071</v>
      </c>
      <c r="B4013" t="s">
        <v>14</v>
      </c>
    </row>
    <row r="4014" spans="1:2" x14ac:dyDescent="0.3">
      <c r="A4014" t="s">
        <v>6071</v>
      </c>
      <c r="B4014" t="s">
        <v>14</v>
      </c>
    </row>
    <row r="4015" spans="1:2" x14ac:dyDescent="0.3">
      <c r="A4015" t="s">
        <v>6071</v>
      </c>
      <c r="B4015" t="s">
        <v>14</v>
      </c>
    </row>
    <row r="4016" spans="1:2" x14ac:dyDescent="0.3">
      <c r="A4016" t="s">
        <v>6071</v>
      </c>
      <c r="B4016" t="s">
        <v>14</v>
      </c>
    </row>
    <row r="4017" spans="1:2" x14ac:dyDescent="0.3">
      <c r="A4017" t="s">
        <v>6071</v>
      </c>
      <c r="B4017" t="s">
        <v>14</v>
      </c>
    </row>
    <row r="4018" spans="1:2" x14ac:dyDescent="0.3">
      <c r="A4018" t="s">
        <v>6071</v>
      </c>
      <c r="B4018" t="s">
        <v>14</v>
      </c>
    </row>
    <row r="4019" spans="1:2" x14ac:dyDescent="0.3">
      <c r="A4019" t="s">
        <v>6071</v>
      </c>
      <c r="B4019" t="s">
        <v>14</v>
      </c>
    </row>
    <row r="4020" spans="1:2" x14ac:dyDescent="0.3">
      <c r="A4020" t="s">
        <v>6071</v>
      </c>
      <c r="B4020" t="s">
        <v>14</v>
      </c>
    </row>
    <row r="4021" spans="1:2" x14ac:dyDescent="0.3">
      <c r="A4021" t="s">
        <v>6071</v>
      </c>
      <c r="B4021" t="s">
        <v>14</v>
      </c>
    </row>
    <row r="4022" spans="1:2" x14ac:dyDescent="0.3">
      <c r="A4022" t="s">
        <v>6071</v>
      </c>
      <c r="B4022" t="s">
        <v>14</v>
      </c>
    </row>
    <row r="4023" spans="1:2" x14ac:dyDescent="0.3">
      <c r="A4023" t="s">
        <v>6071</v>
      </c>
      <c r="B4023" t="s">
        <v>14</v>
      </c>
    </row>
    <row r="4024" spans="1:2" x14ac:dyDescent="0.3">
      <c r="A4024" t="s">
        <v>6071</v>
      </c>
      <c r="B4024" t="s">
        <v>14</v>
      </c>
    </row>
    <row r="4025" spans="1:2" x14ac:dyDescent="0.3">
      <c r="A4025" t="s">
        <v>6071</v>
      </c>
      <c r="B4025" t="s">
        <v>14</v>
      </c>
    </row>
    <row r="4026" spans="1:2" x14ac:dyDescent="0.3">
      <c r="A4026" t="s">
        <v>6071</v>
      </c>
      <c r="B4026" t="s">
        <v>14</v>
      </c>
    </row>
    <row r="4027" spans="1:2" x14ac:dyDescent="0.3">
      <c r="A4027" t="s">
        <v>6071</v>
      </c>
      <c r="B4027" t="s">
        <v>14</v>
      </c>
    </row>
    <row r="4028" spans="1:2" x14ac:dyDescent="0.3">
      <c r="A4028" t="s">
        <v>6071</v>
      </c>
      <c r="B4028" t="s">
        <v>14</v>
      </c>
    </row>
    <row r="4029" spans="1:2" x14ac:dyDescent="0.3">
      <c r="A4029" t="s">
        <v>6071</v>
      </c>
      <c r="B4029" t="s">
        <v>14</v>
      </c>
    </row>
    <row r="4030" spans="1:2" x14ac:dyDescent="0.3">
      <c r="A4030" t="s">
        <v>6071</v>
      </c>
      <c r="B4030" t="s">
        <v>14</v>
      </c>
    </row>
    <row r="4031" spans="1:2" x14ac:dyDescent="0.3">
      <c r="A4031" t="s">
        <v>6071</v>
      </c>
      <c r="B4031" t="s">
        <v>14</v>
      </c>
    </row>
    <row r="4032" spans="1:2" x14ac:dyDescent="0.3">
      <c r="A4032" t="s">
        <v>6071</v>
      </c>
      <c r="B4032" t="s">
        <v>14</v>
      </c>
    </row>
    <row r="4033" spans="1:2" x14ac:dyDescent="0.3">
      <c r="A4033" t="s">
        <v>6071</v>
      </c>
      <c r="B4033" t="s">
        <v>14</v>
      </c>
    </row>
    <row r="4034" spans="1:2" x14ac:dyDescent="0.3">
      <c r="A4034" t="s">
        <v>6071</v>
      </c>
      <c r="B4034" t="s">
        <v>14</v>
      </c>
    </row>
    <row r="4035" spans="1:2" x14ac:dyDescent="0.3">
      <c r="A4035" t="s">
        <v>6071</v>
      </c>
      <c r="B4035" t="s">
        <v>14</v>
      </c>
    </row>
    <row r="4036" spans="1:2" x14ac:dyDescent="0.3">
      <c r="A4036" t="s">
        <v>6071</v>
      </c>
      <c r="B4036" t="s">
        <v>14</v>
      </c>
    </row>
    <row r="4037" spans="1:2" x14ac:dyDescent="0.3">
      <c r="A4037" t="s">
        <v>6071</v>
      </c>
      <c r="B4037" t="s">
        <v>14</v>
      </c>
    </row>
    <row r="4038" spans="1:2" x14ac:dyDescent="0.3">
      <c r="A4038" t="s">
        <v>6071</v>
      </c>
      <c r="B4038" t="s">
        <v>14</v>
      </c>
    </row>
    <row r="4039" spans="1:2" x14ac:dyDescent="0.3">
      <c r="A4039" t="s">
        <v>6071</v>
      </c>
      <c r="B4039" t="s">
        <v>14</v>
      </c>
    </row>
    <row r="4040" spans="1:2" x14ac:dyDescent="0.3">
      <c r="A4040" t="s">
        <v>6071</v>
      </c>
      <c r="B4040" t="s">
        <v>14</v>
      </c>
    </row>
    <row r="4041" spans="1:2" x14ac:dyDescent="0.3">
      <c r="A4041" t="s">
        <v>6071</v>
      </c>
      <c r="B4041" t="s">
        <v>14</v>
      </c>
    </row>
    <row r="4042" spans="1:2" x14ac:dyDescent="0.3">
      <c r="A4042" t="s">
        <v>6071</v>
      </c>
      <c r="B4042" t="s">
        <v>14</v>
      </c>
    </row>
    <row r="4043" spans="1:2" x14ac:dyDescent="0.3">
      <c r="A4043" t="s">
        <v>6071</v>
      </c>
      <c r="B4043" t="s">
        <v>14</v>
      </c>
    </row>
    <row r="4044" spans="1:2" x14ac:dyDescent="0.3">
      <c r="A4044" t="s">
        <v>6071</v>
      </c>
      <c r="B4044" t="s">
        <v>14</v>
      </c>
    </row>
    <row r="4045" spans="1:2" x14ac:dyDescent="0.3">
      <c r="A4045" t="s">
        <v>6071</v>
      </c>
      <c r="B4045" t="s">
        <v>14</v>
      </c>
    </row>
    <row r="4046" spans="1:2" x14ac:dyDescent="0.3">
      <c r="A4046" t="s">
        <v>6071</v>
      </c>
      <c r="B4046" t="s">
        <v>14</v>
      </c>
    </row>
    <row r="4047" spans="1:2" x14ac:dyDescent="0.3">
      <c r="A4047" t="s">
        <v>6071</v>
      </c>
      <c r="B4047" t="s">
        <v>14</v>
      </c>
    </row>
    <row r="4048" spans="1:2" x14ac:dyDescent="0.3">
      <c r="A4048" t="s">
        <v>6071</v>
      </c>
      <c r="B4048" t="s">
        <v>14</v>
      </c>
    </row>
    <row r="4049" spans="1:2" x14ac:dyDescent="0.3">
      <c r="A4049" t="s">
        <v>6071</v>
      </c>
      <c r="B4049" t="s">
        <v>14</v>
      </c>
    </row>
    <row r="4050" spans="1:2" x14ac:dyDescent="0.3">
      <c r="A4050" t="s">
        <v>6071</v>
      </c>
      <c r="B4050" t="s">
        <v>14</v>
      </c>
    </row>
    <row r="4051" spans="1:2" x14ac:dyDescent="0.3">
      <c r="A4051" t="s">
        <v>6071</v>
      </c>
      <c r="B4051" t="s">
        <v>14</v>
      </c>
    </row>
    <row r="4052" spans="1:2" x14ac:dyDescent="0.3">
      <c r="A4052" t="s">
        <v>6071</v>
      </c>
      <c r="B4052" t="s">
        <v>14</v>
      </c>
    </row>
    <row r="4053" spans="1:2" x14ac:dyDescent="0.3">
      <c r="A4053" t="s">
        <v>6071</v>
      </c>
      <c r="B4053" t="s">
        <v>14</v>
      </c>
    </row>
    <row r="4054" spans="1:2" x14ac:dyDescent="0.3">
      <c r="A4054" t="s">
        <v>6071</v>
      </c>
      <c r="B4054" t="s">
        <v>14</v>
      </c>
    </row>
    <row r="4055" spans="1:2" x14ac:dyDescent="0.3">
      <c r="A4055" t="s">
        <v>6071</v>
      </c>
      <c r="B4055" t="s">
        <v>14</v>
      </c>
    </row>
    <row r="4056" spans="1:2" x14ac:dyDescent="0.3">
      <c r="A4056" t="s">
        <v>6071</v>
      </c>
      <c r="B4056" t="s">
        <v>14</v>
      </c>
    </row>
    <row r="4057" spans="1:2" x14ac:dyDescent="0.3">
      <c r="A4057" t="s">
        <v>6071</v>
      </c>
      <c r="B4057" t="s">
        <v>14</v>
      </c>
    </row>
    <row r="4058" spans="1:2" x14ac:dyDescent="0.3">
      <c r="A4058" t="s">
        <v>6071</v>
      </c>
      <c r="B4058" t="s">
        <v>14</v>
      </c>
    </row>
    <row r="4059" spans="1:2" x14ac:dyDescent="0.3">
      <c r="A4059" t="s">
        <v>6071</v>
      </c>
      <c r="B4059" t="s">
        <v>14</v>
      </c>
    </row>
    <row r="4060" spans="1:2" x14ac:dyDescent="0.3">
      <c r="A4060" t="s">
        <v>6071</v>
      </c>
      <c r="B4060" t="s">
        <v>14</v>
      </c>
    </row>
    <row r="4061" spans="1:2" x14ac:dyDescent="0.3">
      <c r="A4061" t="s">
        <v>6071</v>
      </c>
      <c r="B4061" t="s">
        <v>14</v>
      </c>
    </row>
    <row r="4062" spans="1:2" x14ac:dyDescent="0.3">
      <c r="A4062" t="s">
        <v>6071</v>
      </c>
      <c r="B4062" t="s">
        <v>14</v>
      </c>
    </row>
    <row r="4063" spans="1:2" x14ac:dyDescent="0.3">
      <c r="A4063" t="s">
        <v>6071</v>
      </c>
      <c r="B4063" t="s">
        <v>14</v>
      </c>
    </row>
    <row r="4064" spans="1:2" x14ac:dyDescent="0.3">
      <c r="A4064" t="s">
        <v>6071</v>
      </c>
      <c r="B4064" t="s">
        <v>14</v>
      </c>
    </row>
    <row r="4065" spans="1:2" x14ac:dyDescent="0.3">
      <c r="A4065" t="s">
        <v>6071</v>
      </c>
      <c r="B4065" t="s">
        <v>14</v>
      </c>
    </row>
    <row r="4066" spans="1:2" x14ac:dyDescent="0.3">
      <c r="A4066" t="s">
        <v>6071</v>
      </c>
      <c r="B4066" t="s">
        <v>14</v>
      </c>
    </row>
    <row r="4067" spans="1:2" x14ac:dyDescent="0.3">
      <c r="A4067" t="s">
        <v>6071</v>
      </c>
      <c r="B4067" t="s">
        <v>14</v>
      </c>
    </row>
    <row r="4068" spans="1:2" x14ac:dyDescent="0.3">
      <c r="A4068" t="s">
        <v>6071</v>
      </c>
      <c r="B4068" t="s">
        <v>14</v>
      </c>
    </row>
    <row r="4069" spans="1:2" x14ac:dyDescent="0.3">
      <c r="A4069" t="s">
        <v>6071</v>
      </c>
      <c r="B4069" t="s">
        <v>14</v>
      </c>
    </row>
    <row r="4070" spans="1:2" x14ac:dyDescent="0.3">
      <c r="A4070" t="s">
        <v>6071</v>
      </c>
      <c r="B4070" t="s">
        <v>14</v>
      </c>
    </row>
    <row r="4071" spans="1:2" x14ac:dyDescent="0.3">
      <c r="A4071" t="s">
        <v>6071</v>
      </c>
      <c r="B4071" t="s">
        <v>14</v>
      </c>
    </row>
    <row r="4072" spans="1:2" x14ac:dyDescent="0.3">
      <c r="A4072" t="s">
        <v>6071</v>
      </c>
      <c r="B4072" t="s">
        <v>14</v>
      </c>
    </row>
    <row r="4073" spans="1:2" x14ac:dyDescent="0.3">
      <c r="A4073" t="s">
        <v>6071</v>
      </c>
      <c r="B4073" t="s">
        <v>14</v>
      </c>
    </row>
    <row r="4074" spans="1:2" x14ac:dyDescent="0.3">
      <c r="A4074" t="s">
        <v>6071</v>
      </c>
      <c r="B4074" t="s">
        <v>14</v>
      </c>
    </row>
    <row r="4075" spans="1:2" x14ac:dyDescent="0.3">
      <c r="A4075" t="s">
        <v>6071</v>
      </c>
      <c r="B4075" t="s">
        <v>14</v>
      </c>
    </row>
    <row r="4076" spans="1:2" x14ac:dyDescent="0.3">
      <c r="A4076" t="s">
        <v>6071</v>
      </c>
      <c r="B4076" t="s">
        <v>14</v>
      </c>
    </row>
    <row r="4077" spans="1:2" x14ac:dyDescent="0.3">
      <c r="A4077" t="s">
        <v>6071</v>
      </c>
      <c r="B4077" t="s">
        <v>14</v>
      </c>
    </row>
    <row r="4078" spans="1:2" x14ac:dyDescent="0.3">
      <c r="A4078" t="s">
        <v>6071</v>
      </c>
      <c r="B4078" t="s">
        <v>14</v>
      </c>
    </row>
    <row r="4079" spans="1:2" x14ac:dyDescent="0.3">
      <c r="A4079" t="s">
        <v>6071</v>
      </c>
      <c r="B4079" t="s">
        <v>14</v>
      </c>
    </row>
    <row r="4080" spans="1:2" x14ac:dyDescent="0.3">
      <c r="A4080" t="s">
        <v>6071</v>
      </c>
      <c r="B4080" t="s">
        <v>14</v>
      </c>
    </row>
    <row r="4081" spans="1:2" x14ac:dyDescent="0.3">
      <c r="A4081" t="s">
        <v>6071</v>
      </c>
      <c r="B4081" t="s">
        <v>14</v>
      </c>
    </row>
    <row r="4082" spans="1:2" x14ac:dyDescent="0.3">
      <c r="A4082" t="s">
        <v>6071</v>
      </c>
      <c r="B4082" t="s">
        <v>14</v>
      </c>
    </row>
    <row r="4083" spans="1:2" x14ac:dyDescent="0.3">
      <c r="A4083" t="s">
        <v>6071</v>
      </c>
      <c r="B4083" t="s">
        <v>14</v>
      </c>
    </row>
    <row r="4084" spans="1:2" x14ac:dyDescent="0.3">
      <c r="A4084" t="s">
        <v>6071</v>
      </c>
      <c r="B4084" t="s">
        <v>14</v>
      </c>
    </row>
    <row r="4085" spans="1:2" x14ac:dyDescent="0.3">
      <c r="A4085" t="s">
        <v>6071</v>
      </c>
      <c r="B4085" t="s">
        <v>14</v>
      </c>
    </row>
    <row r="4086" spans="1:2" x14ac:dyDescent="0.3">
      <c r="A4086" t="s">
        <v>6071</v>
      </c>
      <c r="B4086" t="s">
        <v>14</v>
      </c>
    </row>
    <row r="4087" spans="1:2" x14ac:dyDescent="0.3">
      <c r="A4087" t="s">
        <v>6071</v>
      </c>
      <c r="B4087" t="s">
        <v>14</v>
      </c>
    </row>
    <row r="4088" spans="1:2" x14ac:dyDescent="0.3">
      <c r="A4088" t="s">
        <v>6071</v>
      </c>
      <c r="B4088" t="s">
        <v>14</v>
      </c>
    </row>
    <row r="4089" spans="1:2" x14ac:dyDescent="0.3">
      <c r="A4089" t="s">
        <v>6071</v>
      </c>
      <c r="B4089" t="s">
        <v>14</v>
      </c>
    </row>
    <row r="4090" spans="1:2" x14ac:dyDescent="0.3">
      <c r="A4090" t="s">
        <v>6071</v>
      </c>
      <c r="B4090" t="s">
        <v>14</v>
      </c>
    </row>
    <row r="4091" spans="1:2" x14ac:dyDescent="0.3">
      <c r="A4091" t="s">
        <v>6071</v>
      </c>
      <c r="B4091" t="s">
        <v>14</v>
      </c>
    </row>
    <row r="4092" spans="1:2" x14ac:dyDescent="0.3">
      <c r="A4092" t="s">
        <v>6071</v>
      </c>
      <c r="B4092" t="s">
        <v>14</v>
      </c>
    </row>
    <row r="4093" spans="1:2" x14ac:dyDescent="0.3">
      <c r="A4093" t="s">
        <v>6071</v>
      </c>
      <c r="B4093" t="s">
        <v>14</v>
      </c>
    </row>
    <row r="4094" spans="1:2" x14ac:dyDescent="0.3">
      <c r="A4094" t="s">
        <v>6071</v>
      </c>
      <c r="B4094" t="s">
        <v>14</v>
      </c>
    </row>
    <row r="4095" spans="1:2" x14ac:dyDescent="0.3">
      <c r="A4095" t="s">
        <v>6071</v>
      </c>
      <c r="B4095" t="s">
        <v>14</v>
      </c>
    </row>
    <row r="4096" spans="1:2" x14ac:dyDescent="0.3">
      <c r="A4096" t="s">
        <v>6071</v>
      </c>
      <c r="B4096" t="s">
        <v>14</v>
      </c>
    </row>
    <row r="4097" spans="1:2" x14ac:dyDescent="0.3">
      <c r="A4097" t="s">
        <v>6071</v>
      </c>
      <c r="B4097" t="s">
        <v>14</v>
      </c>
    </row>
    <row r="4098" spans="1:2" x14ac:dyDescent="0.3">
      <c r="A4098" t="s">
        <v>6071</v>
      </c>
      <c r="B4098" t="s">
        <v>14</v>
      </c>
    </row>
    <row r="4099" spans="1:2" x14ac:dyDescent="0.3">
      <c r="A4099" t="s">
        <v>6071</v>
      </c>
      <c r="B4099" t="s">
        <v>14</v>
      </c>
    </row>
    <row r="4100" spans="1:2" x14ac:dyDescent="0.3">
      <c r="A4100" t="s">
        <v>6071</v>
      </c>
      <c r="B4100" t="s">
        <v>14</v>
      </c>
    </row>
    <row r="4101" spans="1:2" x14ac:dyDescent="0.3">
      <c r="A4101" t="s">
        <v>6071</v>
      </c>
      <c r="B4101" t="s">
        <v>14</v>
      </c>
    </row>
    <row r="4102" spans="1:2" x14ac:dyDescent="0.3">
      <c r="A4102" t="s">
        <v>6071</v>
      </c>
      <c r="B4102" t="s">
        <v>14</v>
      </c>
    </row>
    <row r="4103" spans="1:2" x14ac:dyDescent="0.3">
      <c r="A4103" t="s">
        <v>6071</v>
      </c>
      <c r="B4103" t="s">
        <v>14</v>
      </c>
    </row>
    <row r="4104" spans="1:2" x14ac:dyDescent="0.3">
      <c r="A4104" t="s">
        <v>6071</v>
      </c>
      <c r="B4104" t="s">
        <v>14</v>
      </c>
    </row>
    <row r="4105" spans="1:2" x14ac:dyDescent="0.3">
      <c r="A4105" t="s">
        <v>6071</v>
      </c>
      <c r="B4105" t="s">
        <v>14</v>
      </c>
    </row>
    <row r="4106" spans="1:2" x14ac:dyDescent="0.3">
      <c r="A4106" t="s">
        <v>6071</v>
      </c>
      <c r="B4106" t="s">
        <v>14</v>
      </c>
    </row>
    <row r="4107" spans="1:2" x14ac:dyDescent="0.3">
      <c r="A4107" t="s">
        <v>6071</v>
      </c>
      <c r="B4107" t="s">
        <v>14</v>
      </c>
    </row>
    <row r="4108" spans="1:2" x14ac:dyDescent="0.3">
      <c r="A4108" t="s">
        <v>6071</v>
      </c>
      <c r="B4108" t="s">
        <v>14</v>
      </c>
    </row>
    <row r="4109" spans="1:2" x14ac:dyDescent="0.3">
      <c r="A4109" t="s">
        <v>6071</v>
      </c>
      <c r="B4109" t="s">
        <v>14</v>
      </c>
    </row>
    <row r="4110" spans="1:2" x14ac:dyDescent="0.3">
      <c r="A4110" t="s">
        <v>6071</v>
      </c>
      <c r="B4110" t="s">
        <v>14</v>
      </c>
    </row>
    <row r="4111" spans="1:2" x14ac:dyDescent="0.3">
      <c r="A4111" t="s">
        <v>6071</v>
      </c>
      <c r="B4111" t="s">
        <v>14</v>
      </c>
    </row>
    <row r="4112" spans="1:2" x14ac:dyDescent="0.3">
      <c r="A4112" t="s">
        <v>6071</v>
      </c>
      <c r="B4112" t="s">
        <v>14</v>
      </c>
    </row>
    <row r="4113" spans="1:2" x14ac:dyDescent="0.3">
      <c r="A4113" t="s">
        <v>6071</v>
      </c>
      <c r="B4113" t="s">
        <v>14</v>
      </c>
    </row>
    <row r="4114" spans="1:2" x14ac:dyDescent="0.3">
      <c r="A4114" t="s">
        <v>6071</v>
      </c>
      <c r="B4114" t="s">
        <v>14</v>
      </c>
    </row>
    <row r="4115" spans="1:2" x14ac:dyDescent="0.3">
      <c r="A4115" t="s">
        <v>6071</v>
      </c>
      <c r="B4115" t="s">
        <v>14</v>
      </c>
    </row>
    <row r="4116" spans="1:2" x14ac:dyDescent="0.3">
      <c r="A4116" t="s">
        <v>6071</v>
      </c>
      <c r="B4116" t="s">
        <v>14</v>
      </c>
    </row>
    <row r="4117" spans="1:2" x14ac:dyDescent="0.3">
      <c r="A4117" t="s">
        <v>6071</v>
      </c>
      <c r="B4117" t="s">
        <v>14</v>
      </c>
    </row>
    <row r="4118" spans="1:2" x14ac:dyDescent="0.3">
      <c r="A4118" t="s">
        <v>6071</v>
      </c>
      <c r="B4118" t="s">
        <v>14</v>
      </c>
    </row>
    <row r="4119" spans="1:2" x14ac:dyDescent="0.3">
      <c r="A4119" t="s">
        <v>6071</v>
      </c>
      <c r="B4119" t="s">
        <v>14</v>
      </c>
    </row>
    <row r="4120" spans="1:2" x14ac:dyDescent="0.3">
      <c r="A4120" t="s">
        <v>6071</v>
      </c>
      <c r="B4120" t="s">
        <v>14</v>
      </c>
    </row>
    <row r="4121" spans="1:2" x14ac:dyDescent="0.3">
      <c r="A4121" t="s">
        <v>6071</v>
      </c>
      <c r="B4121" t="s">
        <v>14</v>
      </c>
    </row>
    <row r="4122" spans="1:2" x14ac:dyDescent="0.3">
      <c r="A4122" t="s">
        <v>6071</v>
      </c>
      <c r="B4122" t="s">
        <v>14</v>
      </c>
    </row>
    <row r="4123" spans="1:2" x14ac:dyDescent="0.3">
      <c r="A4123" t="s">
        <v>6071</v>
      </c>
      <c r="B4123" t="s">
        <v>14</v>
      </c>
    </row>
    <row r="4124" spans="1:2" x14ac:dyDescent="0.3">
      <c r="A4124" t="s">
        <v>6071</v>
      </c>
      <c r="B4124" t="s">
        <v>14</v>
      </c>
    </row>
    <row r="4125" spans="1:2" x14ac:dyDescent="0.3">
      <c r="A4125" t="s">
        <v>6071</v>
      </c>
      <c r="B4125" t="s">
        <v>14</v>
      </c>
    </row>
    <row r="4126" spans="1:2" x14ac:dyDescent="0.3">
      <c r="A4126" t="s">
        <v>6071</v>
      </c>
      <c r="B4126" t="s">
        <v>14</v>
      </c>
    </row>
    <row r="4127" spans="1:2" x14ac:dyDescent="0.3">
      <c r="A4127" t="s">
        <v>6071</v>
      </c>
      <c r="B4127" t="s">
        <v>14</v>
      </c>
    </row>
    <row r="4128" spans="1:2" x14ac:dyDescent="0.3">
      <c r="A4128" t="s">
        <v>6071</v>
      </c>
      <c r="B4128" t="s">
        <v>14</v>
      </c>
    </row>
    <row r="4129" spans="1:2" x14ac:dyDescent="0.3">
      <c r="A4129" t="s">
        <v>6071</v>
      </c>
      <c r="B4129" t="s">
        <v>14</v>
      </c>
    </row>
    <row r="4130" spans="1:2" x14ac:dyDescent="0.3">
      <c r="A4130" t="s">
        <v>6071</v>
      </c>
      <c r="B4130" t="s">
        <v>14</v>
      </c>
    </row>
    <row r="4131" spans="1:2" x14ac:dyDescent="0.3">
      <c r="A4131" t="s">
        <v>6071</v>
      </c>
      <c r="B4131" t="s">
        <v>14</v>
      </c>
    </row>
    <row r="4132" spans="1:2" x14ac:dyDescent="0.3">
      <c r="A4132" t="s">
        <v>6071</v>
      </c>
      <c r="B4132" t="s">
        <v>14</v>
      </c>
    </row>
    <row r="4133" spans="1:2" x14ac:dyDescent="0.3">
      <c r="A4133" t="s">
        <v>6071</v>
      </c>
      <c r="B4133" t="s">
        <v>14</v>
      </c>
    </row>
    <row r="4134" spans="1:2" x14ac:dyDescent="0.3">
      <c r="A4134" t="s">
        <v>6071</v>
      </c>
      <c r="B4134" t="s">
        <v>14</v>
      </c>
    </row>
    <row r="4135" spans="1:2" x14ac:dyDescent="0.3">
      <c r="A4135" t="s">
        <v>6071</v>
      </c>
      <c r="B4135" t="s">
        <v>14</v>
      </c>
    </row>
    <row r="4136" spans="1:2" x14ac:dyDescent="0.3">
      <c r="A4136" t="s">
        <v>6071</v>
      </c>
      <c r="B4136" t="s">
        <v>14</v>
      </c>
    </row>
    <row r="4137" spans="1:2" x14ac:dyDescent="0.3">
      <c r="A4137" t="s">
        <v>6071</v>
      </c>
      <c r="B4137" t="s">
        <v>14</v>
      </c>
    </row>
    <row r="4138" spans="1:2" x14ac:dyDescent="0.3">
      <c r="A4138" t="s">
        <v>6071</v>
      </c>
      <c r="B4138" t="s">
        <v>14</v>
      </c>
    </row>
    <row r="4139" spans="1:2" x14ac:dyDescent="0.3">
      <c r="A4139" t="s">
        <v>6071</v>
      </c>
      <c r="B4139" t="s">
        <v>14</v>
      </c>
    </row>
    <row r="4140" spans="1:2" x14ac:dyDescent="0.3">
      <c r="A4140" t="s">
        <v>6071</v>
      </c>
      <c r="B4140" t="s">
        <v>14</v>
      </c>
    </row>
    <row r="4141" spans="1:2" x14ac:dyDescent="0.3">
      <c r="A4141" t="s">
        <v>6071</v>
      </c>
      <c r="B4141" t="s">
        <v>14</v>
      </c>
    </row>
    <row r="4142" spans="1:2" x14ac:dyDescent="0.3">
      <c r="A4142" t="s">
        <v>6071</v>
      </c>
      <c r="B4142" t="s">
        <v>14</v>
      </c>
    </row>
    <row r="4143" spans="1:2" x14ac:dyDescent="0.3">
      <c r="A4143" t="s">
        <v>6071</v>
      </c>
      <c r="B4143" t="s">
        <v>14</v>
      </c>
    </row>
    <row r="4144" spans="1:2" x14ac:dyDescent="0.3">
      <c r="A4144" t="s">
        <v>6071</v>
      </c>
      <c r="B4144" t="s">
        <v>14</v>
      </c>
    </row>
    <row r="4145" spans="1:2" x14ac:dyDescent="0.3">
      <c r="A4145" t="s">
        <v>6071</v>
      </c>
      <c r="B4145" t="s">
        <v>14</v>
      </c>
    </row>
    <row r="4146" spans="1:2" x14ac:dyDescent="0.3">
      <c r="A4146" t="s">
        <v>6071</v>
      </c>
      <c r="B4146" t="s">
        <v>14</v>
      </c>
    </row>
    <row r="4147" spans="1:2" x14ac:dyDescent="0.3">
      <c r="A4147" t="s">
        <v>6071</v>
      </c>
      <c r="B4147" t="s">
        <v>14</v>
      </c>
    </row>
    <row r="4148" spans="1:2" x14ac:dyDescent="0.3">
      <c r="A4148" t="s">
        <v>6071</v>
      </c>
      <c r="B4148" t="s">
        <v>14</v>
      </c>
    </row>
    <row r="4149" spans="1:2" x14ac:dyDescent="0.3">
      <c r="A4149" t="s">
        <v>6071</v>
      </c>
      <c r="B4149" t="s">
        <v>14</v>
      </c>
    </row>
    <row r="4150" spans="1:2" x14ac:dyDescent="0.3">
      <c r="A4150" t="s">
        <v>6071</v>
      </c>
      <c r="B4150" t="s">
        <v>14</v>
      </c>
    </row>
    <row r="4151" spans="1:2" x14ac:dyDescent="0.3">
      <c r="A4151" t="s">
        <v>6071</v>
      </c>
      <c r="B4151" t="s">
        <v>14</v>
      </c>
    </row>
    <row r="4152" spans="1:2" x14ac:dyDescent="0.3">
      <c r="A4152" t="s">
        <v>6071</v>
      </c>
      <c r="B4152" t="s">
        <v>14</v>
      </c>
    </row>
    <row r="4153" spans="1:2" x14ac:dyDescent="0.3">
      <c r="A4153" t="s">
        <v>6071</v>
      </c>
      <c r="B4153" t="s">
        <v>14</v>
      </c>
    </row>
    <row r="4154" spans="1:2" x14ac:dyDescent="0.3">
      <c r="A4154" t="s">
        <v>6071</v>
      </c>
      <c r="B4154" t="s">
        <v>14</v>
      </c>
    </row>
    <row r="4155" spans="1:2" x14ac:dyDescent="0.3">
      <c r="A4155" t="s">
        <v>6071</v>
      </c>
      <c r="B4155" t="s">
        <v>14</v>
      </c>
    </row>
    <row r="4156" spans="1:2" x14ac:dyDescent="0.3">
      <c r="A4156" t="s">
        <v>6071</v>
      </c>
      <c r="B4156" t="s">
        <v>14</v>
      </c>
    </row>
    <row r="4157" spans="1:2" x14ac:dyDescent="0.3">
      <c r="A4157" t="s">
        <v>6071</v>
      </c>
      <c r="B4157" t="s">
        <v>14</v>
      </c>
    </row>
    <row r="4158" spans="1:2" x14ac:dyDescent="0.3">
      <c r="A4158" t="s">
        <v>6071</v>
      </c>
      <c r="B4158" t="s">
        <v>14</v>
      </c>
    </row>
    <row r="4159" spans="1:2" x14ac:dyDescent="0.3">
      <c r="A4159" t="s">
        <v>6071</v>
      </c>
      <c r="B4159" t="s">
        <v>14</v>
      </c>
    </row>
    <row r="4160" spans="1:2" x14ac:dyDescent="0.3">
      <c r="A4160" t="s">
        <v>6071</v>
      </c>
      <c r="B4160" t="s">
        <v>14</v>
      </c>
    </row>
    <row r="4161" spans="1:2" x14ac:dyDescent="0.3">
      <c r="A4161" t="s">
        <v>6071</v>
      </c>
      <c r="B4161" t="s">
        <v>14</v>
      </c>
    </row>
    <row r="4162" spans="1:2" x14ac:dyDescent="0.3">
      <c r="A4162" t="s">
        <v>6071</v>
      </c>
      <c r="B4162" t="s">
        <v>14</v>
      </c>
    </row>
    <row r="4163" spans="1:2" x14ac:dyDescent="0.3">
      <c r="A4163" t="s">
        <v>6071</v>
      </c>
      <c r="B4163" t="s">
        <v>14</v>
      </c>
    </row>
    <row r="4164" spans="1:2" x14ac:dyDescent="0.3">
      <c r="A4164" t="s">
        <v>6071</v>
      </c>
      <c r="B4164" t="s">
        <v>14</v>
      </c>
    </row>
    <row r="4165" spans="1:2" x14ac:dyDescent="0.3">
      <c r="A4165" t="s">
        <v>6071</v>
      </c>
      <c r="B4165" t="s">
        <v>14</v>
      </c>
    </row>
    <row r="4166" spans="1:2" x14ac:dyDescent="0.3">
      <c r="A4166" t="s">
        <v>6071</v>
      </c>
      <c r="B4166" t="s">
        <v>14</v>
      </c>
    </row>
    <row r="4167" spans="1:2" x14ac:dyDescent="0.3">
      <c r="A4167" t="s">
        <v>6071</v>
      </c>
      <c r="B4167" t="s">
        <v>14</v>
      </c>
    </row>
    <row r="4168" spans="1:2" x14ac:dyDescent="0.3">
      <c r="A4168" t="s">
        <v>6071</v>
      </c>
      <c r="B4168" t="s">
        <v>14</v>
      </c>
    </row>
    <row r="4169" spans="1:2" x14ac:dyDescent="0.3">
      <c r="A4169" t="s">
        <v>6071</v>
      </c>
      <c r="B4169" t="s">
        <v>14</v>
      </c>
    </row>
    <row r="4170" spans="1:2" x14ac:dyDescent="0.3">
      <c r="A4170" t="s">
        <v>6071</v>
      </c>
      <c r="B4170" t="s">
        <v>14</v>
      </c>
    </row>
    <row r="4171" spans="1:2" x14ac:dyDescent="0.3">
      <c r="A4171" t="s">
        <v>6071</v>
      </c>
      <c r="B4171" t="s">
        <v>14</v>
      </c>
    </row>
    <row r="4172" spans="1:2" x14ac:dyDescent="0.3">
      <c r="A4172" t="s">
        <v>6071</v>
      </c>
      <c r="B4172" t="s">
        <v>14</v>
      </c>
    </row>
    <row r="4173" spans="1:2" x14ac:dyDescent="0.3">
      <c r="A4173" t="s">
        <v>6071</v>
      </c>
      <c r="B4173" t="s">
        <v>14</v>
      </c>
    </row>
    <row r="4174" spans="1:2" x14ac:dyDescent="0.3">
      <c r="A4174" t="s">
        <v>6071</v>
      </c>
      <c r="B4174" t="s">
        <v>14</v>
      </c>
    </row>
    <row r="4175" spans="1:2" x14ac:dyDescent="0.3">
      <c r="A4175" t="s">
        <v>6071</v>
      </c>
      <c r="B4175" t="s">
        <v>14</v>
      </c>
    </row>
    <row r="4176" spans="1:2" x14ac:dyDescent="0.3">
      <c r="A4176" t="s">
        <v>6071</v>
      </c>
      <c r="B4176" t="s">
        <v>14</v>
      </c>
    </row>
    <row r="4177" spans="1:2" x14ac:dyDescent="0.3">
      <c r="A4177" t="s">
        <v>6071</v>
      </c>
      <c r="B4177" t="s">
        <v>14</v>
      </c>
    </row>
    <row r="4178" spans="1:2" x14ac:dyDescent="0.3">
      <c r="A4178" t="s">
        <v>6071</v>
      </c>
      <c r="B4178" t="s">
        <v>14</v>
      </c>
    </row>
    <row r="4179" spans="1:2" x14ac:dyDescent="0.3">
      <c r="A4179" t="s">
        <v>6071</v>
      </c>
      <c r="B4179" t="s">
        <v>14</v>
      </c>
    </row>
    <row r="4180" spans="1:2" x14ac:dyDescent="0.3">
      <c r="A4180" t="s">
        <v>6071</v>
      </c>
      <c r="B4180" t="s">
        <v>14</v>
      </c>
    </row>
    <row r="4181" spans="1:2" x14ac:dyDescent="0.3">
      <c r="A4181" t="s">
        <v>6071</v>
      </c>
      <c r="B4181" t="s">
        <v>14</v>
      </c>
    </row>
    <row r="4182" spans="1:2" x14ac:dyDescent="0.3">
      <c r="A4182" t="s">
        <v>6071</v>
      </c>
      <c r="B4182" t="s">
        <v>14</v>
      </c>
    </row>
    <row r="4183" spans="1:2" x14ac:dyDescent="0.3">
      <c r="A4183" t="s">
        <v>6071</v>
      </c>
      <c r="B4183" t="s">
        <v>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jrc-hydro-power-plant-database </vt:lpstr>
      <vt:lpstr>Sum of Type In different Countr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lee</dc:creator>
  <cp:lastModifiedBy>desmond lee</cp:lastModifiedBy>
  <dcterms:created xsi:type="dcterms:W3CDTF">2022-10-31T04:49:51Z</dcterms:created>
  <dcterms:modified xsi:type="dcterms:W3CDTF">2022-11-03T11:33:08Z</dcterms:modified>
</cp:coreProperties>
</file>