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FA\1.Fresher\1. FR Courses\FR_2023\4. DN23_FR_.NET_01 (TuyenNTT1-SonTTH1)\10. Slide khai giang_be giang_Calendar_Gui hv_Plan\"/>
    </mc:Choice>
  </mc:AlternateContent>
  <bookViews>
    <workbookView xWindow="0" yWindow="0" windowWidth="28800" windowHeight="12444"/>
  </bookViews>
  <sheets>
    <sheet name="Training Calendar" sheetId="1" r:id="rId1"/>
  </sheets>
  <externalReferences>
    <externalReference r:id="rId2"/>
    <externalReference r:id="rId3"/>
    <externalReference r:id="rId4"/>
  </externalReferences>
  <definedNames>
    <definedName name="aaa">[1]Reference!$AE$3:$AE$8</definedName>
    <definedName name="_xlnm.Print_Area" localSheetId="0">'Training Calendar'!$A$1:$H$513</definedName>
    <definedName name="Ref.TrainingContribution">[2]Reference!$AE$3:$AE$8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7" i="1" l="1"/>
  <c r="D305" i="1"/>
  <c r="D303" i="1"/>
  <c r="D301" i="1"/>
  <c r="D299" i="1"/>
  <c r="D297" i="1"/>
  <c r="D295" i="1"/>
  <c r="D292" i="1"/>
  <c r="D290" i="1"/>
  <c r="D288" i="1"/>
  <c r="D286" i="1"/>
  <c r="D284" i="1"/>
  <c r="D280" i="1"/>
  <c r="D278" i="1"/>
  <c r="D276" i="1"/>
  <c r="D274" i="1"/>
  <c r="D271" i="1"/>
  <c r="D269" i="1"/>
  <c r="D265" i="1"/>
  <c r="D263" i="1"/>
  <c r="D261" i="1"/>
  <c r="D259" i="1"/>
  <c r="D257" i="1"/>
  <c r="D254" i="1"/>
  <c r="D251" i="1"/>
  <c r="D247" i="1"/>
  <c r="D242" i="1"/>
  <c r="C240" i="1"/>
  <c r="D234" i="1"/>
  <c r="D230" i="1"/>
  <c r="C227" i="1"/>
  <c r="D226" i="1"/>
  <c r="D222" i="1"/>
  <c r="C219" i="1"/>
  <c r="D218" i="1"/>
  <c r="D214" i="1"/>
  <c r="D210" i="1"/>
  <c r="C207" i="1"/>
  <c r="D206" i="1"/>
  <c r="D202" i="1"/>
  <c r="C199" i="1"/>
  <c r="D198" i="1"/>
  <c r="D194" i="1"/>
  <c r="D190" i="1"/>
  <c r="C187" i="1"/>
  <c r="D186" i="1"/>
  <c r="D182" i="1"/>
  <c r="C178" i="1"/>
  <c r="D177" i="1"/>
  <c r="D173" i="1"/>
  <c r="D169" i="1"/>
  <c r="C165" i="1"/>
  <c r="D164" i="1"/>
  <c r="D160" i="1"/>
  <c r="C157" i="1"/>
  <c r="D156" i="1"/>
  <c r="D152" i="1"/>
  <c r="D148" i="1"/>
  <c r="C145" i="1"/>
  <c r="D144" i="1"/>
  <c r="D140" i="1"/>
  <c r="C137" i="1"/>
  <c r="D136" i="1"/>
  <c r="D132" i="1"/>
  <c r="D127" i="1"/>
  <c r="C124" i="1"/>
  <c r="D123" i="1"/>
  <c r="D119" i="1"/>
  <c r="C116" i="1"/>
  <c r="D115" i="1"/>
  <c r="D111" i="1"/>
  <c r="D106" i="1"/>
  <c r="C103" i="1"/>
  <c r="D102" i="1"/>
  <c r="D98" i="1"/>
  <c r="C95" i="1"/>
  <c r="D94" i="1"/>
  <c r="D90" i="1"/>
  <c r="C86" i="1"/>
  <c r="D85" i="1"/>
  <c r="C81" i="1"/>
  <c r="D80" i="1"/>
  <c r="D76" i="1"/>
  <c r="C73" i="1"/>
  <c r="D72" i="1"/>
  <c r="D68" i="1"/>
  <c r="D64" i="1"/>
  <c r="D60" i="1"/>
  <c r="D56" i="1"/>
  <c r="D52" i="1"/>
  <c r="D48" i="1"/>
  <c r="D44" i="1"/>
  <c r="D40" i="1"/>
  <c r="D36" i="1"/>
  <c r="D31" i="1"/>
  <c r="D26" i="1"/>
  <c r="D22" i="1"/>
  <c r="D18" i="1"/>
  <c r="D13" i="1"/>
  <c r="D10" i="1"/>
  <c r="A10" i="1"/>
  <c r="A13" i="1" s="1"/>
  <c r="G6" i="1"/>
  <c r="D6" i="1"/>
  <c r="A18" i="1" l="1"/>
  <c r="A22" i="1" s="1"/>
  <c r="A26" i="1" s="1"/>
  <c r="G13" i="1"/>
  <c r="G15" i="1" s="1"/>
  <c r="H15" i="1" s="1"/>
  <c r="G10" i="1"/>
  <c r="G16" i="1"/>
  <c r="H16" i="1" s="1"/>
  <c r="G17" i="1" s="1"/>
  <c r="H17" i="1" s="1"/>
  <c r="H13" i="1"/>
  <c r="D309" i="1"/>
  <c r="G7" i="1"/>
  <c r="H7" i="1" s="1"/>
  <c r="G8" i="1" s="1"/>
  <c r="H8" i="1" s="1"/>
  <c r="G9" i="1" s="1"/>
  <c r="H9" i="1" s="1"/>
  <c r="H6" i="1"/>
  <c r="G22" i="1" l="1"/>
  <c r="H22" i="1" s="1"/>
  <c r="G18" i="1"/>
  <c r="H18" i="1" s="1"/>
  <c r="G14" i="1"/>
  <c r="H14" i="1" s="1"/>
  <c r="G11" i="1"/>
  <c r="H11" i="1" s="1"/>
  <c r="G12" i="1" s="1"/>
  <c r="H12" i="1" s="1"/>
  <c r="H10" i="1"/>
  <c r="A31" i="1"/>
  <c r="G26" i="1"/>
  <c r="C23" i="1"/>
  <c r="E23" i="1"/>
  <c r="B23" i="1"/>
  <c r="G24" i="1"/>
  <c r="H24" i="1" s="1"/>
  <c r="G23" i="1"/>
  <c r="C19" i="1"/>
  <c r="E19" i="1"/>
  <c r="B19" i="1"/>
  <c r="G20" i="1"/>
  <c r="H20" i="1" s="1"/>
  <c r="G19" i="1" l="1"/>
  <c r="G27" i="1"/>
  <c r="C27" i="1"/>
  <c r="H26" i="1"/>
  <c r="G28" i="1"/>
  <c r="H28" i="1" s="1"/>
  <c r="B27" i="1"/>
  <c r="E27" i="1"/>
  <c r="A36" i="1"/>
  <c r="G31" i="1"/>
  <c r="G21" i="1"/>
  <c r="H21" i="1" s="1"/>
  <c r="G25" i="1"/>
  <c r="H25" i="1" s="1"/>
  <c r="G29" i="1" l="1"/>
  <c r="H29" i="1" s="1"/>
  <c r="G32" i="1"/>
  <c r="C32" i="1"/>
  <c r="H31" i="1"/>
  <c r="E32" i="1"/>
  <c r="G33" i="1"/>
  <c r="H33" i="1" s="1"/>
  <c r="B32" i="1"/>
  <c r="G36" i="1"/>
  <c r="A40" i="1"/>
  <c r="A44" i="1" l="1"/>
  <c r="G40" i="1"/>
  <c r="C37" i="1"/>
  <c r="G37" i="1"/>
  <c r="B37" i="1"/>
  <c r="H36" i="1"/>
  <c r="E37" i="1"/>
  <c r="G38" i="1"/>
  <c r="H38" i="1" s="1"/>
  <c r="G30" i="1"/>
  <c r="H30" i="1" s="1"/>
  <c r="G34" i="1"/>
  <c r="H34" i="1" s="1"/>
  <c r="G35" i="1" s="1"/>
  <c r="H35" i="1" s="1"/>
  <c r="G42" i="1" l="1"/>
  <c r="H42" i="1" s="1"/>
  <c r="H40" i="1"/>
  <c r="C41" i="1"/>
  <c r="G41" i="1"/>
  <c r="B41" i="1"/>
  <c r="E41" i="1"/>
  <c r="A48" i="1"/>
  <c r="G44" i="1"/>
  <c r="G46" i="1" l="1"/>
  <c r="H46" i="1" s="1"/>
  <c r="B45" i="1"/>
  <c r="H44" i="1"/>
  <c r="G45" i="1"/>
  <c r="C45" i="1"/>
  <c r="E45" i="1"/>
  <c r="A52" i="1"/>
  <c r="G48" i="1"/>
  <c r="G43" i="1"/>
  <c r="H43" i="1" s="1"/>
  <c r="B49" i="1" l="1"/>
  <c r="E49" i="1"/>
  <c r="C49" i="1"/>
  <c r="G50" i="1"/>
  <c r="H50" i="1" s="1"/>
  <c r="G49" i="1"/>
  <c r="H48" i="1"/>
  <c r="A56" i="1"/>
  <c r="G52" i="1"/>
  <c r="G47" i="1"/>
  <c r="H47" i="1" s="1"/>
  <c r="G51" i="1" l="1"/>
  <c r="H51" i="1" s="1"/>
  <c r="G54" i="1"/>
  <c r="H54" i="1" s="1"/>
  <c r="C53" i="1"/>
  <c r="G53" i="1"/>
  <c r="B53" i="1"/>
  <c r="H52" i="1"/>
  <c r="E53" i="1"/>
  <c r="G56" i="1"/>
  <c r="A60" i="1"/>
  <c r="A64" i="1" l="1"/>
  <c r="G60" i="1"/>
  <c r="G55" i="1"/>
  <c r="H55" i="1" s="1"/>
  <c r="G58" i="1"/>
  <c r="H58" i="1" s="1"/>
  <c r="C57" i="1"/>
  <c r="G57" i="1"/>
  <c r="B57" i="1"/>
  <c r="H56" i="1"/>
  <c r="E57" i="1"/>
  <c r="G59" i="1" l="1"/>
  <c r="H59" i="1" s="1"/>
  <c r="E61" i="1"/>
  <c r="C61" i="1"/>
  <c r="G61" i="1"/>
  <c r="B61" i="1"/>
  <c r="G62" i="1"/>
  <c r="H62" i="1" s="1"/>
  <c r="H60" i="1"/>
  <c r="G64" i="1"/>
  <c r="A68" i="1"/>
  <c r="G68" i="1" l="1"/>
  <c r="A72" i="1"/>
  <c r="G66" i="1"/>
  <c r="H66" i="1" s="1"/>
  <c r="C65" i="1"/>
  <c r="G65" i="1"/>
  <c r="E65" i="1"/>
  <c r="B65" i="1"/>
  <c r="H64" i="1"/>
  <c r="G63" i="1"/>
  <c r="H63" i="1" s="1"/>
  <c r="G67" i="1" l="1"/>
  <c r="H67" i="1" s="1"/>
  <c r="G72" i="1"/>
  <c r="A76" i="1"/>
  <c r="E69" i="1"/>
  <c r="C69" i="1"/>
  <c r="G69" i="1"/>
  <c r="B69" i="1"/>
  <c r="G70" i="1"/>
  <c r="H70" i="1" s="1"/>
  <c r="H68" i="1"/>
  <c r="G76" i="1" l="1"/>
  <c r="A80" i="1"/>
  <c r="G71" i="1"/>
  <c r="H71" i="1" s="1"/>
  <c r="E73" i="1"/>
  <c r="G74" i="1"/>
  <c r="H74" i="1" s="1"/>
  <c r="H72" i="1"/>
  <c r="G73" i="1"/>
  <c r="B73" i="1"/>
  <c r="A85" i="1" l="1"/>
  <c r="G80" i="1"/>
  <c r="G75" i="1"/>
  <c r="H75" i="1" s="1"/>
  <c r="C77" i="1"/>
  <c r="H76" i="1"/>
  <c r="G78" i="1"/>
  <c r="H78" i="1" s="1"/>
  <c r="G77" i="1"/>
  <c r="B77" i="1"/>
  <c r="E77" i="1"/>
  <c r="G79" i="1" l="1"/>
  <c r="H79" i="1" s="1"/>
  <c r="H80" i="1"/>
  <c r="E81" i="1"/>
  <c r="B81" i="1"/>
  <c r="G82" i="1"/>
  <c r="H82" i="1" s="1"/>
  <c r="G81" i="1"/>
  <c r="G85" i="1"/>
  <c r="A90" i="1"/>
  <c r="G90" i="1" l="1"/>
  <c r="A94" i="1"/>
  <c r="E86" i="1"/>
  <c r="B86" i="1"/>
  <c r="H85" i="1"/>
  <c r="G86" i="1"/>
  <c r="G87" i="1"/>
  <c r="H87" i="1" s="1"/>
  <c r="G83" i="1"/>
  <c r="H83" i="1" s="1"/>
  <c r="G84" i="1" l="1"/>
  <c r="H84" i="1" s="1"/>
  <c r="G88" i="1"/>
  <c r="H88" i="1" s="1"/>
  <c r="A98" i="1"/>
  <c r="G94" i="1"/>
  <c r="G92" i="1"/>
  <c r="H92" i="1" s="1"/>
  <c r="C91" i="1"/>
  <c r="E91" i="1"/>
  <c r="B91" i="1"/>
  <c r="G91" i="1"/>
  <c r="H90" i="1"/>
  <c r="G93" i="1" l="1"/>
  <c r="H93" i="1" s="1"/>
  <c r="H94" i="1"/>
  <c r="E95" i="1"/>
  <c r="B95" i="1"/>
  <c r="G96" i="1"/>
  <c r="H96" i="1" s="1"/>
  <c r="G95" i="1"/>
  <c r="G98" i="1"/>
  <c r="A102" i="1"/>
  <c r="G102" i="1" l="1"/>
  <c r="A106" i="1"/>
  <c r="G100" i="1"/>
  <c r="H100" i="1" s="1"/>
  <c r="C99" i="1"/>
  <c r="H98" i="1"/>
  <c r="G99" i="1"/>
  <c r="B99" i="1"/>
  <c r="E99" i="1"/>
  <c r="G97" i="1"/>
  <c r="H97" i="1" s="1"/>
  <c r="G101" i="1" l="1"/>
  <c r="H101" i="1" s="1"/>
  <c r="G106" i="1"/>
  <c r="A111" i="1"/>
  <c r="G103" i="1"/>
  <c r="G104" i="1"/>
  <c r="H104" i="1" s="1"/>
  <c r="E103" i="1"/>
  <c r="B103" i="1"/>
  <c r="H102" i="1"/>
  <c r="C107" i="1" l="1"/>
  <c r="B107" i="1"/>
  <c r="E107" i="1"/>
  <c r="G108" i="1"/>
  <c r="H108" i="1" s="1"/>
  <c r="H106" i="1"/>
  <c r="G107" i="1"/>
  <c r="A115" i="1"/>
  <c r="G111" i="1"/>
  <c r="G105" i="1"/>
  <c r="H105" i="1" s="1"/>
  <c r="G109" i="1" l="1"/>
  <c r="H109" i="1" s="1"/>
  <c r="H111" i="1"/>
  <c r="E112" i="1"/>
  <c r="G113" i="1"/>
  <c r="H113" i="1" s="1"/>
  <c r="G112" i="1"/>
  <c r="B112" i="1"/>
  <c r="C112" i="1"/>
  <c r="A119" i="1"/>
  <c r="G115" i="1"/>
  <c r="G114" i="1" l="1"/>
  <c r="H114" i="1" s="1"/>
  <c r="G119" i="1"/>
  <c r="A123" i="1"/>
  <c r="H115" i="1"/>
  <c r="E116" i="1"/>
  <c r="G117" i="1"/>
  <c r="H117" i="1" s="1"/>
  <c r="B116" i="1"/>
  <c r="G116" i="1"/>
  <c r="G123" i="1" l="1"/>
  <c r="A127" i="1"/>
  <c r="G120" i="1"/>
  <c r="H119" i="1"/>
  <c r="G121" i="1"/>
  <c r="H121" i="1" s="1"/>
  <c r="E120" i="1"/>
  <c r="C120" i="1"/>
  <c r="B120" i="1"/>
  <c r="G118" i="1"/>
  <c r="H118" i="1" s="1"/>
  <c r="G122" i="1" l="1"/>
  <c r="H122" i="1" s="1"/>
  <c r="A132" i="1"/>
  <c r="G127" i="1"/>
  <c r="G125" i="1"/>
  <c r="H125" i="1" s="1"/>
  <c r="H123" i="1"/>
  <c r="E124" i="1"/>
  <c r="B124" i="1"/>
  <c r="G124" i="1"/>
  <c r="G126" i="1" l="1"/>
  <c r="H126" i="1" s="1"/>
  <c r="C128" i="1"/>
  <c r="E128" i="1"/>
  <c r="G128" i="1"/>
  <c r="B128" i="1"/>
  <c r="G129" i="1"/>
  <c r="H129" i="1" s="1"/>
  <c r="H127" i="1"/>
  <c r="G132" i="1"/>
  <c r="A136" i="1"/>
  <c r="G134" i="1" l="1"/>
  <c r="H134" i="1" s="1"/>
  <c r="B133" i="1"/>
  <c r="G133" i="1"/>
  <c r="C133" i="1"/>
  <c r="E133" i="1"/>
  <c r="H132" i="1"/>
  <c r="G136" i="1"/>
  <c r="A140" i="1"/>
  <c r="G130" i="1"/>
  <c r="H130" i="1" s="1"/>
  <c r="G131" i="1" l="1"/>
  <c r="H131" i="1" s="1"/>
  <c r="G140" i="1"/>
  <c r="A144" i="1"/>
  <c r="B137" i="1"/>
  <c r="G138" i="1"/>
  <c r="H138" i="1" s="1"/>
  <c r="E137" i="1"/>
  <c r="H136" i="1"/>
  <c r="G137" i="1"/>
  <c r="G135" i="1"/>
  <c r="H135" i="1" s="1"/>
  <c r="G139" i="1" l="1"/>
  <c r="H139" i="1" s="1"/>
  <c r="A148" i="1"/>
  <c r="G144" i="1"/>
  <c r="H140" i="1"/>
  <c r="G142" i="1"/>
  <c r="H142" i="1" s="1"/>
  <c r="B141" i="1"/>
  <c r="G141" i="1"/>
  <c r="E141" i="1"/>
  <c r="C141" i="1"/>
  <c r="G143" i="1" l="1"/>
  <c r="H143" i="1" s="1"/>
  <c r="H144" i="1"/>
  <c r="B145" i="1"/>
  <c r="G146" i="1"/>
  <c r="H146" i="1" s="1"/>
  <c r="G145" i="1"/>
  <c r="E145" i="1"/>
  <c r="G148" i="1"/>
  <c r="A152" i="1"/>
  <c r="G147" i="1" l="1"/>
  <c r="H147" i="1" s="1"/>
  <c r="G152" i="1"/>
  <c r="A156" i="1"/>
  <c r="E149" i="1"/>
  <c r="G150" i="1"/>
  <c r="H150" i="1" s="1"/>
  <c r="C149" i="1"/>
  <c r="H148" i="1"/>
  <c r="B149" i="1"/>
  <c r="G149" i="1"/>
  <c r="G151" i="1" l="1"/>
  <c r="H151" i="1" s="1"/>
  <c r="G156" i="1"/>
  <c r="A160" i="1"/>
  <c r="G154" i="1"/>
  <c r="H154" i="1" s="1"/>
  <c r="B153" i="1"/>
  <c r="G153" i="1"/>
  <c r="H152" i="1"/>
  <c r="C153" i="1"/>
  <c r="E153" i="1"/>
  <c r="G155" i="1" l="1"/>
  <c r="H155" i="1" s="1"/>
  <c r="A164" i="1"/>
  <c r="G160" i="1"/>
  <c r="E157" i="1"/>
  <c r="H156" i="1"/>
  <c r="B157" i="1"/>
  <c r="G158" i="1"/>
  <c r="H158" i="1" s="1"/>
  <c r="G157" i="1"/>
  <c r="G162" i="1" l="1"/>
  <c r="H162" i="1" s="1"/>
  <c r="G161" i="1"/>
  <c r="C161" i="1"/>
  <c r="H160" i="1"/>
  <c r="E161" i="1"/>
  <c r="B161" i="1"/>
  <c r="G164" i="1"/>
  <c r="A169" i="1"/>
  <c r="G159" i="1"/>
  <c r="H159" i="1" s="1"/>
  <c r="A173" i="1" l="1"/>
  <c r="G169" i="1"/>
  <c r="B165" i="1"/>
  <c r="G165" i="1"/>
  <c r="H164" i="1"/>
  <c r="G166" i="1"/>
  <c r="H166" i="1" s="1"/>
  <c r="E165" i="1"/>
  <c r="G163" i="1"/>
  <c r="H163" i="1" s="1"/>
  <c r="G167" i="1" l="1"/>
  <c r="H167" i="1" s="1"/>
  <c r="H169" i="1"/>
  <c r="C170" i="1"/>
  <c r="G170" i="1"/>
  <c r="E170" i="1"/>
  <c r="B170" i="1"/>
  <c r="G171" i="1"/>
  <c r="H171" i="1" s="1"/>
  <c r="A177" i="1"/>
  <c r="G173" i="1"/>
  <c r="G172" i="1" l="1"/>
  <c r="H172" i="1" s="1"/>
  <c r="A182" i="1"/>
  <c r="G177" i="1"/>
  <c r="G174" i="1"/>
  <c r="B174" i="1"/>
  <c r="H173" i="1"/>
  <c r="E174" i="1"/>
  <c r="C174" i="1"/>
  <c r="G175" i="1"/>
  <c r="H175" i="1" s="1"/>
  <c r="G179" i="1" l="1"/>
  <c r="H179" i="1" s="1"/>
  <c r="E178" i="1"/>
  <c r="G178" i="1"/>
  <c r="B178" i="1"/>
  <c r="H177" i="1"/>
  <c r="G182" i="1"/>
  <c r="A186" i="1"/>
  <c r="G176" i="1"/>
  <c r="H176" i="1" s="1"/>
  <c r="A190" i="1" l="1"/>
  <c r="G186" i="1"/>
  <c r="B183" i="1"/>
  <c r="G184" i="1"/>
  <c r="H184" i="1" s="1"/>
  <c r="H182" i="1"/>
  <c r="G183" i="1"/>
  <c r="E183" i="1"/>
  <c r="C183" i="1"/>
  <c r="G180" i="1"/>
  <c r="H180" i="1" s="1"/>
  <c r="G185" i="1" l="1"/>
  <c r="H185" i="1" s="1"/>
  <c r="G188" i="1"/>
  <c r="H188" i="1" s="1"/>
  <c r="G187" i="1"/>
  <c r="E187" i="1"/>
  <c r="B187" i="1"/>
  <c r="H186" i="1"/>
  <c r="A194" i="1"/>
  <c r="G190" i="1"/>
  <c r="G189" i="1" l="1"/>
  <c r="H189" i="1" s="1"/>
  <c r="A198" i="1"/>
  <c r="G194" i="1"/>
  <c r="B191" i="1"/>
  <c r="H190" i="1"/>
  <c r="E191" i="1"/>
  <c r="C191" i="1"/>
  <c r="G191" i="1"/>
  <c r="G192" i="1"/>
  <c r="H192" i="1" s="1"/>
  <c r="E195" i="1" l="1"/>
  <c r="C195" i="1"/>
  <c r="B195" i="1"/>
  <c r="G196" i="1"/>
  <c r="H196" i="1" s="1"/>
  <c r="G195" i="1"/>
  <c r="H194" i="1"/>
  <c r="A202" i="1"/>
  <c r="G198" i="1"/>
  <c r="G193" i="1"/>
  <c r="H193" i="1" s="1"/>
  <c r="G197" i="1" l="1"/>
  <c r="H197" i="1" s="1"/>
  <c r="E199" i="1"/>
  <c r="G199" i="1"/>
  <c r="B199" i="1"/>
  <c r="G200" i="1"/>
  <c r="H200" i="1" s="1"/>
  <c r="H198" i="1"/>
  <c r="A206" i="1"/>
  <c r="G202" i="1"/>
  <c r="G206" i="1" l="1"/>
  <c r="A210" i="1"/>
  <c r="H202" i="1"/>
  <c r="E203" i="1"/>
  <c r="G205" i="1"/>
  <c r="H205" i="1" s="1"/>
  <c r="C203" i="1"/>
  <c r="B203" i="1"/>
  <c r="G203" i="1"/>
  <c r="G201" i="1"/>
  <c r="H201" i="1" s="1"/>
  <c r="G210" i="1" l="1"/>
  <c r="A214" i="1"/>
  <c r="G204" i="1"/>
  <c r="H204" i="1" s="1"/>
  <c r="H206" i="1"/>
  <c r="E207" i="1"/>
  <c r="G208" i="1"/>
  <c r="H208" i="1" s="1"/>
  <c r="G207" i="1"/>
  <c r="B207" i="1"/>
  <c r="A218" i="1" l="1"/>
  <c r="G214" i="1"/>
  <c r="G209" i="1"/>
  <c r="H209" i="1" s="1"/>
  <c r="H210" i="1"/>
  <c r="G211" i="1"/>
  <c r="B211" i="1"/>
  <c r="G212" i="1"/>
  <c r="H212" i="1" s="1"/>
  <c r="E211" i="1"/>
  <c r="C211" i="1"/>
  <c r="E215" i="1" l="1"/>
  <c r="C215" i="1"/>
  <c r="G215" i="1"/>
  <c r="H214" i="1"/>
  <c r="G216" i="1"/>
  <c r="H216" i="1" s="1"/>
  <c r="B215" i="1"/>
  <c r="G213" i="1"/>
  <c r="H213" i="1" s="1"/>
  <c r="G218" i="1"/>
  <c r="A222" i="1"/>
  <c r="A226" i="1" l="1"/>
  <c r="G222" i="1"/>
  <c r="G219" i="1"/>
  <c r="G220" i="1"/>
  <c r="H220" i="1" s="1"/>
  <c r="B219" i="1"/>
  <c r="H218" i="1"/>
  <c r="E219" i="1"/>
  <c r="G217" i="1"/>
  <c r="H217" i="1" s="1"/>
  <c r="G221" i="1" l="1"/>
  <c r="H221" i="1" s="1"/>
  <c r="H222" i="1"/>
  <c r="G224" i="1"/>
  <c r="H224" i="1" s="1"/>
  <c r="G223" i="1"/>
  <c r="E223" i="1"/>
  <c r="B223" i="1"/>
  <c r="C223" i="1"/>
  <c r="A230" i="1"/>
  <c r="G226" i="1"/>
  <c r="G230" i="1" l="1"/>
  <c r="A234" i="1"/>
  <c r="G225" i="1"/>
  <c r="H225" i="1" s="1"/>
  <c r="E227" i="1"/>
  <c r="H226" i="1"/>
  <c r="G227" i="1"/>
  <c r="B227" i="1"/>
  <c r="G228" i="1"/>
  <c r="H228" i="1" s="1"/>
  <c r="G234" i="1" l="1"/>
  <c r="A239" i="1"/>
  <c r="G229" i="1"/>
  <c r="H229" i="1" s="1"/>
  <c r="G231" i="1"/>
  <c r="H230" i="1"/>
  <c r="C231" i="1"/>
  <c r="B231" i="1"/>
  <c r="G232" i="1"/>
  <c r="H232" i="1" s="1"/>
  <c r="E231" i="1"/>
  <c r="G233" i="1" l="1"/>
  <c r="H233" i="1" s="1"/>
  <c r="A242" i="1"/>
  <c r="G239" i="1"/>
  <c r="G236" i="1"/>
  <c r="H236" i="1" s="1"/>
  <c r="G237" i="1" s="1"/>
  <c r="H237" i="1" s="1"/>
  <c r="H234" i="1"/>
  <c r="G235" i="1"/>
  <c r="B235" i="1"/>
  <c r="E235" i="1"/>
  <c r="C235" i="1"/>
  <c r="G238" i="1" l="1"/>
  <c r="H238" i="1" s="1"/>
  <c r="B240" i="1"/>
  <c r="H239" i="1"/>
  <c r="E240" i="1"/>
  <c r="G241" i="1"/>
  <c r="H241" i="1" s="1"/>
  <c r="G240" i="1"/>
  <c r="G242" i="1"/>
  <c r="A247" i="1"/>
  <c r="B243" i="1" l="1"/>
  <c r="G244" i="1"/>
  <c r="H244" i="1" s="1"/>
  <c r="G243" i="1"/>
  <c r="C243" i="1"/>
  <c r="H242" i="1"/>
  <c r="E243" i="1"/>
  <c r="A249" i="1"/>
  <c r="G247" i="1"/>
  <c r="H247" i="1" l="1"/>
  <c r="G248" i="1"/>
  <c r="H248" i="1" s="1"/>
  <c r="G250" i="1" s="1"/>
  <c r="H250" i="1" s="1"/>
  <c r="G249" i="1"/>
  <c r="H249" i="1" s="1"/>
  <c r="A251" i="1"/>
  <c r="G245" i="1"/>
  <c r="H245" i="1" s="1"/>
  <c r="A254" i="1" l="1"/>
  <c r="G251" i="1"/>
  <c r="H251" i="1" l="1"/>
  <c r="G252" i="1"/>
  <c r="H252" i="1" s="1"/>
  <c r="G253" i="1" s="1"/>
  <c r="H253" i="1" s="1"/>
  <c r="A257" i="1"/>
  <c r="G254" i="1"/>
  <c r="G255" i="1" l="1"/>
  <c r="H255" i="1" s="1"/>
  <c r="G256" i="1" s="1"/>
  <c r="H256" i="1" s="1"/>
  <c r="H254" i="1"/>
  <c r="G257" i="1"/>
  <c r="A259" i="1"/>
  <c r="G258" i="1" l="1"/>
  <c r="H258" i="1" s="1"/>
  <c r="H257" i="1"/>
  <c r="G259" i="1"/>
  <c r="A261" i="1"/>
  <c r="G260" i="1" l="1"/>
  <c r="H260" i="1" s="1"/>
  <c r="H259" i="1"/>
  <c r="A263" i="1"/>
  <c r="G261" i="1"/>
  <c r="G262" i="1" l="1"/>
  <c r="H262" i="1" s="1"/>
  <c r="H261" i="1"/>
  <c r="G263" i="1"/>
  <c r="A265" i="1"/>
  <c r="G264" i="1" l="1"/>
  <c r="H264" i="1" s="1"/>
  <c r="H263" i="1"/>
  <c r="G265" i="1"/>
  <c r="A269" i="1"/>
  <c r="G266" i="1" l="1"/>
  <c r="H266" i="1" s="1"/>
  <c r="G267" i="1" s="1"/>
  <c r="H267" i="1" s="1"/>
  <c r="G268" i="1" s="1"/>
  <c r="H268" i="1" s="1"/>
  <c r="H265" i="1"/>
  <c r="A271" i="1"/>
  <c r="G269" i="1"/>
  <c r="A274" i="1" l="1"/>
  <c r="G271" i="1"/>
  <c r="H269" i="1"/>
  <c r="G270" i="1"/>
  <c r="H270" i="1" s="1"/>
  <c r="G272" i="1" l="1"/>
  <c r="H272" i="1" s="1"/>
  <c r="G273" i="1" s="1"/>
  <c r="H273" i="1" s="1"/>
  <c r="H271" i="1"/>
  <c r="G274" i="1"/>
  <c r="A276" i="1"/>
  <c r="G276" i="1" l="1"/>
  <c r="A278" i="1"/>
  <c r="G275" i="1"/>
  <c r="H275" i="1" s="1"/>
  <c r="H274" i="1"/>
  <c r="G278" i="1" l="1"/>
  <c r="A280" i="1"/>
  <c r="H276" i="1"/>
  <c r="G277" i="1"/>
  <c r="H277" i="1" s="1"/>
  <c r="A282" i="1" l="1"/>
  <c r="G280" i="1"/>
  <c r="G279" i="1"/>
  <c r="H279" i="1" s="1"/>
  <c r="H278" i="1"/>
  <c r="H280" i="1" l="1"/>
  <c r="G281" i="1"/>
  <c r="H281" i="1" s="1"/>
  <c r="A284" i="1"/>
  <c r="G282" i="1"/>
  <c r="H282" i="1" l="1"/>
  <c r="G283" i="1"/>
  <c r="H283" i="1" s="1"/>
  <c r="G284" i="1"/>
  <c r="A286" i="1"/>
  <c r="H284" i="1" l="1"/>
  <c r="G285" i="1"/>
  <c r="H285" i="1" s="1"/>
  <c r="G286" i="1"/>
  <c r="A288" i="1"/>
  <c r="A290" i="1" l="1"/>
  <c r="G288" i="1"/>
  <c r="G287" i="1"/>
  <c r="H287" i="1" s="1"/>
  <c r="H286" i="1"/>
  <c r="G289" i="1" l="1"/>
  <c r="H289" i="1" s="1"/>
  <c r="H288" i="1"/>
  <c r="G290" i="1"/>
  <c r="A292" i="1"/>
  <c r="G291" i="1" l="1"/>
  <c r="H291" i="1" s="1"/>
  <c r="H290" i="1"/>
  <c r="A295" i="1"/>
  <c r="G292" i="1"/>
  <c r="G295" i="1" l="1"/>
  <c r="A297" i="1"/>
  <c r="H292" i="1"/>
  <c r="G293" i="1"/>
  <c r="H293" i="1" s="1"/>
  <c r="G294" i="1" s="1"/>
  <c r="H294" i="1" s="1"/>
  <c r="G297" i="1" l="1"/>
  <c r="A299" i="1"/>
  <c r="H295" i="1"/>
  <c r="G296" i="1"/>
  <c r="H296" i="1" s="1"/>
  <c r="G299" i="1" l="1"/>
  <c r="A301" i="1"/>
  <c r="H297" i="1"/>
  <c r="G298" i="1"/>
  <c r="H298" i="1" s="1"/>
  <c r="G301" i="1" l="1"/>
  <c r="A303" i="1"/>
  <c r="G300" i="1"/>
  <c r="H300" i="1" s="1"/>
  <c r="H299" i="1"/>
  <c r="G303" i="1" l="1"/>
  <c r="A305" i="1"/>
  <c r="H301" i="1"/>
  <c r="G302" i="1"/>
  <c r="H302" i="1" s="1"/>
  <c r="G305" i="1" l="1"/>
  <c r="A307" i="1"/>
  <c r="G307" i="1" s="1"/>
  <c r="H303" i="1"/>
  <c r="G304" i="1"/>
  <c r="H304" i="1" s="1"/>
  <c r="H307" i="1" l="1"/>
  <c r="C4" i="1" s="1"/>
  <c r="G308" i="1"/>
  <c r="H308" i="1" s="1"/>
  <c r="H305" i="1"/>
  <c r="G306" i="1"/>
  <c r="H306" i="1" s="1"/>
  <c r="D239" i="1" l="1"/>
</calcChain>
</file>

<file path=xl/sharedStrings.xml><?xml version="1.0" encoding="utf-8"?>
<sst xmlns="http://schemas.openxmlformats.org/spreadsheetml/2006/main" count="822" uniqueCount="251">
  <si>
    <t>Training Calendar</t>
  </si>
  <si>
    <t>Start Time</t>
  </si>
  <si>
    <t>Start Date</t>
  </si>
  <si>
    <t>End Date</t>
  </si>
  <si>
    <t>Topic</t>
  </si>
  <si>
    <t>Format type</t>
  </si>
  <si>
    <t>Learning Time</t>
  </si>
  <si>
    <t>Trainer</t>
  </si>
  <si>
    <t>Type of Training Contribution</t>
  </si>
  <si>
    <t>From Date/ Time</t>
  </si>
  <si>
    <t>To Date/ Time</t>
  </si>
  <si>
    <t>Class Opening (CLOP)</t>
  </si>
  <si>
    <t>Class Meeting</t>
  </si>
  <si>
    <t>TuyenNTT1</t>
  </si>
  <si>
    <t>Concept/Lecture</t>
  </si>
  <si>
    <t>Online</t>
  </si>
  <si>
    <t>Guides/Review</t>
  </si>
  <si>
    <t>ThanhDM3</t>
  </si>
  <si>
    <t>Assignment/Lab</t>
  </si>
  <si>
    <t>LiemNV</t>
  </si>
  <si>
    <t>HieuVT8</t>
  </si>
  <si>
    <t>VuLCT</t>
  </si>
  <si>
    <t>Exam</t>
  </si>
  <si>
    <t>Course Code</t>
  </si>
  <si>
    <t>Writing email Training (via Video)</t>
  </si>
  <si>
    <t>Interview Training (via Video)</t>
  </si>
  <si>
    <t>Seminar/Workshop</t>
  </si>
  <si>
    <t>Venue</t>
  </si>
  <si>
    <t>NguyetNTM1</t>
  </si>
  <si>
    <t>SQL - Day 2</t>
  </si>
  <si>
    <t>LinhTD3</t>
  </si>
  <si>
    <t>ThinhDH2</t>
  </si>
  <si>
    <t>TuanDVA</t>
  </si>
  <si>
    <t>SPD_Topic01_ISMS
SPD_Topic02_FSDP
SPD_Topic03_How_to_Work
SPD_Topic04_Configuration_Management
SPD_Topic05_Unit_Testing</t>
  </si>
  <si>
    <t>SPD_Topic06_Timesheet
SPD_Topic07_DMS
SPD4D_Topic08_DevOps
SPD4D_Topic09_Secure_Coding
SPD4D_Topic10_OSS_Check
SPD4D_Topic11_SKU</t>
  </si>
  <si>
    <t>Practice Blackbox TC</t>
  </si>
  <si>
    <t>Mock Project 1 - Day 1 - Study requirement, Create Prototype</t>
  </si>
  <si>
    <t>Mock Project 1- Day 2 -  Prepare UT cases (Blackbox TC)</t>
  </si>
  <si>
    <t>Mock Project 1 - Day 3 -  Coding</t>
  </si>
  <si>
    <t>Mock Project 1 - Day 4 - Coding</t>
  </si>
  <si>
    <t>CNU - Day 2 - Checkstyle - Logging</t>
  </si>
  <si>
    <t>CNU - Day 2 - Code Review Process</t>
  </si>
  <si>
    <t>Mock Project 1 - Day 5 - Coding, update Code</t>
  </si>
  <si>
    <t>Mock Project 1 - Day 6 - Coding</t>
  </si>
  <si>
    <t>CNU - Day 3 - Unit Test - White Box Testing</t>
  </si>
  <si>
    <t>Mock Project 1 - Day 7 - Prepare UT cases (Whitebox TC)</t>
  </si>
  <si>
    <t>Mock Project 1 - Day 8 - Code review - Fix code-review bugs</t>
  </si>
  <si>
    <t>Mock Project 1 - Day 9 - Update UT cases - Perform UT</t>
  </si>
  <si>
    <t>Mock Project 1 - Day 11 - Check Quality - Fix bug</t>
  </si>
  <si>
    <t>Mock Project 1 - Day 12 - Fix bug</t>
  </si>
  <si>
    <t>Total learning time</t>
  </si>
  <si>
    <t>DatDN3</t>
  </si>
  <si>
    <t>#</t>
  </si>
  <si>
    <t>Day One</t>
  </si>
  <si>
    <t>LongNP2</t>
  </si>
  <si>
    <t>TuyenNTT1 / SonTTH1</t>
  </si>
  <si>
    <t>Prepare the environment</t>
  </si>
  <si>
    <t>SQL - Day 3</t>
  </si>
  <si>
    <t>SQL - Day 4</t>
  </si>
  <si>
    <t>SQL - Day 5</t>
  </si>
  <si>
    <t>SQL - Quiz Test</t>
  </si>
  <si>
    <t>SQL  -  Final Test</t>
  </si>
  <si>
    <t>C# Language Programming (NPL) (11 Days)</t>
  </si>
  <si>
    <t>NPL - Day 1</t>
  </si>
  <si>
    <t>NPL - Day 2</t>
  </si>
  <si>
    <t>NPL - Day 3</t>
  </si>
  <si>
    <t>NPL - Day 4</t>
  </si>
  <si>
    <t>Advance C# OOP</t>
  </si>
  <si>
    <t>NPL - Day 5</t>
  </si>
  <si>
    <t>Workshop C# OOP</t>
  </si>
  <si>
    <t>NPL - Day 6</t>
  </si>
  <si>
    <t>NPL - Day 7</t>
  </si>
  <si>
    <t>NPL - Day 8</t>
  </si>
  <si>
    <t>ADO .NET (Part 1)</t>
  </si>
  <si>
    <t>NPL - Day 9</t>
  </si>
  <si>
    <t>ADO .NET (Part 2)</t>
  </si>
  <si>
    <t>NPL - Day 10</t>
  </si>
  <si>
    <t>Workshop 
- Topic revision: C#, ADO .NET
- Logging &amp; log4net</t>
  </si>
  <si>
    <t>NPL - Day 11</t>
  </si>
  <si>
    <t>Entity Framework (EF) (4 Days)</t>
  </si>
  <si>
    <t>Day 1</t>
  </si>
  <si>
    <t>Entity Framework architecture</t>
  </si>
  <si>
    <t>Day 2</t>
  </si>
  <si>
    <t>EF Database First</t>
  </si>
  <si>
    <t>Day 3</t>
  </si>
  <si>
    <t>EF Database First - Practice</t>
  </si>
  <si>
    <t>EF Code First</t>
  </si>
  <si>
    <t>Day 4</t>
  </si>
  <si>
    <t>EF Code First - Practice</t>
  </si>
  <si>
    <t>Audit S1</t>
  </si>
  <si>
    <t>Class Metting</t>
  </si>
  <si>
    <t>- Web Layout
- HTML Essentials
- CSS Essentials</t>
  </si>
  <si>
    <t>Bootstrap 4</t>
  </si>
  <si>
    <t>Day 5</t>
  </si>
  <si>
    <t>Day 6</t>
  </si>
  <si>
    <t>Day 7</t>
  </si>
  <si>
    <t>Day 8</t>
  </si>
  <si>
    <t>Day 9</t>
  </si>
  <si>
    <t>Day 10</t>
  </si>
  <si>
    <t>Developing ASP.NET MVC Web Application (NWEB)</t>
  </si>
  <si>
    <t>SoftSkill</t>
  </si>
  <si>
    <t>Workshop - Làm việc tại dự án của FPT Software</t>
  </si>
  <si>
    <t>NhiDNQ2</t>
  </si>
  <si>
    <t>MVC architecture in ASP.NET
Routing in MVC</t>
  </si>
  <si>
    <t>LocNV4</t>
  </si>
  <si>
    <t>Controller and actions
Model, Model binding and Data Annotation</t>
  </si>
  <si>
    <t>View, Layout, Area in MVC</t>
  </si>
  <si>
    <t>Razor view engine 
Strongly Type, Loosely Type</t>
  </si>
  <si>
    <t>HTML Helper</t>
  </si>
  <si>
    <t>Data Validation in MVC</t>
  </si>
  <si>
    <t>Security</t>
  </si>
  <si>
    <t>Filter &amp; Ajax</t>
  </si>
  <si>
    <t>3-tiers architecture
Respository Design pattern</t>
  </si>
  <si>
    <t>Day 12</t>
  </si>
  <si>
    <t>Day 13</t>
  </si>
  <si>
    <t xml:space="preserve">NWEB - Quiz test </t>
  </si>
  <si>
    <t>NWEB - Final test</t>
  </si>
  <si>
    <t>Mock Project</t>
  </si>
  <si>
    <t>Audit Fresher 2</t>
  </si>
  <si>
    <t>Software Requirement
(Requirement &amp; Q&amp;A Making)</t>
  </si>
  <si>
    <t>CNU - Day 2 - Unit Test - Blackbox Testing</t>
  </si>
  <si>
    <t>Mock Project 2 - Day 1 
Study requirement, Create Prototype</t>
  </si>
  <si>
    <t>Mock Project 2- Day 2 
Prepare UT cases (Blackbox TC + Whitebox TC)</t>
  </si>
  <si>
    <t>Mock Project 2 - Day 3 -  Coding</t>
  </si>
  <si>
    <t>Mock Project 2 - Day 4 - Coding</t>
  </si>
  <si>
    <t>CNU Day 5 - Automated Unit Testing with Junit/Nunit</t>
  </si>
  <si>
    <t>Mock Project 2 - Day 5 - Coding, update Code</t>
  </si>
  <si>
    <t>Mock Project 2 - Day 6 - Coding</t>
  </si>
  <si>
    <t>Mock Project 2 - Day 7 - Code review - Fix code-review bugs</t>
  </si>
  <si>
    <t>Mock Project 2 - Day 8 - Update UT cases + Prepare UT scripts</t>
  </si>
  <si>
    <t>Mock Project 2 - Day 9 - Perform UT</t>
  </si>
  <si>
    <t>Mock Project 2 - Day 10 - Fix UT bugs &amp; re-UT &amp; capture Evidence</t>
  </si>
  <si>
    <t>Mock Project 2 - Day 11 - Check Quality - Fix bug</t>
  </si>
  <si>
    <t>Closing class</t>
  </si>
  <si>
    <t>TuyenNTT1/ SonTTH1</t>
  </si>
  <si>
    <t>Offline</t>
  </si>
  <si>
    <t>D3.11</t>
  </si>
  <si>
    <t>SQL Essential</t>
  </si>
  <si>
    <r>
      <rPr>
        <b/>
        <sz val="10"/>
        <rFont val="Arial"/>
        <family val="2"/>
      </rPr>
      <t>SQL - Day 1</t>
    </r>
    <r>
      <rPr>
        <sz val="10"/>
        <rFont val="Arial"/>
        <family val="2"/>
      </rPr>
      <t xml:space="preserve">
ER, DDL
Data Types and SQL Operations
Table Indexes_Sequences_View</t>
    </r>
  </si>
  <si>
    <t>Interview English</t>
  </si>
  <si>
    <t>TrangTTT7</t>
  </si>
  <si>
    <t>Interview</t>
  </si>
  <si>
    <t>SQL - Assignment practice</t>
  </si>
  <si>
    <t>SonTTH1</t>
  </si>
  <si>
    <t>DML
SELECT Options
Built-in Functions</t>
  </si>
  <si>
    <t>MyP1</t>
  </si>
  <si>
    <t>SQL JOINS
Sub-Queries and Best Practices</t>
  </si>
  <si>
    <t>VIP2</t>
  </si>
  <si>
    <t>ECAMPUS</t>
  </si>
  <si>
    <t>SQL Workshop</t>
  </si>
  <si>
    <t>SQL - Chấm bài tập</t>
  </si>
  <si>
    <t>TuyenNTT1/Mentor</t>
  </si>
  <si>
    <t>Entry Test - Toeic</t>
  </si>
  <si>
    <t>SQL - Quiz Final</t>
  </si>
  <si>
    <t>SQL - Day 6</t>
  </si>
  <si>
    <t>.NET Introduction
Operators
Flow Controls</t>
  </si>
  <si>
    <t>Tự học</t>
  </si>
  <si>
    <t>HongCT</t>
  </si>
  <si>
    <t>C#  - Assignment practice</t>
  </si>
  <si>
    <t>Array, DateTime and String in C#</t>
  </si>
  <si>
    <t>VinhP2</t>
  </si>
  <si>
    <t>Basic C# OOP</t>
  </si>
  <si>
    <t>Assignment practice</t>
  </si>
  <si>
    <t>LocNV4 --&gt; ThanhDM3</t>
  </si>
  <si>
    <t>Exception vs CustomException
Collections and Generic</t>
  </si>
  <si>
    <t>ThanhDM3 --&gt; DatDN3</t>
  </si>
  <si>
    <t>Concurrency, IO</t>
  </si>
  <si>
    <t>ADO .NET (Part 1) - Assignment practice</t>
  </si>
  <si>
    <t>Tự học --&gt; VinhP2 (bù)</t>
  </si>
  <si>
    <t>ADO .NET - Assignment practice</t>
  </si>
  <si>
    <t>C# - Quiz Daily Tổng hợp</t>
  </si>
  <si>
    <t>C# - Chấm bài tập</t>
  </si>
  <si>
    <t>Mentor</t>
  </si>
  <si>
    <t>C# - Quiz Final</t>
  </si>
  <si>
    <t>SonTTH1/TuyenNTT1</t>
  </si>
  <si>
    <t>C# - Final test</t>
  </si>
  <si>
    <t>EF architecture - Practice</t>
  </si>
  <si>
    <t>LocNV4 --&gt; DatDN3</t>
  </si>
  <si>
    <t>EF Workshop</t>
  </si>
  <si>
    <t>EF - support hoàn thành bài tập</t>
  </si>
  <si>
    <t xml:space="preserve"> DatDN3</t>
  </si>
  <si>
    <t>LocNV4/ThanhDM3/VinhP2</t>
  </si>
  <si>
    <t>FrontEnd Essentials + ReactJS (FEE)</t>
  </si>
  <si>
    <t>Assignment practice - HTML, CSS</t>
  </si>
  <si>
    <t>PhongBH</t>
  </si>
  <si>
    <t>Assignment practice - Bootstrap 4</t>
  </si>
  <si>
    <t>VienPN2</t>
  </si>
  <si>
    <t>FEE - JavaScript Fundamental</t>
  </si>
  <si>
    <t>Assignment practice - JavaScript Fundamental</t>
  </si>
  <si>
    <t>PhongNT9</t>
  </si>
  <si>
    <t>FEE - JavaScript Event and Dom,  Regx, Ajax</t>
  </si>
  <si>
    <t>Assignment practice - FEE - JavaScript Event and Dom,  Regx, Ajax</t>
  </si>
  <si>
    <t>FEE - Quiz Daily Tổng hợp</t>
  </si>
  <si>
    <t>React - Overview, JSX</t>
  </si>
  <si>
    <t>Assignment practice - React - Overview, JSX</t>
  </si>
  <si>
    <t>React - Component,  Props</t>
  </si>
  <si>
    <t>Assignment practice - React - Component,  Props</t>
  </si>
  <si>
    <t>React -  State, List,  Lifecycle and Vitual DOM</t>
  </si>
  <si>
    <t>Assignment practice - React -  State, List,  Lifecycle and Vitual DOM</t>
  </si>
  <si>
    <t>React - Basic Hooks</t>
  </si>
  <si>
    <t>Assignment practice - Basic Hooks</t>
  </si>
  <si>
    <t>React - Styling, Route</t>
  </si>
  <si>
    <t>Assignment practice - React -  Styling, Route</t>
  </si>
  <si>
    <t>React - Forms and Validate</t>
  </si>
  <si>
    <t>Assignment practice - React - Forms and Validate</t>
  </si>
  <si>
    <t>Day 11</t>
  </si>
  <si>
    <t>React - Workshop</t>
  </si>
  <si>
    <t>Assignment practice - ReactJS</t>
  </si>
  <si>
    <t>FEE + React - Chấm bài tập</t>
  </si>
  <si>
    <t>Horenso (13h30 - 16h00)</t>
  </si>
  <si>
    <t>Toeic Test</t>
  </si>
  <si>
    <t>FEE + React - Final Exam</t>
  </si>
  <si>
    <t xml:space="preserve">FEE + React - Quiz Final </t>
  </si>
  <si>
    <r>
      <t xml:space="preserve">NWEB - Day 1 </t>
    </r>
    <r>
      <rPr>
        <b/>
        <sz val="10"/>
        <color rgb="FFFF0000"/>
        <rFont val="Tahoma"/>
        <family val="2"/>
      </rPr>
      <t xml:space="preserve"> + Start tự học SPD</t>
    </r>
  </si>
  <si>
    <t>NWEB - Day 2</t>
  </si>
  <si>
    <t>NWEB - Day 3</t>
  </si>
  <si>
    <t>CnU</t>
  </si>
  <si>
    <t>CnU - Day 1</t>
  </si>
  <si>
    <t>CNU-Day 1 - SOLID Principles</t>
  </si>
  <si>
    <t>Video</t>
  </si>
  <si>
    <t>CnU - Day 2, 3</t>
  </si>
  <si>
    <t>CNU-Day 3 - Code Review Process</t>
  </si>
  <si>
    <t>DonNV4</t>
  </si>
  <si>
    <t>CNU-Day 2 - Checkstyle - Logging
Introduction to Code Quality
CheckStyle Plugin, Code Coverage 
Introduction to Logging Tools, Java Logging</t>
  </si>
  <si>
    <t>CnU - Day 4</t>
  </si>
  <si>
    <t>CNU-Day 4 - Unit Test - White Box Testing</t>
  </si>
  <si>
    <t>HungND5</t>
  </si>
  <si>
    <t>CnU - Day 5</t>
  </si>
  <si>
    <t>CNU-Day 5 - Unit Test - Blackbox Testing</t>
  </si>
  <si>
    <t>CnU - Day 6</t>
  </si>
  <si>
    <t>CNU-Day 6 - Automated Unit Testing with Junit/Nunit</t>
  </si>
  <si>
    <t>CnU - Final Test</t>
  </si>
  <si>
    <t>CNU - Final Assignment Test</t>
  </si>
  <si>
    <t>NWEB - Day 4</t>
  </si>
  <si>
    <t>NWEB - Day 5</t>
  </si>
  <si>
    <t>NWEB - Day 6</t>
  </si>
  <si>
    <t xml:space="preserve">NWEB - Day 7 </t>
  </si>
  <si>
    <t>NWEB - Day 8</t>
  </si>
  <si>
    <t>NWEB - Day 9</t>
  </si>
  <si>
    <t>NWEB - Day 10</t>
  </si>
  <si>
    <t>ASP.NET Workshop</t>
  </si>
  <si>
    <t>NWEB - Day 11</t>
  </si>
  <si>
    <t>Quiz Daily Tổng hợp</t>
  </si>
  <si>
    <t>NWEB - Chấm bài tập</t>
  </si>
  <si>
    <t>NWEB - Day 12</t>
  </si>
  <si>
    <t>Trainer/Mentor</t>
  </si>
  <si>
    <t>SonTTH1/FSU</t>
  </si>
  <si>
    <t>Kick-off Mock Project</t>
  </si>
  <si>
    <t>Mock Project 1 - Day 10 - Fix UT bugs &amp; re-UT &amp; capture Evidence</t>
  </si>
  <si>
    <t>DN23_FR_.NET_01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</si>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</sst>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-[$€-2]* #,##0.00_-;\-[$€-2]* #,##0.00_-;_-[$€-2]* &quot;-&quot;??_-"/>
    <numFmt numFmtId="165" formatCode="ddd\,\ dd\-mm\-yy\,\ hh:mm"/>
    <numFmt numFmtId="166" formatCode="[$-409]d\-mmm\-yy;@"/>
    <numFmt numFmtId="167" formatCode="ddd\,\ dd\-mm\-yyyy"/>
    <numFmt numFmtId="168" formatCode="0.0"/>
    <numFmt numFmtId="169" formatCode="#,##0.0;[Red]#,##0.0"/>
    <numFmt numFmtId="170" formatCode="0;[Red]0"/>
    <numFmt numFmtId="171" formatCode="hh:mm\,\ ddd\,\ dd\-mm\-yyyy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3"/>
    </font>
    <font>
      <sz val="10"/>
      <color theme="1"/>
      <name val="Arial"/>
      <family val="2"/>
    </font>
    <font>
      <sz val="10"/>
      <name val="GillSans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8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name val="Tahoma"/>
      <family val="2"/>
      <charset val="163"/>
    </font>
    <font>
      <sz val="10"/>
      <color indexed="8"/>
      <name val="Tahoma"/>
      <family val="2"/>
    </font>
    <font>
      <sz val="10"/>
      <color rgb="FFFF0000"/>
      <name val="Tahoma"/>
      <family val="2"/>
    </font>
    <font>
      <sz val="10"/>
      <color theme="1"/>
      <name val="GillSans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  <charset val="163"/>
    </font>
    <font>
      <sz val="10"/>
      <color rgb="FFFF0000"/>
      <name val="Tahoma"/>
      <family val="2"/>
      <charset val="163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164" fontId="1" fillId="0" borderId="0"/>
    <xf numFmtId="164" fontId="2" fillId="0" borderId="0"/>
    <xf numFmtId="0" fontId="3" fillId="0" borderId="0"/>
    <xf numFmtId="164" fontId="4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/>
    <xf numFmtId="0" fontId="2" fillId="0" borderId="0"/>
  </cellStyleXfs>
  <cellXfs count="209">
    <xf numFmtId="0" fontId="0" fillId="0" borderId="0" xfId="0"/>
    <xf numFmtId="0" fontId="6" fillId="3" borderId="3" xfId="0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vertical="top" wrapText="1"/>
      <protection locked="0"/>
    </xf>
    <xf numFmtId="165" fontId="1" fillId="0" borderId="1" xfId="0" applyNumberFormat="1" applyFont="1" applyFill="1" applyBorder="1" applyAlignment="1" applyProtection="1">
      <alignment horizontal="right" vertical="center"/>
      <protection locked="0"/>
    </xf>
    <xf numFmtId="0" fontId="7" fillId="2" borderId="4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64" fontId="9" fillId="2" borderId="0" xfId="1" applyFont="1" applyFill="1" applyAlignment="1" applyProtection="1">
      <alignment vertical="center"/>
      <protection locked="0"/>
    </xf>
    <xf numFmtId="168" fontId="9" fillId="2" borderId="0" xfId="1" applyNumberFormat="1" applyFont="1" applyFill="1" applyAlignment="1" applyProtection="1">
      <alignment vertical="center"/>
    </xf>
    <xf numFmtId="164" fontId="10" fillId="2" borderId="0" xfId="1" applyFont="1" applyFill="1" applyAlignment="1" applyProtection="1">
      <alignment horizontal="left" vertical="center" wrapText="1"/>
    </xf>
    <xf numFmtId="164" fontId="9" fillId="2" borderId="0" xfId="1" applyFont="1" applyFill="1" applyAlignment="1" applyProtection="1">
      <alignment horizontal="left" vertical="center"/>
    </xf>
    <xf numFmtId="2" fontId="10" fillId="2" borderId="0" xfId="0" applyNumberFormat="1" applyFont="1" applyFill="1" applyAlignment="1" applyProtection="1">
      <alignment horizontal="center" vertical="center"/>
    </xf>
    <xf numFmtId="2" fontId="9" fillId="2" borderId="1" xfId="0" applyNumberFormat="1" applyFont="1" applyFill="1" applyBorder="1" applyAlignment="1" applyProtection="1">
      <alignment horizontal="left" vertical="center"/>
    </xf>
    <xf numFmtId="165" fontId="9" fillId="2" borderId="0" xfId="1" applyNumberFormat="1" applyFont="1" applyFill="1" applyAlignment="1" applyProtection="1">
      <alignment vertical="center"/>
    </xf>
    <xf numFmtId="166" fontId="9" fillId="2" borderId="0" xfId="1" applyNumberFormat="1" applyFont="1" applyFill="1" applyAlignment="1" applyProtection="1">
      <alignment horizontal="center" vertical="center"/>
    </xf>
    <xf numFmtId="166" fontId="10" fillId="2" borderId="0" xfId="1" applyNumberFormat="1" applyFont="1" applyFill="1" applyAlignment="1" applyProtection="1">
      <alignment horizontal="left" vertical="center" wrapText="1"/>
    </xf>
    <xf numFmtId="15" fontId="9" fillId="2" borderId="0" xfId="1" applyNumberFormat="1" applyFont="1" applyFill="1" applyAlignment="1" applyProtection="1">
      <alignment horizontal="center" vertical="center"/>
    </xf>
    <xf numFmtId="2" fontId="9" fillId="2" borderId="0" xfId="1" applyNumberFormat="1" applyFont="1" applyFill="1" applyAlignment="1" applyProtection="1">
      <alignment horizontal="center" vertical="center"/>
    </xf>
    <xf numFmtId="164" fontId="9" fillId="2" borderId="0" xfId="1" applyFont="1" applyFill="1" applyAlignment="1" applyProtection="1">
      <alignment vertical="center" wrapText="1"/>
    </xf>
    <xf numFmtId="164" fontId="9" fillId="2" borderId="0" xfId="1" applyFont="1" applyFill="1" applyAlignment="1" applyProtection="1">
      <alignment vertical="center"/>
    </xf>
    <xf numFmtId="168" fontId="10" fillId="3" borderId="1" xfId="1" applyNumberFormat="1" applyFont="1" applyFill="1" applyBorder="1" applyAlignment="1" applyProtection="1">
      <alignment horizontal="center" vertical="center" wrapText="1"/>
    </xf>
    <xf numFmtId="164" fontId="10" fillId="3" borderId="1" xfId="1" applyFont="1" applyFill="1" applyBorder="1" applyAlignment="1" applyProtection="1">
      <alignment horizontal="center" vertical="center" wrapText="1"/>
    </xf>
    <xf numFmtId="2" fontId="10" fillId="3" borderId="1" xfId="1" applyNumberFormat="1" applyFont="1" applyFill="1" applyBorder="1" applyAlignment="1" applyProtection="1">
      <alignment horizontal="center" vertical="center" wrapText="1"/>
    </xf>
    <xf numFmtId="165" fontId="10" fillId="3" borderId="1" xfId="1" applyNumberFormat="1" applyFont="1" applyFill="1" applyBorder="1" applyAlignment="1" applyProtection="1">
      <alignment horizontal="center" vertical="center" wrapText="1"/>
    </xf>
    <xf numFmtId="164" fontId="9" fillId="0" borderId="0" xfId="1" applyFont="1" applyFill="1" applyAlignment="1" applyProtection="1">
      <alignment vertical="center"/>
      <protection locked="0"/>
    </xf>
    <xf numFmtId="168" fontId="10" fillId="3" borderId="2" xfId="1" applyNumberFormat="1" applyFont="1" applyFill="1" applyBorder="1" applyAlignment="1" applyProtection="1">
      <alignment horizontal="left" vertical="center"/>
      <protection locked="0"/>
    </xf>
    <xf numFmtId="164" fontId="10" fillId="3" borderId="3" xfId="1" applyFont="1" applyFill="1" applyBorder="1" applyAlignment="1" applyProtection="1">
      <alignment horizontal="left" vertical="center" wrapText="1"/>
      <protection locked="0"/>
    </xf>
    <xf numFmtId="164" fontId="10" fillId="3" borderId="3" xfId="1" applyFont="1" applyFill="1" applyBorder="1" applyAlignment="1" applyProtection="1">
      <alignment horizontal="left" vertical="center"/>
      <protection locked="0"/>
    </xf>
    <xf numFmtId="168" fontId="10" fillId="3" borderId="3" xfId="1" applyNumberFormat="1" applyFont="1" applyFill="1" applyBorder="1" applyAlignment="1" applyProtection="1">
      <alignment horizontal="center" vertical="center"/>
    </xf>
    <xf numFmtId="167" fontId="10" fillId="3" borderId="3" xfId="0" applyNumberFormat="1" applyFont="1" applyFill="1" applyBorder="1" applyAlignment="1" applyProtection="1">
      <alignment horizontal="right" vertical="center"/>
      <protection locked="0"/>
    </xf>
    <xf numFmtId="164" fontId="10" fillId="3" borderId="3" xfId="1" applyFont="1" applyFill="1" applyBorder="1" applyAlignment="1" applyProtection="1">
      <alignment horizontal="center" vertical="center"/>
      <protection locked="0"/>
    </xf>
    <xf numFmtId="168" fontId="9" fillId="0" borderId="1" xfId="1" applyNumberFormat="1" applyFont="1" applyFill="1" applyBorder="1" applyAlignment="1" applyProtection="1">
      <alignment vertical="center"/>
      <protection locked="0"/>
    </xf>
    <xf numFmtId="164" fontId="9" fillId="0" borderId="0" xfId="1" applyFont="1" applyFill="1" applyAlignment="1" applyProtection="1">
      <alignment vertical="center" wrapText="1"/>
    </xf>
    <xf numFmtId="168" fontId="9" fillId="0" borderId="1" xfId="1" applyNumberFormat="1" applyFont="1" applyFill="1" applyBorder="1" applyAlignment="1" applyProtection="1">
      <alignment horizontal="center" vertical="center"/>
      <protection locked="0"/>
    </xf>
    <xf numFmtId="0" fontId="11" fillId="0" borderId="1" xfId="8" applyFont="1" applyBorder="1" applyAlignment="1" applyProtection="1">
      <alignment vertical="top"/>
      <protection locked="0"/>
    </xf>
    <xf numFmtId="0" fontId="12" fillId="0" borderId="1" xfId="3" applyFont="1" applyFill="1" applyBorder="1" applyAlignment="1">
      <alignment horizontal="left" vertical="center"/>
    </xf>
    <xf numFmtId="171" fontId="9" fillId="0" borderId="1" xfId="0" applyNumberFormat="1" applyFont="1" applyFill="1" applyBorder="1" applyAlignment="1" applyProtection="1">
      <alignment horizontal="right" vertical="center"/>
      <protection locked="0"/>
    </xf>
    <xf numFmtId="164" fontId="9" fillId="0" borderId="1" xfId="1" applyFont="1" applyBorder="1" applyAlignment="1">
      <alignment horizontal="center" vertical="center"/>
    </xf>
    <xf numFmtId="164" fontId="9" fillId="3" borderId="3" xfId="1" applyFont="1" applyFill="1" applyBorder="1" applyAlignment="1" applyProtection="1">
      <alignment horizontal="left" vertical="center" wrapText="1"/>
      <protection locked="0"/>
    </xf>
    <xf numFmtId="168" fontId="9" fillId="0" borderId="2" xfId="1" applyNumberFormat="1" applyFont="1" applyFill="1" applyBorder="1" applyAlignment="1" applyProtection="1">
      <alignment vertical="center"/>
      <protection locked="0"/>
    </xf>
    <xf numFmtId="164" fontId="9" fillId="0" borderId="1" xfId="1" applyFont="1" applyFill="1" applyBorder="1" applyAlignment="1" applyProtection="1">
      <alignment vertical="center" wrapText="1"/>
      <protection locked="0"/>
    </xf>
    <xf numFmtId="168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168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164" fontId="1" fillId="0" borderId="1" xfId="1" applyFont="1" applyFill="1" applyBorder="1" applyAlignment="1" applyProtection="1">
      <alignment horizontal="left" vertical="center" wrapText="1"/>
      <protection locked="0"/>
    </xf>
    <xf numFmtId="168" fontId="10" fillId="3" borderId="2" xfId="0" applyNumberFormat="1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>
      <alignment horizontal="left" vertical="center" wrapText="1"/>
    </xf>
    <xf numFmtId="169" fontId="1" fillId="0" borderId="1" xfId="1" applyNumberFormat="1" applyFont="1" applyFill="1" applyBorder="1" applyAlignment="1" applyProtection="1">
      <alignment horizontal="center" vertical="center"/>
      <protection locked="0"/>
    </xf>
    <xf numFmtId="164" fontId="9" fillId="0" borderId="1" xfId="2" applyFont="1" applyFill="1" applyBorder="1" applyAlignment="1" applyProtection="1">
      <alignment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164" fontId="13" fillId="0" borderId="0" xfId="1" applyFont="1" applyFill="1" applyAlignment="1" applyProtection="1">
      <alignment vertical="center"/>
      <protection locked="0"/>
    </xf>
    <xf numFmtId="164" fontId="9" fillId="0" borderId="1" xfId="1" applyFont="1" applyFill="1" applyBorder="1" applyAlignment="1" applyProtection="1">
      <alignment vertical="center"/>
      <protection locked="0"/>
    </xf>
    <xf numFmtId="0" fontId="9" fillId="0" borderId="0" xfId="0" applyFont="1" applyFill="1" applyAlignment="1" applyProtection="1">
      <alignment vertical="center"/>
      <protection locked="0"/>
    </xf>
    <xf numFmtId="168" fontId="10" fillId="6" borderId="2" xfId="1" applyNumberFormat="1" applyFont="1" applyFill="1" applyBorder="1" applyAlignment="1" applyProtection="1">
      <alignment horizontal="left" vertical="center"/>
      <protection locked="0"/>
    </xf>
    <xf numFmtId="164" fontId="9" fillId="4" borderId="1" xfId="1" applyFont="1" applyFill="1" applyBorder="1" applyAlignment="1" applyProtection="1">
      <alignment horizontal="center" vertical="center"/>
      <protection locked="0"/>
    </xf>
    <xf numFmtId="0" fontId="6" fillId="3" borderId="3" xfId="6" applyFont="1" applyFill="1" applyBorder="1" applyAlignment="1" applyProtection="1">
      <alignment horizontal="left" vertical="center" wrapText="1"/>
      <protection locked="0"/>
    </xf>
    <xf numFmtId="168" fontId="9" fillId="4" borderId="1" xfId="1" applyNumberFormat="1" applyFont="1" applyFill="1" applyBorder="1" applyAlignment="1" applyProtection="1">
      <alignment vertical="center"/>
      <protection locked="0"/>
    </xf>
    <xf numFmtId="164" fontId="9" fillId="4" borderId="1" xfId="1" applyFont="1" applyFill="1" applyBorder="1" applyAlignment="1" applyProtection="1">
      <alignment vertical="center" wrapText="1"/>
      <protection locked="0"/>
    </xf>
    <xf numFmtId="168" fontId="9" fillId="4" borderId="1" xfId="2" applyNumberFormat="1" applyFont="1" applyFill="1" applyBorder="1" applyAlignment="1" applyProtection="1">
      <alignment horizontal="center" vertical="center" wrapText="1"/>
      <protection locked="0"/>
    </xf>
    <xf numFmtId="0" fontId="12" fillId="4" borderId="1" xfId="3" applyFont="1" applyFill="1" applyBorder="1" applyAlignment="1">
      <alignment horizontal="left" vertical="center"/>
    </xf>
    <xf numFmtId="164" fontId="9" fillId="4" borderId="1" xfId="1" applyFont="1" applyFill="1" applyBorder="1" applyAlignment="1">
      <alignment horizontal="center" vertical="center"/>
    </xf>
    <xf numFmtId="164" fontId="9" fillId="0" borderId="1" xfId="1" quotePrefix="1" applyFont="1" applyFill="1" applyBorder="1" applyAlignment="1" applyProtection="1">
      <alignment vertical="center" wrapText="1"/>
      <protection locked="0"/>
    </xf>
    <xf numFmtId="164" fontId="9" fillId="0" borderId="3" xfId="1" applyFont="1" applyFill="1" applyBorder="1" applyAlignment="1" applyProtection="1">
      <alignment vertical="center" wrapText="1"/>
      <protection locked="0"/>
    </xf>
    <xf numFmtId="168" fontId="9" fillId="0" borderId="1" xfId="0" applyNumberFormat="1" applyFont="1" applyFill="1" applyBorder="1" applyAlignment="1" applyProtection="1">
      <alignment vertical="center"/>
      <protection locked="0"/>
    </xf>
    <xf numFmtId="0" fontId="9" fillId="0" borderId="1" xfId="0" applyFont="1" applyFill="1" applyBorder="1" applyAlignment="1" applyProtection="1">
      <alignment vertical="center" wrapText="1"/>
      <protection locked="0"/>
    </xf>
    <xf numFmtId="168" fontId="10" fillId="3" borderId="4" xfId="1" applyNumberFormat="1" applyFont="1" applyFill="1" applyBorder="1" applyAlignment="1" applyProtection="1">
      <alignment horizontal="center" vertical="center"/>
    </xf>
    <xf numFmtId="168" fontId="10" fillId="3" borderId="4" xfId="1" applyNumberFormat="1" applyFont="1" applyFill="1" applyBorder="1" applyAlignment="1" applyProtection="1">
      <alignment horizontal="left" vertical="center"/>
    </xf>
    <xf numFmtId="168" fontId="10" fillId="3" borderId="1" xfId="1" applyNumberFormat="1" applyFont="1" applyFill="1" applyBorder="1" applyAlignment="1" applyProtection="1">
      <alignment horizontal="center" vertical="center"/>
    </xf>
    <xf numFmtId="0" fontId="1" fillId="0" borderId="1" xfId="0" quotePrefix="1" applyFont="1" applyFill="1" applyBorder="1" applyAlignment="1" applyProtection="1">
      <alignment vertical="top" wrapText="1"/>
      <protection locked="0"/>
    </xf>
    <xf numFmtId="0" fontId="12" fillId="0" borderId="3" xfId="3" applyFont="1" applyFill="1" applyBorder="1" applyAlignment="1">
      <alignment horizontal="left" vertical="center"/>
    </xf>
    <xf numFmtId="0" fontId="11" fillId="0" borderId="1" xfId="8" applyFont="1" applyFill="1" applyBorder="1" applyAlignment="1" applyProtection="1">
      <alignment vertical="top" wrapText="1"/>
      <protection locked="0"/>
    </xf>
    <xf numFmtId="168" fontId="9" fillId="4" borderId="2" xfId="1" applyNumberFormat="1" applyFont="1" applyFill="1" applyBorder="1" applyAlignment="1" applyProtection="1">
      <alignment vertical="center"/>
      <protection locked="0"/>
    </xf>
    <xf numFmtId="0" fontId="1" fillId="0" borderId="1" xfId="6" applyFont="1" applyFill="1" applyBorder="1" applyAlignment="1" applyProtection="1">
      <alignment vertical="top" wrapText="1"/>
      <protection locked="0"/>
    </xf>
    <xf numFmtId="0" fontId="1" fillId="0" borderId="1" xfId="6" applyFont="1" applyFill="1" applyBorder="1" applyAlignment="1" applyProtection="1">
      <alignment horizontal="center" vertical="center"/>
      <protection locked="0"/>
    </xf>
    <xf numFmtId="164" fontId="9" fillId="0" borderId="3" xfId="1" applyFont="1" applyFill="1" applyBorder="1" applyAlignment="1" applyProtection="1">
      <alignment horizontal="center" vertical="center"/>
      <protection locked="0"/>
    </xf>
    <xf numFmtId="0" fontId="11" fillId="0" borderId="3" xfId="8" applyFont="1" applyFill="1" applyBorder="1" applyAlignment="1" applyProtection="1">
      <alignment vertical="top" wrapText="1"/>
      <protection locked="0"/>
    </xf>
    <xf numFmtId="168" fontId="9" fillId="0" borderId="2" xfId="0" applyNumberFormat="1" applyFont="1" applyFill="1" applyBorder="1" applyAlignment="1" applyProtection="1">
      <alignment vertical="center"/>
      <protection locked="0"/>
    </xf>
    <xf numFmtId="164" fontId="10" fillId="3" borderId="1" xfId="1" applyFont="1" applyFill="1" applyBorder="1" applyAlignment="1" applyProtection="1">
      <alignment horizontal="left" vertical="center"/>
      <protection locked="0"/>
    </xf>
    <xf numFmtId="168" fontId="9" fillId="0" borderId="3" xfId="1" applyNumberFormat="1" applyFont="1" applyFill="1" applyBorder="1" applyAlignment="1" applyProtection="1">
      <alignment horizontal="center" vertical="center"/>
    </xf>
    <xf numFmtId="164" fontId="9" fillId="5" borderId="1" xfId="1" applyFont="1" applyFill="1" applyBorder="1" applyAlignment="1" applyProtection="1">
      <alignment vertical="center" wrapText="1"/>
      <protection locked="0"/>
    </xf>
    <xf numFmtId="165" fontId="10" fillId="3" borderId="3" xfId="1" applyNumberFormat="1" applyFont="1" applyFill="1" applyBorder="1" applyAlignment="1" applyProtection="1">
      <alignment horizontal="left" vertical="center"/>
      <protection locked="0"/>
    </xf>
    <xf numFmtId="2" fontId="9" fillId="2" borderId="0" xfId="1" applyNumberFormat="1" applyFont="1" applyFill="1" applyAlignment="1" applyProtection="1">
      <alignment vertical="center"/>
    </xf>
    <xf numFmtId="170" fontId="9" fillId="2" borderId="0" xfId="1" applyNumberFormat="1" applyFont="1" applyFill="1" applyAlignment="1" applyProtection="1">
      <alignment horizontal="center" vertical="center"/>
    </xf>
    <xf numFmtId="166" fontId="9" fillId="2" borderId="0" xfId="1" applyNumberFormat="1" applyFont="1" applyFill="1" applyAlignment="1" applyProtection="1">
      <alignment vertical="center"/>
    </xf>
    <xf numFmtId="164" fontId="9" fillId="0" borderId="0" xfId="1" applyFont="1" applyFill="1" applyAlignment="1" applyProtection="1">
      <alignment vertical="center"/>
    </xf>
    <xf numFmtId="170" fontId="9" fillId="0" borderId="0" xfId="1" applyNumberFormat="1" applyFont="1" applyFill="1" applyAlignment="1" applyProtection="1">
      <alignment horizontal="center" vertical="center"/>
    </xf>
    <xf numFmtId="165" fontId="9" fillId="0" borderId="0" xfId="1" applyNumberFormat="1" applyFont="1" applyFill="1" applyAlignment="1" applyProtection="1">
      <alignment vertical="center"/>
    </xf>
    <xf numFmtId="166" fontId="9" fillId="0" borderId="0" xfId="1" applyNumberFormat="1" applyFont="1" applyFill="1" applyAlignment="1" applyProtection="1">
      <alignment vertical="center"/>
    </xf>
    <xf numFmtId="164" fontId="9" fillId="0" borderId="1" xfId="1" applyFont="1" applyFill="1" applyBorder="1" applyAlignment="1" applyProtection="1">
      <alignment horizontal="center" vertical="center"/>
      <protection locked="0"/>
    </xf>
    <xf numFmtId="164" fontId="9" fillId="0" borderId="2" xfId="1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>
      <alignment horizontal="center" vertical="center"/>
    </xf>
    <xf numFmtId="2" fontId="14" fillId="0" borderId="0" xfId="4" applyNumberFormat="1" applyFont="1" applyAlignment="1">
      <alignment horizontal="center"/>
    </xf>
    <xf numFmtId="164" fontId="15" fillId="2" borderId="0" xfId="1" applyFont="1" applyFill="1" applyAlignment="1" applyProtection="1">
      <alignment vertical="center" wrapText="1"/>
    </xf>
    <xf numFmtId="164" fontId="16" fillId="3" borderId="1" xfId="1" applyFont="1" applyFill="1" applyBorder="1" applyAlignment="1" applyProtection="1">
      <alignment horizontal="center" vertical="center" wrapText="1"/>
    </xf>
    <xf numFmtId="1" fontId="9" fillId="0" borderId="0" xfId="1" applyNumberFormat="1" applyFont="1" applyFill="1" applyAlignment="1" applyProtection="1">
      <alignment vertical="center"/>
      <protection locked="0"/>
    </xf>
    <xf numFmtId="164" fontId="16" fillId="3" borderId="3" xfId="1" applyFont="1" applyFill="1" applyBorder="1" applyAlignment="1" applyProtection="1">
      <alignment horizontal="left" vertical="center" wrapText="1"/>
      <protection locked="0"/>
    </xf>
    <xf numFmtId="164" fontId="11" fillId="0" borderId="1" xfId="2" applyFont="1" applyBorder="1" applyAlignment="1" applyProtection="1">
      <alignment vertical="center" wrapText="1"/>
      <protection locked="0"/>
    </xf>
    <xf numFmtId="171" fontId="9" fillId="0" borderId="6" xfId="0" applyNumberFormat="1" applyFont="1" applyFill="1" applyBorder="1" applyAlignment="1" applyProtection="1">
      <alignment horizontal="right" vertical="center"/>
      <protection locked="0"/>
    </xf>
    <xf numFmtId="164" fontId="11" fillId="3" borderId="3" xfId="1" applyFont="1" applyFill="1" applyBorder="1" applyAlignment="1" applyProtection="1">
      <alignment horizontal="left" vertical="center" wrapText="1"/>
      <protection locked="0"/>
    </xf>
    <xf numFmtId="164" fontId="17" fillId="3" borderId="3" xfId="1" applyFont="1" applyFill="1" applyBorder="1" applyAlignment="1" applyProtection="1">
      <alignment horizontal="left" vertical="center" wrapText="1"/>
      <protection locked="0"/>
    </xf>
    <xf numFmtId="164" fontId="18" fillId="0" borderId="3" xfId="2" applyFont="1" applyBorder="1" applyAlignment="1" applyProtection="1">
      <alignment vertical="center" wrapText="1"/>
      <protection locked="0"/>
    </xf>
    <xf numFmtId="164" fontId="1" fillId="4" borderId="1" xfId="1" applyFont="1" applyFill="1" applyBorder="1" applyAlignment="1" applyProtection="1">
      <alignment horizontal="left" vertical="center" wrapText="1"/>
      <protection locked="0"/>
    </xf>
    <xf numFmtId="164" fontId="11" fillId="4" borderId="1" xfId="2" applyFont="1" applyFill="1" applyBorder="1" applyAlignment="1" applyProtection="1">
      <alignment vertical="center" wrapText="1"/>
      <protection locked="0"/>
    </xf>
    <xf numFmtId="171" fontId="9" fillId="4" borderId="6" xfId="0" applyNumberFormat="1" applyFont="1" applyFill="1" applyBorder="1" applyAlignment="1" applyProtection="1">
      <alignment horizontal="right" vertical="center"/>
      <protection locked="0"/>
    </xf>
    <xf numFmtId="171" fontId="9" fillId="4" borderId="1" xfId="0" applyNumberFormat="1" applyFont="1" applyFill="1" applyBorder="1" applyAlignment="1" applyProtection="1">
      <alignment horizontal="right" vertical="center"/>
      <protection locked="0"/>
    </xf>
    <xf numFmtId="164" fontId="9" fillId="0" borderId="6" xfId="1" applyFont="1" applyFill="1" applyBorder="1" applyAlignment="1" applyProtection="1">
      <alignment horizontal="center" vertical="center"/>
      <protection locked="0"/>
    </xf>
    <xf numFmtId="168" fontId="9" fillId="0" borderId="7" xfId="2" applyNumberFormat="1" applyFont="1" applyFill="1" applyBorder="1" applyAlignment="1" applyProtection="1">
      <alignment horizontal="center" vertical="center" wrapText="1"/>
      <protection locked="0"/>
    </xf>
    <xf numFmtId="164" fontId="11" fillId="0" borderId="6" xfId="2" applyFont="1" applyFill="1" applyBorder="1" applyAlignment="1" applyProtection="1">
      <alignment vertical="center" wrapText="1"/>
      <protection locked="0"/>
    </xf>
    <xf numFmtId="0" fontId="12" fillId="0" borderId="6" xfId="3" applyFont="1" applyFill="1" applyBorder="1" applyAlignment="1">
      <alignment horizontal="left" vertical="center"/>
    </xf>
    <xf numFmtId="0" fontId="6" fillId="3" borderId="3" xfId="0" applyFont="1" applyFill="1" applyBorder="1" applyAlignment="1" applyProtection="1">
      <alignment vertical="top" wrapText="1"/>
      <protection locked="0"/>
    </xf>
    <xf numFmtId="164" fontId="9" fillId="3" borderId="3" xfId="1" applyFont="1" applyFill="1" applyBorder="1" applyAlignment="1" applyProtection="1">
      <alignment horizontal="center" vertical="center"/>
      <protection locked="0"/>
    </xf>
    <xf numFmtId="164" fontId="11" fillId="3" borderId="3" xfId="2" applyFont="1" applyFill="1" applyBorder="1" applyAlignment="1" applyProtection="1">
      <alignment vertical="center" wrapText="1"/>
      <protection locked="0"/>
    </xf>
    <xf numFmtId="0" fontId="12" fillId="3" borderId="3" xfId="3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 applyProtection="1">
      <alignment vertical="top" wrapText="1"/>
      <protection locked="0"/>
    </xf>
    <xf numFmtId="0" fontId="1" fillId="0" borderId="1" xfId="0" applyNumberFormat="1" applyFont="1" applyFill="1" applyBorder="1" applyAlignment="1" applyProtection="1">
      <alignment horizontal="center" vertical="top" wrapText="1"/>
      <protection locked="0"/>
    </xf>
    <xf numFmtId="168" fontId="1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3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 applyProtection="1">
      <alignment horizontal="right" vertical="top" wrapText="1"/>
      <protection locked="0"/>
    </xf>
    <xf numFmtId="164" fontId="11" fillId="0" borderId="1" xfId="2" applyFont="1" applyFill="1" applyBorder="1" applyAlignment="1" applyProtection="1">
      <alignment vertical="center" wrapText="1"/>
      <protection locked="0"/>
    </xf>
    <xf numFmtId="164" fontId="11" fillId="0" borderId="7" xfId="2" applyFont="1" applyBorder="1" applyAlignment="1" applyProtection="1">
      <alignment vertical="center" wrapText="1"/>
      <protection locked="0"/>
    </xf>
    <xf numFmtId="168" fontId="9" fillId="4" borderId="1" xfId="0" applyNumberFormat="1" applyFont="1" applyFill="1" applyBorder="1" applyAlignment="1" applyProtection="1">
      <alignment vertical="center"/>
      <protection locked="0"/>
    </xf>
    <xf numFmtId="164" fontId="17" fillId="3" borderId="3" xfId="1" applyFont="1" applyFill="1" applyBorder="1" applyAlignment="1" applyProtection="1">
      <alignment horizontal="left" vertical="center"/>
      <protection locked="0"/>
    </xf>
    <xf numFmtId="0" fontId="9" fillId="4" borderId="1" xfId="0" applyFont="1" applyFill="1" applyBorder="1" applyAlignment="1" applyProtection="1">
      <alignment vertical="center" wrapText="1"/>
      <protection locked="0"/>
    </xf>
    <xf numFmtId="164" fontId="11" fillId="3" borderId="3" xfId="1" applyFont="1" applyFill="1" applyBorder="1" applyAlignment="1" applyProtection="1">
      <alignment horizontal="left" vertical="center"/>
      <protection locked="0"/>
    </xf>
    <xf numFmtId="164" fontId="11" fillId="0" borderId="1" xfId="1" applyFont="1" applyFill="1" applyBorder="1" applyAlignment="1" applyProtection="1">
      <alignment vertical="center" wrapText="1"/>
    </xf>
    <xf numFmtId="0" fontId="12" fillId="0" borderId="5" xfId="3" applyFont="1" applyFill="1" applyBorder="1" applyAlignment="1">
      <alignment horizontal="left" vertical="center"/>
    </xf>
    <xf numFmtId="164" fontId="9" fillId="0" borderId="8" xfId="1" applyFont="1" applyFill="1" applyBorder="1" applyAlignment="1" applyProtection="1">
      <alignment horizontal="center" vertical="center"/>
      <protection locked="0"/>
    </xf>
    <xf numFmtId="0" fontId="12" fillId="0" borderId="9" xfId="3" applyFont="1" applyFill="1" applyBorder="1" applyAlignment="1">
      <alignment horizontal="left" vertical="center"/>
    </xf>
    <xf numFmtId="164" fontId="17" fillId="3" borderId="1" xfId="1" applyFont="1" applyFill="1" applyBorder="1" applyAlignment="1" applyProtection="1">
      <alignment horizontal="left" vertical="center"/>
      <protection locked="0"/>
    </xf>
    <xf numFmtId="164" fontId="15" fillId="0" borderId="1" xfId="2" applyFont="1" applyFill="1" applyBorder="1" applyAlignment="1" applyProtection="1">
      <alignment vertical="center" wrapText="1"/>
      <protection locked="0"/>
    </xf>
    <xf numFmtId="168" fontId="9" fillId="0" borderId="6" xfId="2" applyNumberFormat="1" applyFont="1" applyFill="1" applyBorder="1" applyAlignment="1" applyProtection="1">
      <alignment horizontal="center" vertical="center" wrapText="1"/>
      <protection locked="0"/>
    </xf>
    <xf numFmtId="164" fontId="11" fillId="0" borderId="0" xfId="1" applyFont="1" applyFill="1" applyAlignment="1" applyProtection="1">
      <alignment vertical="center" wrapText="1"/>
    </xf>
    <xf numFmtId="164" fontId="18" fillId="0" borderId="1" xfId="2" applyFont="1" applyFill="1" applyBorder="1" applyAlignment="1" applyProtection="1">
      <alignment vertical="center" wrapText="1"/>
      <protection locked="0"/>
    </xf>
    <xf numFmtId="168" fontId="10" fillId="3" borderId="3" xfId="1" applyNumberFormat="1" applyFont="1" applyFill="1" applyBorder="1" applyAlignment="1" applyProtection="1">
      <alignment horizontal="right" vertical="center"/>
    </xf>
    <xf numFmtId="169" fontId="1" fillId="0" borderId="6" xfId="1" applyNumberFormat="1" applyFont="1" applyFill="1" applyBorder="1" applyAlignment="1" applyProtection="1">
      <alignment horizontal="center" vertical="center"/>
      <protection locked="0"/>
    </xf>
    <xf numFmtId="164" fontId="11" fillId="3" borderId="1" xfId="1" applyFont="1" applyFill="1" applyBorder="1" applyAlignment="1" applyProtection="1">
      <alignment horizontal="left" vertical="center"/>
      <protection locked="0"/>
    </xf>
    <xf numFmtId="164" fontId="1" fillId="4" borderId="3" xfId="1" applyFont="1" applyFill="1" applyBorder="1" applyAlignment="1" applyProtection="1">
      <alignment horizontal="left" vertical="center" wrapText="1"/>
      <protection locked="0"/>
    </xf>
    <xf numFmtId="0" fontId="12" fillId="4" borderId="3" xfId="3" applyFont="1" applyFill="1" applyBorder="1" applyAlignment="1">
      <alignment horizontal="left" vertical="center"/>
    </xf>
    <xf numFmtId="0" fontId="9" fillId="4" borderId="2" xfId="0" applyFont="1" applyFill="1" applyBorder="1" applyAlignment="1" applyProtection="1">
      <alignment vertical="center" wrapText="1"/>
      <protection locked="0"/>
    </xf>
    <xf numFmtId="0" fontId="12" fillId="4" borderId="5" xfId="3" applyFont="1" applyFill="1" applyBorder="1" applyAlignment="1">
      <alignment horizontal="left" vertical="center"/>
    </xf>
    <xf numFmtId="164" fontId="1" fillId="4" borderId="2" xfId="1" applyFont="1" applyFill="1" applyBorder="1" applyAlignment="1" applyProtection="1">
      <alignment horizontal="left" vertical="center" wrapText="1"/>
      <protection locked="0"/>
    </xf>
    <xf numFmtId="168" fontId="9" fillId="4" borderId="2" xfId="0" applyNumberFormat="1" applyFont="1" applyFill="1" applyBorder="1" applyAlignment="1" applyProtection="1">
      <alignment horizontal="right" vertical="center"/>
      <protection locked="0"/>
    </xf>
    <xf numFmtId="164" fontId="9" fillId="4" borderId="10" xfId="1" applyFont="1" applyFill="1" applyBorder="1" applyAlignment="1" applyProtection="1">
      <alignment horizontal="left" vertical="center"/>
      <protection locked="0"/>
    </xf>
    <xf numFmtId="168" fontId="9" fillId="4" borderId="1" xfId="1" applyNumberFormat="1" applyFont="1" applyFill="1" applyBorder="1" applyAlignment="1" applyProtection="1">
      <alignment horizontal="center" vertical="center"/>
    </xf>
    <xf numFmtId="164" fontId="11" fillId="4" borderId="1" xfId="1" applyFont="1" applyFill="1" applyBorder="1" applyAlignment="1" applyProtection="1">
      <alignment horizontal="left" vertical="center"/>
      <protection locked="0"/>
    </xf>
    <xf numFmtId="168" fontId="9" fillId="4" borderId="1" xfId="0" applyNumberFormat="1" applyFont="1" applyFill="1" applyBorder="1" applyAlignment="1" applyProtection="1">
      <alignment horizontal="right" vertical="center"/>
      <protection locked="0"/>
    </xf>
    <xf numFmtId="164" fontId="11" fillId="3" borderId="1" xfId="1" applyFont="1" applyFill="1" applyBorder="1" applyAlignment="1" applyProtection="1">
      <alignment horizontal="left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164" fontId="18" fillId="0" borderId="3" xfId="2" applyFont="1" applyFill="1" applyBorder="1" applyAlignment="1" applyProtection="1">
      <alignment vertical="center" wrapText="1"/>
      <protection locked="0"/>
    </xf>
    <xf numFmtId="0" fontId="19" fillId="0" borderId="8" xfId="0" applyFont="1" applyFill="1" applyBorder="1" applyAlignment="1" applyProtection="1">
      <alignment horizontal="center" vertical="center"/>
      <protection locked="0"/>
    </xf>
    <xf numFmtId="168" fontId="9" fillId="4" borderId="3" xfId="1" applyNumberFormat="1" applyFont="1" applyFill="1" applyBorder="1" applyAlignment="1" applyProtection="1">
      <alignment vertical="center"/>
      <protection locked="0"/>
    </xf>
    <xf numFmtId="164" fontId="9" fillId="4" borderId="1" xfId="1" quotePrefix="1" applyFont="1" applyFill="1" applyBorder="1" applyAlignment="1" applyProtection="1">
      <alignment vertical="center" wrapText="1"/>
      <protection locked="0"/>
    </xf>
    <xf numFmtId="168" fontId="9" fillId="0" borderId="1" xfId="1" applyNumberFormat="1" applyFont="1" applyFill="1" applyBorder="1" applyAlignment="1" applyProtection="1">
      <alignment horizontal="right" vertical="top"/>
      <protection locked="0"/>
    </xf>
    <xf numFmtId="168" fontId="9" fillId="0" borderId="2" xfId="2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vertical="center"/>
      <protection locked="0"/>
    </xf>
    <xf numFmtId="168" fontId="9" fillId="0" borderId="8" xfId="2" applyNumberFormat="1" applyFont="1" applyFill="1" applyBorder="1" applyAlignment="1" applyProtection="1">
      <alignment horizontal="center" vertical="center" wrapText="1"/>
      <protection locked="0"/>
    </xf>
    <xf numFmtId="164" fontId="18" fillId="0" borderId="1" xfId="2" applyFont="1" applyBorder="1" applyAlignment="1" applyProtection="1">
      <alignment vertical="center" wrapText="1"/>
      <protection locked="0"/>
    </xf>
    <xf numFmtId="164" fontId="9" fillId="4" borderId="3" xfId="1" applyFont="1" applyFill="1" applyBorder="1" applyAlignment="1" applyProtection="1">
      <alignment horizontal="center" vertical="center"/>
      <protection locked="0"/>
    </xf>
    <xf numFmtId="168" fontId="9" fillId="4" borderId="3" xfId="2" applyNumberFormat="1" applyFont="1" applyFill="1" applyBorder="1" applyAlignment="1" applyProtection="1">
      <alignment horizontal="center" vertical="center" wrapText="1"/>
      <protection locked="0"/>
    </xf>
    <xf numFmtId="164" fontId="11" fillId="0" borderId="1" xfId="1" applyFont="1" applyFill="1" applyBorder="1" applyAlignment="1" applyProtection="1">
      <alignment vertical="center"/>
      <protection locked="0"/>
    </xf>
    <xf numFmtId="0" fontId="11" fillId="0" borderId="0" xfId="0" applyFont="1" applyFill="1" applyAlignment="1" applyProtection="1">
      <alignment vertical="center"/>
      <protection locked="0"/>
    </xf>
    <xf numFmtId="164" fontId="18" fillId="0" borderId="1" xfId="1" applyFont="1" applyFill="1" applyBorder="1" applyAlignment="1" applyProtection="1">
      <alignment vertical="center"/>
      <protection locked="0"/>
    </xf>
    <xf numFmtId="164" fontId="9" fillId="4" borderId="3" xfId="1" applyFont="1" applyFill="1" applyBorder="1" applyAlignment="1" applyProtection="1">
      <alignment vertical="center" wrapText="1"/>
      <protection locked="0"/>
    </xf>
    <xf numFmtId="168" fontId="9" fillId="0" borderId="2" xfId="1" applyNumberFormat="1" applyFont="1" applyFill="1" applyBorder="1" applyAlignment="1" applyProtection="1">
      <alignment horizontal="right" vertical="center"/>
      <protection locked="0"/>
    </xf>
    <xf numFmtId="164" fontId="13" fillId="4" borderId="1" xfId="1" applyFont="1" applyFill="1" applyBorder="1" applyAlignment="1" applyProtection="1">
      <alignment vertical="center" wrapText="1"/>
      <protection locked="0"/>
    </xf>
    <xf numFmtId="168" fontId="13" fillId="4" borderId="1" xfId="2" applyNumberFormat="1" applyFont="1" applyFill="1" applyBorder="1" applyAlignment="1" applyProtection="1">
      <alignment horizontal="center" vertical="center" wrapText="1"/>
      <protection locked="0"/>
    </xf>
    <xf numFmtId="0" fontId="13" fillId="4" borderId="1" xfId="3" applyFont="1" applyFill="1" applyBorder="1" applyAlignment="1">
      <alignment horizontal="left" vertical="center"/>
    </xf>
    <xf numFmtId="164" fontId="10" fillId="5" borderId="1" xfId="1" applyFont="1" applyFill="1" applyBorder="1" applyAlignment="1" applyProtection="1">
      <alignment horizontal="left" vertical="center"/>
      <protection locked="0"/>
    </xf>
    <xf numFmtId="168" fontId="10" fillId="5" borderId="1" xfId="1" applyNumberFormat="1" applyFont="1" applyFill="1" applyBorder="1" applyAlignment="1" applyProtection="1">
      <alignment horizontal="center" vertical="center"/>
    </xf>
    <xf numFmtId="164" fontId="17" fillId="5" borderId="1" xfId="1" applyFont="1" applyFill="1" applyBorder="1" applyAlignment="1" applyProtection="1">
      <alignment horizontal="left" vertical="center"/>
      <protection locked="0"/>
    </xf>
    <xf numFmtId="0" fontId="7" fillId="4" borderId="1" xfId="0" applyFont="1" applyFill="1" applyBorder="1" applyAlignment="1">
      <alignment horizontal="left" vertical="center" wrapText="1"/>
    </xf>
    <xf numFmtId="0" fontId="19" fillId="4" borderId="4" xfId="0" applyFont="1" applyFill="1" applyBorder="1" applyAlignment="1">
      <alignment horizontal="left" vertical="center" wrapText="1"/>
    </xf>
    <xf numFmtId="164" fontId="11" fillId="4" borderId="1" xfId="1" applyFont="1" applyFill="1" applyBorder="1" applyAlignment="1" applyProtection="1">
      <alignment vertical="center" wrapText="1"/>
    </xf>
    <xf numFmtId="168" fontId="9" fillId="4" borderId="6" xfId="2" applyNumberFormat="1" applyFont="1" applyFill="1" applyBorder="1" applyAlignment="1" applyProtection="1">
      <alignment horizontal="center" vertical="center" wrapText="1"/>
      <protection locked="0"/>
    </xf>
    <xf numFmtId="164" fontId="11" fillId="0" borderId="3" xfId="2" applyFont="1" applyFill="1" applyBorder="1" applyAlignment="1" applyProtection="1">
      <alignment vertical="center" wrapText="1"/>
      <protection locked="0"/>
    </xf>
    <xf numFmtId="0" fontId="12" fillId="0" borderId="7" xfId="3" applyFont="1" applyFill="1" applyBorder="1" applyAlignment="1">
      <alignment horizontal="left" vertical="center"/>
    </xf>
    <xf numFmtId="168" fontId="9" fillId="0" borderId="1" xfId="1" applyNumberFormat="1" applyFont="1" applyFill="1" applyBorder="1" applyAlignment="1" applyProtection="1">
      <alignment horizontal="right" vertical="center"/>
      <protection locked="0"/>
    </xf>
    <xf numFmtId="164" fontId="9" fillId="3" borderId="1" xfId="1" applyFont="1" applyFill="1" applyBorder="1" applyAlignment="1" applyProtection="1">
      <alignment horizontal="left" vertical="center" wrapText="1"/>
      <protection locked="0"/>
    </xf>
    <xf numFmtId="0" fontId="21" fillId="3" borderId="1" xfId="6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64" fontId="1" fillId="0" borderId="1" xfId="2" applyFont="1" applyBorder="1" applyAlignment="1" applyProtection="1">
      <alignment vertical="top" wrapText="1"/>
      <protection locked="0"/>
    </xf>
    <xf numFmtId="164" fontId="1" fillId="0" borderId="1" xfId="2" applyFont="1" applyBorder="1" applyAlignment="1" applyProtection="1">
      <alignment vertical="center" wrapText="1"/>
      <protection locked="0"/>
    </xf>
    <xf numFmtId="164" fontId="3" fillId="7" borderId="1" xfId="2" applyFont="1" applyFill="1" applyBorder="1" applyAlignment="1" applyProtection="1">
      <alignment vertical="top" wrapText="1"/>
      <protection locked="0"/>
    </xf>
    <xf numFmtId="164" fontId="9" fillId="7" borderId="1" xfId="2" applyFont="1" applyFill="1" applyBorder="1" applyAlignment="1" applyProtection="1">
      <alignment vertical="center" wrapText="1"/>
      <protection locked="0"/>
    </xf>
    <xf numFmtId="164" fontId="11" fillId="7" borderId="3" xfId="1" applyFont="1" applyFill="1" applyBorder="1" applyAlignment="1" applyProtection="1">
      <alignment horizontal="left" vertical="center" wrapText="1"/>
      <protection locked="0"/>
    </xf>
    <xf numFmtId="164" fontId="1" fillId="7" borderId="1" xfId="2" applyFont="1" applyFill="1" applyBorder="1" applyAlignment="1" applyProtection="1">
      <alignment vertical="center" wrapText="1"/>
      <protection locked="0"/>
    </xf>
    <xf numFmtId="168" fontId="9" fillId="0" borderId="4" xfId="1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 applyProtection="1">
      <alignment vertical="center" wrapText="1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68" fontId="1" fillId="4" borderId="1" xfId="2" applyNumberFormat="1" applyFont="1" applyFill="1" applyBorder="1" applyAlignment="1" applyProtection="1">
      <alignment horizontal="center" vertical="center" wrapText="1"/>
      <protection locked="0"/>
    </xf>
    <xf numFmtId="164" fontId="3" fillId="4" borderId="1" xfId="2" applyFont="1" applyFill="1" applyBorder="1" applyAlignment="1" applyProtection="1">
      <alignment vertical="top"/>
      <protection locked="0"/>
    </xf>
    <xf numFmtId="0" fontId="7" fillId="4" borderId="1" xfId="3" applyFont="1" applyFill="1" applyBorder="1" applyAlignment="1">
      <alignment horizontal="left" vertical="center"/>
    </xf>
    <xf numFmtId="164" fontId="11" fillId="0" borderId="0" xfId="1" applyFont="1" applyFill="1" applyAlignment="1" applyProtection="1">
      <alignment vertical="center"/>
      <protection locked="0"/>
    </xf>
    <xf numFmtId="164" fontId="11" fillId="0" borderId="7" xfId="2" applyFont="1" applyFill="1" applyBorder="1" applyAlignment="1" applyProtection="1">
      <alignment vertical="center" wrapText="1"/>
      <protection locked="0"/>
    </xf>
    <xf numFmtId="0" fontId="7" fillId="4" borderId="10" xfId="0" applyFont="1" applyFill="1" applyBorder="1" applyAlignment="1">
      <alignment horizontal="left" vertical="center" wrapText="1"/>
    </xf>
    <xf numFmtId="0" fontId="1" fillId="4" borderId="1" xfId="6" applyFont="1" applyFill="1" applyBorder="1" applyAlignment="1" applyProtection="1">
      <alignment horizontal="left" vertical="center" wrapText="1"/>
      <protection locked="0"/>
    </xf>
    <xf numFmtId="0" fontId="7" fillId="4" borderId="4" xfId="0" applyFont="1" applyFill="1" applyBorder="1" applyAlignment="1">
      <alignment horizontal="left" vertical="center" wrapText="1"/>
    </xf>
    <xf numFmtId="164" fontId="10" fillId="8" borderId="1" xfId="1" applyFont="1" applyFill="1" applyBorder="1" applyAlignment="1" applyProtection="1">
      <alignment vertical="center" wrapText="1"/>
      <protection locked="0"/>
    </xf>
    <xf numFmtId="168" fontId="10" fillId="3" borderId="7" xfId="1" applyNumberFormat="1" applyFont="1" applyFill="1" applyBorder="1" applyAlignment="1" applyProtection="1">
      <alignment horizontal="center" vertical="center"/>
    </xf>
    <xf numFmtId="164" fontId="17" fillId="3" borderId="7" xfId="1" applyFont="1" applyFill="1" applyBorder="1" applyAlignment="1" applyProtection="1">
      <alignment horizontal="left" vertical="center"/>
      <protection locked="0"/>
    </xf>
    <xf numFmtId="164" fontId="10" fillId="3" borderId="7" xfId="1" applyFont="1" applyFill="1" applyBorder="1" applyAlignment="1" applyProtection="1">
      <alignment horizontal="left" vertical="center"/>
      <protection locked="0"/>
    </xf>
    <xf numFmtId="169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164" fontId="16" fillId="3" borderId="3" xfId="1" applyFont="1" applyFill="1" applyBorder="1" applyAlignment="1" applyProtection="1">
      <alignment horizontal="left" vertical="center"/>
      <protection locked="0"/>
    </xf>
    <xf numFmtId="164" fontId="20" fillId="3" borderId="3" xfId="1" applyFont="1" applyFill="1" applyBorder="1" applyAlignment="1" applyProtection="1">
      <alignment horizontal="left" vertical="center"/>
      <protection locked="0"/>
    </xf>
    <xf numFmtId="164" fontId="16" fillId="3" borderId="1" xfId="1" applyFont="1" applyFill="1" applyBorder="1" applyAlignment="1" applyProtection="1">
      <alignment horizontal="left" vertical="center"/>
      <protection locked="0"/>
    </xf>
    <xf numFmtId="164" fontId="15" fillId="5" borderId="1" xfId="1" applyFont="1" applyFill="1" applyBorder="1" applyAlignment="1" applyProtection="1">
      <alignment vertical="center" wrapText="1"/>
      <protection locked="0"/>
    </xf>
    <xf numFmtId="164" fontId="15" fillId="0" borderId="0" xfId="1" applyFont="1" applyFill="1" applyAlignment="1" applyProtection="1">
      <alignment vertical="center" wrapText="1"/>
    </xf>
  </cellXfs>
  <cellStyles count="9">
    <cellStyle name="$" xfId="4"/>
    <cellStyle name="Comma 100" xfId="5"/>
    <cellStyle name="Normal" xfId="0" builtinId="0"/>
    <cellStyle name="Normal 10 3" xfId="1"/>
    <cellStyle name="Normal 10 3 2" xfId="6"/>
    <cellStyle name="Normal 2 14" xfId="2"/>
    <cellStyle name="Normal 2 14 6" xfId="8"/>
    <cellStyle name="Normal 2 66 4 2 2" xfId="7"/>
    <cellStyle name="Normal 89" xfId="3"/>
  </cellStyles>
  <dxfs count="49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FWA\FA\5.%20Delivery\2021\2.%20Working%20in%20Process\1.%20Classes\1.%20Fresher\HN21_FR_Android_03\2.Plan&amp;Report\1.%20Course%20Plan\HN21_FR_Android_03_Training-Delivery-Plan_v1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FS-ACADEMY/1.%20Courses/DN20_FRF_FJW_01/Slide%20khai%20giang_Calendar_Gui%20hv/DN20_FRF_FJW_01_Training%20Delivery%20Plan%20File_v1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A/1.Fresher/1.%20FR%20Courses/FR_2023/4.%20DN23_FR_.NET_01%20(TuyenNTT1-SonTTH1)/DN23_FR_NET_01_Training%20Delivery%20Plan%20File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Overall plan"/>
      <sheetName val="Budget Estimation &amp; Tracking"/>
      <sheetName val="Registration list"/>
      <sheetName val="Training Calendar"/>
      <sheetName val="Training Calendar Overview"/>
      <sheetName val="Event log"/>
      <sheetName val="Training  Feedback"/>
      <sheetName val="Trainer Effort &amp; Evaluation"/>
      <sheetName val="Closure report"/>
      <sheetName val="Preparation"/>
      <sheetName val="Reference"/>
      <sheetName val="Record of chan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G3" t="str">
            <v>Company</v>
          </cell>
          <cell r="AE3" t="str">
            <v>Lecture</v>
          </cell>
        </row>
        <row r="4">
          <cell r="AE4" t="str">
            <v>Create/Update coursewares</v>
          </cell>
        </row>
        <row r="5">
          <cell r="AE5" t="str">
            <v>Review course wares</v>
          </cell>
        </row>
        <row r="6">
          <cell r="AE6" t="str">
            <v>Mark</v>
          </cell>
        </row>
        <row r="7">
          <cell r="AE7" t="str">
            <v>Support/Guide</v>
          </cell>
        </row>
        <row r="8">
          <cell r="AE8" t="str">
            <v>Interview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Overall plan"/>
      <sheetName val="Budget Estimation &amp; Tracking"/>
      <sheetName val="Registration list"/>
      <sheetName val="Training Calendar"/>
      <sheetName val="Preparation"/>
      <sheetName val="Event log"/>
      <sheetName val="Training  Feedback"/>
      <sheetName val="Trainer Effort &amp; Evaluation"/>
      <sheetName val="Closure report"/>
      <sheetName val="Reference"/>
      <sheetName val="Record of changes"/>
    </sheetNames>
    <sheetDataSet>
      <sheetData sheetId="0"/>
      <sheetData sheetId="1"/>
      <sheetData sheetId="2">
        <row r="6">
          <cell r="C6" t="str">
            <v>DN20_FRF_FJW_01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E3" t="str">
            <v>Lecture</v>
          </cell>
        </row>
        <row r="4">
          <cell r="AE4" t="str">
            <v>Create/Update coursewares</v>
          </cell>
        </row>
        <row r="5">
          <cell r="AE5" t="str">
            <v>Review course wares</v>
          </cell>
        </row>
        <row r="6">
          <cell r="AE6" t="str">
            <v>Mark</v>
          </cell>
        </row>
        <row r="7">
          <cell r="AE7" t="str">
            <v>Support/Guide</v>
          </cell>
        </row>
        <row r="8">
          <cell r="AE8" t="str">
            <v>Interview</v>
          </cell>
        </row>
      </sheetData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Overall plan"/>
      <sheetName val="Budget Estimation &amp; Tracking"/>
      <sheetName val="Registration list"/>
      <sheetName val="Training Calendar"/>
      <sheetName val="Preparation"/>
      <sheetName val="Event log"/>
      <sheetName val="Training  Feedback"/>
      <sheetName val="Trainer Effort &amp; Evaluation"/>
      <sheetName val="Reference"/>
      <sheetName val="Closure report"/>
      <sheetName val="Record of chan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8">
          <cell r="AZ48" t="str">
            <v>Day of week</v>
          </cell>
          <cell r="BA48" t="str">
            <v>Time</v>
          </cell>
          <cell r="BB48" t="str">
            <v>PIC</v>
          </cell>
          <cell r="BC48" t="str">
            <v>Title</v>
          </cell>
          <cell r="BD48" t="str">
            <v>Subject</v>
          </cell>
          <cell r="BE48" t="str">
            <v>Type</v>
          </cell>
        </row>
        <row r="49">
          <cell r="AZ49">
            <v>3</v>
          </cell>
          <cell r="BA49" t="str">
            <v>15h00~17h00</v>
          </cell>
          <cell r="BB49" t="str">
            <v>TrangTTT7</v>
          </cell>
          <cell r="BC49" t="str">
            <v>Study English</v>
          </cell>
          <cell r="BD49" t="str">
            <v>English</v>
          </cell>
          <cell r="BE49" t="str">
            <v>Offline</v>
          </cell>
        </row>
        <row r="50">
          <cell r="AZ50">
            <v>4</v>
          </cell>
          <cell r="BA50" t="str">
            <v>15h00~16h30</v>
          </cell>
          <cell r="BB50" t="str">
            <v>TrangTTT7</v>
          </cell>
          <cell r="BC50" t="str">
            <v>Study English</v>
          </cell>
          <cell r="BD50" t="str">
            <v>English</v>
          </cell>
          <cell r="BE50" t="str">
            <v>Offline</v>
          </cell>
        </row>
        <row r="51">
          <cell r="AZ51">
            <v>6</v>
          </cell>
          <cell r="BA51" t="str">
            <v>15h00~17h00</v>
          </cell>
          <cell r="BB51" t="str">
            <v>TrangTTT7</v>
          </cell>
          <cell r="BC51" t="str">
            <v>Study English</v>
          </cell>
          <cell r="BD51" t="str">
            <v>English</v>
          </cell>
          <cell r="BE51" t="str">
            <v>Online</v>
          </cell>
        </row>
        <row r="61">
          <cell r="AT61">
            <v>1</v>
          </cell>
          <cell r="AU61">
            <v>1</v>
          </cell>
          <cell r="AV61">
            <v>1</v>
          </cell>
          <cell r="AW61">
            <v>4</v>
          </cell>
          <cell r="AX61">
            <v>44958</v>
          </cell>
          <cell r="AY61" t="str">
            <v>No</v>
          </cell>
        </row>
        <row r="62">
          <cell r="AT62">
            <v>2</v>
          </cell>
          <cell r="AU62">
            <v>2</v>
          </cell>
          <cell r="AV62">
            <v>1</v>
          </cell>
          <cell r="AW62">
            <v>5</v>
          </cell>
          <cell r="AX62">
            <v>44959</v>
          </cell>
          <cell r="AY62" t="str">
            <v>No</v>
          </cell>
        </row>
        <row r="63">
          <cell r="AT63">
            <v>3</v>
          </cell>
          <cell r="AU63">
            <v>3</v>
          </cell>
          <cell r="AV63">
            <v>1</v>
          </cell>
          <cell r="AW63">
            <v>6</v>
          </cell>
          <cell r="AX63">
            <v>44960</v>
          </cell>
          <cell r="AY63" t="str">
            <v>No</v>
          </cell>
        </row>
        <row r="64">
          <cell r="AT64">
            <v>3</v>
          </cell>
          <cell r="AU64" t="str">
            <v/>
          </cell>
          <cell r="AV64">
            <v>1</v>
          </cell>
          <cell r="AW64">
            <v>7</v>
          </cell>
          <cell r="AX64">
            <v>44961</v>
          </cell>
          <cell r="AY64" t="str">
            <v>Yes</v>
          </cell>
        </row>
        <row r="65">
          <cell r="AT65">
            <v>3</v>
          </cell>
          <cell r="AU65" t="str">
            <v/>
          </cell>
          <cell r="AV65">
            <v>1</v>
          </cell>
          <cell r="AW65">
            <v>1</v>
          </cell>
          <cell r="AX65">
            <v>44962</v>
          </cell>
          <cell r="AY65" t="str">
            <v>Yes</v>
          </cell>
        </row>
        <row r="66">
          <cell r="AT66">
            <v>4</v>
          </cell>
          <cell r="AU66">
            <v>4</v>
          </cell>
          <cell r="AV66">
            <v>1</v>
          </cell>
          <cell r="AW66">
            <v>2</v>
          </cell>
          <cell r="AX66">
            <v>44963</v>
          </cell>
          <cell r="AY66" t="str">
            <v>No</v>
          </cell>
        </row>
        <row r="67">
          <cell r="AT67">
            <v>5</v>
          </cell>
          <cell r="AU67">
            <v>5</v>
          </cell>
          <cell r="AV67">
            <v>1</v>
          </cell>
          <cell r="AW67">
            <v>3</v>
          </cell>
          <cell r="AX67">
            <v>44964</v>
          </cell>
          <cell r="AY67" t="str">
            <v>No</v>
          </cell>
        </row>
        <row r="68">
          <cell r="AT68">
            <v>6</v>
          </cell>
          <cell r="AU68">
            <v>6</v>
          </cell>
          <cell r="AV68">
            <v>2</v>
          </cell>
          <cell r="AW68">
            <v>4</v>
          </cell>
          <cell r="AX68">
            <v>44965</v>
          </cell>
          <cell r="AY68" t="str">
            <v>No</v>
          </cell>
        </row>
        <row r="69">
          <cell r="AT69">
            <v>7</v>
          </cell>
          <cell r="AU69">
            <v>7</v>
          </cell>
          <cell r="AV69">
            <v>2</v>
          </cell>
          <cell r="AW69">
            <v>5</v>
          </cell>
          <cell r="AX69">
            <v>44966</v>
          </cell>
          <cell r="AY69" t="str">
            <v>No</v>
          </cell>
        </row>
        <row r="70">
          <cell r="AT70">
            <v>8</v>
          </cell>
          <cell r="AU70">
            <v>8</v>
          </cell>
          <cell r="AV70">
            <v>2</v>
          </cell>
          <cell r="AW70">
            <v>6</v>
          </cell>
          <cell r="AX70">
            <v>44967</v>
          </cell>
          <cell r="AY70" t="str">
            <v>No</v>
          </cell>
        </row>
        <row r="71">
          <cell r="AT71">
            <v>8</v>
          </cell>
          <cell r="AU71" t="str">
            <v/>
          </cell>
          <cell r="AV71">
            <v>2</v>
          </cell>
          <cell r="AW71">
            <v>7</v>
          </cell>
          <cell r="AX71">
            <v>44968</v>
          </cell>
          <cell r="AY71" t="str">
            <v>Yes</v>
          </cell>
        </row>
        <row r="72">
          <cell r="AT72">
            <v>8</v>
          </cell>
          <cell r="AU72" t="str">
            <v/>
          </cell>
          <cell r="AV72">
            <v>2</v>
          </cell>
          <cell r="AW72">
            <v>1</v>
          </cell>
          <cell r="AX72">
            <v>44969</v>
          </cell>
          <cell r="AY72" t="str">
            <v>Yes</v>
          </cell>
        </row>
        <row r="73">
          <cell r="AT73">
            <v>9</v>
          </cell>
          <cell r="AU73">
            <v>9</v>
          </cell>
          <cell r="AV73">
            <v>2</v>
          </cell>
          <cell r="AW73">
            <v>2</v>
          </cell>
          <cell r="AX73">
            <v>44970</v>
          </cell>
          <cell r="AY73" t="str">
            <v>No</v>
          </cell>
        </row>
        <row r="74">
          <cell r="AT74">
            <v>10</v>
          </cell>
          <cell r="AU74">
            <v>10</v>
          </cell>
          <cell r="AV74">
            <v>2</v>
          </cell>
          <cell r="AW74">
            <v>3</v>
          </cell>
          <cell r="AX74">
            <v>44971</v>
          </cell>
          <cell r="AY74" t="str">
            <v>No</v>
          </cell>
        </row>
        <row r="75">
          <cell r="AT75">
            <v>11</v>
          </cell>
          <cell r="AU75">
            <v>11</v>
          </cell>
          <cell r="AV75">
            <v>3</v>
          </cell>
          <cell r="AW75">
            <v>4</v>
          </cell>
          <cell r="AX75">
            <v>44972</v>
          </cell>
          <cell r="AY75" t="str">
            <v>No</v>
          </cell>
        </row>
        <row r="76">
          <cell r="AT76">
            <v>12</v>
          </cell>
          <cell r="AU76">
            <v>12</v>
          </cell>
          <cell r="AV76">
            <v>3</v>
          </cell>
          <cell r="AW76">
            <v>5</v>
          </cell>
          <cell r="AX76">
            <v>44973</v>
          </cell>
          <cell r="AY76" t="str">
            <v>No</v>
          </cell>
        </row>
        <row r="77">
          <cell r="AT77">
            <v>13</v>
          </cell>
          <cell r="AU77">
            <v>13</v>
          </cell>
          <cell r="AV77">
            <v>3</v>
          </cell>
          <cell r="AW77">
            <v>6</v>
          </cell>
          <cell r="AX77">
            <v>44974</v>
          </cell>
          <cell r="AY77" t="str">
            <v>No</v>
          </cell>
        </row>
        <row r="78">
          <cell r="AT78">
            <v>13</v>
          </cell>
          <cell r="AU78" t="str">
            <v/>
          </cell>
          <cell r="AV78">
            <v>3</v>
          </cell>
          <cell r="AW78">
            <v>7</v>
          </cell>
          <cell r="AX78">
            <v>44975</v>
          </cell>
          <cell r="AY78" t="str">
            <v>Yes</v>
          </cell>
        </row>
        <row r="79">
          <cell r="AT79">
            <v>13</v>
          </cell>
          <cell r="AU79" t="str">
            <v/>
          </cell>
          <cell r="AV79">
            <v>3</v>
          </cell>
          <cell r="AW79">
            <v>1</v>
          </cell>
          <cell r="AX79">
            <v>44976</v>
          </cell>
          <cell r="AY79" t="str">
            <v>Yes</v>
          </cell>
        </row>
        <row r="80">
          <cell r="AT80">
            <v>14</v>
          </cell>
          <cell r="AU80">
            <v>14</v>
          </cell>
          <cell r="AV80">
            <v>3</v>
          </cell>
          <cell r="AW80">
            <v>2</v>
          </cell>
          <cell r="AX80">
            <v>44977</v>
          </cell>
          <cell r="AY80" t="str">
            <v>No</v>
          </cell>
        </row>
        <row r="81">
          <cell r="AT81">
            <v>15</v>
          </cell>
          <cell r="AU81">
            <v>15</v>
          </cell>
          <cell r="AV81">
            <v>3</v>
          </cell>
          <cell r="AW81">
            <v>3</v>
          </cell>
          <cell r="AX81">
            <v>44978</v>
          </cell>
          <cell r="AY81" t="str">
            <v>No</v>
          </cell>
        </row>
        <row r="82">
          <cell r="AT82">
            <v>16</v>
          </cell>
          <cell r="AU82">
            <v>16</v>
          </cell>
          <cell r="AV82">
            <v>4</v>
          </cell>
          <cell r="AW82">
            <v>4</v>
          </cell>
          <cell r="AX82">
            <v>44979</v>
          </cell>
          <cell r="AY82" t="str">
            <v>No</v>
          </cell>
        </row>
        <row r="83">
          <cell r="AT83">
            <v>17</v>
          </cell>
          <cell r="AU83">
            <v>17</v>
          </cell>
          <cell r="AV83">
            <v>4</v>
          </cell>
          <cell r="AW83">
            <v>5</v>
          </cell>
          <cell r="AX83">
            <v>44980</v>
          </cell>
          <cell r="AY83" t="str">
            <v>No</v>
          </cell>
        </row>
        <row r="84">
          <cell r="AT84">
            <v>18</v>
          </cell>
          <cell r="AU84">
            <v>18</v>
          </cell>
          <cell r="AV84">
            <v>4</v>
          </cell>
          <cell r="AW84">
            <v>6</v>
          </cell>
          <cell r="AX84">
            <v>44981</v>
          </cell>
          <cell r="AY84" t="str">
            <v>No</v>
          </cell>
        </row>
        <row r="85">
          <cell r="AT85">
            <v>18</v>
          </cell>
          <cell r="AU85">
            <v>18</v>
          </cell>
          <cell r="AV85">
            <v>4</v>
          </cell>
          <cell r="AW85">
            <v>7</v>
          </cell>
          <cell r="AX85">
            <v>44982</v>
          </cell>
          <cell r="AY85" t="str">
            <v>Yes</v>
          </cell>
        </row>
        <row r="86">
          <cell r="AT86">
            <v>18</v>
          </cell>
          <cell r="AU86" t="str">
            <v/>
          </cell>
          <cell r="AV86">
            <v>4</v>
          </cell>
          <cell r="AW86">
            <v>1</v>
          </cell>
          <cell r="AX86">
            <v>44983</v>
          </cell>
          <cell r="AY86" t="str">
            <v>Yes</v>
          </cell>
        </row>
        <row r="87">
          <cell r="AT87">
            <v>19</v>
          </cell>
          <cell r="AU87">
            <v>19</v>
          </cell>
          <cell r="AV87">
            <v>4</v>
          </cell>
          <cell r="AW87">
            <v>2</v>
          </cell>
          <cell r="AX87">
            <v>44984</v>
          </cell>
          <cell r="AY87" t="str">
            <v>No</v>
          </cell>
        </row>
        <row r="88">
          <cell r="AT88">
            <v>20</v>
          </cell>
          <cell r="AU88">
            <v>20</v>
          </cell>
          <cell r="AV88">
            <v>4</v>
          </cell>
          <cell r="AW88">
            <v>3</v>
          </cell>
          <cell r="AX88">
            <v>44985</v>
          </cell>
          <cell r="AY88" t="str">
            <v>No</v>
          </cell>
        </row>
        <row r="89">
          <cell r="AT89">
            <v>21</v>
          </cell>
          <cell r="AU89">
            <v>21</v>
          </cell>
          <cell r="AV89">
            <v>5</v>
          </cell>
          <cell r="AW89">
            <v>4</v>
          </cell>
          <cell r="AX89">
            <v>44986</v>
          </cell>
          <cell r="AY89" t="str">
            <v>No</v>
          </cell>
        </row>
        <row r="90">
          <cell r="AT90">
            <v>22</v>
          </cell>
          <cell r="AU90">
            <v>22</v>
          </cell>
          <cell r="AV90">
            <v>5</v>
          </cell>
          <cell r="AW90">
            <v>5</v>
          </cell>
          <cell r="AX90">
            <v>44987</v>
          </cell>
          <cell r="AY90" t="str">
            <v>No</v>
          </cell>
        </row>
        <row r="91">
          <cell r="AT91">
            <v>23</v>
          </cell>
          <cell r="AU91">
            <v>23</v>
          </cell>
          <cell r="AV91">
            <v>5</v>
          </cell>
          <cell r="AW91">
            <v>6</v>
          </cell>
          <cell r="AX91">
            <v>44988</v>
          </cell>
          <cell r="AY91" t="str">
            <v>No</v>
          </cell>
        </row>
        <row r="92">
          <cell r="AT92">
            <v>23</v>
          </cell>
          <cell r="AU92" t="str">
            <v/>
          </cell>
          <cell r="AV92">
            <v>5</v>
          </cell>
          <cell r="AW92">
            <v>7</v>
          </cell>
          <cell r="AX92">
            <v>44989</v>
          </cell>
          <cell r="AY92" t="str">
            <v>Yes</v>
          </cell>
        </row>
        <row r="93">
          <cell r="AT93">
            <v>23</v>
          </cell>
          <cell r="AU93" t="str">
            <v/>
          </cell>
          <cell r="AV93">
            <v>5</v>
          </cell>
          <cell r="AW93">
            <v>1</v>
          </cell>
          <cell r="AX93">
            <v>44990</v>
          </cell>
          <cell r="AY93" t="str">
            <v>Yes</v>
          </cell>
        </row>
        <row r="94">
          <cell r="AT94">
            <v>24</v>
          </cell>
          <cell r="AU94">
            <v>24</v>
          </cell>
          <cell r="AV94">
            <v>5</v>
          </cell>
          <cell r="AW94">
            <v>2</v>
          </cell>
          <cell r="AX94">
            <v>44991</v>
          </cell>
          <cell r="AY94" t="str">
            <v>No</v>
          </cell>
        </row>
        <row r="95">
          <cell r="AT95">
            <v>25</v>
          </cell>
          <cell r="AU95">
            <v>25</v>
          </cell>
          <cell r="AV95">
            <v>5</v>
          </cell>
          <cell r="AW95">
            <v>3</v>
          </cell>
          <cell r="AX95">
            <v>44992</v>
          </cell>
          <cell r="AY95" t="str">
            <v>No</v>
          </cell>
        </row>
        <row r="96">
          <cell r="AT96">
            <v>26</v>
          </cell>
          <cell r="AU96">
            <v>26</v>
          </cell>
          <cell r="AV96">
            <v>6</v>
          </cell>
          <cell r="AW96">
            <v>4</v>
          </cell>
          <cell r="AX96">
            <v>44993</v>
          </cell>
          <cell r="AY96" t="str">
            <v>No</v>
          </cell>
        </row>
        <row r="97">
          <cell r="AT97">
            <v>27</v>
          </cell>
          <cell r="AU97">
            <v>27</v>
          </cell>
          <cell r="AV97">
            <v>6</v>
          </cell>
          <cell r="AW97">
            <v>5</v>
          </cell>
          <cell r="AX97">
            <v>44994</v>
          </cell>
          <cell r="AY97" t="str">
            <v>No</v>
          </cell>
        </row>
        <row r="98">
          <cell r="AT98">
            <v>28</v>
          </cell>
          <cell r="AU98">
            <v>28</v>
          </cell>
          <cell r="AV98">
            <v>6</v>
          </cell>
          <cell r="AW98">
            <v>6</v>
          </cell>
          <cell r="AX98">
            <v>44995</v>
          </cell>
          <cell r="AY98" t="str">
            <v>No</v>
          </cell>
        </row>
        <row r="99">
          <cell r="AT99">
            <v>28</v>
          </cell>
          <cell r="AU99" t="str">
            <v/>
          </cell>
          <cell r="AV99">
            <v>6</v>
          </cell>
          <cell r="AW99">
            <v>7</v>
          </cell>
          <cell r="AX99">
            <v>44996</v>
          </cell>
          <cell r="AY99" t="str">
            <v>Yes</v>
          </cell>
        </row>
        <row r="100">
          <cell r="AT100">
            <v>28</v>
          </cell>
          <cell r="AU100" t="str">
            <v/>
          </cell>
          <cell r="AV100">
            <v>6</v>
          </cell>
          <cell r="AW100">
            <v>1</v>
          </cell>
          <cell r="AX100">
            <v>44997</v>
          </cell>
          <cell r="AY100" t="str">
            <v>Yes</v>
          </cell>
        </row>
        <row r="101">
          <cell r="AT101">
            <v>29</v>
          </cell>
          <cell r="AU101">
            <v>29</v>
          </cell>
          <cell r="AV101">
            <v>6</v>
          </cell>
          <cell r="AW101">
            <v>2</v>
          </cell>
          <cell r="AX101">
            <v>44998</v>
          </cell>
          <cell r="AY101" t="str">
            <v>No</v>
          </cell>
        </row>
        <row r="102">
          <cell r="AT102">
            <v>30</v>
          </cell>
          <cell r="AU102">
            <v>30</v>
          </cell>
          <cell r="AV102">
            <v>6</v>
          </cell>
          <cell r="AW102">
            <v>3</v>
          </cell>
          <cell r="AX102">
            <v>44999</v>
          </cell>
          <cell r="AY102" t="str">
            <v>No</v>
          </cell>
        </row>
        <row r="103">
          <cell r="AT103">
            <v>31</v>
          </cell>
          <cell r="AU103">
            <v>31</v>
          </cell>
          <cell r="AV103">
            <v>7</v>
          </cell>
          <cell r="AW103">
            <v>4</v>
          </cell>
          <cell r="AX103">
            <v>45000</v>
          </cell>
          <cell r="AY103" t="str">
            <v>No</v>
          </cell>
        </row>
        <row r="104">
          <cell r="AT104">
            <v>32</v>
          </cell>
          <cell r="AU104">
            <v>32</v>
          </cell>
          <cell r="AV104">
            <v>7</v>
          </cell>
          <cell r="AW104">
            <v>5</v>
          </cell>
          <cell r="AX104">
            <v>45001</v>
          </cell>
          <cell r="AY104" t="str">
            <v>No</v>
          </cell>
        </row>
        <row r="105">
          <cell r="AT105">
            <v>33</v>
          </cell>
          <cell r="AU105">
            <v>33</v>
          </cell>
          <cell r="AV105">
            <v>7</v>
          </cell>
          <cell r="AW105">
            <v>6</v>
          </cell>
          <cell r="AX105">
            <v>45002</v>
          </cell>
          <cell r="AY105" t="str">
            <v>No</v>
          </cell>
        </row>
        <row r="106">
          <cell r="AT106">
            <v>33</v>
          </cell>
          <cell r="AU106" t="str">
            <v/>
          </cell>
          <cell r="AV106">
            <v>7</v>
          </cell>
          <cell r="AW106">
            <v>7</v>
          </cell>
          <cell r="AX106">
            <v>45003</v>
          </cell>
          <cell r="AY106" t="str">
            <v>Yes</v>
          </cell>
        </row>
        <row r="107">
          <cell r="AT107">
            <v>33</v>
          </cell>
          <cell r="AU107" t="str">
            <v/>
          </cell>
          <cell r="AV107">
            <v>7</v>
          </cell>
          <cell r="AW107">
            <v>1</v>
          </cell>
          <cell r="AX107">
            <v>45004</v>
          </cell>
          <cell r="AY107" t="str">
            <v>Yes</v>
          </cell>
        </row>
        <row r="108">
          <cell r="AT108">
            <v>34</v>
          </cell>
          <cell r="AU108">
            <v>34</v>
          </cell>
          <cell r="AV108">
            <v>7</v>
          </cell>
          <cell r="AW108">
            <v>2</v>
          </cell>
          <cell r="AX108">
            <v>45005</v>
          </cell>
          <cell r="AY108" t="str">
            <v>No</v>
          </cell>
        </row>
        <row r="109">
          <cell r="AT109">
            <v>35</v>
          </cell>
          <cell r="AU109">
            <v>35</v>
          </cell>
          <cell r="AV109">
            <v>7</v>
          </cell>
          <cell r="AW109">
            <v>3</v>
          </cell>
          <cell r="AX109">
            <v>45006</v>
          </cell>
          <cell r="AY109" t="str">
            <v>No</v>
          </cell>
        </row>
        <row r="110">
          <cell r="AT110">
            <v>36</v>
          </cell>
          <cell r="AU110">
            <v>36</v>
          </cell>
          <cell r="AV110">
            <v>8</v>
          </cell>
          <cell r="AW110">
            <v>4</v>
          </cell>
          <cell r="AX110">
            <v>45007</v>
          </cell>
          <cell r="AY110" t="str">
            <v>No</v>
          </cell>
        </row>
        <row r="111">
          <cell r="AT111">
            <v>37</v>
          </cell>
          <cell r="AU111">
            <v>37</v>
          </cell>
          <cell r="AV111">
            <v>8</v>
          </cell>
          <cell r="AW111">
            <v>5</v>
          </cell>
          <cell r="AX111">
            <v>45008</v>
          </cell>
          <cell r="AY111" t="str">
            <v>No</v>
          </cell>
        </row>
        <row r="112">
          <cell r="AT112">
            <v>38</v>
          </cell>
          <cell r="AU112">
            <v>38</v>
          </cell>
          <cell r="AV112">
            <v>8</v>
          </cell>
          <cell r="AW112">
            <v>6</v>
          </cell>
          <cell r="AX112">
            <v>45009</v>
          </cell>
          <cell r="AY112" t="str">
            <v>No</v>
          </cell>
        </row>
        <row r="113">
          <cell r="AT113">
            <v>38</v>
          </cell>
          <cell r="AU113" t="str">
            <v/>
          </cell>
          <cell r="AV113">
            <v>8</v>
          </cell>
          <cell r="AW113">
            <v>7</v>
          </cell>
          <cell r="AX113">
            <v>45010</v>
          </cell>
          <cell r="AY113" t="str">
            <v>Yes</v>
          </cell>
        </row>
        <row r="114">
          <cell r="AT114">
            <v>38</v>
          </cell>
          <cell r="AU114" t="str">
            <v/>
          </cell>
          <cell r="AV114">
            <v>8</v>
          </cell>
          <cell r="AW114">
            <v>1</v>
          </cell>
          <cell r="AX114">
            <v>45011</v>
          </cell>
          <cell r="AY114" t="str">
            <v>Yes</v>
          </cell>
        </row>
        <row r="115">
          <cell r="AT115">
            <v>39</v>
          </cell>
          <cell r="AU115">
            <v>39</v>
          </cell>
          <cell r="AV115">
            <v>8</v>
          </cell>
          <cell r="AW115">
            <v>2</v>
          </cell>
          <cell r="AX115">
            <v>45012</v>
          </cell>
          <cell r="AY115" t="str">
            <v>No</v>
          </cell>
        </row>
        <row r="116">
          <cell r="AT116">
            <v>40</v>
          </cell>
          <cell r="AU116">
            <v>40</v>
          </cell>
          <cell r="AV116">
            <v>8</v>
          </cell>
          <cell r="AW116">
            <v>3</v>
          </cell>
          <cell r="AX116">
            <v>45013</v>
          </cell>
          <cell r="AY116" t="str">
            <v>No</v>
          </cell>
        </row>
        <row r="117">
          <cell r="AT117">
            <v>41</v>
          </cell>
          <cell r="AU117">
            <v>41</v>
          </cell>
          <cell r="AV117">
            <v>9</v>
          </cell>
          <cell r="AW117">
            <v>4</v>
          </cell>
          <cell r="AX117">
            <v>45014</v>
          </cell>
          <cell r="AY117" t="str">
            <v>No</v>
          </cell>
        </row>
        <row r="118">
          <cell r="AT118">
            <v>42</v>
          </cell>
          <cell r="AU118">
            <v>42</v>
          </cell>
          <cell r="AV118">
            <v>9</v>
          </cell>
          <cell r="AW118">
            <v>5</v>
          </cell>
          <cell r="AX118">
            <v>45015</v>
          </cell>
          <cell r="AY118" t="str">
            <v>No</v>
          </cell>
        </row>
        <row r="119">
          <cell r="AT119">
            <v>43</v>
          </cell>
          <cell r="AU119">
            <v>43</v>
          </cell>
          <cell r="AV119">
            <v>9</v>
          </cell>
          <cell r="AW119">
            <v>6</v>
          </cell>
          <cell r="AX119">
            <v>45016</v>
          </cell>
          <cell r="AY119" t="str">
            <v>No</v>
          </cell>
        </row>
        <row r="120">
          <cell r="AT120">
            <v>43</v>
          </cell>
          <cell r="AU120" t="str">
            <v/>
          </cell>
          <cell r="AV120">
            <v>9</v>
          </cell>
          <cell r="AW120">
            <v>7</v>
          </cell>
          <cell r="AX120">
            <v>45017</v>
          </cell>
          <cell r="AY120" t="str">
            <v>Yes</v>
          </cell>
        </row>
        <row r="121">
          <cell r="AT121">
            <v>43</v>
          </cell>
          <cell r="AU121" t="str">
            <v/>
          </cell>
          <cell r="AV121">
            <v>9</v>
          </cell>
          <cell r="AW121">
            <v>1</v>
          </cell>
          <cell r="AX121">
            <v>45018</v>
          </cell>
          <cell r="AY121" t="str">
            <v>Yes</v>
          </cell>
        </row>
        <row r="122">
          <cell r="AT122">
            <v>44</v>
          </cell>
          <cell r="AU122">
            <v>44</v>
          </cell>
          <cell r="AV122">
            <v>9</v>
          </cell>
          <cell r="AW122">
            <v>2</v>
          </cell>
          <cell r="AX122">
            <v>45019</v>
          </cell>
          <cell r="AY122" t="str">
            <v>No</v>
          </cell>
        </row>
        <row r="123">
          <cell r="AT123">
            <v>45</v>
          </cell>
          <cell r="AU123">
            <v>45</v>
          </cell>
          <cell r="AV123">
            <v>9</v>
          </cell>
          <cell r="AW123">
            <v>3</v>
          </cell>
          <cell r="AX123">
            <v>45020</v>
          </cell>
          <cell r="AY123" t="str">
            <v>No</v>
          </cell>
        </row>
        <row r="124">
          <cell r="AT124">
            <v>46</v>
          </cell>
          <cell r="AU124">
            <v>46</v>
          </cell>
          <cell r="AV124">
            <v>10</v>
          </cell>
          <cell r="AW124">
            <v>4</v>
          </cell>
          <cell r="AX124">
            <v>45021</v>
          </cell>
          <cell r="AY124" t="str">
            <v>No</v>
          </cell>
        </row>
        <row r="125">
          <cell r="AT125">
            <v>47</v>
          </cell>
          <cell r="AU125">
            <v>47</v>
          </cell>
          <cell r="AV125">
            <v>10</v>
          </cell>
          <cell r="AW125">
            <v>5</v>
          </cell>
          <cell r="AX125">
            <v>45022</v>
          </cell>
          <cell r="AY125" t="str">
            <v>No</v>
          </cell>
        </row>
        <row r="126">
          <cell r="AT126">
            <v>48</v>
          </cell>
          <cell r="AU126">
            <v>48</v>
          </cell>
          <cell r="AV126">
            <v>10</v>
          </cell>
          <cell r="AW126">
            <v>6</v>
          </cell>
          <cell r="AX126">
            <v>45023</v>
          </cell>
          <cell r="AY126" t="str">
            <v>No</v>
          </cell>
        </row>
        <row r="127">
          <cell r="AT127">
            <v>48</v>
          </cell>
          <cell r="AU127" t="str">
            <v/>
          </cell>
          <cell r="AV127">
            <v>10</v>
          </cell>
          <cell r="AW127">
            <v>7</v>
          </cell>
          <cell r="AX127">
            <v>45024</v>
          </cell>
          <cell r="AY127" t="str">
            <v>Yes</v>
          </cell>
        </row>
        <row r="128">
          <cell r="AT128">
            <v>48</v>
          </cell>
          <cell r="AU128" t="str">
            <v/>
          </cell>
          <cell r="AV128">
            <v>10</v>
          </cell>
          <cell r="AW128">
            <v>1</v>
          </cell>
          <cell r="AX128">
            <v>45025</v>
          </cell>
          <cell r="AY128" t="str">
            <v>Yes</v>
          </cell>
        </row>
        <row r="129">
          <cell r="AT129">
            <v>49</v>
          </cell>
          <cell r="AU129">
            <v>49</v>
          </cell>
          <cell r="AV129">
            <v>10</v>
          </cell>
          <cell r="AW129">
            <v>2</v>
          </cell>
          <cell r="AX129">
            <v>45026</v>
          </cell>
          <cell r="AY129" t="str">
            <v>No</v>
          </cell>
        </row>
        <row r="130">
          <cell r="AT130">
            <v>50</v>
          </cell>
          <cell r="AU130">
            <v>50</v>
          </cell>
          <cell r="AV130">
            <v>10</v>
          </cell>
          <cell r="AW130">
            <v>3</v>
          </cell>
          <cell r="AX130">
            <v>45027</v>
          </cell>
          <cell r="AY130" t="str">
            <v>No</v>
          </cell>
        </row>
        <row r="131">
          <cell r="AT131">
            <v>51</v>
          </cell>
          <cell r="AU131">
            <v>51</v>
          </cell>
          <cell r="AV131">
            <v>11</v>
          </cell>
          <cell r="AW131">
            <v>4</v>
          </cell>
          <cell r="AX131">
            <v>45028</v>
          </cell>
          <cell r="AY131" t="str">
            <v>No</v>
          </cell>
        </row>
        <row r="132">
          <cell r="AT132">
            <v>52</v>
          </cell>
          <cell r="AU132">
            <v>52</v>
          </cell>
          <cell r="AV132">
            <v>11</v>
          </cell>
          <cell r="AW132">
            <v>5</v>
          </cell>
          <cell r="AX132">
            <v>45029</v>
          </cell>
          <cell r="AY132" t="str">
            <v>No</v>
          </cell>
        </row>
        <row r="133">
          <cell r="AT133">
            <v>53</v>
          </cell>
          <cell r="AU133">
            <v>53</v>
          </cell>
          <cell r="AV133">
            <v>11</v>
          </cell>
          <cell r="AW133">
            <v>6</v>
          </cell>
          <cell r="AX133">
            <v>45030</v>
          </cell>
          <cell r="AY133" t="str">
            <v>No</v>
          </cell>
        </row>
        <row r="134">
          <cell r="AT134">
            <v>53</v>
          </cell>
          <cell r="AU134" t="str">
            <v/>
          </cell>
          <cell r="AV134">
            <v>11</v>
          </cell>
          <cell r="AW134">
            <v>7</v>
          </cell>
          <cell r="AX134">
            <v>45031</v>
          </cell>
          <cell r="AY134" t="str">
            <v>Yes</v>
          </cell>
        </row>
        <row r="135">
          <cell r="AT135">
            <v>53</v>
          </cell>
          <cell r="AU135" t="str">
            <v/>
          </cell>
          <cell r="AV135">
            <v>11</v>
          </cell>
          <cell r="AW135">
            <v>1</v>
          </cell>
          <cell r="AX135">
            <v>45032</v>
          </cell>
          <cell r="AY135" t="str">
            <v>Yes</v>
          </cell>
        </row>
        <row r="136">
          <cell r="AT136">
            <v>54</v>
          </cell>
          <cell r="AU136">
            <v>54</v>
          </cell>
          <cell r="AV136">
            <v>11</v>
          </cell>
          <cell r="AW136">
            <v>2</v>
          </cell>
          <cell r="AX136">
            <v>45033</v>
          </cell>
          <cell r="AY136" t="str">
            <v>No</v>
          </cell>
        </row>
        <row r="137">
          <cell r="AT137">
            <v>55</v>
          </cell>
          <cell r="AU137">
            <v>55</v>
          </cell>
          <cell r="AV137">
            <v>11</v>
          </cell>
          <cell r="AW137">
            <v>3</v>
          </cell>
          <cell r="AX137">
            <v>45034</v>
          </cell>
          <cell r="AY137" t="str">
            <v>No</v>
          </cell>
        </row>
        <row r="138">
          <cell r="AT138">
            <v>56</v>
          </cell>
          <cell r="AU138">
            <v>56</v>
          </cell>
          <cell r="AV138">
            <v>12</v>
          </cell>
          <cell r="AW138">
            <v>4</v>
          </cell>
          <cell r="AX138">
            <v>45035</v>
          </cell>
          <cell r="AY138" t="str">
            <v>No</v>
          </cell>
        </row>
        <row r="139">
          <cell r="AT139">
            <v>57</v>
          </cell>
          <cell r="AU139">
            <v>57</v>
          </cell>
          <cell r="AV139">
            <v>12</v>
          </cell>
          <cell r="AW139">
            <v>5</v>
          </cell>
          <cell r="AX139">
            <v>45036</v>
          </cell>
          <cell r="AY139" t="str">
            <v>No</v>
          </cell>
        </row>
        <row r="140">
          <cell r="AT140">
            <v>58</v>
          </cell>
          <cell r="AU140">
            <v>58</v>
          </cell>
          <cell r="AV140">
            <v>12</v>
          </cell>
          <cell r="AW140">
            <v>6</v>
          </cell>
          <cell r="AX140">
            <v>45037</v>
          </cell>
          <cell r="AY140" t="str">
            <v>No</v>
          </cell>
        </row>
        <row r="141">
          <cell r="AT141">
            <v>58</v>
          </cell>
          <cell r="AU141" t="str">
            <v/>
          </cell>
          <cell r="AV141">
            <v>12</v>
          </cell>
          <cell r="AW141">
            <v>7</v>
          </cell>
          <cell r="AX141">
            <v>45038</v>
          </cell>
          <cell r="AY141" t="str">
            <v>Yes</v>
          </cell>
        </row>
        <row r="142">
          <cell r="AT142">
            <v>58</v>
          </cell>
          <cell r="AU142" t="str">
            <v/>
          </cell>
          <cell r="AV142">
            <v>12</v>
          </cell>
          <cell r="AW142">
            <v>1</v>
          </cell>
          <cell r="AX142">
            <v>45039</v>
          </cell>
          <cell r="AY142" t="str">
            <v>Yes</v>
          </cell>
        </row>
        <row r="143">
          <cell r="AT143">
            <v>59</v>
          </cell>
          <cell r="AU143">
            <v>59</v>
          </cell>
          <cell r="AV143">
            <v>12</v>
          </cell>
          <cell r="AW143">
            <v>2</v>
          </cell>
          <cell r="AX143">
            <v>45040</v>
          </cell>
          <cell r="AY143" t="str">
            <v>No</v>
          </cell>
        </row>
        <row r="144">
          <cell r="AT144">
            <v>60</v>
          </cell>
          <cell r="AU144">
            <v>60</v>
          </cell>
          <cell r="AV144">
            <v>12</v>
          </cell>
          <cell r="AW144">
            <v>3</v>
          </cell>
          <cell r="AX144">
            <v>45041</v>
          </cell>
          <cell r="AY144" t="str">
            <v>No</v>
          </cell>
        </row>
        <row r="145">
          <cell r="AT145">
            <v>61</v>
          </cell>
          <cell r="AU145">
            <v>61</v>
          </cell>
          <cell r="AV145">
            <v>13</v>
          </cell>
          <cell r="AW145">
            <v>4</v>
          </cell>
          <cell r="AX145">
            <v>45042</v>
          </cell>
          <cell r="AY145" t="str">
            <v>No</v>
          </cell>
        </row>
        <row r="146">
          <cell r="AT146">
            <v>62</v>
          </cell>
          <cell r="AU146">
            <v>62</v>
          </cell>
          <cell r="AV146">
            <v>13</v>
          </cell>
          <cell r="AW146">
            <v>5</v>
          </cell>
          <cell r="AX146">
            <v>45043</v>
          </cell>
          <cell r="AY146" t="str">
            <v>No</v>
          </cell>
        </row>
        <row r="147">
          <cell r="AT147">
            <v>63</v>
          </cell>
          <cell r="AU147">
            <v>63</v>
          </cell>
          <cell r="AV147">
            <v>13</v>
          </cell>
          <cell r="AW147">
            <v>6</v>
          </cell>
          <cell r="AX147">
            <v>45044</v>
          </cell>
          <cell r="AY147" t="str">
            <v>No</v>
          </cell>
        </row>
        <row r="148">
          <cell r="AT148">
            <v>63</v>
          </cell>
          <cell r="AU148" t="str">
            <v/>
          </cell>
          <cell r="AV148">
            <v>13</v>
          </cell>
          <cell r="AW148">
            <v>7</v>
          </cell>
          <cell r="AX148">
            <v>45045</v>
          </cell>
          <cell r="AY148" t="str">
            <v>Yes</v>
          </cell>
        </row>
        <row r="149">
          <cell r="AT149">
            <v>54</v>
          </cell>
          <cell r="AV149">
            <v>13</v>
          </cell>
          <cell r="AW149">
            <v>1</v>
          </cell>
          <cell r="AX149">
            <v>45046</v>
          </cell>
          <cell r="AY149" t="str">
            <v>Yes</v>
          </cell>
        </row>
        <row r="150">
          <cell r="AT150">
            <v>54</v>
          </cell>
          <cell r="AU150" t="str">
            <v/>
          </cell>
          <cell r="AV150">
            <v>13</v>
          </cell>
          <cell r="AW150">
            <v>2</v>
          </cell>
          <cell r="AX150">
            <v>45047</v>
          </cell>
          <cell r="AY150" t="str">
            <v>Yes</v>
          </cell>
        </row>
        <row r="151">
          <cell r="AT151">
            <v>54</v>
          </cell>
          <cell r="AU151" t="str">
            <v/>
          </cell>
          <cell r="AV151">
            <v>13</v>
          </cell>
          <cell r="AW151">
            <v>3</v>
          </cell>
          <cell r="AX151">
            <v>45048</v>
          </cell>
          <cell r="AY151" t="str">
            <v>Yes</v>
          </cell>
        </row>
        <row r="152">
          <cell r="AT152">
            <v>54</v>
          </cell>
          <cell r="AU152" t="str">
            <v/>
          </cell>
          <cell r="AV152">
            <v>14</v>
          </cell>
          <cell r="AW152">
            <v>4</v>
          </cell>
          <cell r="AX152">
            <v>45049</v>
          </cell>
          <cell r="AY152" t="str">
            <v>Yes</v>
          </cell>
        </row>
        <row r="153">
          <cell r="AT153">
            <v>55</v>
          </cell>
          <cell r="AU153">
            <v>55</v>
          </cell>
          <cell r="AV153">
            <v>14</v>
          </cell>
          <cell r="AW153">
            <v>5</v>
          </cell>
          <cell r="AX153">
            <v>45050</v>
          </cell>
          <cell r="AY153" t="str">
            <v>No</v>
          </cell>
        </row>
        <row r="154">
          <cell r="AT154">
            <v>56</v>
          </cell>
          <cell r="AU154">
            <v>56</v>
          </cell>
          <cell r="AV154">
            <v>14</v>
          </cell>
          <cell r="AW154">
            <v>6</v>
          </cell>
          <cell r="AX154">
            <v>45051</v>
          </cell>
          <cell r="AY154" t="str">
            <v>No</v>
          </cell>
        </row>
        <row r="155">
          <cell r="AT155">
            <v>56</v>
          </cell>
          <cell r="AU155" t="str">
            <v/>
          </cell>
          <cell r="AV155">
            <v>14</v>
          </cell>
          <cell r="AW155">
            <v>7</v>
          </cell>
          <cell r="AX155">
            <v>45052</v>
          </cell>
          <cell r="AY155" t="str">
            <v>Yes</v>
          </cell>
        </row>
        <row r="156">
          <cell r="AT156">
            <v>56</v>
          </cell>
          <cell r="AU156" t="str">
            <v/>
          </cell>
          <cell r="AV156">
            <v>14</v>
          </cell>
          <cell r="AW156">
            <v>1</v>
          </cell>
          <cell r="AX156">
            <v>45053</v>
          </cell>
          <cell r="AY156" t="str">
            <v>Yes</v>
          </cell>
        </row>
        <row r="157">
          <cell r="AT157">
            <v>57</v>
          </cell>
          <cell r="AU157">
            <v>57</v>
          </cell>
          <cell r="AV157">
            <v>14</v>
          </cell>
          <cell r="AW157">
            <v>2</v>
          </cell>
          <cell r="AX157">
            <v>45054</v>
          </cell>
          <cell r="AY157" t="str">
            <v>No</v>
          </cell>
        </row>
        <row r="158">
          <cell r="AT158">
            <v>58</v>
          </cell>
          <cell r="AU158">
            <v>58</v>
          </cell>
          <cell r="AV158">
            <v>14</v>
          </cell>
          <cell r="AW158">
            <v>3</v>
          </cell>
          <cell r="AX158">
            <v>45055</v>
          </cell>
          <cell r="AY158" t="str">
            <v>No</v>
          </cell>
        </row>
        <row r="159">
          <cell r="AT159">
            <v>59</v>
          </cell>
          <cell r="AU159">
            <v>59</v>
          </cell>
          <cell r="AV159">
            <v>15</v>
          </cell>
          <cell r="AW159">
            <v>4</v>
          </cell>
          <cell r="AX159">
            <v>45056</v>
          </cell>
          <cell r="AY159" t="str">
            <v>No</v>
          </cell>
        </row>
        <row r="160">
          <cell r="AT160">
            <v>60</v>
          </cell>
          <cell r="AU160">
            <v>60</v>
          </cell>
          <cell r="AV160">
            <v>15</v>
          </cell>
          <cell r="AW160">
            <v>5</v>
          </cell>
          <cell r="AX160">
            <v>45057</v>
          </cell>
          <cell r="AY160" t="str">
            <v>No</v>
          </cell>
        </row>
        <row r="161">
          <cell r="AT161">
            <v>61</v>
          </cell>
          <cell r="AU161">
            <v>61</v>
          </cell>
          <cell r="AV161">
            <v>15</v>
          </cell>
          <cell r="AW161">
            <v>6</v>
          </cell>
          <cell r="AX161">
            <v>45058</v>
          </cell>
          <cell r="AY161" t="str">
            <v>No</v>
          </cell>
        </row>
        <row r="162">
          <cell r="AT162">
            <v>61</v>
          </cell>
          <cell r="AU162" t="str">
            <v/>
          </cell>
          <cell r="AV162">
            <v>15</v>
          </cell>
          <cell r="AW162">
            <v>7</v>
          </cell>
          <cell r="AX162">
            <v>45059</v>
          </cell>
          <cell r="AY162" t="str">
            <v>Yes</v>
          </cell>
        </row>
        <row r="163">
          <cell r="AT163">
            <v>61</v>
          </cell>
          <cell r="AU163" t="str">
            <v/>
          </cell>
          <cell r="AV163">
            <v>15</v>
          </cell>
          <cell r="AW163">
            <v>1</v>
          </cell>
          <cell r="AX163">
            <v>45060</v>
          </cell>
          <cell r="AY163" t="str">
            <v>Yes</v>
          </cell>
        </row>
        <row r="164">
          <cell r="AT164">
            <v>62</v>
          </cell>
          <cell r="AU164">
            <v>62</v>
          </cell>
          <cell r="AV164">
            <v>15</v>
          </cell>
          <cell r="AW164">
            <v>2</v>
          </cell>
          <cell r="AX164">
            <v>45061</v>
          </cell>
          <cell r="AY164" t="str">
            <v>No</v>
          </cell>
        </row>
        <row r="165">
          <cell r="AT165">
            <v>63</v>
          </cell>
          <cell r="AU165">
            <v>63</v>
          </cell>
          <cell r="AV165">
            <v>15</v>
          </cell>
          <cell r="AW165">
            <v>3</v>
          </cell>
          <cell r="AX165">
            <v>45062</v>
          </cell>
          <cell r="AY165" t="str">
            <v>No</v>
          </cell>
        </row>
        <row r="166">
          <cell r="AT166">
            <v>64</v>
          </cell>
          <cell r="AU166">
            <v>64</v>
          </cell>
          <cell r="AV166">
            <v>16</v>
          </cell>
          <cell r="AW166">
            <v>4</v>
          </cell>
          <cell r="AX166">
            <v>45063</v>
          </cell>
          <cell r="AY166" t="str">
            <v>No</v>
          </cell>
        </row>
        <row r="167">
          <cell r="AT167">
            <v>65</v>
          </cell>
          <cell r="AU167">
            <v>65</v>
          </cell>
          <cell r="AV167">
            <v>16</v>
          </cell>
          <cell r="AW167">
            <v>5</v>
          </cell>
          <cell r="AX167">
            <v>45064</v>
          </cell>
          <cell r="AY167" t="str">
            <v>No</v>
          </cell>
        </row>
        <row r="168">
          <cell r="AT168">
            <v>66</v>
          </cell>
          <cell r="AU168">
            <v>66</v>
          </cell>
          <cell r="AV168">
            <v>16</v>
          </cell>
          <cell r="AW168">
            <v>6</v>
          </cell>
          <cell r="AX168">
            <v>45065</v>
          </cell>
          <cell r="AY168" t="str">
            <v>No</v>
          </cell>
        </row>
        <row r="169">
          <cell r="AT169">
            <v>66</v>
          </cell>
          <cell r="AU169" t="str">
            <v/>
          </cell>
          <cell r="AV169">
            <v>16</v>
          </cell>
          <cell r="AW169">
            <v>7</v>
          </cell>
          <cell r="AX169">
            <v>45066</v>
          </cell>
          <cell r="AY169" t="str">
            <v>Yes</v>
          </cell>
        </row>
        <row r="170">
          <cell r="AT170">
            <v>66</v>
          </cell>
          <cell r="AU170" t="str">
            <v/>
          </cell>
          <cell r="AV170">
            <v>16</v>
          </cell>
          <cell r="AW170">
            <v>1</v>
          </cell>
          <cell r="AX170">
            <v>45067</v>
          </cell>
          <cell r="AY170" t="str">
            <v>Yes</v>
          </cell>
        </row>
        <row r="171">
          <cell r="AT171">
            <v>67</v>
          </cell>
          <cell r="AU171">
            <v>67</v>
          </cell>
          <cell r="AV171">
            <v>16</v>
          </cell>
          <cell r="AW171">
            <v>2</v>
          </cell>
          <cell r="AX171">
            <v>45068</v>
          </cell>
          <cell r="AY171" t="str">
            <v>No</v>
          </cell>
        </row>
        <row r="172">
          <cell r="AT172">
            <v>68</v>
          </cell>
          <cell r="AU172">
            <v>68</v>
          </cell>
          <cell r="AV172">
            <v>16</v>
          </cell>
          <cell r="AW172">
            <v>3</v>
          </cell>
          <cell r="AX172">
            <v>45069</v>
          </cell>
          <cell r="AY172" t="str">
            <v>No</v>
          </cell>
        </row>
        <row r="173">
          <cell r="AT173">
            <v>69</v>
          </cell>
          <cell r="AU173">
            <v>69</v>
          </cell>
          <cell r="AV173">
            <v>17</v>
          </cell>
          <cell r="AW173">
            <v>4</v>
          </cell>
          <cell r="AX173">
            <v>45070</v>
          </cell>
          <cell r="AY173" t="str">
            <v>No</v>
          </cell>
        </row>
        <row r="174">
          <cell r="AT174">
            <v>70</v>
          </cell>
          <cell r="AU174">
            <v>70</v>
          </cell>
          <cell r="AV174">
            <v>17</v>
          </cell>
          <cell r="AW174">
            <v>5</v>
          </cell>
          <cell r="AX174">
            <v>45071</v>
          </cell>
          <cell r="AY174" t="str">
            <v>No</v>
          </cell>
        </row>
        <row r="175">
          <cell r="AT175">
            <v>71</v>
          </cell>
          <cell r="AU175">
            <v>71</v>
          </cell>
          <cell r="AV175">
            <v>17</v>
          </cell>
          <cell r="AW175">
            <v>6</v>
          </cell>
          <cell r="AX175">
            <v>45072</v>
          </cell>
          <cell r="AY175" t="str">
            <v>No</v>
          </cell>
        </row>
        <row r="176">
          <cell r="AT176">
            <v>71</v>
          </cell>
          <cell r="AU176" t="str">
            <v/>
          </cell>
          <cell r="AV176">
            <v>17</v>
          </cell>
          <cell r="AW176">
            <v>7</v>
          </cell>
          <cell r="AX176">
            <v>45073</v>
          </cell>
          <cell r="AY176" t="str">
            <v>Yes</v>
          </cell>
        </row>
        <row r="177">
          <cell r="AT177">
            <v>71</v>
          </cell>
          <cell r="AU177" t="str">
            <v/>
          </cell>
          <cell r="AV177">
            <v>17</v>
          </cell>
          <cell r="AW177">
            <v>1</v>
          </cell>
          <cell r="AX177">
            <v>45074</v>
          </cell>
          <cell r="AY177" t="str">
            <v>Yes</v>
          </cell>
        </row>
        <row r="178">
          <cell r="AT178">
            <v>72</v>
          </cell>
          <cell r="AU178">
            <v>72</v>
          </cell>
          <cell r="AV178">
            <v>17</v>
          </cell>
          <cell r="AW178">
            <v>2</v>
          </cell>
          <cell r="AX178">
            <v>45075</v>
          </cell>
          <cell r="AY178" t="str">
            <v>No</v>
          </cell>
        </row>
        <row r="179">
          <cell r="AT179">
            <v>73</v>
          </cell>
          <cell r="AU179">
            <v>73</v>
          </cell>
          <cell r="AV179">
            <v>17</v>
          </cell>
          <cell r="AW179">
            <v>3</v>
          </cell>
          <cell r="AX179">
            <v>45076</v>
          </cell>
          <cell r="AY179" t="str">
            <v>No</v>
          </cell>
        </row>
        <row r="180">
          <cell r="AT180">
            <v>74</v>
          </cell>
          <cell r="AU180">
            <v>74</v>
          </cell>
          <cell r="AV180">
            <v>18</v>
          </cell>
          <cell r="AW180">
            <v>4</v>
          </cell>
          <cell r="AX180">
            <v>45077</v>
          </cell>
          <cell r="AY180" t="str">
            <v>No</v>
          </cell>
        </row>
        <row r="181">
          <cell r="AT181">
            <v>75</v>
          </cell>
          <cell r="AU181">
            <v>75</v>
          </cell>
          <cell r="AV181">
            <v>18</v>
          </cell>
          <cell r="AW181">
            <v>5</v>
          </cell>
          <cell r="AX181">
            <v>45078</v>
          </cell>
          <cell r="AY181" t="str">
            <v>No</v>
          </cell>
        </row>
        <row r="182">
          <cell r="AT182">
            <v>76</v>
          </cell>
          <cell r="AU182">
            <v>76</v>
          </cell>
          <cell r="AV182">
            <v>18</v>
          </cell>
          <cell r="AW182">
            <v>6</v>
          </cell>
          <cell r="AX182">
            <v>45079</v>
          </cell>
          <cell r="AY182" t="str">
            <v>No</v>
          </cell>
        </row>
        <row r="183">
          <cell r="AT183">
            <v>76</v>
          </cell>
          <cell r="AU183" t="str">
            <v/>
          </cell>
          <cell r="AV183">
            <v>18</v>
          </cell>
          <cell r="AW183">
            <v>7</v>
          </cell>
          <cell r="AX183">
            <v>45080</v>
          </cell>
          <cell r="AY183" t="str">
            <v>Yes</v>
          </cell>
        </row>
        <row r="184">
          <cell r="AT184">
            <v>76</v>
          </cell>
          <cell r="AU184" t="str">
            <v/>
          </cell>
          <cell r="AV184">
            <v>18</v>
          </cell>
          <cell r="AW184">
            <v>1</v>
          </cell>
          <cell r="AX184">
            <v>45081</v>
          </cell>
          <cell r="AY184" t="str">
            <v>Yes</v>
          </cell>
        </row>
        <row r="185">
          <cell r="AT185">
            <v>77</v>
          </cell>
          <cell r="AU185">
            <v>77</v>
          </cell>
          <cell r="AV185">
            <v>18</v>
          </cell>
          <cell r="AW185">
            <v>2</v>
          </cell>
          <cell r="AX185">
            <v>45082</v>
          </cell>
          <cell r="AY185" t="str">
            <v>No</v>
          </cell>
        </row>
        <row r="186">
          <cell r="AT186">
            <v>78</v>
          </cell>
          <cell r="AU186">
            <v>78</v>
          </cell>
          <cell r="AV186">
            <v>18</v>
          </cell>
          <cell r="AW186">
            <v>3</v>
          </cell>
          <cell r="AX186">
            <v>45083</v>
          </cell>
          <cell r="AY186" t="str">
            <v>No</v>
          </cell>
        </row>
        <row r="187">
          <cell r="AT187">
            <v>79</v>
          </cell>
          <cell r="AU187">
            <v>79</v>
          </cell>
          <cell r="AV187">
            <v>19</v>
          </cell>
          <cell r="AW187">
            <v>4</v>
          </cell>
          <cell r="AX187">
            <v>45084</v>
          </cell>
          <cell r="AY187" t="str">
            <v>No</v>
          </cell>
        </row>
        <row r="188">
          <cell r="AT188">
            <v>80</v>
          </cell>
          <cell r="AU188">
            <v>80</v>
          </cell>
          <cell r="AV188">
            <v>19</v>
          </cell>
          <cell r="AW188">
            <v>5</v>
          </cell>
          <cell r="AX188">
            <v>45085</v>
          </cell>
          <cell r="AY188" t="str">
            <v>No</v>
          </cell>
        </row>
        <row r="189">
          <cell r="AT189">
            <v>81</v>
          </cell>
          <cell r="AU189">
            <v>81</v>
          </cell>
          <cell r="AV189">
            <v>19</v>
          </cell>
          <cell r="AW189">
            <v>6</v>
          </cell>
          <cell r="AX189">
            <v>45086</v>
          </cell>
          <cell r="AY189" t="str">
            <v>No</v>
          </cell>
        </row>
        <row r="190">
          <cell r="AT190">
            <v>81</v>
          </cell>
          <cell r="AU190" t="str">
            <v/>
          </cell>
          <cell r="AV190">
            <v>19</v>
          </cell>
          <cell r="AW190">
            <v>7</v>
          </cell>
          <cell r="AX190">
            <v>45087</v>
          </cell>
          <cell r="AY190" t="str">
            <v>Yes</v>
          </cell>
        </row>
        <row r="191">
          <cell r="AT191">
            <v>81</v>
          </cell>
          <cell r="AU191" t="str">
            <v/>
          </cell>
          <cell r="AV191">
            <v>19</v>
          </cell>
          <cell r="AW191">
            <v>1</v>
          </cell>
          <cell r="AX191">
            <v>45088</v>
          </cell>
          <cell r="AY191" t="str">
            <v>Yes</v>
          </cell>
        </row>
        <row r="192">
          <cell r="AT192">
            <v>82</v>
          </cell>
          <cell r="AU192">
            <v>82</v>
          </cell>
          <cell r="AV192">
            <v>19</v>
          </cell>
          <cell r="AW192">
            <v>2</v>
          </cell>
          <cell r="AX192">
            <v>45089</v>
          </cell>
          <cell r="AY192" t="str">
            <v>No</v>
          </cell>
        </row>
        <row r="193">
          <cell r="AT193">
            <v>83</v>
          </cell>
          <cell r="AU193">
            <v>83</v>
          </cell>
          <cell r="AV193">
            <v>19</v>
          </cell>
          <cell r="AW193">
            <v>3</v>
          </cell>
          <cell r="AX193">
            <v>45090</v>
          </cell>
          <cell r="AY193" t="str">
            <v>No</v>
          </cell>
        </row>
        <row r="194">
          <cell r="AT194">
            <v>84</v>
          </cell>
          <cell r="AU194">
            <v>84</v>
          </cell>
          <cell r="AV194">
            <v>20</v>
          </cell>
          <cell r="AW194">
            <v>4</v>
          </cell>
          <cell r="AX194">
            <v>45091</v>
          </cell>
          <cell r="AY194" t="str">
            <v>No</v>
          </cell>
        </row>
        <row r="195">
          <cell r="AT195">
            <v>85</v>
          </cell>
          <cell r="AU195">
            <v>85</v>
          </cell>
          <cell r="AV195">
            <v>20</v>
          </cell>
          <cell r="AW195">
            <v>5</v>
          </cell>
          <cell r="AX195">
            <v>45092</v>
          </cell>
          <cell r="AY195" t="str">
            <v>No</v>
          </cell>
        </row>
        <row r="196">
          <cell r="AT196">
            <v>86</v>
          </cell>
          <cell r="AU196">
            <v>86</v>
          </cell>
          <cell r="AV196">
            <v>20</v>
          </cell>
          <cell r="AW196">
            <v>6</v>
          </cell>
          <cell r="AX196">
            <v>45093</v>
          </cell>
          <cell r="AY196" t="str">
            <v>No</v>
          </cell>
        </row>
        <row r="197">
          <cell r="AT197">
            <v>86</v>
          </cell>
          <cell r="AU197" t="str">
            <v/>
          </cell>
          <cell r="AV197">
            <v>20</v>
          </cell>
          <cell r="AW197">
            <v>7</v>
          </cell>
          <cell r="AX197">
            <v>45094</v>
          </cell>
          <cell r="AY197" t="str">
            <v>Yes</v>
          </cell>
        </row>
        <row r="198">
          <cell r="AT198">
            <v>86</v>
          </cell>
          <cell r="AU198" t="str">
            <v/>
          </cell>
          <cell r="AV198">
            <v>20</v>
          </cell>
          <cell r="AW198">
            <v>1</v>
          </cell>
          <cell r="AX198">
            <v>45095</v>
          </cell>
          <cell r="AY198" t="str">
            <v>Yes</v>
          </cell>
        </row>
        <row r="199">
          <cell r="AT199">
            <v>87</v>
          </cell>
          <cell r="AU199">
            <v>87</v>
          </cell>
          <cell r="AV199">
            <v>20</v>
          </cell>
          <cell r="AW199">
            <v>2</v>
          </cell>
          <cell r="AX199">
            <v>45096</v>
          </cell>
          <cell r="AY199" t="str">
            <v>No</v>
          </cell>
        </row>
        <row r="200">
          <cell r="AT200">
            <v>88</v>
          </cell>
          <cell r="AU200">
            <v>88</v>
          </cell>
          <cell r="AV200">
            <v>20</v>
          </cell>
          <cell r="AW200">
            <v>3</v>
          </cell>
          <cell r="AX200">
            <v>45097</v>
          </cell>
          <cell r="AY200" t="str">
            <v>No</v>
          </cell>
        </row>
        <row r="201">
          <cell r="AT201">
            <v>89</v>
          </cell>
          <cell r="AU201">
            <v>89</v>
          </cell>
          <cell r="AV201">
            <v>21</v>
          </cell>
          <cell r="AW201">
            <v>4</v>
          </cell>
          <cell r="AX201">
            <v>45098</v>
          </cell>
          <cell r="AY201" t="str">
            <v>No</v>
          </cell>
        </row>
        <row r="202">
          <cell r="AT202">
            <v>90</v>
          </cell>
          <cell r="AU202">
            <v>90</v>
          </cell>
          <cell r="AV202">
            <v>21</v>
          </cell>
          <cell r="AW202">
            <v>5</v>
          </cell>
          <cell r="AX202">
            <v>45099</v>
          </cell>
          <cell r="AY202" t="str">
            <v>No</v>
          </cell>
        </row>
        <row r="203">
          <cell r="AT203">
            <v>91</v>
          </cell>
          <cell r="AU203">
            <v>91</v>
          </cell>
          <cell r="AV203">
            <v>21</v>
          </cell>
          <cell r="AW203">
            <v>6</v>
          </cell>
          <cell r="AX203">
            <v>45100</v>
          </cell>
          <cell r="AY203" t="str">
            <v>No</v>
          </cell>
        </row>
        <row r="204">
          <cell r="AT204">
            <v>91</v>
          </cell>
          <cell r="AU204" t="str">
            <v/>
          </cell>
          <cell r="AV204">
            <v>21</v>
          </cell>
          <cell r="AW204">
            <v>7</v>
          </cell>
          <cell r="AX204">
            <v>45101</v>
          </cell>
          <cell r="AY204" t="str">
            <v>Yes</v>
          </cell>
        </row>
        <row r="205">
          <cell r="AT205">
            <v>91</v>
          </cell>
          <cell r="AU205" t="str">
            <v/>
          </cell>
          <cell r="AV205">
            <v>21</v>
          </cell>
          <cell r="AW205">
            <v>1</v>
          </cell>
          <cell r="AX205">
            <v>45102</v>
          </cell>
          <cell r="AY205" t="str">
            <v>Yes</v>
          </cell>
        </row>
        <row r="206">
          <cell r="AT206">
            <v>92</v>
          </cell>
          <cell r="AU206">
            <v>92</v>
          </cell>
          <cell r="AV206">
            <v>21</v>
          </cell>
          <cell r="AW206">
            <v>2</v>
          </cell>
          <cell r="AX206">
            <v>45103</v>
          </cell>
          <cell r="AY206" t="str">
            <v>No</v>
          </cell>
        </row>
        <row r="207">
          <cell r="AT207">
            <v>93</v>
          </cell>
          <cell r="AU207">
            <v>93</v>
          </cell>
          <cell r="AV207">
            <v>21</v>
          </cell>
          <cell r="AW207">
            <v>3</v>
          </cell>
          <cell r="AX207">
            <v>45104</v>
          </cell>
          <cell r="AY207" t="str">
            <v>No</v>
          </cell>
        </row>
        <row r="208">
          <cell r="AT208">
            <v>94</v>
          </cell>
          <cell r="AU208">
            <v>94</v>
          </cell>
          <cell r="AV208">
            <v>22</v>
          </cell>
          <cell r="AW208">
            <v>4</v>
          </cell>
          <cell r="AX208">
            <v>45105</v>
          </cell>
          <cell r="AY208" t="str">
            <v>No</v>
          </cell>
        </row>
        <row r="209">
          <cell r="AT209">
            <v>95</v>
          </cell>
          <cell r="AU209">
            <v>95</v>
          </cell>
          <cell r="AV209">
            <v>22</v>
          </cell>
          <cell r="AW209">
            <v>5</v>
          </cell>
          <cell r="AX209">
            <v>45106</v>
          </cell>
          <cell r="AY209" t="str">
            <v>No</v>
          </cell>
        </row>
        <row r="210">
          <cell r="AT210">
            <v>96</v>
          </cell>
          <cell r="AU210">
            <v>96</v>
          </cell>
          <cell r="AV210">
            <v>22</v>
          </cell>
          <cell r="AW210">
            <v>6</v>
          </cell>
          <cell r="AX210">
            <v>45107</v>
          </cell>
          <cell r="AY210" t="str">
            <v>No</v>
          </cell>
        </row>
        <row r="211">
          <cell r="AT211">
            <v>96</v>
          </cell>
          <cell r="AU211" t="str">
            <v/>
          </cell>
          <cell r="AV211">
            <v>22</v>
          </cell>
          <cell r="AW211">
            <v>7</v>
          </cell>
          <cell r="AX211">
            <v>45108</v>
          </cell>
          <cell r="AY211" t="str">
            <v>Yes</v>
          </cell>
        </row>
        <row r="212">
          <cell r="AT212">
            <v>96</v>
          </cell>
          <cell r="AU212" t="str">
            <v/>
          </cell>
          <cell r="AV212">
            <v>22</v>
          </cell>
          <cell r="AW212">
            <v>1</v>
          </cell>
          <cell r="AX212">
            <v>45109</v>
          </cell>
          <cell r="AY212" t="str">
            <v>Yes</v>
          </cell>
        </row>
        <row r="213">
          <cell r="AT213">
            <v>97</v>
          </cell>
          <cell r="AU213">
            <v>97</v>
          </cell>
          <cell r="AV213">
            <v>22</v>
          </cell>
          <cell r="AW213">
            <v>2</v>
          </cell>
          <cell r="AX213">
            <v>45110</v>
          </cell>
          <cell r="AY213" t="str">
            <v>No</v>
          </cell>
        </row>
        <row r="214">
          <cell r="AT214">
            <v>98</v>
          </cell>
          <cell r="AU214">
            <v>98</v>
          </cell>
          <cell r="AV214">
            <v>22</v>
          </cell>
          <cell r="AW214">
            <v>3</v>
          </cell>
          <cell r="AX214">
            <v>45111</v>
          </cell>
          <cell r="AY214" t="str">
            <v>No</v>
          </cell>
        </row>
        <row r="215">
          <cell r="AT215">
            <v>99</v>
          </cell>
          <cell r="AU215">
            <v>99</v>
          </cell>
          <cell r="AV215">
            <v>23</v>
          </cell>
          <cell r="AW215">
            <v>4</v>
          </cell>
          <cell r="AX215">
            <v>45112</v>
          </cell>
          <cell r="AY215" t="str">
            <v>No</v>
          </cell>
        </row>
        <row r="216">
          <cell r="AT216">
            <v>100</v>
          </cell>
          <cell r="AU216">
            <v>100</v>
          </cell>
          <cell r="AV216">
            <v>23</v>
          </cell>
          <cell r="AW216">
            <v>5</v>
          </cell>
          <cell r="AX216">
            <v>45113</v>
          </cell>
          <cell r="AY216" t="str">
            <v>No</v>
          </cell>
        </row>
        <row r="217">
          <cell r="AT217">
            <v>101</v>
          </cell>
          <cell r="AU217">
            <v>101</v>
          </cell>
          <cell r="AV217">
            <v>23</v>
          </cell>
          <cell r="AW217">
            <v>6</v>
          </cell>
          <cell r="AX217">
            <v>45114</v>
          </cell>
          <cell r="AY217" t="str">
            <v>No</v>
          </cell>
        </row>
        <row r="218">
          <cell r="AT218">
            <v>101</v>
          </cell>
          <cell r="AU218" t="str">
            <v/>
          </cell>
          <cell r="AV218">
            <v>23</v>
          </cell>
          <cell r="AW218">
            <v>7</v>
          </cell>
          <cell r="AX218">
            <v>45115</v>
          </cell>
          <cell r="AY218" t="str">
            <v>Yes</v>
          </cell>
        </row>
        <row r="219">
          <cell r="AT219">
            <v>101</v>
          </cell>
          <cell r="AU219" t="str">
            <v/>
          </cell>
          <cell r="AV219">
            <v>23</v>
          </cell>
          <cell r="AW219">
            <v>1</v>
          </cell>
          <cell r="AX219">
            <v>45116</v>
          </cell>
          <cell r="AY219" t="str">
            <v>Yes</v>
          </cell>
        </row>
        <row r="220">
          <cell r="AT220">
            <v>102</v>
          </cell>
          <cell r="AU220">
            <v>102</v>
          </cell>
          <cell r="AV220">
            <v>23</v>
          </cell>
          <cell r="AW220">
            <v>2</v>
          </cell>
          <cell r="AX220">
            <v>45117</v>
          </cell>
          <cell r="AY220" t="str">
            <v>No</v>
          </cell>
        </row>
        <row r="221">
          <cell r="AT221">
            <v>103</v>
          </cell>
          <cell r="AU221">
            <v>103</v>
          </cell>
          <cell r="AV221">
            <v>23</v>
          </cell>
          <cell r="AW221">
            <v>3</v>
          </cell>
          <cell r="AX221">
            <v>45118</v>
          </cell>
          <cell r="AY221" t="str">
            <v>No</v>
          </cell>
        </row>
        <row r="222">
          <cell r="AT222">
            <v>104</v>
          </cell>
          <cell r="AU222">
            <v>104</v>
          </cell>
          <cell r="AV222">
            <v>24</v>
          </cell>
          <cell r="AW222">
            <v>4</v>
          </cell>
          <cell r="AX222">
            <v>45119</v>
          </cell>
          <cell r="AY222" t="str">
            <v>No</v>
          </cell>
        </row>
        <row r="223">
          <cell r="AT223">
            <v>105</v>
          </cell>
          <cell r="AU223">
            <v>105</v>
          </cell>
          <cell r="AV223">
            <v>24</v>
          </cell>
          <cell r="AW223">
            <v>5</v>
          </cell>
          <cell r="AX223">
            <v>45120</v>
          </cell>
          <cell r="AY223" t="str">
            <v>No</v>
          </cell>
        </row>
        <row r="224">
          <cell r="AT224">
            <v>106</v>
          </cell>
          <cell r="AU224">
            <v>106</v>
          </cell>
          <cell r="AV224">
            <v>24</v>
          </cell>
          <cell r="AW224">
            <v>6</v>
          </cell>
          <cell r="AX224">
            <v>45121</v>
          </cell>
          <cell r="AY224" t="str">
            <v>No</v>
          </cell>
        </row>
        <row r="225">
          <cell r="AT225">
            <v>106</v>
          </cell>
          <cell r="AU225" t="str">
            <v/>
          </cell>
          <cell r="AV225">
            <v>24</v>
          </cell>
          <cell r="AW225">
            <v>7</v>
          </cell>
          <cell r="AX225">
            <v>45122</v>
          </cell>
          <cell r="AY225" t="str">
            <v>Yes</v>
          </cell>
        </row>
        <row r="226">
          <cell r="AT226">
            <v>106</v>
          </cell>
          <cell r="AU226" t="str">
            <v/>
          </cell>
          <cell r="AV226">
            <v>24</v>
          </cell>
          <cell r="AW226">
            <v>1</v>
          </cell>
          <cell r="AX226">
            <v>45123</v>
          </cell>
          <cell r="AY226" t="str">
            <v>Yes</v>
          </cell>
        </row>
        <row r="227">
          <cell r="AT227">
            <v>107</v>
          </cell>
          <cell r="AU227">
            <v>107</v>
          </cell>
          <cell r="AV227">
            <v>24</v>
          </cell>
          <cell r="AW227">
            <v>2</v>
          </cell>
          <cell r="AX227">
            <v>45124</v>
          </cell>
          <cell r="AY227" t="str">
            <v>No</v>
          </cell>
        </row>
        <row r="228">
          <cell r="AT228">
            <v>108</v>
          </cell>
          <cell r="AU228">
            <v>108</v>
          </cell>
          <cell r="AV228">
            <v>24</v>
          </cell>
          <cell r="AW228">
            <v>3</v>
          </cell>
          <cell r="AX228">
            <v>45125</v>
          </cell>
          <cell r="AY228" t="str">
            <v>No</v>
          </cell>
        </row>
        <row r="229">
          <cell r="AT229">
            <v>109</v>
          </cell>
          <cell r="AU229">
            <v>109</v>
          </cell>
          <cell r="AV229">
            <v>25</v>
          </cell>
          <cell r="AW229">
            <v>4</v>
          </cell>
          <cell r="AX229">
            <v>45126</v>
          </cell>
          <cell r="AY229" t="str">
            <v>No</v>
          </cell>
        </row>
        <row r="230">
          <cell r="AT230">
            <v>110</v>
          </cell>
          <cell r="AU230">
            <v>110</v>
          </cell>
          <cell r="AV230">
            <v>25</v>
          </cell>
          <cell r="AW230">
            <v>5</v>
          </cell>
          <cell r="AX230">
            <v>45127</v>
          </cell>
          <cell r="AY230" t="str">
            <v>No</v>
          </cell>
        </row>
        <row r="231">
          <cell r="AT231">
            <v>111</v>
          </cell>
          <cell r="AU231">
            <v>111</v>
          </cell>
          <cell r="AV231">
            <v>25</v>
          </cell>
          <cell r="AW231">
            <v>6</v>
          </cell>
          <cell r="AX231">
            <v>45128</v>
          </cell>
          <cell r="AY231" t="str">
            <v>No</v>
          </cell>
        </row>
        <row r="232">
          <cell r="AT232">
            <v>111</v>
          </cell>
          <cell r="AU232" t="str">
            <v/>
          </cell>
          <cell r="AV232">
            <v>25</v>
          </cell>
          <cell r="AW232">
            <v>7</v>
          </cell>
          <cell r="AX232">
            <v>45129</v>
          </cell>
          <cell r="AY232" t="str">
            <v>Yes</v>
          </cell>
        </row>
        <row r="233">
          <cell r="AT233">
            <v>111</v>
          </cell>
          <cell r="AU233" t="str">
            <v/>
          </cell>
          <cell r="AV233">
            <v>25</v>
          </cell>
          <cell r="AW233">
            <v>1</v>
          </cell>
          <cell r="AX233">
            <v>45130</v>
          </cell>
          <cell r="AY233" t="str">
            <v>Yes</v>
          </cell>
        </row>
        <row r="234">
          <cell r="AT234">
            <v>112</v>
          </cell>
          <cell r="AU234">
            <v>112</v>
          </cell>
          <cell r="AV234">
            <v>25</v>
          </cell>
          <cell r="AW234">
            <v>2</v>
          </cell>
          <cell r="AX234">
            <v>45131</v>
          </cell>
          <cell r="AY234" t="str">
            <v>No</v>
          </cell>
        </row>
        <row r="235">
          <cell r="AT235">
            <v>113</v>
          </cell>
          <cell r="AU235">
            <v>113</v>
          </cell>
          <cell r="AV235">
            <v>25</v>
          </cell>
          <cell r="AW235">
            <v>3</v>
          </cell>
          <cell r="AX235">
            <v>45132</v>
          </cell>
          <cell r="AY235" t="str">
            <v>No</v>
          </cell>
        </row>
        <row r="236">
          <cell r="AT236">
            <v>114</v>
          </cell>
          <cell r="AU236">
            <v>114</v>
          </cell>
          <cell r="AV236">
            <v>26</v>
          </cell>
          <cell r="AW236">
            <v>4</v>
          </cell>
          <cell r="AX236">
            <v>45133</v>
          </cell>
          <cell r="AY236" t="str">
            <v>No</v>
          </cell>
        </row>
        <row r="237">
          <cell r="AT237">
            <v>115</v>
          </cell>
          <cell r="AU237">
            <v>115</v>
          </cell>
          <cell r="AV237">
            <v>26</v>
          </cell>
          <cell r="AW237">
            <v>5</v>
          </cell>
          <cell r="AX237">
            <v>45134</v>
          </cell>
          <cell r="AY237" t="str">
            <v>No</v>
          </cell>
        </row>
        <row r="238">
          <cell r="AT238">
            <v>116</v>
          </cell>
          <cell r="AU238">
            <v>116</v>
          </cell>
          <cell r="AV238">
            <v>26</v>
          </cell>
          <cell r="AW238">
            <v>6</v>
          </cell>
          <cell r="AX238">
            <v>45135</v>
          </cell>
          <cell r="AY238" t="str">
            <v>No</v>
          </cell>
        </row>
        <row r="239">
          <cell r="AT239">
            <v>116</v>
          </cell>
          <cell r="AU239" t="str">
            <v/>
          </cell>
          <cell r="AV239">
            <v>26</v>
          </cell>
          <cell r="AW239">
            <v>7</v>
          </cell>
          <cell r="AX239">
            <v>45136</v>
          </cell>
          <cell r="AY239" t="str">
            <v>Yes</v>
          </cell>
        </row>
        <row r="240">
          <cell r="AT240">
            <v>116</v>
          </cell>
          <cell r="AU240" t="str">
            <v/>
          </cell>
          <cell r="AV240">
            <v>26</v>
          </cell>
          <cell r="AW240">
            <v>1</v>
          </cell>
          <cell r="AX240">
            <v>45137</v>
          </cell>
          <cell r="AY240" t="str">
            <v>Yes</v>
          </cell>
        </row>
        <row r="241">
          <cell r="AT241">
            <v>117</v>
          </cell>
          <cell r="AU241">
            <v>117</v>
          </cell>
          <cell r="AV241">
            <v>26</v>
          </cell>
          <cell r="AW241">
            <v>2</v>
          </cell>
          <cell r="AX241">
            <v>45138</v>
          </cell>
          <cell r="AY241" t="str">
            <v>No</v>
          </cell>
        </row>
        <row r="242">
          <cell r="AT242">
            <v>118</v>
          </cell>
          <cell r="AU242">
            <v>118</v>
          </cell>
          <cell r="AV242">
            <v>26</v>
          </cell>
          <cell r="AW242">
            <v>3</v>
          </cell>
          <cell r="AX242">
            <v>45139</v>
          </cell>
          <cell r="AY242" t="str">
            <v>No</v>
          </cell>
        </row>
        <row r="243">
          <cell r="AT243">
            <v>119</v>
          </cell>
          <cell r="AU243">
            <v>119</v>
          </cell>
          <cell r="AV243">
            <v>27</v>
          </cell>
          <cell r="AW243">
            <v>4</v>
          </cell>
          <cell r="AX243">
            <v>45140</v>
          </cell>
          <cell r="AY243" t="str">
            <v>No</v>
          </cell>
        </row>
        <row r="244">
          <cell r="AT244">
            <v>120</v>
          </cell>
          <cell r="AU244">
            <v>120</v>
          </cell>
          <cell r="AV244">
            <v>27</v>
          </cell>
          <cell r="AW244">
            <v>5</v>
          </cell>
          <cell r="AX244">
            <v>45141</v>
          </cell>
          <cell r="AY244" t="str">
            <v>No</v>
          </cell>
        </row>
        <row r="245">
          <cell r="AT245">
            <v>121</v>
          </cell>
          <cell r="AU245">
            <v>121</v>
          </cell>
          <cell r="AV245">
            <v>27</v>
          </cell>
          <cell r="AW245">
            <v>6</v>
          </cell>
          <cell r="AX245">
            <v>45142</v>
          </cell>
          <cell r="AY245" t="str">
            <v>No</v>
          </cell>
        </row>
        <row r="246">
          <cell r="AT246">
            <v>121</v>
          </cell>
          <cell r="AU246" t="str">
            <v/>
          </cell>
          <cell r="AV246">
            <v>27</v>
          </cell>
          <cell r="AW246">
            <v>7</v>
          </cell>
          <cell r="AX246">
            <v>45143</v>
          </cell>
          <cell r="AY246" t="str">
            <v>Yes</v>
          </cell>
        </row>
        <row r="247">
          <cell r="AT247">
            <v>121</v>
          </cell>
          <cell r="AU247" t="str">
            <v/>
          </cell>
          <cell r="AV247">
            <v>27</v>
          </cell>
          <cell r="AW247">
            <v>1</v>
          </cell>
          <cell r="AX247">
            <v>45144</v>
          </cell>
          <cell r="AY247" t="str">
            <v>Yes</v>
          </cell>
        </row>
        <row r="248">
          <cell r="AT248">
            <v>122</v>
          </cell>
          <cell r="AU248">
            <v>122</v>
          </cell>
          <cell r="AV248">
            <v>27</v>
          </cell>
          <cell r="AW248">
            <v>2</v>
          </cell>
          <cell r="AX248">
            <v>45145</v>
          </cell>
          <cell r="AY248" t="str">
            <v>No</v>
          </cell>
        </row>
        <row r="249">
          <cell r="AT249">
            <v>123</v>
          </cell>
          <cell r="AU249">
            <v>123</v>
          </cell>
          <cell r="AV249">
            <v>27</v>
          </cell>
          <cell r="AW249">
            <v>3</v>
          </cell>
          <cell r="AX249">
            <v>45146</v>
          </cell>
          <cell r="AY249" t="str">
            <v>No</v>
          </cell>
        </row>
        <row r="250">
          <cell r="AT250">
            <v>124</v>
          </cell>
          <cell r="AU250">
            <v>124</v>
          </cell>
          <cell r="AV250">
            <v>28</v>
          </cell>
          <cell r="AW250">
            <v>4</v>
          </cell>
          <cell r="AX250">
            <v>45147</v>
          </cell>
          <cell r="AY250" t="str">
            <v>No</v>
          </cell>
        </row>
        <row r="251">
          <cell r="AT251">
            <v>125</v>
          </cell>
          <cell r="AU251">
            <v>125</v>
          </cell>
          <cell r="AV251">
            <v>28</v>
          </cell>
          <cell r="AW251">
            <v>5</v>
          </cell>
          <cell r="AX251">
            <v>45148</v>
          </cell>
          <cell r="AY251" t="str">
            <v>No</v>
          </cell>
        </row>
        <row r="252">
          <cell r="AT252">
            <v>126</v>
          </cell>
          <cell r="AU252">
            <v>126</v>
          </cell>
          <cell r="AV252">
            <v>28</v>
          </cell>
          <cell r="AW252">
            <v>6</v>
          </cell>
          <cell r="AX252">
            <v>45149</v>
          </cell>
          <cell r="AY252" t="str">
            <v>No</v>
          </cell>
        </row>
        <row r="253">
          <cell r="AT253">
            <v>126</v>
          </cell>
          <cell r="AU253" t="str">
            <v/>
          </cell>
          <cell r="AV253">
            <v>28</v>
          </cell>
          <cell r="AW253">
            <v>7</v>
          </cell>
          <cell r="AX253">
            <v>45150</v>
          </cell>
          <cell r="AY253" t="str">
            <v>Yes</v>
          </cell>
        </row>
        <row r="254">
          <cell r="AT254">
            <v>126</v>
          </cell>
          <cell r="AU254" t="str">
            <v/>
          </cell>
          <cell r="AV254">
            <v>28</v>
          </cell>
          <cell r="AW254">
            <v>1</v>
          </cell>
          <cell r="AX254">
            <v>45151</v>
          </cell>
          <cell r="AY254" t="str">
            <v>Yes</v>
          </cell>
        </row>
        <row r="255">
          <cell r="AT255">
            <v>127</v>
          </cell>
          <cell r="AU255">
            <v>127</v>
          </cell>
          <cell r="AV255">
            <v>28</v>
          </cell>
          <cell r="AW255">
            <v>2</v>
          </cell>
          <cell r="AX255">
            <v>45152</v>
          </cell>
          <cell r="AY255" t="str">
            <v>No</v>
          </cell>
        </row>
        <row r="256">
          <cell r="AT256">
            <v>128</v>
          </cell>
          <cell r="AU256">
            <v>128</v>
          </cell>
          <cell r="AV256">
            <v>28</v>
          </cell>
          <cell r="AW256">
            <v>3</v>
          </cell>
          <cell r="AX256">
            <v>45153</v>
          </cell>
          <cell r="AY256" t="str">
            <v>No</v>
          </cell>
        </row>
        <row r="257">
          <cell r="AT257">
            <v>129</v>
          </cell>
          <cell r="AU257">
            <v>129</v>
          </cell>
          <cell r="AV257">
            <v>29</v>
          </cell>
          <cell r="AW257">
            <v>4</v>
          </cell>
          <cell r="AX257">
            <v>45154</v>
          </cell>
          <cell r="AY257" t="str">
            <v>No</v>
          </cell>
        </row>
        <row r="258">
          <cell r="AT258">
            <v>130</v>
          </cell>
          <cell r="AU258">
            <v>130</v>
          </cell>
          <cell r="AV258">
            <v>29</v>
          </cell>
          <cell r="AW258">
            <v>5</v>
          </cell>
          <cell r="AX258">
            <v>45155</v>
          </cell>
          <cell r="AY258" t="str">
            <v>No</v>
          </cell>
        </row>
        <row r="259">
          <cell r="AT259">
            <v>131</v>
          </cell>
          <cell r="AU259">
            <v>131</v>
          </cell>
          <cell r="AV259">
            <v>29</v>
          </cell>
          <cell r="AW259">
            <v>6</v>
          </cell>
          <cell r="AX259">
            <v>45156</v>
          </cell>
          <cell r="AY259" t="str">
            <v>No</v>
          </cell>
        </row>
        <row r="260">
          <cell r="AT260">
            <v>131</v>
          </cell>
          <cell r="AU260" t="str">
            <v/>
          </cell>
          <cell r="AV260">
            <v>29</v>
          </cell>
          <cell r="AW260">
            <v>7</v>
          </cell>
          <cell r="AX260">
            <v>45157</v>
          </cell>
          <cell r="AY260" t="str">
            <v>Yes</v>
          </cell>
        </row>
        <row r="261">
          <cell r="AT261">
            <v>131</v>
          </cell>
          <cell r="AU261" t="str">
            <v/>
          </cell>
          <cell r="AV261">
            <v>29</v>
          </cell>
          <cell r="AW261">
            <v>1</v>
          </cell>
          <cell r="AX261">
            <v>45158</v>
          </cell>
          <cell r="AY261" t="str">
            <v>Yes</v>
          </cell>
        </row>
        <row r="262">
          <cell r="AT262">
            <v>132</v>
          </cell>
          <cell r="AU262">
            <v>132</v>
          </cell>
          <cell r="AV262">
            <v>29</v>
          </cell>
          <cell r="AW262">
            <v>2</v>
          </cell>
          <cell r="AX262">
            <v>45159</v>
          </cell>
          <cell r="AY262" t="str">
            <v>No</v>
          </cell>
        </row>
        <row r="263">
          <cell r="AT263">
            <v>133</v>
          </cell>
          <cell r="AU263">
            <v>133</v>
          </cell>
          <cell r="AV263">
            <v>29</v>
          </cell>
          <cell r="AW263">
            <v>3</v>
          </cell>
          <cell r="AX263">
            <v>45160</v>
          </cell>
          <cell r="AY263" t="str">
            <v>No</v>
          </cell>
        </row>
        <row r="264">
          <cell r="AT264">
            <v>134</v>
          </cell>
          <cell r="AU264">
            <v>134</v>
          </cell>
          <cell r="AV264">
            <v>30</v>
          </cell>
          <cell r="AW264">
            <v>4</v>
          </cell>
          <cell r="AX264">
            <v>45161</v>
          </cell>
          <cell r="AY264" t="str">
            <v>No</v>
          </cell>
        </row>
        <row r="265">
          <cell r="AT265">
            <v>135</v>
          </cell>
          <cell r="AU265">
            <v>135</v>
          </cell>
          <cell r="AV265">
            <v>30</v>
          </cell>
          <cell r="AW265">
            <v>5</v>
          </cell>
          <cell r="AX265">
            <v>45162</v>
          </cell>
          <cell r="AY265" t="str">
            <v>No</v>
          </cell>
        </row>
        <row r="266">
          <cell r="AT266">
            <v>136</v>
          </cell>
          <cell r="AU266">
            <v>136</v>
          </cell>
          <cell r="AV266">
            <v>30</v>
          </cell>
          <cell r="AW266">
            <v>6</v>
          </cell>
          <cell r="AX266">
            <v>45163</v>
          </cell>
          <cell r="AY266" t="str">
            <v>No</v>
          </cell>
        </row>
        <row r="267">
          <cell r="AT267">
            <v>136</v>
          </cell>
          <cell r="AU267" t="str">
            <v/>
          </cell>
          <cell r="AV267">
            <v>30</v>
          </cell>
          <cell r="AW267">
            <v>7</v>
          </cell>
          <cell r="AX267">
            <v>45164</v>
          </cell>
          <cell r="AY267" t="str">
            <v>Yes</v>
          </cell>
        </row>
        <row r="268">
          <cell r="AT268">
            <v>136</v>
          </cell>
          <cell r="AU268" t="str">
            <v/>
          </cell>
          <cell r="AV268">
            <v>30</v>
          </cell>
          <cell r="AW268">
            <v>1</v>
          </cell>
          <cell r="AX268">
            <v>45165</v>
          </cell>
          <cell r="AY268" t="str">
            <v>Yes</v>
          </cell>
        </row>
        <row r="269">
          <cell r="AT269">
            <v>137</v>
          </cell>
          <cell r="AU269">
            <v>137</v>
          </cell>
          <cell r="AV269">
            <v>30</v>
          </cell>
          <cell r="AW269">
            <v>2</v>
          </cell>
          <cell r="AX269">
            <v>45166</v>
          </cell>
          <cell r="AY269" t="str">
            <v>No</v>
          </cell>
        </row>
        <row r="270">
          <cell r="AT270">
            <v>138</v>
          </cell>
          <cell r="AU270">
            <v>138</v>
          </cell>
          <cell r="AV270">
            <v>30</v>
          </cell>
          <cell r="AW270">
            <v>3</v>
          </cell>
          <cell r="AX270">
            <v>45167</v>
          </cell>
          <cell r="AY270" t="str">
            <v>No</v>
          </cell>
        </row>
        <row r="271">
          <cell r="AT271">
            <v>139</v>
          </cell>
          <cell r="AU271">
            <v>139</v>
          </cell>
          <cell r="AV271">
            <v>31</v>
          </cell>
          <cell r="AW271">
            <v>4</v>
          </cell>
          <cell r="AX271">
            <v>45168</v>
          </cell>
          <cell r="AY271" t="str">
            <v>No</v>
          </cell>
        </row>
        <row r="272">
          <cell r="AT272">
            <v>140</v>
          </cell>
          <cell r="AU272">
            <v>140</v>
          </cell>
          <cell r="AV272">
            <v>31</v>
          </cell>
          <cell r="AW272">
            <v>5</v>
          </cell>
          <cell r="AX272">
            <v>45169</v>
          </cell>
          <cell r="AY272" t="str">
            <v>No</v>
          </cell>
        </row>
        <row r="273">
          <cell r="AT273">
            <v>141</v>
          </cell>
          <cell r="AU273">
            <v>141</v>
          </cell>
          <cell r="AV273">
            <v>31</v>
          </cell>
          <cell r="AW273">
            <v>6</v>
          </cell>
          <cell r="AX273">
            <v>45170</v>
          </cell>
          <cell r="AY273" t="str">
            <v>No</v>
          </cell>
        </row>
        <row r="274">
          <cell r="AT274">
            <v>141</v>
          </cell>
          <cell r="AU274" t="str">
            <v/>
          </cell>
          <cell r="AV274">
            <v>31</v>
          </cell>
          <cell r="AW274">
            <v>7</v>
          </cell>
          <cell r="AX274">
            <v>45171</v>
          </cell>
          <cell r="AY274" t="str">
            <v>Yes</v>
          </cell>
        </row>
        <row r="275">
          <cell r="AT275">
            <v>141</v>
          </cell>
          <cell r="AU275" t="str">
            <v/>
          </cell>
          <cell r="AV275">
            <v>31</v>
          </cell>
          <cell r="AW275">
            <v>1</v>
          </cell>
          <cell r="AX275">
            <v>45172</v>
          </cell>
          <cell r="AY275" t="str">
            <v>Yes</v>
          </cell>
        </row>
        <row r="276">
          <cell r="AT276">
            <v>142</v>
          </cell>
          <cell r="AU276">
            <v>142</v>
          </cell>
          <cell r="AV276">
            <v>31</v>
          </cell>
          <cell r="AW276">
            <v>2</v>
          </cell>
          <cell r="AX276">
            <v>45173</v>
          </cell>
          <cell r="AY276" t="str">
            <v>No</v>
          </cell>
        </row>
        <row r="277">
          <cell r="AT277">
            <v>143</v>
          </cell>
          <cell r="AU277">
            <v>143</v>
          </cell>
          <cell r="AV277">
            <v>31</v>
          </cell>
          <cell r="AW277">
            <v>3</v>
          </cell>
          <cell r="AX277">
            <v>45174</v>
          </cell>
          <cell r="AY277" t="str">
            <v>No</v>
          </cell>
        </row>
        <row r="278">
          <cell r="AT278">
            <v>144</v>
          </cell>
          <cell r="AU278">
            <v>144</v>
          </cell>
          <cell r="AV278">
            <v>32</v>
          </cell>
          <cell r="AW278">
            <v>4</v>
          </cell>
          <cell r="AX278">
            <v>45175</v>
          </cell>
          <cell r="AY278" t="str">
            <v>No</v>
          </cell>
        </row>
        <row r="279">
          <cell r="AT279">
            <v>145</v>
          </cell>
          <cell r="AU279">
            <v>145</v>
          </cell>
          <cell r="AV279">
            <v>32</v>
          </cell>
          <cell r="AW279">
            <v>5</v>
          </cell>
          <cell r="AX279">
            <v>45176</v>
          </cell>
          <cell r="AY279" t="str">
            <v>No</v>
          </cell>
        </row>
        <row r="280">
          <cell r="AT280">
            <v>146</v>
          </cell>
          <cell r="AU280">
            <v>146</v>
          </cell>
          <cell r="AV280">
            <v>32</v>
          </cell>
          <cell r="AW280">
            <v>6</v>
          </cell>
          <cell r="AX280">
            <v>45177</v>
          </cell>
          <cell r="AY280" t="str">
            <v>No</v>
          </cell>
        </row>
        <row r="281">
          <cell r="AT281">
            <v>146</v>
          </cell>
          <cell r="AU281" t="str">
            <v/>
          </cell>
          <cell r="AV281">
            <v>32</v>
          </cell>
          <cell r="AW281">
            <v>7</v>
          </cell>
          <cell r="AX281">
            <v>45178</v>
          </cell>
          <cell r="AY281" t="str">
            <v>Yes</v>
          </cell>
        </row>
        <row r="282">
          <cell r="AT282">
            <v>146</v>
          </cell>
          <cell r="AU282" t="str">
            <v/>
          </cell>
          <cell r="AV282">
            <v>32</v>
          </cell>
          <cell r="AW282">
            <v>1</v>
          </cell>
          <cell r="AX282">
            <v>45179</v>
          </cell>
          <cell r="AY282" t="str">
            <v>Yes</v>
          </cell>
        </row>
        <row r="283">
          <cell r="AT283">
            <v>147</v>
          </cell>
          <cell r="AU283">
            <v>147</v>
          </cell>
          <cell r="AV283">
            <v>32</v>
          </cell>
          <cell r="AW283">
            <v>2</v>
          </cell>
          <cell r="AX283">
            <v>45180</v>
          </cell>
          <cell r="AY283" t="str">
            <v>No</v>
          </cell>
        </row>
        <row r="284">
          <cell r="AT284">
            <v>148</v>
          </cell>
          <cell r="AU284">
            <v>148</v>
          </cell>
          <cell r="AV284">
            <v>32</v>
          </cell>
          <cell r="AW284">
            <v>3</v>
          </cell>
          <cell r="AX284">
            <v>45181</v>
          </cell>
          <cell r="AY284" t="str">
            <v>No</v>
          </cell>
        </row>
        <row r="285">
          <cell r="AT285">
            <v>149</v>
          </cell>
          <cell r="AU285">
            <v>149</v>
          </cell>
          <cell r="AV285">
            <v>33</v>
          </cell>
          <cell r="AW285">
            <v>4</v>
          </cell>
          <cell r="AX285">
            <v>45182</v>
          </cell>
          <cell r="AY285" t="str">
            <v>No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1"/>
  <sheetViews>
    <sheetView tabSelected="1" zoomScaleNormal="100" workbookViewId="0">
      <selection activeCell="M16" sqref="M16"/>
    </sheetView>
  </sheetViews>
  <sheetFormatPr defaultColWidth="9.109375" defaultRowHeight="13.2"/>
  <cols>
    <col min="1" max="1" width="7.109375" style="84" customWidth="1"/>
    <col min="2" max="2" width="35.88671875" style="33" customWidth="1"/>
    <col min="3" max="3" width="18.44140625" style="84" customWidth="1"/>
    <col min="4" max="4" width="14.109375" style="85" customWidth="1"/>
    <col min="5" max="5" width="28" style="208" customWidth="1"/>
    <col min="6" max="6" width="16" style="84" customWidth="1"/>
    <col min="7" max="7" width="26.44140625" style="86" customWidth="1"/>
    <col min="8" max="8" width="25" style="86" customWidth="1"/>
    <col min="9" max="9" width="9.6640625" style="87" customWidth="1"/>
    <col min="10" max="10" width="9.109375" style="25" customWidth="1"/>
    <col min="11" max="16384" width="9.109375" style="25"/>
  </cols>
  <sheetData>
    <row r="1" spans="1:9" s="8" customFormat="1" ht="26.25" customHeight="1">
      <c r="A1" s="91" t="s">
        <v>0</v>
      </c>
      <c r="B1" s="91"/>
      <c r="C1" s="91"/>
      <c r="D1" s="91"/>
      <c r="E1" s="91"/>
      <c r="F1" s="91"/>
      <c r="G1" s="91"/>
      <c r="H1" s="91"/>
      <c r="I1" s="91"/>
    </row>
    <row r="2" spans="1:9" s="8" customFormat="1">
      <c r="A2" s="9"/>
      <c r="B2" s="10" t="s">
        <v>23</v>
      </c>
      <c r="C2" s="11" t="s">
        <v>249</v>
      </c>
      <c r="D2" s="12" t="s">
        <v>1</v>
      </c>
      <c r="E2" s="92">
        <v>8</v>
      </c>
      <c r="F2" s="13">
        <v>0</v>
      </c>
      <c r="H2" s="14"/>
      <c r="I2" s="15"/>
    </row>
    <row r="3" spans="1:9" s="8" customFormat="1">
      <c r="A3" s="9"/>
      <c r="B3" s="16" t="s">
        <v>2</v>
      </c>
      <c r="C3" s="17">
        <v>44958</v>
      </c>
      <c r="D3" s="18"/>
      <c r="E3" s="93"/>
      <c r="F3" s="20"/>
      <c r="G3" s="14"/>
      <c r="H3" s="14"/>
      <c r="I3" s="15"/>
    </row>
    <row r="4" spans="1:9" s="8" customFormat="1">
      <c r="A4" s="9"/>
      <c r="B4" s="16" t="s">
        <v>3</v>
      </c>
      <c r="C4" s="17">
        <f>H307</f>
        <v>45092</v>
      </c>
      <c r="D4" s="18"/>
      <c r="E4" s="93"/>
      <c r="F4" s="20"/>
      <c r="G4" s="14"/>
      <c r="H4" s="14"/>
      <c r="I4" s="15"/>
    </row>
    <row r="5" spans="1:9" ht="51" customHeight="1">
      <c r="A5" s="21" t="s">
        <v>52</v>
      </c>
      <c r="B5" s="22" t="s">
        <v>4</v>
      </c>
      <c r="C5" s="22" t="s">
        <v>5</v>
      </c>
      <c r="D5" s="23" t="s">
        <v>6</v>
      </c>
      <c r="E5" s="94" t="s">
        <v>7</v>
      </c>
      <c r="F5" s="22" t="s">
        <v>8</v>
      </c>
      <c r="G5" s="24" t="s">
        <v>9</v>
      </c>
      <c r="H5" s="24" t="s">
        <v>10</v>
      </c>
      <c r="I5" s="22" t="s">
        <v>27</v>
      </c>
    </row>
    <row r="6" spans="1:9">
      <c r="A6" s="26">
        <v>1</v>
      </c>
      <c r="B6" s="27"/>
      <c r="C6" s="28"/>
      <c r="D6" s="29">
        <f>SUM(D7:D9)</f>
        <v>8</v>
      </c>
      <c r="E6" s="96"/>
      <c r="F6" s="28"/>
      <c r="G6" s="30">
        <f>VLOOKUP(A6,[3]Reference!$AT$61:$AY$185,5,0)</f>
        <v>44958</v>
      </c>
      <c r="H6" s="30">
        <f>G6</f>
        <v>44958</v>
      </c>
      <c r="I6" s="31"/>
    </row>
    <row r="7" spans="1:9" ht="13.5" customHeight="1">
      <c r="A7" s="32">
        <v>1</v>
      </c>
      <c r="B7" s="33" t="s">
        <v>53</v>
      </c>
      <c r="C7" s="88" t="s">
        <v>135</v>
      </c>
      <c r="D7" s="34">
        <v>4</v>
      </c>
      <c r="E7" s="35" t="s">
        <v>54</v>
      </c>
      <c r="F7" s="36" t="s">
        <v>14</v>
      </c>
      <c r="G7" s="37">
        <f>G6 + TIME($E$2,$F$2,0)</f>
        <v>44958.333333333336</v>
      </c>
      <c r="H7" s="37">
        <f>G7+TIME(ROUNDDOWN(D7,0),(D7-ROUNDDOWN(D7,0))*60,0)</f>
        <v>44958.5</v>
      </c>
      <c r="I7" s="38"/>
    </row>
    <row r="8" spans="1:9">
      <c r="A8" s="40">
        <v>2</v>
      </c>
      <c r="B8" s="41" t="s">
        <v>56</v>
      </c>
      <c r="C8" s="88" t="s">
        <v>135</v>
      </c>
      <c r="D8" s="42">
        <v>2</v>
      </c>
      <c r="E8" s="97" t="s">
        <v>134</v>
      </c>
      <c r="F8" s="36" t="s">
        <v>16</v>
      </c>
      <c r="G8" s="37">
        <f>H7 + TIME(1,0,0)</f>
        <v>44958.541666666664</v>
      </c>
      <c r="H8" s="37">
        <f>G8+TIME(ROUNDDOWN(D8,0),(D8-ROUNDDOWN(D8,0))*60,0)</f>
        <v>44958.625</v>
      </c>
      <c r="I8" s="38"/>
    </row>
    <row r="9" spans="1:9">
      <c r="A9" s="32">
        <v>3</v>
      </c>
      <c r="B9" s="2" t="s">
        <v>24</v>
      </c>
      <c r="C9" s="88" t="s">
        <v>135</v>
      </c>
      <c r="D9" s="34">
        <v>2</v>
      </c>
      <c r="E9" s="97" t="s">
        <v>55</v>
      </c>
      <c r="F9" s="36" t="s">
        <v>16</v>
      </c>
      <c r="G9" s="98">
        <f>H8</f>
        <v>44958.625</v>
      </c>
      <c r="H9" s="37">
        <f>G9+TIME(ROUNDDOWN(D9,0),(D9-ROUNDDOWN(D9,0))*60,0)</f>
        <v>44958.708333333336</v>
      </c>
      <c r="I9" s="38"/>
    </row>
    <row r="10" spans="1:9">
      <c r="A10" s="26">
        <f>A6+1</f>
        <v>2</v>
      </c>
      <c r="B10" s="27"/>
      <c r="C10" s="28"/>
      <c r="D10" s="29">
        <f>SUM(D11:D12)</f>
        <v>8</v>
      </c>
      <c r="E10" s="99"/>
      <c r="F10" s="28"/>
      <c r="G10" s="30">
        <f>VLOOKUP(A10,[3]Reference!$AT$61:$AY$185,5,0)</f>
        <v>44959</v>
      </c>
      <c r="H10" s="30">
        <f>G10</f>
        <v>44959</v>
      </c>
      <c r="I10" s="38"/>
    </row>
    <row r="11" spans="1:9">
      <c r="A11" s="40">
        <v>1</v>
      </c>
      <c r="B11" s="41" t="s">
        <v>11</v>
      </c>
      <c r="C11" s="88" t="s">
        <v>135</v>
      </c>
      <c r="D11" s="42">
        <v>4</v>
      </c>
      <c r="E11" s="97" t="s">
        <v>134</v>
      </c>
      <c r="F11" s="36" t="s">
        <v>12</v>
      </c>
      <c r="G11" s="37">
        <f>G10 + TIME($E$2,$F$2,0)</f>
        <v>44959.333333333336</v>
      </c>
      <c r="H11" s="37">
        <f>G11+TIME(ROUNDDOWN(D11,0),(D11-ROUNDDOWN(D11,0))*60,0)</f>
        <v>44959.5</v>
      </c>
      <c r="I11" s="38" t="s">
        <v>136</v>
      </c>
    </row>
    <row r="12" spans="1:9">
      <c r="A12" s="32">
        <v>2</v>
      </c>
      <c r="B12" s="2" t="s">
        <v>25</v>
      </c>
      <c r="C12" s="88" t="s">
        <v>135</v>
      </c>
      <c r="D12" s="43">
        <v>4</v>
      </c>
      <c r="E12" s="97" t="s">
        <v>13</v>
      </c>
      <c r="F12" s="36" t="s">
        <v>16</v>
      </c>
      <c r="G12" s="37">
        <f>H11 + TIME(1,0,0)</f>
        <v>44959.541666666664</v>
      </c>
      <c r="H12" s="37">
        <f>G12+TIME(ROUNDDOWN(D12,0),(D12-ROUNDDOWN(D12,0))*60,0)</f>
        <v>44959.708333333328</v>
      </c>
      <c r="I12" s="38"/>
    </row>
    <row r="13" spans="1:9">
      <c r="A13" s="26">
        <f>A10+1</f>
        <v>3</v>
      </c>
      <c r="B13" s="27" t="s">
        <v>137</v>
      </c>
      <c r="C13" s="28"/>
      <c r="D13" s="29">
        <f>SUM(D14:D17)</f>
        <v>8</v>
      </c>
      <c r="E13" s="100"/>
      <c r="F13" s="28"/>
      <c r="G13" s="30">
        <f>VLOOKUP(A13,[3]Reference!$AT$61:$AY$185,5,0)</f>
        <v>44960</v>
      </c>
      <c r="H13" s="30">
        <f>G13</f>
        <v>44960</v>
      </c>
      <c r="I13" s="38"/>
    </row>
    <row r="14" spans="1:9" ht="53.4" customHeight="1">
      <c r="A14" s="32">
        <v>1</v>
      </c>
      <c r="B14" s="44" t="s">
        <v>138</v>
      </c>
      <c r="C14" s="88" t="s">
        <v>135</v>
      </c>
      <c r="D14" s="43">
        <v>4</v>
      </c>
      <c r="E14" s="101" t="s">
        <v>21</v>
      </c>
      <c r="F14" s="36" t="s">
        <v>14</v>
      </c>
      <c r="G14" s="37">
        <f>G13 + TIME($E$2,$F$2,0)</f>
        <v>44960.333333333336</v>
      </c>
      <c r="H14" s="37">
        <f>G14+TIME(ROUNDDOWN(D14,0),(D14-ROUNDDOWN(D14,0))*60,0)</f>
        <v>44960.5</v>
      </c>
      <c r="I14" s="38" t="s">
        <v>136</v>
      </c>
    </row>
    <row r="15" spans="1:9">
      <c r="A15" s="71">
        <v>2</v>
      </c>
      <c r="B15" s="102" t="s">
        <v>139</v>
      </c>
      <c r="C15" s="54" t="s">
        <v>135</v>
      </c>
      <c r="D15" s="58"/>
      <c r="E15" s="103" t="s">
        <v>140</v>
      </c>
      <c r="F15" s="36" t="s">
        <v>141</v>
      </c>
      <c r="G15" s="104">
        <f>G13 + TIME(10,0,0)</f>
        <v>44960.416666666664</v>
      </c>
      <c r="H15" s="105">
        <f>G15 + TIME(1,30,0)</f>
        <v>44960.479166666664</v>
      </c>
      <c r="I15" s="60" t="s">
        <v>250</v>
      </c>
    </row>
    <row r="16" spans="1:9">
      <c r="A16" s="71">
        <v>3</v>
      </c>
      <c r="B16" s="102" t="s">
        <v>139</v>
      </c>
      <c r="C16" s="54" t="s">
        <v>135</v>
      </c>
      <c r="D16" s="58"/>
      <c r="E16" s="103" t="s">
        <v>140</v>
      </c>
      <c r="F16" s="36" t="s">
        <v>141</v>
      </c>
      <c r="G16" s="104">
        <f>G13 + TIME(14,0,0)</f>
        <v>44960.583333333336</v>
      </c>
      <c r="H16" s="105">
        <f>G16 + TIME(1,30,0)</f>
        <v>44960.645833333336</v>
      </c>
      <c r="I16" s="60" t="s">
        <v>250</v>
      </c>
    </row>
    <row r="17" spans="1:9">
      <c r="A17" s="40">
        <v>4</v>
      </c>
      <c r="B17" s="44" t="s">
        <v>142</v>
      </c>
      <c r="C17" s="106" t="s">
        <v>135</v>
      </c>
      <c r="D17" s="107">
        <v>4</v>
      </c>
      <c r="E17" s="108" t="s">
        <v>143</v>
      </c>
      <c r="F17" s="109" t="s">
        <v>18</v>
      </c>
      <c r="G17" s="37">
        <f>H16</f>
        <v>44960.645833333336</v>
      </c>
      <c r="H17" s="37">
        <f>G17+ TIME(1,30,0)</f>
        <v>44960.708333333336</v>
      </c>
      <c r="I17" s="38"/>
    </row>
    <row r="18" spans="1:9">
      <c r="A18" s="26">
        <f>A13+1</f>
        <v>4</v>
      </c>
      <c r="B18" s="110" t="s">
        <v>29</v>
      </c>
      <c r="C18" s="111"/>
      <c r="D18" s="29">
        <f>SUM(D20:D21)</f>
        <v>8</v>
      </c>
      <c r="E18" s="112"/>
      <c r="F18" s="113"/>
      <c r="G18" s="30">
        <f>VLOOKUP(A18,[3]Reference!$AT$61:$AY$185,5,0)</f>
        <v>44963</v>
      </c>
      <c r="H18" s="30">
        <f>G18</f>
        <v>44963</v>
      </c>
      <c r="I18" s="38"/>
    </row>
    <row r="19" spans="1:9" s="50" customFormat="1" ht="12.6" customHeight="1">
      <c r="A19" s="32">
        <v>0</v>
      </c>
      <c r="B19" s="114" t="str">
        <f>_xlfn.IFNA(VLOOKUP(WEEKDAY(G18),[3]Reference!$AZ$48:$BD$51,4,FALSE), "No Study English")</f>
        <v>No Study English</v>
      </c>
      <c r="C19" s="115" t="str">
        <f>_xlfn.IFNA(VLOOKUP(WEEKDAY(G18),[3]Reference!$AZ$48:$BE$51,6,FALSE), "")</f>
        <v/>
      </c>
      <c r="D19" s="116"/>
      <c r="E19" s="114" t="str">
        <f>_xlfn.IFNA(VLOOKUP(WEEKDAY(G18),[3]Reference!$AZ$48:$BD$51,3,FALSE), "")</f>
        <v/>
      </c>
      <c r="F19" s="117"/>
      <c r="G19" s="118" t="str">
        <f>_xlfn.IFNA(VLOOKUP(WEEKDAY($G18),[3]Reference!$AZ$48:$BD$51,2,FALSE), "")</f>
        <v/>
      </c>
      <c r="H19" s="3"/>
      <c r="I19" s="115"/>
    </row>
    <row r="20" spans="1:9" ht="39.6">
      <c r="A20" s="32">
        <v>1</v>
      </c>
      <c r="B20" s="44" t="s">
        <v>144</v>
      </c>
      <c r="C20" s="88" t="s">
        <v>135</v>
      </c>
      <c r="D20" s="43">
        <v>4</v>
      </c>
      <c r="E20" s="101" t="s">
        <v>145</v>
      </c>
      <c r="F20" s="36" t="s">
        <v>14</v>
      </c>
      <c r="G20" s="37">
        <f>G18 + TIME($E$2,$F$2,0)</f>
        <v>44963.333333333336</v>
      </c>
      <c r="H20" s="37">
        <f>G20+TIME(ROUNDDOWN(D20,0),(D20-ROUNDDOWN(D20,0))*60,0)</f>
        <v>44963.5</v>
      </c>
      <c r="I20" s="38" t="s">
        <v>136</v>
      </c>
    </row>
    <row r="21" spans="1:9">
      <c r="A21" s="40">
        <v>2</v>
      </c>
      <c r="B21" s="44" t="s">
        <v>142</v>
      </c>
      <c r="C21" s="106" t="s">
        <v>135</v>
      </c>
      <c r="D21" s="107">
        <v>4</v>
      </c>
      <c r="E21" s="101" t="s">
        <v>17</v>
      </c>
      <c r="F21" s="109" t="s">
        <v>18</v>
      </c>
      <c r="G21" s="37">
        <f>H20 + TIME(1,0,0)</f>
        <v>44963.541666666664</v>
      </c>
      <c r="H21" s="37">
        <f>G21+TIME(ROUNDDOWN(D21,0),(D21-ROUNDDOWN(D21,0))*60,0)</f>
        <v>44963.708333333328</v>
      </c>
      <c r="I21" s="38"/>
    </row>
    <row r="22" spans="1:9">
      <c r="A22" s="26">
        <f>A18+1</f>
        <v>5</v>
      </c>
      <c r="B22" s="27" t="s">
        <v>57</v>
      </c>
      <c r="C22" s="28"/>
      <c r="D22" s="29">
        <f>SUM(D24:D25)</f>
        <v>8</v>
      </c>
      <c r="E22" s="99"/>
      <c r="F22" s="28"/>
      <c r="G22" s="30">
        <f>VLOOKUP(A22,[3]Reference!$AT$61:$AY$185,5,0)</f>
        <v>44964</v>
      </c>
      <c r="H22" s="30">
        <f>G22</f>
        <v>44964</v>
      </c>
      <c r="I22" s="38"/>
    </row>
    <row r="23" spans="1:9" s="50" customFormat="1" ht="12.6" customHeight="1">
      <c r="A23" s="32">
        <v>0</v>
      </c>
      <c r="B23" s="114" t="str">
        <f>_xlfn.IFNA(VLOOKUP(WEEKDAY(G22),[3]Reference!$AZ$48:$BD$51,4,FALSE), "No Study English")</f>
        <v>Study English</v>
      </c>
      <c r="C23" s="115" t="str">
        <f>_xlfn.IFNA(VLOOKUP(WEEKDAY(G22),[3]Reference!$AZ$48:$BE$51,6,FALSE), "")</f>
        <v>Offline</v>
      </c>
      <c r="D23" s="116"/>
      <c r="E23" s="114" t="str">
        <f>_xlfn.IFNA(VLOOKUP(WEEKDAY(G22),[3]Reference!$AZ$48:$BD$51,3,FALSE), "")</f>
        <v>TrangTTT7</v>
      </c>
      <c r="F23" s="117"/>
      <c r="G23" s="118" t="str">
        <f>_xlfn.IFNA(VLOOKUP(WEEKDAY($G22),[3]Reference!$AZ$48:$BD$51,2,FALSE), "")</f>
        <v>15h00~17h00</v>
      </c>
      <c r="H23" s="3"/>
      <c r="I23" s="115" t="s">
        <v>136</v>
      </c>
    </row>
    <row r="24" spans="1:9" ht="26.4">
      <c r="A24" s="32">
        <v>1</v>
      </c>
      <c r="B24" s="44" t="s">
        <v>146</v>
      </c>
      <c r="C24" s="88" t="s">
        <v>135</v>
      </c>
      <c r="D24" s="43">
        <v>4</v>
      </c>
      <c r="E24" s="119" t="s">
        <v>20</v>
      </c>
      <c r="F24" s="36" t="s">
        <v>14</v>
      </c>
      <c r="G24" s="37">
        <f>G22 + TIME($E$2,$F$2,0)</f>
        <v>44964.333333333336</v>
      </c>
      <c r="H24" s="37">
        <f>G24+TIME(ROUNDDOWN(D24,0),(D24-ROUNDDOWN(D24,0))*60,0)</f>
        <v>44964.5</v>
      </c>
      <c r="I24" s="38" t="s">
        <v>147</v>
      </c>
    </row>
    <row r="25" spans="1:9">
      <c r="A25" s="40">
        <v>2</v>
      </c>
      <c r="B25" s="4" t="s">
        <v>142</v>
      </c>
      <c r="C25" s="106" t="s">
        <v>135</v>
      </c>
      <c r="D25" s="43">
        <v>4</v>
      </c>
      <c r="E25" s="97" t="s">
        <v>17</v>
      </c>
      <c r="F25" s="109" t="s">
        <v>18</v>
      </c>
      <c r="G25" s="37">
        <f>H24 + TIME(1,0,0)</f>
        <v>44964.541666666664</v>
      </c>
      <c r="H25" s="37">
        <f>G25+TIME(ROUNDDOWN(D25,0),(D25-ROUNDDOWN(D25,0))*60,0)</f>
        <v>44964.708333333328</v>
      </c>
      <c r="I25" s="38" t="s">
        <v>148</v>
      </c>
    </row>
    <row r="26" spans="1:9">
      <c r="A26" s="26">
        <f>A22+1</f>
        <v>6</v>
      </c>
      <c r="B26" s="27" t="s">
        <v>58</v>
      </c>
      <c r="C26" s="28"/>
      <c r="D26" s="29">
        <f>SUM(D28:D30)</f>
        <v>8</v>
      </c>
      <c r="E26" s="99"/>
      <c r="F26" s="28"/>
      <c r="G26" s="30">
        <f>VLOOKUP(A26,[3]Reference!$AT$61:$AY$185,5,0)</f>
        <v>44965</v>
      </c>
      <c r="H26" s="30">
        <f>G26</f>
        <v>44965</v>
      </c>
      <c r="I26" s="38"/>
    </row>
    <row r="27" spans="1:9" s="50" customFormat="1" ht="12.6" customHeight="1">
      <c r="A27" s="32">
        <v>0</v>
      </c>
      <c r="B27" s="114" t="str">
        <f>_xlfn.IFNA(VLOOKUP(WEEKDAY(G26),[3]Reference!$AZ$48:$BD$51,4,FALSE), "No Study English")</f>
        <v>Study English</v>
      </c>
      <c r="C27" s="115" t="str">
        <f>_xlfn.IFNA(VLOOKUP(WEEKDAY(G26),[3]Reference!$AZ$48:$BE$51,6,FALSE), "")</f>
        <v>Offline</v>
      </c>
      <c r="D27" s="116"/>
      <c r="E27" s="114" t="str">
        <f>_xlfn.IFNA(VLOOKUP(WEEKDAY(G26),[3]Reference!$AZ$48:$BD$51,3,FALSE), "")</f>
        <v>TrangTTT7</v>
      </c>
      <c r="F27" s="117"/>
      <c r="G27" s="118" t="str">
        <f>_xlfn.IFNA(VLOOKUP(WEEKDAY($G26),[3]Reference!$AZ$48:$BD$51,2,FALSE), "")</f>
        <v>15h00~16h30</v>
      </c>
      <c r="H27" s="3"/>
      <c r="I27" s="115" t="s">
        <v>136</v>
      </c>
    </row>
    <row r="28" spans="1:9">
      <c r="A28" s="32">
        <v>1</v>
      </c>
      <c r="B28" s="44" t="s">
        <v>149</v>
      </c>
      <c r="C28" s="88" t="s">
        <v>135</v>
      </c>
      <c r="D28" s="43">
        <v>4</v>
      </c>
      <c r="E28" s="120" t="s">
        <v>21</v>
      </c>
      <c r="F28" s="36" t="s">
        <v>14</v>
      </c>
      <c r="G28" s="37">
        <f>G26 + TIME($E$2,$F$2,0)</f>
        <v>44965.333333333336</v>
      </c>
      <c r="H28" s="37">
        <f>G28+TIME(ROUNDDOWN(D28,0),(D28-ROUNDDOWN(D28,0))*60,0)</f>
        <v>44965.5</v>
      </c>
      <c r="I28" s="38" t="s">
        <v>147</v>
      </c>
    </row>
    <row r="29" spans="1:9">
      <c r="A29" s="40">
        <v>2</v>
      </c>
      <c r="B29" s="4" t="s">
        <v>142</v>
      </c>
      <c r="C29" s="106" t="s">
        <v>135</v>
      </c>
      <c r="D29" s="107">
        <v>3</v>
      </c>
      <c r="E29" s="119" t="s">
        <v>20</v>
      </c>
      <c r="F29" s="109" t="s">
        <v>18</v>
      </c>
      <c r="G29" s="37">
        <f>H28 + TIME(1,0,0)</f>
        <v>44965.541666666664</v>
      </c>
      <c r="H29" s="37">
        <f>G29+TIME(ROUNDDOWN(D29,0),(D29-ROUNDDOWN(D29,0))*60,0)</f>
        <v>44965.666666666664</v>
      </c>
      <c r="I29" s="38" t="s">
        <v>148</v>
      </c>
    </row>
    <row r="30" spans="1:9">
      <c r="A30" s="121">
        <v>3</v>
      </c>
      <c r="B30" s="102" t="s">
        <v>60</v>
      </c>
      <c r="C30" s="54" t="s">
        <v>135</v>
      </c>
      <c r="D30" s="58">
        <v>1</v>
      </c>
      <c r="E30" s="103" t="s">
        <v>13</v>
      </c>
      <c r="F30" s="59" t="s">
        <v>22</v>
      </c>
      <c r="G30" s="37">
        <f>H29</f>
        <v>44965.666666666664</v>
      </c>
      <c r="H30" s="37">
        <f>G30+TIME(ROUNDDOWN(D30,0),(D30-ROUNDDOWN(D30,0))*60,0)</f>
        <v>44965.708333333328</v>
      </c>
      <c r="I30" s="38"/>
    </row>
    <row r="31" spans="1:9">
      <c r="A31" s="26">
        <f>A26+1</f>
        <v>7</v>
      </c>
      <c r="B31" s="27" t="s">
        <v>59</v>
      </c>
      <c r="C31" s="28"/>
      <c r="D31" s="29">
        <f>SUM(D33:D35)</f>
        <v>8</v>
      </c>
      <c r="E31" s="99"/>
      <c r="F31" s="28"/>
      <c r="G31" s="30">
        <f>VLOOKUP(A31,[3]Reference!$AT$61:$AY$185,5,0)</f>
        <v>44966</v>
      </c>
      <c r="H31" s="30">
        <f>G31</f>
        <v>44966</v>
      </c>
      <c r="I31" s="38"/>
    </row>
    <row r="32" spans="1:9" s="50" customFormat="1" ht="12.6" customHeight="1">
      <c r="A32" s="32">
        <v>0</v>
      </c>
      <c r="B32" s="114" t="str">
        <f>_xlfn.IFNA(VLOOKUP(WEEKDAY(G31),[3]Reference!$AZ$48:$BD$51,4,FALSE), "No Study English")</f>
        <v>No Study English</v>
      </c>
      <c r="C32" s="115" t="str">
        <f>_xlfn.IFNA(VLOOKUP(WEEKDAY(G31),[3]Reference!$AZ$48:$BE$51,6,FALSE), "")</f>
        <v/>
      </c>
      <c r="D32" s="116"/>
      <c r="E32" s="114" t="str">
        <f>_xlfn.IFNA(VLOOKUP(WEEKDAY(G31),[3]Reference!$AZ$48:$BD$51,3,FALSE), "")</f>
        <v/>
      </c>
      <c r="F32" s="117"/>
      <c r="G32" s="118" t="str">
        <f>_xlfn.IFNA(VLOOKUP(WEEKDAY($G31),[3]Reference!$AZ$48:$BD$51,2,FALSE), "")</f>
        <v/>
      </c>
      <c r="H32" s="3"/>
      <c r="I32" s="115"/>
    </row>
    <row r="33" spans="1:9">
      <c r="A33" s="121">
        <v>1</v>
      </c>
      <c r="B33" s="102" t="s">
        <v>150</v>
      </c>
      <c r="C33" s="54" t="s">
        <v>135</v>
      </c>
      <c r="D33" s="58">
        <v>4</v>
      </c>
      <c r="E33" s="103" t="s">
        <v>151</v>
      </c>
      <c r="F33" s="59" t="s">
        <v>22</v>
      </c>
      <c r="G33" s="37">
        <f>G31 + TIME($E$2,$F$2,0)</f>
        <v>44966.333333333336</v>
      </c>
      <c r="H33" s="37">
        <f>G33+TIME(ROUNDDOWN(D33,0),(D33-ROUNDDOWN(D33,0))*60,0)</f>
        <v>44966.5</v>
      </c>
      <c r="I33" s="38"/>
    </row>
    <row r="34" spans="1:9">
      <c r="A34" s="121">
        <v>2</v>
      </c>
      <c r="B34" s="102" t="s">
        <v>152</v>
      </c>
      <c r="C34" s="54" t="s">
        <v>135</v>
      </c>
      <c r="D34" s="58">
        <v>3</v>
      </c>
      <c r="E34" s="103" t="s">
        <v>13</v>
      </c>
      <c r="F34" s="59" t="s">
        <v>22</v>
      </c>
      <c r="G34" s="37">
        <f>H33 + TIME(1,0,0)</f>
        <v>44966.541666666664</v>
      </c>
      <c r="H34" s="37">
        <f>G34+TIME(ROUNDDOWN(D34,0),(D34-ROUNDDOWN(D34,0))*60,0)</f>
        <v>44966.666666666664</v>
      </c>
      <c r="I34" s="38"/>
    </row>
    <row r="35" spans="1:9">
      <c r="A35" s="121">
        <v>3</v>
      </c>
      <c r="B35" s="102" t="s">
        <v>153</v>
      </c>
      <c r="C35" s="54" t="s">
        <v>135</v>
      </c>
      <c r="D35" s="58">
        <v>1</v>
      </c>
      <c r="E35" s="103" t="s">
        <v>13</v>
      </c>
      <c r="F35" s="59" t="s">
        <v>22</v>
      </c>
      <c r="G35" s="37">
        <f>H34</f>
        <v>44966.666666666664</v>
      </c>
      <c r="H35" s="37">
        <f>G35+TIME(ROUNDDOWN(D35,0),(D35-ROUNDDOWN(D35,0))*60,0)</f>
        <v>44966.708333333328</v>
      </c>
      <c r="I35" s="38"/>
    </row>
    <row r="36" spans="1:9">
      <c r="A36" s="45">
        <f>A31+1</f>
        <v>8</v>
      </c>
      <c r="B36" s="28" t="s">
        <v>154</v>
      </c>
      <c r="C36" s="29"/>
      <c r="D36" s="29">
        <f>SUM(D38:D38)</f>
        <v>8</v>
      </c>
      <c r="E36" s="122"/>
      <c r="F36" s="28"/>
      <c r="G36" s="30">
        <f>VLOOKUP(A36,[3]Reference!$AT$61:$AY$185,5,0)</f>
        <v>44967</v>
      </c>
      <c r="H36" s="30">
        <f>G36</f>
        <v>44967</v>
      </c>
      <c r="I36" s="38"/>
    </row>
    <row r="37" spans="1:9" s="50" customFormat="1" ht="12.6" customHeight="1">
      <c r="A37" s="32">
        <v>0</v>
      </c>
      <c r="B37" s="114" t="str">
        <f>_xlfn.IFNA(VLOOKUP(WEEKDAY(G36),[3]Reference!$AZ$48:$BD$51,4,FALSE), "No Study English")</f>
        <v>Study English</v>
      </c>
      <c r="C37" s="115" t="str">
        <f>_xlfn.IFNA(VLOOKUP(WEEKDAY(G36),[3]Reference!$AZ$48:$BE$51,6,FALSE), "")</f>
        <v>Online</v>
      </c>
      <c r="D37" s="116"/>
      <c r="E37" s="114" t="str">
        <f>_xlfn.IFNA(VLOOKUP(WEEKDAY(G36),[3]Reference!$AZ$48:$BD$51,3,FALSE), "")</f>
        <v>TrangTTT7</v>
      </c>
      <c r="F37" s="117"/>
      <c r="G37" s="118" t="str">
        <f>_xlfn.IFNA(VLOOKUP(WEEKDAY($G36),[3]Reference!$AZ$48:$BD$51,2,FALSE), "")</f>
        <v>15h00~17h00</v>
      </c>
      <c r="H37" s="3"/>
      <c r="I37" s="115" t="s">
        <v>136</v>
      </c>
    </row>
    <row r="38" spans="1:9">
      <c r="A38" s="56">
        <v>1</v>
      </c>
      <c r="B38" s="123" t="s">
        <v>61</v>
      </c>
      <c r="C38" s="54" t="s">
        <v>135</v>
      </c>
      <c r="D38" s="58">
        <v>8</v>
      </c>
      <c r="E38" s="103" t="s">
        <v>151</v>
      </c>
      <c r="F38" s="59" t="s">
        <v>22</v>
      </c>
      <c r="G38" s="37">
        <f>G36 + TIME($E$2,$F$2,0)</f>
        <v>44967.333333333336</v>
      </c>
      <c r="H38" s="37">
        <f>G38+TIME(ROUNDDOWN(D38,0),(D38-ROUNDDOWN(D38,0))*60,0)</f>
        <v>44967.666666666672</v>
      </c>
      <c r="I38" s="38"/>
    </row>
    <row r="39" spans="1:9">
      <c r="A39" s="26"/>
      <c r="B39" s="28" t="s">
        <v>62</v>
      </c>
      <c r="C39" s="29"/>
      <c r="D39" s="29"/>
      <c r="E39" s="124"/>
      <c r="F39" s="28"/>
      <c r="G39" s="30"/>
      <c r="H39" s="30"/>
      <c r="I39" s="38"/>
    </row>
    <row r="40" spans="1:9">
      <c r="A40" s="26">
        <f>A36+1</f>
        <v>9</v>
      </c>
      <c r="B40" s="28" t="s">
        <v>63</v>
      </c>
      <c r="C40" s="29"/>
      <c r="D40" s="29">
        <f>SUM(D42:D43)</f>
        <v>8</v>
      </c>
      <c r="E40" s="122"/>
      <c r="F40" s="28"/>
      <c r="G40" s="30">
        <f>VLOOKUP(A40,[3]Reference!$AT$61:$AY$185,5,0)</f>
        <v>44970</v>
      </c>
      <c r="H40" s="30">
        <f>G40</f>
        <v>44970</v>
      </c>
      <c r="I40" s="38"/>
    </row>
    <row r="41" spans="1:9" s="50" customFormat="1" ht="12.6" customHeight="1">
      <c r="A41" s="32">
        <v>0</v>
      </c>
      <c r="B41" s="114" t="str">
        <f>_xlfn.IFNA(VLOOKUP(WEEKDAY(G40),[3]Reference!$AZ$48:$BD$51,4,FALSE), "No Study English")</f>
        <v>No Study English</v>
      </c>
      <c r="C41" s="115" t="str">
        <f>_xlfn.IFNA(VLOOKUP(WEEKDAY(G40),[3]Reference!$AZ$48:$BE$51,6,FALSE), "")</f>
        <v/>
      </c>
      <c r="D41" s="116"/>
      <c r="E41" s="114" t="str">
        <f>_xlfn.IFNA(VLOOKUP(WEEKDAY(G40),[3]Reference!$AZ$48:$BD$51,3,FALSE), "")</f>
        <v/>
      </c>
      <c r="F41" s="117"/>
      <c r="G41" s="118" t="str">
        <f>_xlfn.IFNA(VLOOKUP(WEEKDAY($G40),[3]Reference!$AZ$48:$BD$51,2,FALSE), "")</f>
        <v/>
      </c>
      <c r="H41" s="3"/>
      <c r="I41" s="115"/>
    </row>
    <row r="42" spans="1:9" ht="39.6">
      <c r="A42" s="32">
        <v>1</v>
      </c>
      <c r="B42" s="49" t="s">
        <v>155</v>
      </c>
      <c r="C42" s="89" t="s">
        <v>135</v>
      </c>
      <c r="D42" s="43">
        <v>4</v>
      </c>
      <c r="E42" s="125" t="s">
        <v>156</v>
      </c>
      <c r="F42" s="126" t="s">
        <v>14</v>
      </c>
      <c r="G42" s="37">
        <f>G40 + TIME($E$2,$F$2,0)</f>
        <v>44970.333333333336</v>
      </c>
      <c r="H42" s="37">
        <f>G42+TIME(ROUNDDOWN(D42,0),(D42-ROUNDDOWN(D42,0))*60,0)</f>
        <v>44970.5</v>
      </c>
      <c r="I42" s="38"/>
    </row>
    <row r="43" spans="1:9">
      <c r="A43" s="32">
        <v>2</v>
      </c>
      <c r="B43" s="4" t="s">
        <v>158</v>
      </c>
      <c r="C43" s="127" t="s">
        <v>135</v>
      </c>
      <c r="D43" s="43">
        <v>4</v>
      </c>
      <c r="E43" s="125" t="s">
        <v>156</v>
      </c>
      <c r="F43" s="128" t="s">
        <v>18</v>
      </c>
      <c r="G43" s="37">
        <f>H42 + TIME(1,0,0)</f>
        <v>44970.541666666664</v>
      </c>
      <c r="H43" s="37">
        <f>G43+TIME(ROUNDDOWN(D43,0),(D43-ROUNDDOWN(D43,0))*60,0)</f>
        <v>44970.708333333328</v>
      </c>
      <c r="I43" s="38"/>
    </row>
    <row r="44" spans="1:9">
      <c r="A44" s="26">
        <f>A40+1</f>
        <v>10</v>
      </c>
      <c r="B44" s="28" t="s">
        <v>64</v>
      </c>
      <c r="C44" s="29"/>
      <c r="D44" s="67">
        <f>SUM(D46:D47)</f>
        <v>8</v>
      </c>
      <c r="E44" s="129"/>
      <c r="F44" s="28"/>
      <c r="G44" s="30">
        <f>VLOOKUP(A44,[3]Reference!$AT$61:$AY$185,5,0)</f>
        <v>44971</v>
      </c>
      <c r="H44" s="30">
        <f>G44</f>
        <v>44971</v>
      </c>
      <c r="I44" s="38"/>
    </row>
    <row r="45" spans="1:9" s="50" customFormat="1" ht="12.6" customHeight="1">
      <c r="A45" s="32">
        <v>0</v>
      </c>
      <c r="B45" s="114" t="str">
        <f>_xlfn.IFNA(VLOOKUP(WEEKDAY(G44),[3]Reference!$AZ$48:$BD$51,4,FALSE), "No Study English")</f>
        <v>Study English</v>
      </c>
      <c r="C45" s="115" t="str">
        <f>_xlfn.IFNA(VLOOKUP(WEEKDAY(G44),[3]Reference!$AZ$48:$BE$51,6,FALSE), "")</f>
        <v>Offline</v>
      </c>
      <c r="D45" s="116"/>
      <c r="E45" s="114" t="str">
        <f>_xlfn.IFNA(VLOOKUP(WEEKDAY(G44),[3]Reference!$AZ$48:$BD$51,3,FALSE), "")</f>
        <v>TrangTTT7</v>
      </c>
      <c r="F45" s="117"/>
      <c r="G45" s="118" t="str">
        <f>_xlfn.IFNA(VLOOKUP(WEEKDAY($G44),[3]Reference!$AZ$48:$BD$51,2,FALSE), "")</f>
        <v>15h00~17h00</v>
      </c>
      <c r="H45" s="3"/>
      <c r="I45" s="115" t="s">
        <v>136</v>
      </c>
    </row>
    <row r="46" spans="1:9" s="50" customFormat="1">
      <c r="A46" s="40">
        <v>1</v>
      </c>
      <c r="B46" s="46" t="s">
        <v>159</v>
      </c>
      <c r="C46" s="89" t="s">
        <v>135</v>
      </c>
      <c r="D46" s="43">
        <v>4</v>
      </c>
      <c r="E46" s="119" t="s">
        <v>157</v>
      </c>
      <c r="F46" s="126" t="s">
        <v>14</v>
      </c>
      <c r="G46" s="37">
        <f>G44 + TIME($E$2,$F$2,0)</f>
        <v>44971.333333333336</v>
      </c>
      <c r="H46" s="37">
        <f>G46+TIME(ROUNDDOWN(D46,0),(D46-ROUNDDOWN(D46,0))*60,0)</f>
        <v>44971.5</v>
      </c>
      <c r="I46" s="38" t="s">
        <v>147</v>
      </c>
    </row>
    <row r="47" spans="1:9">
      <c r="A47" s="40">
        <v>2</v>
      </c>
      <c r="B47" s="4" t="s">
        <v>158</v>
      </c>
      <c r="C47" s="106" t="s">
        <v>135</v>
      </c>
      <c r="D47" s="131">
        <v>4</v>
      </c>
      <c r="E47" s="119" t="s">
        <v>17</v>
      </c>
      <c r="F47" s="109" t="s">
        <v>18</v>
      </c>
      <c r="G47" s="37">
        <f>H46 + TIME(1,0,0)</f>
        <v>44971.541666666664</v>
      </c>
      <c r="H47" s="37">
        <f>G47+TIME(ROUNDDOWN(D47,0),(D47-ROUNDDOWN(D47,0))*60,0)</f>
        <v>44971.708333333328</v>
      </c>
      <c r="I47" s="38" t="s">
        <v>148</v>
      </c>
    </row>
    <row r="48" spans="1:9">
      <c r="A48" s="26">
        <f>A44+1</f>
        <v>11</v>
      </c>
      <c r="B48" s="28" t="s">
        <v>65</v>
      </c>
      <c r="C48" s="29"/>
      <c r="D48" s="29">
        <f>SUM(D50:D51)</f>
        <v>8</v>
      </c>
      <c r="E48" s="124"/>
      <c r="F48" s="28"/>
      <c r="G48" s="30">
        <f>VLOOKUP(A48,[3]Reference!$AT$61:$AY$185,5,0)</f>
        <v>44972</v>
      </c>
      <c r="H48" s="30">
        <f>G48</f>
        <v>44972</v>
      </c>
      <c r="I48" s="38"/>
    </row>
    <row r="49" spans="1:9" s="50" customFormat="1" ht="12.6" customHeight="1">
      <c r="A49" s="32">
        <v>0</v>
      </c>
      <c r="B49" s="114" t="str">
        <f>_xlfn.IFNA(VLOOKUP(WEEKDAY(G48),[3]Reference!$AZ$48:$BD$51,4,FALSE), "No Study English")</f>
        <v>Study English</v>
      </c>
      <c r="C49" s="115" t="str">
        <f>_xlfn.IFNA(VLOOKUP(WEEKDAY(G48),[3]Reference!$AZ$48:$BE$51,6,FALSE), "")</f>
        <v>Offline</v>
      </c>
      <c r="D49" s="116"/>
      <c r="E49" s="114" t="str">
        <f>_xlfn.IFNA(VLOOKUP(WEEKDAY(G48),[3]Reference!$AZ$48:$BD$51,3,FALSE), "")</f>
        <v>TrangTTT7</v>
      </c>
      <c r="F49" s="117"/>
      <c r="G49" s="118" t="str">
        <f>_xlfn.IFNA(VLOOKUP(WEEKDAY($G48),[3]Reference!$AZ$48:$BD$51,2,FALSE), "")</f>
        <v>15h00~16h30</v>
      </c>
      <c r="H49" s="3"/>
      <c r="I49" s="115" t="s">
        <v>136</v>
      </c>
    </row>
    <row r="50" spans="1:9">
      <c r="A50" s="32">
        <v>1</v>
      </c>
      <c r="B50" s="46" t="s">
        <v>161</v>
      </c>
      <c r="C50" s="88" t="s">
        <v>135</v>
      </c>
      <c r="D50" s="43">
        <v>4</v>
      </c>
      <c r="E50" s="119" t="s">
        <v>160</v>
      </c>
      <c r="F50" s="36" t="s">
        <v>14</v>
      </c>
      <c r="G50" s="37">
        <f>G48 + TIME($E$2,$F$2,0)</f>
        <v>44972.333333333336</v>
      </c>
      <c r="H50" s="37">
        <f>G50+TIME(ROUNDDOWN(D50,0),(D50-ROUNDDOWN(D50,0))*60,0)</f>
        <v>44972.5</v>
      </c>
      <c r="I50" s="38" t="s">
        <v>147</v>
      </c>
    </row>
    <row r="51" spans="1:9">
      <c r="A51" s="40">
        <v>2</v>
      </c>
      <c r="B51" s="4" t="s">
        <v>162</v>
      </c>
      <c r="C51" s="106" t="s">
        <v>135</v>
      </c>
      <c r="D51" s="131">
        <v>4</v>
      </c>
      <c r="E51" s="132" t="s">
        <v>156</v>
      </c>
      <c r="F51" s="109" t="s">
        <v>18</v>
      </c>
      <c r="G51" s="37">
        <f>H50 + TIME(1,0,0)</f>
        <v>44972.541666666664</v>
      </c>
      <c r="H51" s="37">
        <f>G51+TIME(ROUNDDOWN(D51,0),(D51-ROUNDDOWN(D51,0))*60,0)</f>
        <v>44972.708333333328</v>
      </c>
      <c r="I51" s="38" t="s">
        <v>148</v>
      </c>
    </row>
    <row r="52" spans="1:9" s="50" customFormat="1">
      <c r="A52" s="26">
        <f>A48+1</f>
        <v>12</v>
      </c>
      <c r="B52" s="28" t="s">
        <v>66</v>
      </c>
      <c r="C52" s="29"/>
      <c r="D52" s="29">
        <f>SUM(D54:D55)</f>
        <v>8</v>
      </c>
      <c r="E52" s="124"/>
      <c r="F52" s="28"/>
      <c r="G52" s="30">
        <f>VLOOKUP(A52,[3]Reference!$AT$61:$AY$185,5,0)</f>
        <v>44973</v>
      </c>
      <c r="H52" s="30">
        <f>G52</f>
        <v>44973</v>
      </c>
      <c r="I52" s="38"/>
    </row>
    <row r="53" spans="1:9" s="50" customFormat="1" ht="12.6" customHeight="1">
      <c r="A53" s="32">
        <v>0</v>
      </c>
      <c r="B53" s="114" t="str">
        <f>_xlfn.IFNA(VLOOKUP(WEEKDAY(G52),[3]Reference!$AZ$48:$BD$51,4,FALSE), "No Study English")</f>
        <v>No Study English</v>
      </c>
      <c r="C53" s="115" t="str">
        <f>_xlfn.IFNA(VLOOKUP(WEEKDAY(G52),[3]Reference!$AZ$48:$BE$51,6,FALSE), "")</f>
        <v/>
      </c>
      <c r="D53" s="116"/>
      <c r="E53" s="114" t="str">
        <f>_xlfn.IFNA(VLOOKUP(WEEKDAY(G52),[3]Reference!$AZ$48:$BD$51,3,FALSE), "")</f>
        <v/>
      </c>
      <c r="F53" s="117"/>
      <c r="G53" s="118" t="str">
        <f>_xlfn.IFNA(VLOOKUP(WEEKDAY($G52),[3]Reference!$AZ$48:$BD$51,2,FALSE), "")</f>
        <v/>
      </c>
      <c r="H53" s="3"/>
      <c r="I53" s="115"/>
    </row>
    <row r="54" spans="1:9">
      <c r="A54" s="32">
        <v>1</v>
      </c>
      <c r="B54" s="46" t="s">
        <v>67</v>
      </c>
      <c r="C54" s="88" t="s">
        <v>135</v>
      </c>
      <c r="D54" s="43">
        <v>4</v>
      </c>
      <c r="E54" s="119" t="s">
        <v>17</v>
      </c>
      <c r="F54" s="36" t="s">
        <v>14</v>
      </c>
      <c r="G54" s="37">
        <f>G52 + TIME($E$2,$F$2,0)</f>
        <v>44973.333333333336</v>
      </c>
      <c r="H54" s="37">
        <f>G54+TIME(ROUNDDOWN(D54,0),(D54-ROUNDDOWN(D54,0))*60,0)</f>
        <v>44973.5</v>
      </c>
      <c r="I54" s="38" t="s">
        <v>147</v>
      </c>
    </row>
    <row r="55" spans="1:9">
      <c r="A55" s="32">
        <v>2</v>
      </c>
      <c r="B55" s="4" t="s">
        <v>158</v>
      </c>
      <c r="C55" s="88" t="s">
        <v>135</v>
      </c>
      <c r="D55" s="43">
        <v>4</v>
      </c>
      <c r="E55" s="119" t="s">
        <v>51</v>
      </c>
      <c r="F55" s="36" t="s">
        <v>18</v>
      </c>
      <c r="G55" s="37">
        <f>H54 + TIME(1,0,0)</f>
        <v>44973.541666666664</v>
      </c>
      <c r="H55" s="37">
        <f>G55+TIME(ROUNDDOWN(D55,0),(D55-ROUNDDOWN(D55,0))*60,0)</f>
        <v>44973.708333333328</v>
      </c>
      <c r="I55" s="38" t="s">
        <v>148</v>
      </c>
    </row>
    <row r="56" spans="1:9">
      <c r="A56" s="26">
        <f>A52+1</f>
        <v>13</v>
      </c>
      <c r="B56" s="28" t="s">
        <v>68</v>
      </c>
      <c r="C56" s="29"/>
      <c r="D56" s="29">
        <f>SUM(D58:D59)</f>
        <v>8</v>
      </c>
      <c r="E56" s="124"/>
      <c r="F56" s="28"/>
      <c r="G56" s="30">
        <f>VLOOKUP(A56,[3]Reference!$AT$61:$AY$185,5,0)</f>
        <v>44974</v>
      </c>
      <c r="H56" s="30">
        <f>G56</f>
        <v>44974</v>
      </c>
      <c r="I56" s="38"/>
    </row>
    <row r="57" spans="1:9" s="50" customFormat="1" ht="12.6" customHeight="1">
      <c r="A57" s="32">
        <v>0</v>
      </c>
      <c r="B57" s="114" t="str">
        <f>_xlfn.IFNA(VLOOKUP(WEEKDAY(G56),[3]Reference!$AZ$48:$BD$51,4,FALSE), "No Study English")</f>
        <v>Study English</v>
      </c>
      <c r="C57" s="115" t="str">
        <f>_xlfn.IFNA(VLOOKUP(WEEKDAY(G56),[3]Reference!$AZ$48:$BE$51,6,FALSE), "")</f>
        <v>Online</v>
      </c>
      <c r="D57" s="116"/>
      <c r="E57" s="114" t="str">
        <f>_xlfn.IFNA(VLOOKUP(WEEKDAY(G56),[3]Reference!$AZ$48:$BD$51,3,FALSE), "")</f>
        <v>TrangTTT7</v>
      </c>
      <c r="F57" s="117"/>
      <c r="G57" s="118" t="str">
        <f>_xlfn.IFNA(VLOOKUP(WEEKDAY($G56),[3]Reference!$AZ$48:$BD$51,2,FALSE), "")</f>
        <v>15h00~17h00</v>
      </c>
      <c r="H57" s="3"/>
      <c r="I57" s="115" t="s">
        <v>136</v>
      </c>
    </row>
    <row r="58" spans="1:9">
      <c r="A58" s="32">
        <v>1</v>
      </c>
      <c r="B58" s="46" t="s">
        <v>69</v>
      </c>
      <c r="C58" s="88" t="s">
        <v>135</v>
      </c>
      <c r="D58" s="43">
        <v>4</v>
      </c>
      <c r="E58" s="119" t="s">
        <v>160</v>
      </c>
      <c r="F58" s="36" t="s">
        <v>14</v>
      </c>
      <c r="G58" s="37">
        <f>G56 + TIME($E$2,$F$2,0)</f>
        <v>44974.333333333336</v>
      </c>
      <c r="H58" s="37">
        <f>G58+TIME(ROUNDDOWN(D58,0),(D58-ROUNDDOWN(D58,0))*60,0)</f>
        <v>44974.5</v>
      </c>
      <c r="I58" s="38" t="s">
        <v>147</v>
      </c>
    </row>
    <row r="59" spans="1:9">
      <c r="A59" s="32">
        <v>2</v>
      </c>
      <c r="B59" s="4" t="s">
        <v>158</v>
      </c>
      <c r="C59" s="88" t="s">
        <v>135</v>
      </c>
      <c r="D59" s="43">
        <v>4</v>
      </c>
      <c r="E59" s="133" t="s">
        <v>163</v>
      </c>
      <c r="F59" s="36" t="s">
        <v>18</v>
      </c>
      <c r="G59" s="37">
        <f>H58 + TIME(1,0,0)</f>
        <v>44974.541666666664</v>
      </c>
      <c r="H59" s="37">
        <f>G59+TIME(ROUNDDOWN(D59,0),(D59-ROUNDDOWN(D59,0))*60,0)</f>
        <v>44974.708333333328</v>
      </c>
      <c r="I59" s="38" t="s">
        <v>148</v>
      </c>
    </row>
    <row r="60" spans="1:9">
      <c r="A60" s="26">
        <f>A56+1</f>
        <v>14</v>
      </c>
      <c r="B60" s="28" t="s">
        <v>70</v>
      </c>
      <c r="C60" s="29"/>
      <c r="D60" s="29">
        <f>SUM(D62:D63)</f>
        <v>8</v>
      </c>
      <c r="E60" s="124"/>
      <c r="F60" s="28"/>
      <c r="G60" s="30">
        <f>VLOOKUP(A60,[3]Reference!$AT$61:$AY$185,5,0)</f>
        <v>44977</v>
      </c>
      <c r="H60" s="30">
        <f>G60</f>
        <v>44977</v>
      </c>
      <c r="I60" s="38"/>
    </row>
    <row r="61" spans="1:9" s="50" customFormat="1" ht="12.6" customHeight="1">
      <c r="A61" s="32">
        <v>0</v>
      </c>
      <c r="B61" s="114" t="str">
        <f>_xlfn.IFNA(VLOOKUP(WEEKDAY(G60),[3]Reference!$AZ$48:$BD$51,4,FALSE), "No Study English")</f>
        <v>No Study English</v>
      </c>
      <c r="C61" s="115" t="str">
        <f>_xlfn.IFNA(VLOOKUP(WEEKDAY(G60),[3]Reference!$AZ$48:$BE$51,6,FALSE), "")</f>
        <v/>
      </c>
      <c r="D61" s="116"/>
      <c r="E61" s="114" t="str">
        <f>_xlfn.IFNA(VLOOKUP(WEEKDAY(G60),[3]Reference!$AZ$48:$BD$51,3,FALSE), "")</f>
        <v/>
      </c>
      <c r="F61" s="117"/>
      <c r="G61" s="118" t="str">
        <f>_xlfn.IFNA(VLOOKUP(WEEKDAY($G60),[3]Reference!$AZ$48:$BD$51,2,FALSE), "")</f>
        <v/>
      </c>
      <c r="H61" s="3"/>
      <c r="I61" s="115"/>
    </row>
    <row r="62" spans="1:9" ht="26.4">
      <c r="A62" s="32">
        <v>1</v>
      </c>
      <c r="B62" s="46" t="s">
        <v>164</v>
      </c>
      <c r="C62" s="7" t="s">
        <v>135</v>
      </c>
      <c r="D62" s="43">
        <v>4</v>
      </c>
      <c r="E62" s="133" t="s">
        <v>165</v>
      </c>
      <c r="F62" s="36" t="s">
        <v>14</v>
      </c>
      <c r="G62" s="37">
        <f>G60 + TIME($E$2,$F$2,0)</f>
        <v>44977.333333333336</v>
      </c>
      <c r="H62" s="37">
        <f>G62+TIME(ROUNDDOWN(D62,0),(D62-ROUNDDOWN(D62,0))*60,0)</f>
        <v>44977.5</v>
      </c>
      <c r="I62" s="38" t="s">
        <v>147</v>
      </c>
    </row>
    <row r="63" spans="1:9" s="52" customFormat="1">
      <c r="A63" s="40">
        <v>2</v>
      </c>
      <c r="B63" s="4" t="s">
        <v>158</v>
      </c>
      <c r="C63" s="106" t="s">
        <v>135</v>
      </c>
      <c r="D63" s="131">
        <v>4</v>
      </c>
      <c r="E63" s="108" t="s">
        <v>157</v>
      </c>
      <c r="F63" s="109" t="s">
        <v>18</v>
      </c>
      <c r="G63" s="37">
        <f>H62 + TIME(1,0,0)</f>
        <v>44977.541666666664</v>
      </c>
      <c r="H63" s="37">
        <f>G63+TIME(ROUNDDOWN(D63,0),(D63-ROUNDDOWN(D63,0))*60,0)</f>
        <v>44977.708333333328</v>
      </c>
      <c r="I63" s="38" t="s">
        <v>148</v>
      </c>
    </row>
    <row r="64" spans="1:9">
      <c r="A64" s="26">
        <f>A60+1</f>
        <v>15</v>
      </c>
      <c r="B64" s="28" t="s">
        <v>71</v>
      </c>
      <c r="C64" s="134"/>
      <c r="D64" s="29">
        <f>SUM(D66:D67)</f>
        <v>8</v>
      </c>
      <c r="E64" s="124"/>
      <c r="F64" s="28"/>
      <c r="G64" s="30">
        <f>VLOOKUP(A64,[3]Reference!$AT$61:$AY$185,5,0)</f>
        <v>44978</v>
      </c>
      <c r="H64" s="30">
        <f>G64</f>
        <v>44978</v>
      </c>
      <c r="I64" s="38"/>
    </row>
    <row r="65" spans="1:9" s="50" customFormat="1" ht="12.6" customHeight="1">
      <c r="A65" s="32">
        <v>0</v>
      </c>
      <c r="B65" s="114" t="str">
        <f>_xlfn.IFNA(VLOOKUP(WEEKDAY(G64),[3]Reference!$AZ$48:$BD$51,4,FALSE), "No Study English")</f>
        <v>Study English</v>
      </c>
      <c r="C65" s="115" t="str">
        <f>_xlfn.IFNA(VLOOKUP(WEEKDAY(G64),[3]Reference!$AZ$48:$BE$51,6,FALSE), "")</f>
        <v>Offline</v>
      </c>
      <c r="D65" s="116"/>
      <c r="E65" s="114" t="str">
        <f>_xlfn.IFNA(VLOOKUP(WEEKDAY(G64),[3]Reference!$AZ$48:$BD$51,3,FALSE), "")</f>
        <v>TrangTTT7</v>
      </c>
      <c r="F65" s="117"/>
      <c r="G65" s="118" t="str">
        <f>_xlfn.IFNA(VLOOKUP(WEEKDAY($G64),[3]Reference!$AZ$48:$BD$51,2,FALSE), "")</f>
        <v>15h00~17h00</v>
      </c>
      <c r="H65" s="3"/>
      <c r="I65" s="115" t="s">
        <v>136</v>
      </c>
    </row>
    <row r="66" spans="1:9">
      <c r="A66" s="32">
        <v>1</v>
      </c>
      <c r="B66" s="46" t="s">
        <v>166</v>
      </c>
      <c r="C66" s="88" t="s">
        <v>135</v>
      </c>
      <c r="D66" s="47">
        <v>4</v>
      </c>
      <c r="E66" s="119" t="s">
        <v>104</v>
      </c>
      <c r="F66" s="36" t="s">
        <v>14</v>
      </c>
      <c r="G66" s="37">
        <f>G64 + TIME($E$2,$F$2,0)</f>
        <v>44978.333333333336</v>
      </c>
      <c r="H66" s="37">
        <f>G66+TIME(ROUNDDOWN(D66,0),(D66-ROUNDDOWN(D66,0))*60,0)</f>
        <v>44978.5</v>
      </c>
      <c r="I66" s="38" t="s">
        <v>147</v>
      </c>
    </row>
    <row r="67" spans="1:9" s="52" customFormat="1">
      <c r="A67" s="40">
        <v>2</v>
      </c>
      <c r="B67" s="4" t="s">
        <v>158</v>
      </c>
      <c r="C67" s="106" t="s">
        <v>135</v>
      </c>
      <c r="D67" s="135">
        <v>4</v>
      </c>
      <c r="E67" s="133" t="s">
        <v>160</v>
      </c>
      <c r="F67" s="109" t="s">
        <v>18</v>
      </c>
      <c r="G67" s="37">
        <f>H66 + TIME(1,0,0)</f>
        <v>44978.541666666664</v>
      </c>
      <c r="H67" s="37">
        <f>G67+TIME(ROUNDDOWN(D67,0),(D67-ROUNDDOWN(D67,0))*60,0)</f>
        <v>44978.708333333328</v>
      </c>
      <c r="I67" s="38" t="s">
        <v>148</v>
      </c>
    </row>
    <row r="68" spans="1:9">
      <c r="A68" s="26">
        <f>A64+1</f>
        <v>16</v>
      </c>
      <c r="B68" s="28" t="s">
        <v>72</v>
      </c>
      <c r="C68" s="29"/>
      <c r="D68" s="67">
        <f>SUM(D70:D71)</f>
        <v>8</v>
      </c>
      <c r="E68" s="136"/>
      <c r="F68" s="28"/>
      <c r="G68" s="30">
        <f>VLOOKUP(A68,[3]Reference!$AT$61:$AY$185,5,0)</f>
        <v>44979</v>
      </c>
      <c r="H68" s="30">
        <f>G68</f>
        <v>44979</v>
      </c>
      <c r="I68" s="38"/>
    </row>
    <row r="69" spans="1:9" s="50" customFormat="1" ht="12.6" customHeight="1">
      <c r="A69" s="32">
        <v>0</v>
      </c>
      <c r="B69" s="114" t="str">
        <f>_xlfn.IFNA(VLOOKUP(WEEKDAY(G68),[3]Reference!$AZ$48:$BD$51,4,FALSE), "No Study English")</f>
        <v>Study English</v>
      </c>
      <c r="C69" s="115" t="str">
        <f>_xlfn.IFNA(VLOOKUP(WEEKDAY(G68),[3]Reference!$AZ$48:$BE$51,6,FALSE), "")</f>
        <v>Offline</v>
      </c>
      <c r="D69" s="116"/>
      <c r="E69" s="114" t="str">
        <f>_xlfn.IFNA(VLOOKUP(WEEKDAY(G68),[3]Reference!$AZ$48:$BD$51,3,FALSE), "")</f>
        <v>TrangTTT7</v>
      </c>
      <c r="F69" s="117"/>
      <c r="G69" s="118" t="str">
        <f>_xlfn.IFNA(VLOOKUP(WEEKDAY($G68),[3]Reference!$AZ$48:$BD$51,2,FALSE), "")</f>
        <v>15h00~16h30</v>
      </c>
      <c r="H69" s="3"/>
      <c r="I69" s="115" t="s">
        <v>136</v>
      </c>
    </row>
    <row r="70" spans="1:9">
      <c r="A70" s="32">
        <v>1</v>
      </c>
      <c r="B70" s="46" t="s">
        <v>73</v>
      </c>
      <c r="C70" s="90" t="s">
        <v>135</v>
      </c>
      <c r="D70" s="47">
        <v>4</v>
      </c>
      <c r="E70" s="119" t="s">
        <v>51</v>
      </c>
      <c r="F70" s="126" t="s">
        <v>14</v>
      </c>
      <c r="G70" s="37">
        <f>G68 + TIME($E$2,$F$2,0)</f>
        <v>44979.333333333336</v>
      </c>
      <c r="H70" s="37">
        <f>G70+TIME(ROUNDDOWN(D70,0),(D70-ROUNDDOWN(D70,0))*60,0)</f>
        <v>44979.5</v>
      </c>
      <c r="I70" s="38" t="s">
        <v>147</v>
      </c>
    </row>
    <row r="71" spans="1:9">
      <c r="A71" s="40">
        <v>2</v>
      </c>
      <c r="B71" s="4" t="s">
        <v>167</v>
      </c>
      <c r="C71" s="88" t="s">
        <v>15</v>
      </c>
      <c r="D71" s="135">
        <v>4</v>
      </c>
      <c r="E71" s="132" t="s">
        <v>168</v>
      </c>
      <c r="F71" s="128" t="s">
        <v>18</v>
      </c>
      <c r="G71" s="37">
        <f>H70 + TIME(1,0,0)</f>
        <v>44979.541666666664</v>
      </c>
      <c r="H71" s="37">
        <f>G71+TIME(ROUNDDOWN(D71,0),(D71-ROUNDDOWN(D71,0))*60,0)</f>
        <v>44979.708333333328</v>
      </c>
      <c r="I71" s="38" t="s">
        <v>148</v>
      </c>
    </row>
    <row r="72" spans="1:9">
      <c r="A72" s="26">
        <f>A68+1</f>
        <v>17</v>
      </c>
      <c r="B72" s="28" t="s">
        <v>74</v>
      </c>
      <c r="C72" s="29"/>
      <c r="D72" s="29">
        <f>SUM(D74:D75)</f>
        <v>8</v>
      </c>
      <c r="E72" s="124"/>
      <c r="F72" s="28"/>
      <c r="G72" s="30">
        <f>VLOOKUP(A72,[3]Reference!$AT$61:$AY$185,5,0)</f>
        <v>44980</v>
      </c>
      <c r="H72" s="30">
        <f>G72</f>
        <v>44980</v>
      </c>
      <c r="I72" s="38"/>
    </row>
    <row r="73" spans="1:9" s="50" customFormat="1" ht="12.6" customHeight="1">
      <c r="A73" s="32">
        <v>0</v>
      </c>
      <c r="B73" s="114" t="str">
        <f>_xlfn.IFNA(VLOOKUP(WEEKDAY(G72),[3]Reference!$AZ$48:$BD$51,4,FALSE), "No Study English")</f>
        <v>No Study English</v>
      </c>
      <c r="C73" s="114" t="str">
        <f>_xlfn.IFNA(VLOOKUP(WEEKDAY(E72),[3]Reference!$AZ$48:$BD$51,6,FALSE), "")</f>
        <v/>
      </c>
      <c r="D73" s="116"/>
      <c r="E73" s="114" t="str">
        <f>_xlfn.IFNA(VLOOKUP(WEEKDAY(G72),[3]Reference!$AZ$48:$BD$51,3,FALSE), "")</f>
        <v/>
      </c>
      <c r="F73" s="117"/>
      <c r="G73" s="118" t="str">
        <f>_xlfn.IFNA(VLOOKUP(WEEKDAY($G72),[3]Reference!$AZ$48:$BD$51,2,FALSE), "")</f>
        <v/>
      </c>
      <c r="H73" s="3"/>
      <c r="I73" s="115"/>
    </row>
    <row r="74" spans="1:9">
      <c r="A74" s="40">
        <v>1</v>
      </c>
      <c r="B74" s="4" t="s">
        <v>169</v>
      </c>
      <c r="C74" s="7" t="s">
        <v>135</v>
      </c>
      <c r="D74" s="47">
        <v>4</v>
      </c>
      <c r="E74" s="119" t="s">
        <v>104</v>
      </c>
      <c r="F74" s="69" t="s">
        <v>18</v>
      </c>
      <c r="G74" s="37">
        <f>G72 + TIME($E$2,$F$2,0)</f>
        <v>44980.333333333336</v>
      </c>
      <c r="H74" s="37">
        <f>G74+TIME(ROUNDDOWN(D74,0),(D74-ROUNDDOWN(D74,0))*60,0)</f>
        <v>44980.5</v>
      </c>
      <c r="I74" s="38" t="s">
        <v>147</v>
      </c>
    </row>
    <row r="75" spans="1:9">
      <c r="A75" s="32">
        <v>2</v>
      </c>
      <c r="B75" s="46" t="s">
        <v>75</v>
      </c>
      <c r="C75" s="7" t="s">
        <v>135</v>
      </c>
      <c r="D75" s="47">
        <v>4</v>
      </c>
      <c r="E75" s="119" t="s">
        <v>51</v>
      </c>
      <c r="F75" s="36" t="s">
        <v>14</v>
      </c>
      <c r="G75" s="37">
        <f>H74 + TIME(1,0,0)</f>
        <v>44980.541666666664</v>
      </c>
      <c r="H75" s="37">
        <f>G75+TIME(ROUNDDOWN(D75,0),(D75-ROUNDDOWN(D75,0))*60,0)</f>
        <v>44980.708333333328</v>
      </c>
      <c r="I75" s="38" t="s">
        <v>148</v>
      </c>
    </row>
    <row r="76" spans="1:9">
      <c r="A76" s="26">
        <f>A72+1</f>
        <v>18</v>
      </c>
      <c r="B76" s="28" t="s">
        <v>76</v>
      </c>
      <c r="C76" s="29"/>
      <c r="D76" s="29">
        <f>SUM(D78:D79)</f>
        <v>8</v>
      </c>
      <c r="E76" s="124"/>
      <c r="F76" s="28"/>
      <c r="G76" s="30">
        <f>VLOOKUP(A76,[3]Reference!$AT$61:$AY$185,5,0)</f>
        <v>44981</v>
      </c>
      <c r="H76" s="30">
        <f>G76</f>
        <v>44981</v>
      </c>
      <c r="I76" s="38"/>
    </row>
    <row r="77" spans="1:9" s="50" customFormat="1" ht="12.6" customHeight="1">
      <c r="A77" s="32">
        <v>0</v>
      </c>
      <c r="B77" s="114" t="str">
        <f>_xlfn.IFNA(VLOOKUP(WEEKDAY(G76),[3]Reference!$AZ$48:$BD$51,4,FALSE), "No Study English")</f>
        <v>Study English</v>
      </c>
      <c r="C77" s="115" t="str">
        <f>_xlfn.IFNA(VLOOKUP(WEEKDAY(G76),[3]Reference!$AZ$48:$BE$51,6,FALSE), "")</f>
        <v>Online</v>
      </c>
      <c r="D77" s="116"/>
      <c r="E77" s="114" t="str">
        <f>_xlfn.IFNA(VLOOKUP(WEEKDAY(G76),[3]Reference!$AZ$48:$BD$51,3,FALSE), "")</f>
        <v>TrangTTT7</v>
      </c>
      <c r="F77" s="117"/>
      <c r="G77" s="118" t="str">
        <f>_xlfn.IFNA(VLOOKUP(WEEKDAY($G76),[3]Reference!$AZ$48:$BD$51,2,FALSE), "")</f>
        <v>15h00~17h00</v>
      </c>
      <c r="H77" s="3"/>
      <c r="I77" s="115" t="s">
        <v>136</v>
      </c>
    </row>
    <row r="78" spans="1:9" ht="42" customHeight="1">
      <c r="A78" s="32">
        <v>1</v>
      </c>
      <c r="B78" s="46" t="s">
        <v>77</v>
      </c>
      <c r="C78" s="88" t="s">
        <v>15</v>
      </c>
      <c r="D78" s="47">
        <v>4</v>
      </c>
      <c r="E78" s="133" t="s">
        <v>165</v>
      </c>
      <c r="F78" s="36" t="s">
        <v>26</v>
      </c>
      <c r="G78" s="37">
        <f>G76 + TIME($E$2,$F$2,0)</f>
        <v>44981.333333333336</v>
      </c>
      <c r="H78" s="37">
        <f>G78+TIME(ROUNDDOWN(D78,0),(D78-ROUNDDOWN(D78,0))*60,0)</f>
        <v>44981.5</v>
      </c>
      <c r="I78" s="38" t="s">
        <v>147</v>
      </c>
    </row>
    <row r="79" spans="1:9">
      <c r="A79" s="32">
        <v>2</v>
      </c>
      <c r="B79" s="4" t="s">
        <v>158</v>
      </c>
      <c r="C79" s="88" t="s">
        <v>15</v>
      </c>
      <c r="D79" s="47">
        <v>4</v>
      </c>
      <c r="E79" s="119" t="s">
        <v>51</v>
      </c>
      <c r="F79" s="36" t="s">
        <v>18</v>
      </c>
      <c r="G79" s="37">
        <f>H78 + TIME(1,0,0)</f>
        <v>44981.541666666664</v>
      </c>
      <c r="H79" s="37">
        <f>G79+TIME(ROUNDDOWN(D79,0),(D79-ROUNDDOWN(D79,0))*60,0)</f>
        <v>44981.708333333328</v>
      </c>
      <c r="I79" s="38" t="s">
        <v>148</v>
      </c>
    </row>
    <row r="80" spans="1:9">
      <c r="A80" s="45">
        <f>A76+1</f>
        <v>19</v>
      </c>
      <c r="B80" s="28" t="s">
        <v>78</v>
      </c>
      <c r="C80" s="29"/>
      <c r="D80" s="29">
        <f>SUM(D82:D84)</f>
        <v>6.5</v>
      </c>
      <c r="E80" s="129"/>
      <c r="F80" s="28"/>
      <c r="G80" s="30">
        <f>VLOOKUP(A80,[3]Reference!$AT$61:$AY$185,5,0)</f>
        <v>44984</v>
      </c>
      <c r="H80" s="30">
        <f>G80</f>
        <v>44984</v>
      </c>
      <c r="I80" s="38"/>
    </row>
    <row r="81" spans="1:9" s="50" customFormat="1" ht="12.6" customHeight="1">
      <c r="A81" s="32">
        <v>0</v>
      </c>
      <c r="B81" s="114" t="str">
        <f>_xlfn.IFNA(VLOOKUP(WEEKDAY(G80),[3]Reference!$AZ$48:$BD$51,4,FALSE), "No Study English")</f>
        <v>No Study English</v>
      </c>
      <c r="C81" s="114" t="str">
        <f>_xlfn.IFNA(VLOOKUP(WEEKDAY(E80),[3]Reference!$AZ$48:$BD$51,6,FALSE), "")</f>
        <v/>
      </c>
      <c r="D81" s="116"/>
      <c r="E81" s="114" t="str">
        <f>_xlfn.IFNA(VLOOKUP(WEEKDAY(G80),[3]Reference!$AZ$48:$BD$51,3,FALSE), "")</f>
        <v/>
      </c>
      <c r="F81" s="117"/>
      <c r="G81" s="118" t="str">
        <f>_xlfn.IFNA(VLOOKUP(WEEKDAY($G80),[3]Reference!$AZ$48:$BD$51,2,FALSE), "")</f>
        <v/>
      </c>
      <c r="H81" s="3"/>
      <c r="I81" s="115"/>
    </row>
    <row r="82" spans="1:9">
      <c r="A82" s="71">
        <v>1</v>
      </c>
      <c r="B82" s="137" t="s">
        <v>170</v>
      </c>
      <c r="C82" s="54" t="s">
        <v>135</v>
      </c>
      <c r="D82" s="58">
        <v>1</v>
      </c>
      <c r="E82" s="103" t="s">
        <v>13</v>
      </c>
      <c r="F82" s="138" t="s">
        <v>22</v>
      </c>
      <c r="G82" s="37">
        <f>G80 + TIME($E$2,$F$2,0)</f>
        <v>44984.333333333336</v>
      </c>
      <c r="H82" s="37">
        <f>G82+TIME(ROUNDDOWN(D82,0),(D82-ROUNDDOWN(D82,0))*60,0)</f>
        <v>44984.375</v>
      </c>
      <c r="I82" s="38"/>
    </row>
    <row r="83" spans="1:9">
      <c r="A83" s="121">
        <v>2</v>
      </c>
      <c r="B83" s="139" t="s">
        <v>171</v>
      </c>
      <c r="C83" s="54" t="s">
        <v>135</v>
      </c>
      <c r="D83" s="58">
        <v>3</v>
      </c>
      <c r="E83" s="103" t="s">
        <v>172</v>
      </c>
      <c r="F83" s="140" t="s">
        <v>22</v>
      </c>
      <c r="G83" s="104">
        <f>H82</f>
        <v>44984.375</v>
      </c>
      <c r="H83" s="105">
        <f>G83+TIME(ROUNDDOWN(D83,0),(D83-ROUNDDOWN(D83,0))*60,0)</f>
        <v>44984.5</v>
      </c>
      <c r="I83" s="38"/>
    </row>
    <row r="84" spans="1:9">
      <c r="A84" s="121">
        <v>3</v>
      </c>
      <c r="B84" s="141" t="s">
        <v>173</v>
      </c>
      <c r="C84" s="54" t="s">
        <v>135</v>
      </c>
      <c r="D84" s="58">
        <v>2.5</v>
      </c>
      <c r="E84" s="103" t="s">
        <v>13</v>
      </c>
      <c r="F84" s="140" t="s">
        <v>22</v>
      </c>
      <c r="G84" s="105">
        <f>H83 + TIME(1,0,0)</f>
        <v>44984.541666666664</v>
      </c>
      <c r="H84" s="105">
        <f>G84+TIME(ROUNDDOWN(D84,0),(D84-ROUNDDOWN(D84,0))*60,0)</f>
        <v>44984.645833333328</v>
      </c>
      <c r="I84" s="38"/>
    </row>
    <row r="85" spans="1:9">
      <c r="A85" s="45">
        <f>A80+1</f>
        <v>20</v>
      </c>
      <c r="B85" s="28" t="s">
        <v>78</v>
      </c>
      <c r="C85" s="67"/>
      <c r="D85" s="67">
        <f>SUM(D87:D88)</f>
        <v>8</v>
      </c>
      <c r="E85" s="129"/>
      <c r="F85" s="28"/>
      <c r="G85" s="30">
        <f>VLOOKUP(A85,[3]Reference!$AT$61:$AY$185,5,0)</f>
        <v>44985</v>
      </c>
      <c r="H85" s="30">
        <f>G85</f>
        <v>44985</v>
      </c>
      <c r="I85" s="38"/>
    </row>
    <row r="86" spans="1:9" s="50" customFormat="1" ht="12.6" customHeight="1">
      <c r="A86" s="32">
        <v>0</v>
      </c>
      <c r="B86" s="114" t="str">
        <f>_xlfn.IFNA(VLOOKUP(WEEKDAY(G85),[3]Reference!$AZ$48:$BD$51,4,FALSE), "No Study English")</f>
        <v>Study English</v>
      </c>
      <c r="C86" s="114" t="str">
        <f>_xlfn.IFNA(VLOOKUP(WEEKDAY(E85),[3]Reference!$AZ$48:$BD$51,6,FALSE), "")</f>
        <v/>
      </c>
      <c r="D86" s="116"/>
      <c r="E86" s="114" t="str">
        <f>_xlfn.IFNA(VLOOKUP(WEEKDAY(G85),[3]Reference!$AZ$48:$BD$51,3,FALSE), "")</f>
        <v>TrangTTT7</v>
      </c>
      <c r="F86" s="117"/>
      <c r="G86" s="118" t="str">
        <f>_xlfn.IFNA(VLOOKUP(WEEKDAY($G85),[3]Reference!$AZ$48:$BD$51,2,FALSE), "")</f>
        <v>15h00~17h00</v>
      </c>
      <c r="H86" s="3"/>
      <c r="I86" s="115" t="s">
        <v>136</v>
      </c>
    </row>
    <row r="87" spans="1:9">
      <c r="A87" s="142">
        <v>1</v>
      </c>
      <c r="B87" s="143" t="s">
        <v>90</v>
      </c>
      <c r="C87" s="54" t="s">
        <v>135</v>
      </c>
      <c r="D87" s="144">
        <v>4</v>
      </c>
      <c r="E87" s="145" t="s">
        <v>174</v>
      </c>
      <c r="F87" s="140" t="s">
        <v>12</v>
      </c>
      <c r="G87" s="37">
        <f>G85 + TIME($E$2,$F$2,0)</f>
        <v>44985.333333333336</v>
      </c>
      <c r="H87" s="37">
        <f>G87+TIME(ROUNDDOWN(D87,0),(D87-ROUNDDOWN(D87,0))*60,0)</f>
        <v>44985.5</v>
      </c>
      <c r="I87" s="38"/>
    </row>
    <row r="88" spans="1:9">
      <c r="A88" s="146">
        <v>2</v>
      </c>
      <c r="B88" s="141" t="s">
        <v>175</v>
      </c>
      <c r="C88" s="54" t="s">
        <v>135</v>
      </c>
      <c r="D88" s="58">
        <v>4</v>
      </c>
      <c r="E88" s="103" t="s">
        <v>172</v>
      </c>
      <c r="F88" s="140" t="s">
        <v>22</v>
      </c>
      <c r="G88" s="37">
        <f>H87 + TIME(1,0,0)</f>
        <v>44985.541666666664</v>
      </c>
      <c r="H88" s="37">
        <f>G88+TIME(ROUNDDOWN(D88,0),(D88-ROUNDDOWN(D88,0))*60,0)</f>
        <v>44985.708333333328</v>
      </c>
      <c r="I88" s="38"/>
    </row>
    <row r="89" spans="1:9" ht="18.75" customHeight="1">
      <c r="A89" s="28"/>
      <c r="B89" s="5" t="s">
        <v>79</v>
      </c>
      <c r="C89" s="28"/>
      <c r="D89" s="29"/>
      <c r="E89" s="147"/>
      <c r="F89" s="28"/>
      <c r="G89" s="31"/>
      <c r="H89" s="31"/>
      <c r="I89" s="38"/>
    </row>
    <row r="90" spans="1:9" s="50" customFormat="1">
      <c r="A90" s="26">
        <f>A85+1</f>
        <v>21</v>
      </c>
      <c r="B90" s="27" t="s">
        <v>80</v>
      </c>
      <c r="C90" s="28"/>
      <c r="D90" s="29">
        <f>SUM(D92:D93)</f>
        <v>8</v>
      </c>
      <c r="E90" s="99"/>
      <c r="F90" s="28"/>
      <c r="G90" s="30">
        <f>VLOOKUP(A90,[3]Reference!$AT$61:$AY$185,5,0)</f>
        <v>44986</v>
      </c>
      <c r="H90" s="30">
        <f>G90</f>
        <v>44986</v>
      </c>
      <c r="I90" s="38"/>
    </row>
    <row r="91" spans="1:9" s="50" customFormat="1" ht="12.6" customHeight="1">
      <c r="A91" s="32">
        <v>0</v>
      </c>
      <c r="B91" s="114" t="str">
        <f>_xlfn.IFNA(VLOOKUP(WEEKDAY(G90),[3]Reference!$AZ$48:$BD$51,4,FALSE), "No Study English")</f>
        <v>Study English</v>
      </c>
      <c r="C91" s="115" t="str">
        <f>_xlfn.IFNA(VLOOKUP(WEEKDAY(G90),[3]Reference!$AZ$48:$BE$51,6,FALSE), "")</f>
        <v>Offline</v>
      </c>
      <c r="D91" s="116"/>
      <c r="E91" s="114" t="str">
        <f>_xlfn.IFNA(VLOOKUP(WEEKDAY(G90),[3]Reference!$AZ$48:$BD$51,3,FALSE), "")</f>
        <v>TrangTTT7</v>
      </c>
      <c r="F91" s="117"/>
      <c r="G91" s="118" t="str">
        <f>_xlfn.IFNA(VLOOKUP(WEEKDAY($G90),[3]Reference!$AZ$48:$BD$51,2,FALSE), "")</f>
        <v>15h00~16h30</v>
      </c>
      <c r="H91" s="3"/>
      <c r="I91" s="115" t="s">
        <v>136</v>
      </c>
    </row>
    <row r="92" spans="1:9">
      <c r="A92" s="32">
        <v>1</v>
      </c>
      <c r="B92" s="41" t="s">
        <v>81</v>
      </c>
      <c r="C92" s="148" t="s">
        <v>135</v>
      </c>
      <c r="D92" s="43">
        <v>4</v>
      </c>
      <c r="E92" s="97" t="s">
        <v>160</v>
      </c>
      <c r="F92" s="36" t="s">
        <v>14</v>
      </c>
      <c r="G92" s="37">
        <f>G90 + TIME($E$2,$F$2,0)</f>
        <v>44986.333333333336</v>
      </c>
      <c r="H92" s="37">
        <f>G92+TIME(ROUNDDOWN(D92,0),(D92-ROUNDDOWN(D92,0))*60,0)</f>
        <v>44986.5</v>
      </c>
      <c r="I92" s="38" t="s">
        <v>147</v>
      </c>
    </row>
    <row r="93" spans="1:9">
      <c r="A93" s="40">
        <v>2</v>
      </c>
      <c r="B93" s="41" t="s">
        <v>176</v>
      </c>
      <c r="C93" s="149" t="s">
        <v>135</v>
      </c>
      <c r="D93" s="131">
        <v>4</v>
      </c>
      <c r="E93" s="108" t="s">
        <v>17</v>
      </c>
      <c r="F93" s="109" t="s">
        <v>18</v>
      </c>
      <c r="G93" s="37">
        <f>H92 + TIME(1,0,0)</f>
        <v>44986.541666666664</v>
      </c>
      <c r="H93" s="37">
        <f>G93+TIME(ROUNDDOWN(D93,0),(D93-ROUNDDOWN(D93,0))*60,0)</f>
        <v>44986.708333333328</v>
      </c>
      <c r="I93" s="38" t="s">
        <v>148</v>
      </c>
    </row>
    <row r="94" spans="1:9" s="50" customFormat="1">
      <c r="A94" s="53">
        <f>A90+1</f>
        <v>22</v>
      </c>
      <c r="B94" s="27" t="s">
        <v>82</v>
      </c>
      <c r="C94" s="28"/>
      <c r="D94" s="29">
        <f>SUM(D96:D97)</f>
        <v>8</v>
      </c>
      <c r="E94" s="99"/>
      <c r="F94" s="28"/>
      <c r="G94" s="30">
        <f>VLOOKUP(A94,[3]Reference!$AT$61:$AY$185,5,0)</f>
        <v>44987</v>
      </c>
      <c r="H94" s="30">
        <f>G94</f>
        <v>44987</v>
      </c>
      <c r="I94" s="38"/>
    </row>
    <row r="95" spans="1:9" s="50" customFormat="1" ht="12.6" customHeight="1">
      <c r="A95" s="32">
        <v>0</v>
      </c>
      <c r="B95" s="114" t="str">
        <f>_xlfn.IFNA(VLOOKUP(WEEKDAY(G94),[3]Reference!$AZ$48:$BD$51,4,FALSE), "No Study English")</f>
        <v>No Study English</v>
      </c>
      <c r="C95" s="114" t="str">
        <f>_xlfn.IFNA(VLOOKUP(WEEKDAY(E94),[3]Reference!$AZ$48:$BD$51,6,FALSE), "")</f>
        <v/>
      </c>
      <c r="D95" s="116"/>
      <c r="E95" s="114" t="str">
        <f>_xlfn.IFNA(VLOOKUP(WEEKDAY(G94),[3]Reference!$AZ$48:$BD$51,3,FALSE), "")</f>
        <v/>
      </c>
      <c r="F95" s="117"/>
      <c r="G95" s="118" t="str">
        <f>_xlfn.IFNA(VLOOKUP(WEEKDAY($G94),[3]Reference!$AZ$48:$BD$51,2,FALSE), "")</f>
        <v/>
      </c>
      <c r="H95" s="3"/>
      <c r="I95" s="115"/>
    </row>
    <row r="96" spans="1:9" s="52" customFormat="1">
      <c r="A96" s="40">
        <v>1</v>
      </c>
      <c r="B96" s="41" t="s">
        <v>83</v>
      </c>
      <c r="C96" s="149" t="s">
        <v>135</v>
      </c>
      <c r="D96" s="43">
        <v>4</v>
      </c>
      <c r="E96" s="97" t="s">
        <v>51</v>
      </c>
      <c r="F96" s="36" t="s">
        <v>14</v>
      </c>
      <c r="G96" s="37">
        <f>G94 + TIME($E$2,$F$2,0)</f>
        <v>44987.333333333336</v>
      </c>
      <c r="H96" s="37">
        <f>G96+TIME(ROUNDDOWN(D96,0),(D96-ROUNDDOWN(D96,0))*60,0)</f>
        <v>44987.5</v>
      </c>
      <c r="I96" s="38" t="s">
        <v>147</v>
      </c>
    </row>
    <row r="97" spans="1:9">
      <c r="A97" s="40">
        <v>2</v>
      </c>
      <c r="B97" s="41" t="s">
        <v>85</v>
      </c>
      <c r="C97" s="149" t="s">
        <v>135</v>
      </c>
      <c r="D97" s="43">
        <v>4</v>
      </c>
      <c r="E97" s="119" t="s">
        <v>157</v>
      </c>
      <c r="F97" s="36" t="s">
        <v>18</v>
      </c>
      <c r="G97" s="37">
        <f>H96 + TIME(1,0,0)</f>
        <v>44987.541666666664</v>
      </c>
      <c r="H97" s="37">
        <f>G97+TIME(ROUNDDOWN(D97,0),(D97-ROUNDDOWN(D97,0))*60,0)</f>
        <v>44987.708333333328</v>
      </c>
      <c r="I97" s="38" t="s">
        <v>148</v>
      </c>
    </row>
    <row r="98" spans="1:9">
      <c r="A98" s="26">
        <f>A94+1</f>
        <v>23</v>
      </c>
      <c r="B98" s="27" t="s">
        <v>84</v>
      </c>
      <c r="C98" s="28"/>
      <c r="D98" s="29">
        <f>SUM(D100:D101)</f>
        <v>8</v>
      </c>
      <c r="E98" s="99"/>
      <c r="F98" s="28"/>
      <c r="G98" s="30">
        <f>VLOOKUP(A98,[3]Reference!$AT$61:$AY$185,5,0)</f>
        <v>44988</v>
      </c>
      <c r="H98" s="30">
        <f>G98</f>
        <v>44988</v>
      </c>
      <c r="I98" s="38"/>
    </row>
    <row r="99" spans="1:9" s="50" customFormat="1" ht="12.6" customHeight="1">
      <c r="A99" s="32">
        <v>0</v>
      </c>
      <c r="B99" s="114" t="str">
        <f>_xlfn.IFNA(VLOOKUP(WEEKDAY(G98),[3]Reference!$AZ$48:$BD$51,4,FALSE), "No Study English")</f>
        <v>Study English</v>
      </c>
      <c r="C99" s="115" t="str">
        <f>_xlfn.IFNA(VLOOKUP(WEEKDAY(G98),[3]Reference!$AZ$48:$BE$51,6,FALSE), "")</f>
        <v>Online</v>
      </c>
      <c r="D99" s="116"/>
      <c r="E99" s="114" t="str">
        <f>_xlfn.IFNA(VLOOKUP(WEEKDAY(G98),[3]Reference!$AZ$48:$BD$51,3,FALSE), "")</f>
        <v>TrangTTT7</v>
      </c>
      <c r="F99" s="117"/>
      <c r="G99" s="118" t="str">
        <f>_xlfn.IFNA(VLOOKUP(WEEKDAY($G98),[3]Reference!$AZ$48:$BD$51,2,FALSE), "")</f>
        <v>15h00~17h00</v>
      </c>
      <c r="H99" s="3"/>
      <c r="I99" s="115" t="s">
        <v>136</v>
      </c>
    </row>
    <row r="100" spans="1:9">
      <c r="A100" s="32">
        <v>1</v>
      </c>
      <c r="B100" s="41" t="s">
        <v>86</v>
      </c>
      <c r="C100" s="148" t="s">
        <v>135</v>
      </c>
      <c r="D100" s="43">
        <v>4</v>
      </c>
      <c r="E100" s="150" t="s">
        <v>177</v>
      </c>
      <c r="F100" s="36" t="s">
        <v>14</v>
      </c>
      <c r="G100" s="37">
        <f>G98 + TIME($E$2,$F$2,0)</f>
        <v>44988.333333333336</v>
      </c>
      <c r="H100" s="37">
        <f>G100+TIME(ROUNDDOWN(D100,0),(D100-ROUNDDOWN(D100,0))*60,0)</f>
        <v>44988.5</v>
      </c>
      <c r="I100" s="38" t="s">
        <v>147</v>
      </c>
    </row>
    <row r="101" spans="1:9">
      <c r="A101" s="32">
        <v>2</v>
      </c>
      <c r="B101" s="41" t="s">
        <v>88</v>
      </c>
      <c r="C101" s="149" t="s">
        <v>135</v>
      </c>
      <c r="D101" s="43">
        <v>4</v>
      </c>
      <c r="E101" s="97" t="s">
        <v>160</v>
      </c>
      <c r="F101" s="36" t="s">
        <v>18</v>
      </c>
      <c r="G101" s="37">
        <f>H100 + TIME(1,0,0)</f>
        <v>44988.541666666664</v>
      </c>
      <c r="H101" s="37">
        <f>G101+TIME(ROUNDDOWN(D101,0),(D101-ROUNDDOWN(D101,0))*60,0)</f>
        <v>44988.708333333328</v>
      </c>
      <c r="I101" s="38" t="s">
        <v>148</v>
      </c>
    </row>
    <row r="102" spans="1:9" s="52" customFormat="1">
      <c r="A102" s="26">
        <f>A98+1</f>
        <v>24</v>
      </c>
      <c r="B102" s="28" t="s">
        <v>87</v>
      </c>
      <c r="C102" s="29"/>
      <c r="D102" s="29">
        <f>SUM(D104:D105)</f>
        <v>8</v>
      </c>
      <c r="E102" s="124"/>
      <c r="F102" s="28"/>
      <c r="G102" s="30">
        <f>VLOOKUP(A102,[3]Reference!$AT$61:$AY$185,5,0)</f>
        <v>44991</v>
      </c>
      <c r="H102" s="30">
        <f>G102</f>
        <v>44991</v>
      </c>
      <c r="I102" s="38"/>
    </row>
    <row r="103" spans="1:9" s="50" customFormat="1" ht="12.6" customHeight="1">
      <c r="A103" s="32">
        <v>0</v>
      </c>
      <c r="B103" s="114" t="str">
        <f>_xlfn.IFNA(VLOOKUP(WEEKDAY(G102),[3]Reference!$AZ$48:$BD$51,4,FALSE), "No Study English")</f>
        <v>No Study English</v>
      </c>
      <c r="C103" s="114" t="str">
        <f>_xlfn.IFNA(VLOOKUP(WEEKDAY(E102),[3]Reference!$AZ$48:$BD$51,6,FALSE), "")</f>
        <v/>
      </c>
      <c r="D103" s="116"/>
      <c r="E103" s="114" t="str">
        <f>_xlfn.IFNA(VLOOKUP(WEEKDAY(G102),[3]Reference!$AZ$48:$BD$51,3,FALSE), "")</f>
        <v/>
      </c>
      <c r="F103" s="117"/>
      <c r="G103" s="118" t="str">
        <f>_xlfn.IFNA(VLOOKUP(WEEKDAY($G102),[3]Reference!$AZ$48:$BD$51,2,FALSE), "")</f>
        <v/>
      </c>
      <c r="H103" s="3"/>
      <c r="I103" s="115"/>
    </row>
    <row r="104" spans="1:9" s="52" customFormat="1">
      <c r="A104" s="32">
        <v>1</v>
      </c>
      <c r="B104" s="62" t="s">
        <v>178</v>
      </c>
      <c r="C104" s="151" t="s">
        <v>135</v>
      </c>
      <c r="D104" s="43">
        <v>4</v>
      </c>
      <c r="E104" s="133" t="s">
        <v>165</v>
      </c>
      <c r="F104" s="36" t="s">
        <v>26</v>
      </c>
      <c r="G104" s="37">
        <f>G102 + TIME($E$2,$F$2,0)</f>
        <v>44991.333333333336</v>
      </c>
      <c r="H104" s="37">
        <f>G104+TIME(ROUNDDOWN(D104,0),(D104-ROUNDDOWN(D104,0))*60,0)</f>
        <v>44991.5</v>
      </c>
      <c r="I104" s="38" t="s">
        <v>147</v>
      </c>
    </row>
    <row r="105" spans="1:9" s="52" customFormat="1">
      <c r="A105" s="32">
        <v>2</v>
      </c>
      <c r="B105" s="62" t="s">
        <v>179</v>
      </c>
      <c r="C105" s="149" t="s">
        <v>135</v>
      </c>
      <c r="D105" s="43">
        <v>4</v>
      </c>
      <c r="E105" s="97" t="s">
        <v>180</v>
      </c>
      <c r="F105" s="126" t="s">
        <v>18</v>
      </c>
      <c r="G105" s="37">
        <f>H104 + TIME(1,0,0)</f>
        <v>44991.541666666664</v>
      </c>
      <c r="H105" s="37">
        <f>G105+TIME(ROUNDDOWN(D105,0),(D105-ROUNDDOWN(D105,0))*60,0)</f>
        <v>44991.708333333328</v>
      </c>
      <c r="I105" s="38" t="s">
        <v>148</v>
      </c>
    </row>
    <row r="106" spans="1:9">
      <c r="A106" s="26">
        <f>A102+1</f>
        <v>25</v>
      </c>
      <c r="B106" s="55" t="s">
        <v>89</v>
      </c>
      <c r="C106" s="28"/>
      <c r="D106" s="29">
        <f>SUM(D108:D109)</f>
        <v>8</v>
      </c>
      <c r="E106" s="99"/>
      <c r="F106" s="28"/>
      <c r="G106" s="30">
        <f>VLOOKUP(A106,[3]Reference!$AT$61:$AY$185,5,0)</f>
        <v>44992</v>
      </c>
      <c r="H106" s="30">
        <f>G106</f>
        <v>44992</v>
      </c>
      <c r="I106" s="38"/>
    </row>
    <row r="107" spans="1:9" s="50" customFormat="1" ht="12.6" customHeight="1">
      <c r="A107" s="32">
        <v>0</v>
      </c>
      <c r="B107" s="114" t="str">
        <f>_xlfn.IFNA(VLOOKUP(WEEKDAY(G106),[3]Reference!$AZ$48:$BD$51,4,FALSE), "No Study English")</f>
        <v>Study English</v>
      </c>
      <c r="C107" s="115" t="str">
        <f>_xlfn.IFNA(VLOOKUP(WEEKDAY(G106),[3]Reference!$AZ$48:$BE$51,6,FALSE), "")</f>
        <v>Offline</v>
      </c>
      <c r="D107" s="116"/>
      <c r="E107" s="114" t="str">
        <f>_xlfn.IFNA(VLOOKUP(WEEKDAY(G106),[3]Reference!$AZ$48:$BD$51,3,FALSE), "")</f>
        <v>TrangTTT7</v>
      </c>
      <c r="F107" s="117"/>
      <c r="G107" s="118" t="str">
        <f>_xlfn.IFNA(VLOOKUP(WEEKDAY($G106),[3]Reference!$AZ$48:$BD$51,2,FALSE), "")</f>
        <v>15h00~17h00</v>
      </c>
      <c r="H107" s="3"/>
      <c r="I107" s="115" t="s">
        <v>136</v>
      </c>
    </row>
    <row r="108" spans="1:9">
      <c r="A108" s="152">
        <v>1</v>
      </c>
      <c r="B108" s="153" t="s">
        <v>90</v>
      </c>
      <c r="C108" s="54" t="s">
        <v>135</v>
      </c>
      <c r="D108" s="58">
        <v>4</v>
      </c>
      <c r="E108" s="103" t="s">
        <v>55</v>
      </c>
      <c r="F108" s="59" t="s">
        <v>12</v>
      </c>
      <c r="G108" s="37">
        <f>G106 + TIME($E$2,$F$2,0)</f>
        <v>44992.333333333336</v>
      </c>
      <c r="H108" s="37">
        <f>G108+TIME(ROUNDDOWN(D108,0),(D108-ROUNDDOWN(D108,0))*60,0)</f>
        <v>44992.5</v>
      </c>
      <c r="I108" s="38"/>
    </row>
    <row r="109" spans="1:9">
      <c r="A109" s="56">
        <v>2</v>
      </c>
      <c r="B109" s="153" t="s">
        <v>89</v>
      </c>
      <c r="C109" s="54" t="s">
        <v>135</v>
      </c>
      <c r="D109" s="58">
        <v>4</v>
      </c>
      <c r="E109" s="103" t="s">
        <v>181</v>
      </c>
      <c r="F109" s="59" t="s">
        <v>22</v>
      </c>
      <c r="G109" s="37">
        <f>H108 + TIME(1,0,0)</f>
        <v>44992.541666666664</v>
      </c>
      <c r="H109" s="37">
        <f>G109+TIME(ROUNDDOWN(D109,0),(D109-ROUNDDOWN(D109,0))*60,0)</f>
        <v>44992.708333333328</v>
      </c>
      <c r="I109" s="38"/>
    </row>
    <row r="110" spans="1:9" ht="28.5" customHeight="1">
      <c r="A110" s="39"/>
      <c r="B110" s="55" t="s">
        <v>182</v>
      </c>
      <c r="C110" s="28"/>
      <c r="D110" s="39"/>
      <c r="E110" s="99"/>
      <c r="F110" s="28"/>
      <c r="G110" s="30"/>
      <c r="H110" s="30"/>
      <c r="I110" s="38"/>
    </row>
    <row r="111" spans="1:9">
      <c r="A111" s="26">
        <f>A106+1</f>
        <v>26</v>
      </c>
      <c r="B111" s="55" t="s">
        <v>80</v>
      </c>
      <c r="C111" s="28"/>
      <c r="D111" s="29">
        <f>SUM(D113:D114)</f>
        <v>8</v>
      </c>
      <c r="E111" s="99"/>
      <c r="F111" s="28"/>
      <c r="G111" s="30">
        <f>VLOOKUP(A111,[3]Reference!$AT$61:$AY$185,5,0)</f>
        <v>44993</v>
      </c>
      <c r="H111" s="30">
        <f>G111</f>
        <v>44993</v>
      </c>
      <c r="I111" s="38"/>
    </row>
    <row r="112" spans="1:9" s="50" customFormat="1" ht="12.6" customHeight="1">
      <c r="A112" s="32">
        <v>0</v>
      </c>
      <c r="B112" s="114" t="str">
        <f>_xlfn.IFNA(VLOOKUP(WEEKDAY(G111),[3]Reference!$AZ$48:$BD$51,4,FALSE), "No Study English")</f>
        <v>Study English</v>
      </c>
      <c r="C112" s="115" t="str">
        <f>_xlfn.IFNA(VLOOKUP(WEEKDAY(G111),[3]Reference!$AZ$48:$BE$51,6,FALSE), "")</f>
        <v>Offline</v>
      </c>
      <c r="D112" s="116"/>
      <c r="E112" s="114" t="str">
        <f>_xlfn.IFNA(VLOOKUP(WEEKDAY(G111),[3]Reference!$AZ$48:$BD$51,3,FALSE), "")</f>
        <v>TrangTTT7</v>
      </c>
      <c r="F112" s="117"/>
      <c r="G112" s="118" t="str">
        <f>_xlfn.IFNA(VLOOKUP(WEEKDAY($G111),[3]Reference!$AZ$48:$BD$51,2,FALSE), "")</f>
        <v>15h00~16h30</v>
      </c>
      <c r="H112" s="3"/>
      <c r="I112" s="115" t="s">
        <v>136</v>
      </c>
    </row>
    <row r="113" spans="1:9" ht="39.6">
      <c r="A113" s="154">
        <v>1</v>
      </c>
      <c r="B113" s="61" t="s">
        <v>91</v>
      </c>
      <c r="C113" s="149" t="s">
        <v>135</v>
      </c>
      <c r="D113" s="155">
        <v>4</v>
      </c>
      <c r="E113" s="156" t="s">
        <v>51</v>
      </c>
      <c r="F113" s="126" t="s">
        <v>14</v>
      </c>
      <c r="G113" s="37">
        <f>G111 + TIME($E$2,$F$2,0)</f>
        <v>44993.333333333336</v>
      </c>
      <c r="H113" s="37">
        <f>G113+TIME(ROUNDDOWN(D113,0),(D113-ROUNDDOWN(D113,0))*60,0)</f>
        <v>44993.5</v>
      </c>
      <c r="I113" s="38" t="s">
        <v>147</v>
      </c>
    </row>
    <row r="114" spans="1:9">
      <c r="A114" s="32">
        <v>2</v>
      </c>
      <c r="B114" s="4" t="s">
        <v>183</v>
      </c>
      <c r="C114" s="149" t="s">
        <v>135</v>
      </c>
      <c r="D114" s="157">
        <v>4</v>
      </c>
      <c r="E114" s="156" t="s">
        <v>184</v>
      </c>
      <c r="F114" s="128" t="s">
        <v>18</v>
      </c>
      <c r="G114" s="37">
        <f>H113 + TIME(1,0,0)</f>
        <v>44993.541666666664</v>
      </c>
      <c r="H114" s="37">
        <f>G114+TIME(ROUNDDOWN(D114,0),(D114-ROUNDDOWN(D114,0))*60,0)</f>
        <v>44993.708333333328</v>
      </c>
      <c r="I114" s="38" t="s">
        <v>148</v>
      </c>
    </row>
    <row r="115" spans="1:9">
      <c r="A115" s="26">
        <f>A111+1</f>
        <v>27</v>
      </c>
      <c r="B115" s="27" t="s">
        <v>82</v>
      </c>
      <c r="C115" s="28"/>
      <c r="D115" s="29">
        <f>SUM(D117:D118)</f>
        <v>8</v>
      </c>
      <c r="E115" s="147"/>
      <c r="F115" s="28"/>
      <c r="G115" s="30">
        <f>VLOOKUP(A115,[3]Reference!$AT$61:$AY$185,5,0)</f>
        <v>44994</v>
      </c>
      <c r="H115" s="30">
        <f>G115</f>
        <v>44994</v>
      </c>
      <c r="I115" s="38"/>
    </row>
    <row r="116" spans="1:9" s="50" customFormat="1" ht="12.6" customHeight="1">
      <c r="A116" s="32">
        <v>0</v>
      </c>
      <c r="B116" s="114" t="str">
        <f>_xlfn.IFNA(VLOOKUP(WEEKDAY(G115),[3]Reference!$AZ$48:$BD$51,4,FALSE), "No Study English")</f>
        <v>No Study English</v>
      </c>
      <c r="C116" s="114" t="str">
        <f>_xlfn.IFNA(VLOOKUP(WEEKDAY(E115),[3]Reference!$AZ$48:$BD$51,6,FALSE), "")</f>
        <v/>
      </c>
      <c r="D116" s="116"/>
      <c r="E116" s="114" t="str">
        <f>_xlfn.IFNA(VLOOKUP(WEEKDAY(G115),[3]Reference!$AZ$48:$BD$51,3,FALSE), "")</f>
        <v/>
      </c>
      <c r="F116" s="117"/>
      <c r="G116" s="118" t="str">
        <f>_xlfn.IFNA(VLOOKUP(WEEKDAY($G115),[3]Reference!$AZ$48:$BD$51,2,FALSE), "")</f>
        <v/>
      </c>
      <c r="H116" s="3"/>
      <c r="I116" s="115"/>
    </row>
    <row r="117" spans="1:9">
      <c r="A117" s="40">
        <v>1</v>
      </c>
      <c r="B117" s="62" t="s">
        <v>92</v>
      </c>
      <c r="C117" s="7" t="s">
        <v>135</v>
      </c>
      <c r="D117" s="155">
        <v>4</v>
      </c>
      <c r="E117" s="156" t="s">
        <v>184</v>
      </c>
      <c r="F117" s="126" t="s">
        <v>14</v>
      </c>
      <c r="G117" s="37">
        <f>G115 + TIME($E$2,$F$2,0)</f>
        <v>44994.333333333336</v>
      </c>
      <c r="H117" s="37">
        <f>G117+TIME(ROUNDDOWN(D117,0),(D117-ROUNDDOWN(D117,0))*60,0)</f>
        <v>44994.5</v>
      </c>
      <c r="I117" s="38" t="s">
        <v>147</v>
      </c>
    </row>
    <row r="118" spans="1:9">
      <c r="A118" s="32">
        <v>2</v>
      </c>
      <c r="B118" s="4" t="s">
        <v>185</v>
      </c>
      <c r="C118" s="149" t="s">
        <v>135</v>
      </c>
      <c r="D118" s="155">
        <v>4</v>
      </c>
      <c r="E118" s="156" t="s">
        <v>51</v>
      </c>
      <c r="F118" s="126" t="s">
        <v>18</v>
      </c>
      <c r="G118" s="37">
        <f>H117 + TIME(1,0,0)</f>
        <v>44994.541666666664</v>
      </c>
      <c r="H118" s="37">
        <f>G118+TIME(ROUNDDOWN(D118,0),(D118-ROUNDDOWN(D118,0))*60,0)</f>
        <v>44994.708333333328</v>
      </c>
      <c r="I118" s="38" t="s">
        <v>148</v>
      </c>
    </row>
    <row r="119" spans="1:9">
      <c r="A119" s="26">
        <f>A115+1</f>
        <v>28</v>
      </c>
      <c r="B119" s="28" t="s">
        <v>84</v>
      </c>
      <c r="C119" s="29"/>
      <c r="D119" s="29">
        <f>SUM(D121:D122)</f>
        <v>8</v>
      </c>
      <c r="E119" s="129"/>
      <c r="F119" s="28"/>
      <c r="G119" s="30">
        <f>VLOOKUP(A119,[3]Reference!$AT$61:$AY$185,5,0)</f>
        <v>44995</v>
      </c>
      <c r="H119" s="30">
        <f>G119</f>
        <v>44995</v>
      </c>
      <c r="I119" s="38"/>
    </row>
    <row r="120" spans="1:9" s="50" customFormat="1" ht="12.6" customHeight="1">
      <c r="A120" s="32">
        <v>0</v>
      </c>
      <c r="B120" s="114" t="str">
        <f>_xlfn.IFNA(VLOOKUP(WEEKDAY(G119),[3]Reference!$AZ$48:$BD$51,4,FALSE), "No Study English")</f>
        <v>Study English</v>
      </c>
      <c r="C120" s="115" t="str">
        <f>_xlfn.IFNA(VLOOKUP(WEEKDAY(G119),[3]Reference!$AZ$48:$BE$51,6,FALSE), "")</f>
        <v>Online</v>
      </c>
      <c r="D120" s="116"/>
      <c r="E120" s="114" t="str">
        <f>_xlfn.IFNA(VLOOKUP(WEEKDAY(G119),[3]Reference!$AZ$48:$BD$51,3,FALSE), "")</f>
        <v>TrangTTT7</v>
      </c>
      <c r="F120" s="117"/>
      <c r="G120" s="118" t="str">
        <f>_xlfn.IFNA(VLOOKUP(WEEKDAY($G119),[3]Reference!$AZ$48:$BD$51,2,FALSE), "")</f>
        <v>15h00~17h00</v>
      </c>
      <c r="H120" s="3"/>
      <c r="I120" s="115" t="s">
        <v>136</v>
      </c>
    </row>
    <row r="121" spans="1:9">
      <c r="A121" s="63">
        <v>1</v>
      </c>
      <c r="B121" s="64" t="s">
        <v>187</v>
      </c>
      <c r="C121" s="149" t="s">
        <v>135</v>
      </c>
      <c r="D121" s="155">
        <v>4</v>
      </c>
      <c r="E121" s="158" t="s">
        <v>165</v>
      </c>
      <c r="F121" s="126" t="s">
        <v>14</v>
      </c>
      <c r="G121" s="37">
        <f>G119 + TIME($E$2,$F$2,0)</f>
        <v>44995.333333333336</v>
      </c>
      <c r="H121" s="37">
        <f>G121+TIME(ROUNDDOWN(D121,0),(D121-ROUNDDOWN(D121,0))*60,0)</f>
        <v>44995.5</v>
      </c>
      <c r="I121" s="38" t="s">
        <v>147</v>
      </c>
    </row>
    <row r="122" spans="1:9" s="52" customFormat="1" ht="26.4">
      <c r="A122" s="32">
        <v>2</v>
      </c>
      <c r="B122" s="4" t="s">
        <v>188</v>
      </c>
      <c r="C122" s="149" t="s">
        <v>135</v>
      </c>
      <c r="D122" s="155">
        <v>4</v>
      </c>
      <c r="E122" s="156" t="s">
        <v>184</v>
      </c>
      <c r="F122" s="126" t="s">
        <v>18</v>
      </c>
      <c r="G122" s="37">
        <f>H121 + TIME(1,0,0)</f>
        <v>44995.541666666664</v>
      </c>
      <c r="H122" s="37">
        <f>G122+TIME(ROUNDDOWN(D122,0),(D122-ROUNDDOWN(D122,0))*60,0)</f>
        <v>44995.708333333328</v>
      </c>
      <c r="I122" s="38" t="s">
        <v>148</v>
      </c>
    </row>
    <row r="123" spans="1:9">
      <c r="A123" s="26">
        <f>A119+1</f>
        <v>29</v>
      </c>
      <c r="B123" s="28" t="s">
        <v>87</v>
      </c>
      <c r="C123" s="29"/>
      <c r="D123" s="29">
        <f>SUM(D125:D126)</f>
        <v>8</v>
      </c>
      <c r="E123" s="129"/>
      <c r="F123" s="28"/>
      <c r="G123" s="30">
        <f>VLOOKUP(A123,[3]Reference!$AT$61:$AY$185,5,0)</f>
        <v>44998</v>
      </c>
      <c r="H123" s="30">
        <f>G123</f>
        <v>44998</v>
      </c>
      <c r="I123" s="38"/>
    </row>
    <row r="124" spans="1:9" s="50" customFormat="1" ht="12.6" customHeight="1">
      <c r="A124" s="32">
        <v>0</v>
      </c>
      <c r="B124" s="114" t="str">
        <f>_xlfn.IFNA(VLOOKUP(WEEKDAY(G123),[3]Reference!$AZ$48:$BD$51,4,FALSE), "No Study English")</f>
        <v>No Study English</v>
      </c>
      <c r="C124" s="114" t="str">
        <f>_xlfn.IFNA(VLOOKUP(WEEKDAY(E123),[3]Reference!$AZ$48:$BD$51,6,FALSE), "")</f>
        <v/>
      </c>
      <c r="D124" s="116"/>
      <c r="E124" s="114" t="str">
        <f>_xlfn.IFNA(VLOOKUP(WEEKDAY(G123),[3]Reference!$AZ$48:$BD$51,3,FALSE), "")</f>
        <v/>
      </c>
      <c r="F124" s="117"/>
      <c r="G124" s="118" t="str">
        <f>_xlfn.IFNA(VLOOKUP(WEEKDAY($G123),[3]Reference!$AZ$48:$BD$51,2,FALSE), "")</f>
        <v/>
      </c>
      <c r="H124" s="3"/>
      <c r="I124" s="115"/>
    </row>
    <row r="125" spans="1:9" ht="26.4">
      <c r="A125" s="63">
        <v>1</v>
      </c>
      <c r="B125" s="64" t="s">
        <v>190</v>
      </c>
      <c r="C125" s="149" t="s">
        <v>135</v>
      </c>
      <c r="D125" s="155">
        <v>4</v>
      </c>
      <c r="E125" s="97" t="s">
        <v>31</v>
      </c>
      <c r="F125" s="126" t="s">
        <v>14</v>
      </c>
      <c r="G125" s="37">
        <f>G123 + TIME($E$2,$F$2,0)</f>
        <v>44998.333333333336</v>
      </c>
      <c r="H125" s="37">
        <f>G125+TIME(ROUNDDOWN(D125,0),(D125-ROUNDDOWN(D125,0))*60,0)</f>
        <v>44998.5</v>
      </c>
      <c r="I125" s="38" t="s">
        <v>147</v>
      </c>
    </row>
    <row r="126" spans="1:9" s="52" customFormat="1" ht="26.4">
      <c r="A126" s="32">
        <v>2</v>
      </c>
      <c r="B126" s="4" t="s">
        <v>191</v>
      </c>
      <c r="C126" s="149" t="s">
        <v>135</v>
      </c>
      <c r="D126" s="157">
        <v>4</v>
      </c>
      <c r="E126" s="97" t="s">
        <v>17</v>
      </c>
      <c r="F126" s="128" t="s">
        <v>18</v>
      </c>
      <c r="G126" s="37">
        <f>H125 + TIME(1,0,0)</f>
        <v>44998.541666666664</v>
      </c>
      <c r="H126" s="37">
        <f>G126+TIME(ROUNDDOWN(D126,0),(D126-ROUNDDOWN(D126,0))*60,0)</f>
        <v>44998.708333333328</v>
      </c>
      <c r="I126" s="38" t="s">
        <v>148</v>
      </c>
    </row>
    <row r="127" spans="1:9">
      <c r="A127" s="26">
        <f>A123+1</f>
        <v>30</v>
      </c>
      <c r="B127" s="28" t="s">
        <v>93</v>
      </c>
      <c r="C127" s="29"/>
      <c r="D127" s="29">
        <f>SUM(D129:D131)</f>
        <v>8</v>
      </c>
      <c r="E127" s="129"/>
      <c r="F127" s="28"/>
      <c r="G127" s="30">
        <f>VLOOKUP(A127,[3]Reference!$AT$61:$AY$285,5,0)</f>
        <v>44999</v>
      </c>
      <c r="H127" s="30">
        <f>G127</f>
        <v>44999</v>
      </c>
      <c r="I127" s="38"/>
    </row>
    <row r="128" spans="1:9" s="50" customFormat="1" ht="12.6" customHeight="1">
      <c r="A128" s="32">
        <v>0</v>
      </c>
      <c r="B128" s="114" t="str">
        <f>_xlfn.IFNA(VLOOKUP(WEEKDAY(G127),[3]Reference!$AZ$48:$BD$51,4,FALSE), "No Study English")</f>
        <v>Study English</v>
      </c>
      <c r="C128" s="115" t="str">
        <f>_xlfn.IFNA(VLOOKUP(WEEKDAY(G127),[3]Reference!$AZ$48:$BE$51,6,FALSE), "")</f>
        <v>Offline</v>
      </c>
      <c r="D128" s="116"/>
      <c r="E128" s="114" t="str">
        <f>_xlfn.IFNA(VLOOKUP(WEEKDAY(G127),[3]Reference!$AZ$48:$BD$51,3,FALSE), "")</f>
        <v>TrangTTT7</v>
      </c>
      <c r="F128" s="117"/>
      <c r="G128" s="118" t="str">
        <f>_xlfn.IFNA(VLOOKUP(WEEKDAY($G127),[3]Reference!$AZ$48:$BD$51,2,FALSE), "")</f>
        <v>15h00~17h00</v>
      </c>
      <c r="H128" s="3"/>
      <c r="I128" s="115" t="s">
        <v>136</v>
      </c>
    </row>
    <row r="129" spans="1:9">
      <c r="A129" s="56">
        <v>1</v>
      </c>
      <c r="B129" s="137" t="s">
        <v>192</v>
      </c>
      <c r="C129" s="159" t="s">
        <v>135</v>
      </c>
      <c r="D129" s="160">
        <v>1</v>
      </c>
      <c r="E129" s="103" t="s">
        <v>13</v>
      </c>
      <c r="F129" s="138" t="s">
        <v>22</v>
      </c>
      <c r="G129" s="37">
        <f>G127 + TIME($E$2,$F$2,0)</f>
        <v>44999.333333333336</v>
      </c>
      <c r="H129" s="37">
        <f>G129+TIME(ROUNDDOWN(D129,0),(D129-ROUNDDOWN(D129,0))*60,0)</f>
        <v>44999.375</v>
      </c>
      <c r="I129" s="38"/>
    </row>
    <row r="130" spans="1:9">
      <c r="A130" s="63">
        <v>2</v>
      </c>
      <c r="B130" s="64" t="s">
        <v>193</v>
      </c>
      <c r="C130" s="149" t="s">
        <v>135</v>
      </c>
      <c r="D130" s="155">
        <v>3</v>
      </c>
      <c r="E130" s="97" t="s">
        <v>31</v>
      </c>
      <c r="F130" s="126" t="s">
        <v>14</v>
      </c>
      <c r="G130" s="37">
        <f>H129 + TIME(1,0,0)</f>
        <v>44999.416666666664</v>
      </c>
      <c r="H130" s="37">
        <f>G130+TIME(ROUNDDOWN(D130,0),(D130-ROUNDDOWN(D130,0))*60,0)</f>
        <v>44999.541666666664</v>
      </c>
      <c r="I130" s="38" t="s">
        <v>147</v>
      </c>
    </row>
    <row r="131" spans="1:9" s="52" customFormat="1" ht="26.4">
      <c r="A131" s="32">
        <v>3</v>
      </c>
      <c r="B131" s="4" t="s">
        <v>194</v>
      </c>
      <c r="C131" s="149" t="s">
        <v>135</v>
      </c>
      <c r="D131" s="157">
        <v>4</v>
      </c>
      <c r="E131" s="161" t="s">
        <v>189</v>
      </c>
      <c r="F131" s="128" t="s">
        <v>18</v>
      </c>
      <c r="G131" s="98">
        <f>H130 + TIME(1,0,0)</f>
        <v>44999.583333333328</v>
      </c>
      <c r="H131" s="37">
        <f>G131+TIME(ROUNDDOWN(D131,0),(D131-ROUNDDOWN(D131,0))*60,0)</f>
        <v>44999.749999999993</v>
      </c>
      <c r="I131" s="38" t="s">
        <v>148</v>
      </c>
    </row>
    <row r="132" spans="1:9">
      <c r="A132" s="26">
        <f>A127+1</f>
        <v>31</v>
      </c>
      <c r="B132" s="28" t="s">
        <v>94</v>
      </c>
      <c r="C132" s="29"/>
      <c r="D132" s="29">
        <f>SUM(D134:D135)</f>
        <v>8</v>
      </c>
      <c r="E132" s="129"/>
      <c r="F132" s="28"/>
      <c r="G132" s="30">
        <f>VLOOKUP(A132,[3]Reference!$AT$61:$AY$285,5,0)</f>
        <v>45000</v>
      </c>
      <c r="H132" s="30">
        <f>G132</f>
        <v>45000</v>
      </c>
      <c r="I132" s="38"/>
    </row>
    <row r="133" spans="1:9" s="50" customFormat="1" ht="12.6" customHeight="1">
      <c r="A133" s="32">
        <v>0</v>
      </c>
      <c r="B133" s="114" t="str">
        <f>_xlfn.IFNA(VLOOKUP(WEEKDAY(G132),[3]Reference!$AZ$48:$BD$51,4,FALSE), "No Study English")</f>
        <v>Study English</v>
      </c>
      <c r="C133" s="115" t="str">
        <f>_xlfn.IFNA(VLOOKUP(WEEKDAY(G132),[3]Reference!$AZ$48:$BE$51,6,FALSE), "")</f>
        <v>Offline</v>
      </c>
      <c r="D133" s="116"/>
      <c r="E133" s="114" t="str">
        <f>_xlfn.IFNA(VLOOKUP(WEEKDAY(G132),[3]Reference!$AZ$48:$BD$51,3,FALSE), "")</f>
        <v>TrangTTT7</v>
      </c>
      <c r="F133" s="117"/>
      <c r="G133" s="118" t="str">
        <f>_xlfn.IFNA(VLOOKUP(WEEKDAY($G132),[3]Reference!$AZ$48:$BD$51,2,FALSE), "")</f>
        <v>15h00~16h30</v>
      </c>
      <c r="H133" s="3"/>
      <c r="I133" s="115" t="s">
        <v>136</v>
      </c>
    </row>
    <row r="134" spans="1:9">
      <c r="A134" s="63">
        <v>1</v>
      </c>
      <c r="B134" s="64" t="s">
        <v>195</v>
      </c>
      <c r="C134" s="149" t="s">
        <v>135</v>
      </c>
      <c r="D134" s="155">
        <v>4</v>
      </c>
      <c r="E134" s="97" t="s">
        <v>32</v>
      </c>
      <c r="F134" s="126" t="s">
        <v>14</v>
      </c>
      <c r="G134" s="37">
        <f>G132 + TIME($E$2,$F$2,0)</f>
        <v>45000.333333333336</v>
      </c>
      <c r="H134" s="37">
        <f>G134+TIME(ROUNDDOWN(D134,0),(D134-ROUNDDOWN(D134,0))*60,0)</f>
        <v>45000.5</v>
      </c>
      <c r="I134" s="38" t="s">
        <v>147</v>
      </c>
    </row>
    <row r="135" spans="1:9" s="52" customFormat="1" ht="26.4">
      <c r="A135" s="32">
        <v>2</v>
      </c>
      <c r="B135" s="4" t="s">
        <v>196</v>
      </c>
      <c r="C135" s="149" t="s">
        <v>135</v>
      </c>
      <c r="D135" s="157">
        <v>4</v>
      </c>
      <c r="E135" s="97" t="s">
        <v>30</v>
      </c>
      <c r="F135" s="128" t="s">
        <v>18</v>
      </c>
      <c r="G135" s="37">
        <f>H134 + TIME(1,0,0)</f>
        <v>45000.541666666664</v>
      </c>
      <c r="H135" s="37">
        <f>G135+TIME(ROUNDDOWN(D135,0),(D135-ROUNDDOWN(D135,0))*60,0)</f>
        <v>45000.708333333328</v>
      </c>
      <c r="I135" s="38" t="s">
        <v>148</v>
      </c>
    </row>
    <row r="136" spans="1:9">
      <c r="A136" s="26">
        <f>A132+1</f>
        <v>32</v>
      </c>
      <c r="B136" s="28" t="s">
        <v>95</v>
      </c>
      <c r="C136" s="29"/>
      <c r="D136" s="29">
        <f>SUM(D138:D139)</f>
        <v>8</v>
      </c>
      <c r="E136" s="129"/>
      <c r="F136" s="28"/>
      <c r="G136" s="30">
        <f>VLOOKUP(A136,[3]Reference!$AT$61:$AY$285,5,0)</f>
        <v>45001</v>
      </c>
      <c r="H136" s="30">
        <f>G136</f>
        <v>45001</v>
      </c>
      <c r="I136" s="38"/>
    </row>
    <row r="137" spans="1:9" s="50" customFormat="1" ht="12.6" customHeight="1">
      <c r="A137" s="32">
        <v>0</v>
      </c>
      <c r="B137" s="114" t="str">
        <f>_xlfn.IFNA(VLOOKUP(WEEKDAY(G136),[3]Reference!$AZ$48:$BD$51,4,FALSE), "No Study English")</f>
        <v>No Study English</v>
      </c>
      <c r="C137" s="114" t="str">
        <f>_xlfn.IFNA(VLOOKUP(WEEKDAY(E136),[3]Reference!$AZ$48:$BD$51,6,FALSE), "")</f>
        <v/>
      </c>
      <c r="D137" s="116"/>
      <c r="E137" s="114" t="str">
        <f>_xlfn.IFNA(VLOOKUP(WEEKDAY(G136),[3]Reference!$AZ$48:$BD$51,3,FALSE), "")</f>
        <v/>
      </c>
      <c r="F137" s="117"/>
      <c r="G137" s="118" t="str">
        <f>_xlfn.IFNA(VLOOKUP(WEEKDAY($G136),[3]Reference!$AZ$48:$BD$51,2,FALSE), "")</f>
        <v/>
      </c>
      <c r="H137" s="3"/>
      <c r="I137" s="115"/>
    </row>
    <row r="138" spans="1:9" ht="26.4">
      <c r="A138" s="63">
        <v>1</v>
      </c>
      <c r="B138" s="64" t="s">
        <v>197</v>
      </c>
      <c r="C138" s="149" t="s">
        <v>135</v>
      </c>
      <c r="D138" s="155">
        <v>4</v>
      </c>
      <c r="E138" s="97" t="s">
        <v>30</v>
      </c>
      <c r="F138" s="126" t="s">
        <v>14</v>
      </c>
      <c r="G138" s="37">
        <f>G136 + TIME($E$2,$F$2,0)</f>
        <v>45001.333333333336</v>
      </c>
      <c r="H138" s="37">
        <f>G138+TIME(ROUNDDOWN(D138,0),(D138-ROUNDDOWN(D138,0))*60,0)</f>
        <v>45001.5</v>
      </c>
      <c r="I138" s="38" t="s">
        <v>147</v>
      </c>
    </row>
    <row r="139" spans="1:9" s="52" customFormat="1" ht="26.4">
      <c r="A139" s="32">
        <v>2</v>
      </c>
      <c r="B139" s="4" t="s">
        <v>198</v>
      </c>
      <c r="C139" s="149" t="s">
        <v>135</v>
      </c>
      <c r="D139" s="155">
        <v>4</v>
      </c>
      <c r="E139" s="156" t="s">
        <v>186</v>
      </c>
      <c r="F139" s="126" t="s">
        <v>18</v>
      </c>
      <c r="G139" s="37">
        <f>H138 + TIME(1,0,0)</f>
        <v>45001.541666666664</v>
      </c>
      <c r="H139" s="37">
        <f>G139+TIME(ROUNDDOWN(D139,0),(D139-ROUNDDOWN(D139,0))*60,0)</f>
        <v>45001.708333333328</v>
      </c>
      <c r="I139" s="38" t="s">
        <v>148</v>
      </c>
    </row>
    <row r="140" spans="1:9" ht="15" customHeight="1">
      <c r="A140" s="26">
        <f>A136+1</f>
        <v>33</v>
      </c>
      <c r="B140" s="28" t="s">
        <v>96</v>
      </c>
      <c r="C140" s="29"/>
      <c r="D140" s="29">
        <f>SUM(D142:D143)</f>
        <v>8</v>
      </c>
      <c r="E140" s="122"/>
      <c r="F140" s="28"/>
      <c r="G140" s="30">
        <f>VLOOKUP(A140,[3]Reference!$AT$61:$AY$185,5,0)</f>
        <v>45002</v>
      </c>
      <c r="H140" s="30">
        <f>G140</f>
        <v>45002</v>
      </c>
      <c r="I140" s="38"/>
    </row>
    <row r="141" spans="1:9" s="50" customFormat="1" ht="12.6" customHeight="1">
      <c r="A141" s="32">
        <v>0</v>
      </c>
      <c r="B141" s="114" t="str">
        <f>_xlfn.IFNA(VLOOKUP(WEEKDAY(G140),[3]Reference!$AZ$48:$BD$51,4,FALSE), "No Study English")</f>
        <v>Study English</v>
      </c>
      <c r="C141" s="115" t="str">
        <f>_xlfn.IFNA(VLOOKUP(WEEKDAY(G140),[3]Reference!$AZ$48:$BE$51,6,FALSE), "")</f>
        <v>Online</v>
      </c>
      <c r="D141" s="116"/>
      <c r="E141" s="114" t="str">
        <f>_xlfn.IFNA(VLOOKUP(WEEKDAY(G140),[3]Reference!$AZ$48:$BD$51,3,FALSE), "")</f>
        <v>TrangTTT7</v>
      </c>
      <c r="F141" s="117"/>
      <c r="G141" s="118" t="str">
        <f>_xlfn.IFNA(VLOOKUP(WEEKDAY($G140),[3]Reference!$AZ$48:$BD$51,2,FALSE), "")</f>
        <v>15h00~17h00</v>
      </c>
      <c r="H141" s="3"/>
      <c r="I141" s="115" t="s">
        <v>136</v>
      </c>
    </row>
    <row r="142" spans="1:9">
      <c r="A142" s="63">
        <v>1</v>
      </c>
      <c r="B142" s="64" t="s">
        <v>199</v>
      </c>
      <c r="C142" s="149" t="s">
        <v>135</v>
      </c>
      <c r="D142" s="43">
        <v>4</v>
      </c>
      <c r="E142" s="97" t="s">
        <v>32</v>
      </c>
      <c r="F142" s="36" t="s">
        <v>14</v>
      </c>
      <c r="G142" s="37">
        <f>G140 + TIME($E$2,$F$2,0)</f>
        <v>45002.333333333336</v>
      </c>
      <c r="H142" s="37">
        <f>G142+TIME(ROUNDDOWN(D142,0),(D142-ROUNDDOWN(D142,0))*60,0)</f>
        <v>45002.5</v>
      </c>
      <c r="I142" s="38" t="s">
        <v>147</v>
      </c>
    </row>
    <row r="143" spans="1:9" s="52" customFormat="1">
      <c r="A143" s="32">
        <v>2</v>
      </c>
      <c r="B143" s="4" t="s">
        <v>200</v>
      </c>
      <c r="C143" s="149" t="s">
        <v>135</v>
      </c>
      <c r="D143" s="43">
        <v>4</v>
      </c>
      <c r="E143" s="162" t="s">
        <v>186</v>
      </c>
      <c r="F143" s="126" t="s">
        <v>18</v>
      </c>
      <c r="G143" s="37">
        <f>H142 + TIME(1,0,0)</f>
        <v>45002.541666666664</v>
      </c>
      <c r="H143" s="37">
        <f>G143+TIME(ROUNDDOWN(D143,0),(D143-ROUNDDOWN(D143,0))*60,0)</f>
        <v>45002.708333333328</v>
      </c>
      <c r="I143" s="38" t="s">
        <v>148</v>
      </c>
    </row>
    <row r="144" spans="1:9" ht="15" customHeight="1">
      <c r="A144" s="26">
        <f>A140+1</f>
        <v>34</v>
      </c>
      <c r="B144" s="28" t="s">
        <v>97</v>
      </c>
      <c r="C144" s="29"/>
      <c r="D144" s="29">
        <f>SUM(D146:D147)</f>
        <v>8</v>
      </c>
      <c r="E144" s="122"/>
      <c r="F144" s="28"/>
      <c r="G144" s="30">
        <f>VLOOKUP(A144,[3]Reference!$AT$61:$AY$185,5,0)</f>
        <v>45005</v>
      </c>
      <c r="H144" s="30">
        <f>G144</f>
        <v>45005</v>
      </c>
      <c r="I144" s="38"/>
    </row>
    <row r="145" spans="1:9" s="50" customFormat="1" ht="12.6" customHeight="1">
      <c r="A145" s="32">
        <v>0</v>
      </c>
      <c r="B145" s="114" t="str">
        <f>_xlfn.IFNA(VLOOKUP(WEEKDAY(G144),[3]Reference!$AZ$48:$BD$51,4,FALSE), "No Study English")</f>
        <v>No Study English</v>
      </c>
      <c r="C145" s="114" t="str">
        <f>_xlfn.IFNA(VLOOKUP(WEEKDAY(E144),[3]Reference!$AZ$48:$BD$51,6,FALSE), "")</f>
        <v/>
      </c>
      <c r="D145" s="116"/>
      <c r="E145" s="114" t="str">
        <f>_xlfn.IFNA(VLOOKUP(WEEKDAY(G144),[3]Reference!$AZ$48:$BD$51,3,FALSE), "")</f>
        <v/>
      </c>
      <c r="F145" s="117"/>
      <c r="G145" s="118" t="str">
        <f>_xlfn.IFNA(VLOOKUP(WEEKDAY($G144),[3]Reference!$AZ$48:$BD$51,2,FALSE), "")</f>
        <v/>
      </c>
      <c r="H145" s="3"/>
      <c r="I145" s="115"/>
    </row>
    <row r="146" spans="1:9">
      <c r="A146" s="63">
        <v>1</v>
      </c>
      <c r="B146" s="64" t="s">
        <v>201</v>
      </c>
      <c r="C146" s="149" t="s">
        <v>135</v>
      </c>
      <c r="D146" s="155">
        <v>4</v>
      </c>
      <c r="E146" s="51" t="s">
        <v>31</v>
      </c>
      <c r="F146" s="36" t="s">
        <v>14</v>
      </c>
      <c r="G146" s="37">
        <f>G144 + TIME($E$2,$F$2,0)</f>
        <v>45005.333333333336</v>
      </c>
      <c r="H146" s="37">
        <f>G146+TIME(ROUNDDOWN(D146,0),(D146-ROUNDDOWN(D146,0))*60,0)</f>
        <v>45005.5</v>
      </c>
      <c r="I146" s="38" t="s">
        <v>147</v>
      </c>
    </row>
    <row r="147" spans="1:9" s="52" customFormat="1" ht="26.4">
      <c r="A147" s="32">
        <v>2</v>
      </c>
      <c r="B147" s="4" t="s">
        <v>202</v>
      </c>
      <c r="C147" s="149" t="s">
        <v>135</v>
      </c>
      <c r="D147" s="43">
        <v>4</v>
      </c>
      <c r="E147" s="163" t="s">
        <v>31</v>
      </c>
      <c r="F147" s="126" t="s">
        <v>18</v>
      </c>
      <c r="G147" s="37">
        <f>H146 + TIME(1,0,0)</f>
        <v>45005.541666666664</v>
      </c>
      <c r="H147" s="37">
        <f>G147+TIME(ROUNDDOWN(D147,0),(D147-ROUNDDOWN(D147,0))*60,0)</f>
        <v>45005.708333333328</v>
      </c>
      <c r="I147" s="38" t="s">
        <v>148</v>
      </c>
    </row>
    <row r="148" spans="1:9" ht="15" customHeight="1">
      <c r="A148" s="26">
        <f>A144+1</f>
        <v>35</v>
      </c>
      <c r="B148" s="28" t="s">
        <v>98</v>
      </c>
      <c r="C148" s="29"/>
      <c r="D148" s="29">
        <f>SUM(D150:D151)</f>
        <v>8</v>
      </c>
      <c r="E148" s="122"/>
      <c r="F148" s="28"/>
      <c r="G148" s="30">
        <f>VLOOKUP(A148,[3]Reference!$AT$61:$AY$285,5,0)</f>
        <v>45006</v>
      </c>
      <c r="H148" s="30">
        <f>G148</f>
        <v>45006</v>
      </c>
      <c r="I148" s="38"/>
    </row>
    <row r="149" spans="1:9" s="50" customFormat="1" ht="12.6" customHeight="1">
      <c r="A149" s="32">
        <v>0</v>
      </c>
      <c r="B149" s="114" t="str">
        <f>_xlfn.IFNA(VLOOKUP(WEEKDAY(G148),[3]Reference!$AZ$48:$BD$51,4,FALSE), "No Study English")</f>
        <v>Study English</v>
      </c>
      <c r="C149" s="115" t="str">
        <f>_xlfn.IFNA(VLOOKUP(WEEKDAY(G148),[3]Reference!$AZ$48:$BE$51,6,FALSE), "")</f>
        <v>Offline</v>
      </c>
      <c r="D149" s="116"/>
      <c r="E149" s="114" t="str">
        <f>_xlfn.IFNA(VLOOKUP(WEEKDAY(G148),[3]Reference!$AZ$48:$BD$51,3,FALSE), "")</f>
        <v>TrangTTT7</v>
      </c>
      <c r="F149" s="117"/>
      <c r="G149" s="118" t="str">
        <f>_xlfn.IFNA(VLOOKUP(WEEKDAY($G148),[3]Reference!$AZ$48:$BD$51,2,FALSE), "")</f>
        <v>15h00~17h00</v>
      </c>
      <c r="H149" s="3"/>
      <c r="I149" s="115" t="s">
        <v>136</v>
      </c>
    </row>
    <row r="150" spans="1:9">
      <c r="A150" s="63">
        <v>1</v>
      </c>
      <c r="B150" s="64" t="s">
        <v>203</v>
      </c>
      <c r="C150" s="149" t="s">
        <v>135</v>
      </c>
      <c r="D150" s="43">
        <v>4</v>
      </c>
      <c r="E150" s="97" t="s">
        <v>32</v>
      </c>
      <c r="F150" s="36" t="s">
        <v>14</v>
      </c>
      <c r="G150" s="37">
        <f>G148 + TIME($E$2,$F$2,0)</f>
        <v>45006.333333333336</v>
      </c>
      <c r="H150" s="37">
        <f>G150+TIME(ROUNDDOWN(D150,0),(D150-ROUNDDOWN(D150,0))*60,0)</f>
        <v>45006.5</v>
      </c>
      <c r="I150" s="38" t="s">
        <v>147</v>
      </c>
    </row>
    <row r="151" spans="1:9" ht="15.6" customHeight="1">
      <c r="A151" s="32">
        <v>2</v>
      </c>
      <c r="B151" s="4" t="s">
        <v>204</v>
      </c>
      <c r="C151" s="149" t="s">
        <v>135</v>
      </c>
      <c r="D151" s="131">
        <v>4</v>
      </c>
      <c r="E151" s="25" t="s">
        <v>186</v>
      </c>
      <c r="F151" s="128" t="s">
        <v>18</v>
      </c>
      <c r="G151" s="37">
        <f>H150 + TIME(1,0,0)</f>
        <v>45006.541666666664</v>
      </c>
      <c r="H151" s="37">
        <f>G151+TIME(ROUNDDOWN(D151,0),(D151-ROUNDDOWN(D151,0))*60,0)</f>
        <v>45006.708333333328</v>
      </c>
      <c r="I151" s="38" t="s">
        <v>148</v>
      </c>
    </row>
    <row r="152" spans="1:9" ht="15" customHeight="1">
      <c r="A152" s="26">
        <f>A148+1</f>
        <v>36</v>
      </c>
      <c r="B152" s="28" t="s">
        <v>205</v>
      </c>
      <c r="C152" s="29"/>
      <c r="D152" s="29">
        <f>SUM(D154:D155)</f>
        <v>8</v>
      </c>
      <c r="E152" s="122"/>
      <c r="F152" s="28"/>
      <c r="G152" s="30">
        <f>VLOOKUP(A152,[3]Reference!$AT$61:$AY$285,5,0)</f>
        <v>45007</v>
      </c>
      <c r="H152" s="30">
        <f>G152</f>
        <v>45007</v>
      </c>
      <c r="I152" s="38"/>
    </row>
    <row r="153" spans="1:9" s="50" customFormat="1" ht="12.6" customHeight="1">
      <c r="A153" s="32">
        <v>0</v>
      </c>
      <c r="B153" s="114" t="str">
        <f>_xlfn.IFNA(VLOOKUP(WEEKDAY(G152),[3]Reference!$AZ$48:$BD$51,4,FALSE), "No Study English")</f>
        <v>Study English</v>
      </c>
      <c r="C153" s="115" t="str">
        <f>_xlfn.IFNA(VLOOKUP(WEEKDAY(G152),[3]Reference!$AZ$48:$BE$51,6,FALSE), "")</f>
        <v>Offline</v>
      </c>
      <c r="D153" s="116"/>
      <c r="E153" s="114" t="str">
        <f>_xlfn.IFNA(VLOOKUP(WEEKDAY(G152),[3]Reference!$AZ$48:$BD$51,3,FALSE), "")</f>
        <v>TrangTTT7</v>
      </c>
      <c r="F153" s="117"/>
      <c r="G153" s="118" t="str">
        <f>_xlfn.IFNA(VLOOKUP(WEEKDAY($G152),[3]Reference!$AZ$48:$BD$51,2,FALSE), "")</f>
        <v>15h00~16h30</v>
      </c>
      <c r="H153" s="3"/>
      <c r="I153" s="115" t="s">
        <v>136</v>
      </c>
    </row>
    <row r="154" spans="1:9">
      <c r="A154" s="63">
        <v>1</v>
      </c>
      <c r="B154" s="62" t="s">
        <v>206</v>
      </c>
      <c r="C154" s="149" t="s">
        <v>135</v>
      </c>
      <c r="D154" s="43">
        <v>4</v>
      </c>
      <c r="E154" s="97" t="s">
        <v>32</v>
      </c>
      <c r="F154" s="36" t="s">
        <v>14</v>
      </c>
      <c r="G154" s="37">
        <f>G152 + TIME($E$2,$F$2,0)</f>
        <v>45007.333333333336</v>
      </c>
      <c r="H154" s="37">
        <f>G154+TIME(ROUNDDOWN(D154,0),(D154-ROUNDDOWN(D154,0))*60,0)</f>
        <v>45007.5</v>
      </c>
      <c r="I154" s="38"/>
    </row>
    <row r="155" spans="1:9">
      <c r="A155" s="63">
        <v>2</v>
      </c>
      <c r="B155" s="62" t="s">
        <v>207</v>
      </c>
      <c r="C155" s="149" t="s">
        <v>135</v>
      </c>
      <c r="D155" s="43">
        <v>4</v>
      </c>
      <c r="E155" s="97" t="s">
        <v>31</v>
      </c>
      <c r="F155" s="126" t="s">
        <v>18</v>
      </c>
      <c r="G155" s="37">
        <f>H154 + TIME(1,0,0)</f>
        <v>45007.541666666664</v>
      </c>
      <c r="H155" s="37">
        <f>G155+TIME(ROUNDDOWN(D155,0),(D155-ROUNDDOWN(D155,0))*60,0)</f>
        <v>45007.708333333328</v>
      </c>
      <c r="I155" s="38"/>
    </row>
    <row r="156" spans="1:9" ht="15" customHeight="1">
      <c r="A156" s="26">
        <f>A152+1</f>
        <v>37</v>
      </c>
      <c r="B156" s="28" t="s">
        <v>113</v>
      </c>
      <c r="C156" s="29"/>
      <c r="D156" s="29">
        <f>SUM(D158:D159)</f>
        <v>8</v>
      </c>
      <c r="E156" s="122"/>
      <c r="F156" s="28"/>
      <c r="G156" s="30">
        <f>VLOOKUP(A156,[3]Reference!$AT$61:$AY$285,5,0)</f>
        <v>45008</v>
      </c>
      <c r="H156" s="30">
        <f>G156</f>
        <v>45008</v>
      </c>
      <c r="I156" s="38"/>
    </row>
    <row r="157" spans="1:9" s="50" customFormat="1" ht="12.6" customHeight="1">
      <c r="A157" s="32">
        <v>0</v>
      </c>
      <c r="B157" s="114" t="str">
        <f>_xlfn.IFNA(VLOOKUP(WEEKDAY(G156),[3]Reference!$AZ$48:$BD$51,4,FALSE), "No Study English")</f>
        <v>No Study English</v>
      </c>
      <c r="C157" s="114" t="str">
        <f>_xlfn.IFNA(VLOOKUP(WEEKDAY(E156),[3]Reference!$AZ$48:$BD$51,6,FALSE), "")</f>
        <v/>
      </c>
      <c r="D157" s="116"/>
      <c r="E157" s="114" t="str">
        <f>_xlfn.IFNA(VLOOKUP(WEEKDAY(G156),[3]Reference!$AZ$48:$BD$51,3,FALSE), "")</f>
        <v/>
      </c>
      <c r="F157" s="117"/>
      <c r="G157" s="118" t="str">
        <f>_xlfn.IFNA(VLOOKUP(WEEKDAY($G156),[3]Reference!$AZ$48:$BD$51,2,FALSE), "")</f>
        <v/>
      </c>
      <c r="H157" s="3"/>
      <c r="I157" s="115"/>
    </row>
    <row r="158" spans="1:9">
      <c r="A158" s="63">
        <v>1</v>
      </c>
      <c r="B158" s="164" t="s">
        <v>208</v>
      </c>
      <c r="C158" s="149" t="s">
        <v>135</v>
      </c>
      <c r="D158" s="58">
        <v>4</v>
      </c>
      <c r="E158" s="103" t="s">
        <v>172</v>
      </c>
      <c r="F158" s="140" t="s">
        <v>22</v>
      </c>
      <c r="G158" s="37">
        <f>G156 + TIME($E$2,$F$2,0)</f>
        <v>45008.333333333336</v>
      </c>
      <c r="H158" s="37">
        <f>G158+TIME(ROUNDDOWN(D158,0),(D158-ROUNDDOWN(D158,0))*60,0)</f>
        <v>45008.5</v>
      </c>
      <c r="I158" s="38"/>
    </row>
    <row r="159" spans="1:9">
      <c r="A159" s="165">
        <v>2</v>
      </c>
      <c r="B159" s="166" t="s">
        <v>209</v>
      </c>
      <c r="C159" s="54" t="s">
        <v>135</v>
      </c>
      <c r="D159" s="167">
        <v>4</v>
      </c>
      <c r="E159" s="103" t="s">
        <v>102</v>
      </c>
      <c r="F159" s="168" t="s">
        <v>14</v>
      </c>
      <c r="G159" s="37">
        <f>H158 + TIME(1,0,0)</f>
        <v>45008.541666666664</v>
      </c>
      <c r="H159" s="37">
        <f>G159+TIME(ROUNDDOWN(D159,0),(D159-ROUNDDOWN(D159,0))*60,0)</f>
        <v>45008.708333333328</v>
      </c>
      <c r="I159" s="38"/>
    </row>
    <row r="160" spans="1:9">
      <c r="A160" s="26">
        <f>A156+1</f>
        <v>38</v>
      </c>
      <c r="B160" s="169" t="s">
        <v>100</v>
      </c>
      <c r="C160" s="170"/>
      <c r="D160" s="170">
        <f>SUM(D162:D163)</f>
        <v>8</v>
      </c>
      <c r="E160" s="171"/>
      <c r="F160" s="169"/>
      <c r="G160" s="30">
        <f>VLOOKUP(A160,[3]Reference!$AT$61:$AY$285,5,0)</f>
        <v>45009</v>
      </c>
      <c r="H160" s="30">
        <f>G160</f>
        <v>45009</v>
      </c>
      <c r="I160" s="38"/>
    </row>
    <row r="161" spans="1:9" s="50" customFormat="1" ht="12.6" customHeight="1">
      <c r="A161" s="32">
        <v>0</v>
      </c>
      <c r="B161" s="114" t="str">
        <f>_xlfn.IFNA(VLOOKUP(WEEKDAY(G160),[3]Reference!$AZ$48:$BD$51,4,FALSE), "No Study English")</f>
        <v>Study English</v>
      </c>
      <c r="C161" s="115" t="str">
        <f>_xlfn.IFNA(VLOOKUP(WEEKDAY(G160),[3]Reference!$AZ$48:$BE$51,6,FALSE), "")</f>
        <v>Online</v>
      </c>
      <c r="D161" s="116"/>
      <c r="E161" s="114" t="str">
        <f>_xlfn.IFNA(VLOOKUP(WEEKDAY(G160),[3]Reference!$AZ$48:$BD$51,3,FALSE), "")</f>
        <v>TrangTTT7</v>
      </c>
      <c r="F161" s="117"/>
      <c r="G161" s="118" t="str">
        <f>_xlfn.IFNA(VLOOKUP(WEEKDAY($G160),[3]Reference!$AZ$48:$BD$51,2,FALSE), "")</f>
        <v>15h00~17h00</v>
      </c>
      <c r="H161" s="3"/>
      <c r="I161" s="115" t="s">
        <v>136</v>
      </c>
    </row>
    <row r="162" spans="1:9" ht="26.4">
      <c r="A162" s="165">
        <v>1</v>
      </c>
      <c r="B162" s="172" t="s">
        <v>101</v>
      </c>
      <c r="C162" s="54" t="s">
        <v>135</v>
      </c>
      <c r="D162" s="58">
        <v>4</v>
      </c>
      <c r="E162" s="103" t="s">
        <v>19</v>
      </c>
      <c r="F162" s="59" t="s">
        <v>14</v>
      </c>
      <c r="G162" s="37">
        <f>G160 + TIME($E$2,$F$2,0)</f>
        <v>45009.333333333336</v>
      </c>
      <c r="H162" s="37">
        <f>G162+TIME(ROUNDDOWN(D162,0),(D162-ROUNDDOWN(D162,0))*60,0)</f>
        <v>45009.5</v>
      </c>
      <c r="I162" s="38"/>
    </row>
    <row r="163" spans="1:9">
      <c r="A163" s="32">
        <v>2</v>
      </c>
      <c r="B163" s="173" t="s">
        <v>210</v>
      </c>
      <c r="C163" s="149" t="s">
        <v>135</v>
      </c>
      <c r="D163" s="167">
        <v>4</v>
      </c>
      <c r="E163" s="174" t="s">
        <v>13</v>
      </c>
      <c r="F163" s="59" t="s">
        <v>22</v>
      </c>
      <c r="G163" s="37">
        <f>H162 + TIME(1,0,0)</f>
        <v>45009.541666666664</v>
      </c>
      <c r="H163" s="37">
        <f>G163+TIME(ROUNDDOWN(D163,0),(D163-ROUNDDOWN(D163,0))*60,0)</f>
        <v>45009.708333333328</v>
      </c>
      <c r="I163" s="60" t="s">
        <v>136</v>
      </c>
    </row>
    <row r="164" spans="1:9" ht="15" customHeight="1">
      <c r="A164" s="26">
        <f>A160+1</f>
        <v>39</v>
      </c>
      <c r="B164" s="28" t="s">
        <v>114</v>
      </c>
      <c r="C164" s="29"/>
      <c r="D164" s="29">
        <f>SUM(D166:D167)</f>
        <v>8</v>
      </c>
      <c r="E164" s="122"/>
      <c r="F164" s="28"/>
      <c r="G164" s="30">
        <f>VLOOKUP(A164,[3]Reference!$AT$61:$AY$185,5,0)</f>
        <v>45012</v>
      </c>
      <c r="H164" s="30">
        <f>G164</f>
        <v>45012</v>
      </c>
      <c r="I164" s="38"/>
    </row>
    <row r="165" spans="1:9" s="50" customFormat="1" ht="12.6" customHeight="1">
      <c r="A165" s="32">
        <v>0</v>
      </c>
      <c r="B165" s="114" t="str">
        <f>_xlfn.IFNA(VLOOKUP(WEEKDAY(G164),[3]Reference!$AZ$48:$BD$51,4,FALSE), "No Study English")</f>
        <v>No Study English</v>
      </c>
      <c r="C165" s="114" t="str">
        <f>_xlfn.IFNA(VLOOKUP(WEEKDAY(E164),[3]Reference!$AZ$48:$BD$51,6,FALSE), "")</f>
        <v/>
      </c>
      <c r="D165" s="116"/>
      <c r="E165" s="114" t="str">
        <f>_xlfn.IFNA(VLOOKUP(WEEKDAY(G164),[3]Reference!$AZ$48:$BD$51,3,FALSE), "")</f>
        <v/>
      </c>
      <c r="F165" s="117"/>
      <c r="G165" s="118" t="str">
        <f>_xlfn.IFNA(VLOOKUP(WEEKDAY($G164),[3]Reference!$AZ$48:$BD$51,2,FALSE), "")</f>
        <v/>
      </c>
      <c r="H165" s="3"/>
      <c r="I165" s="115"/>
    </row>
    <row r="166" spans="1:9">
      <c r="A166" s="56">
        <v>1</v>
      </c>
      <c r="B166" s="164" t="s">
        <v>211</v>
      </c>
      <c r="C166" s="149" t="s">
        <v>135</v>
      </c>
      <c r="D166" s="175">
        <v>4</v>
      </c>
      <c r="E166" s="103" t="s">
        <v>13</v>
      </c>
      <c r="F166" s="140" t="s">
        <v>22</v>
      </c>
      <c r="G166" s="37">
        <f>G164 + TIME($E$2,$F$2,0)</f>
        <v>45012.333333333336</v>
      </c>
      <c r="H166" s="37">
        <f>G166+TIME(ROUNDDOWN(D166,0),(D166-ROUNDDOWN(D166,0))*60,0)</f>
        <v>45012.5</v>
      </c>
      <c r="I166" s="38"/>
    </row>
    <row r="167" spans="1:9">
      <c r="A167" s="63">
        <v>2</v>
      </c>
      <c r="B167" s="164" t="s">
        <v>212</v>
      </c>
      <c r="C167" s="149" t="s">
        <v>135</v>
      </c>
      <c r="D167" s="58">
        <v>4</v>
      </c>
      <c r="E167" s="103" t="s">
        <v>172</v>
      </c>
      <c r="F167" s="140" t="s">
        <v>22</v>
      </c>
      <c r="G167" s="37">
        <f>H166 + TIME(1,0,0)</f>
        <v>45012.541666666664</v>
      </c>
      <c r="H167" s="37">
        <f>G167+TIME(ROUNDDOWN(D167,0),(D167-ROUNDDOWN(D167,0))*60,0)</f>
        <v>45012.708333333328</v>
      </c>
      <c r="I167" s="38"/>
    </row>
    <row r="168" spans="1:9" ht="18.75" customHeight="1">
      <c r="A168" s="65"/>
      <c r="B168" s="66" t="s">
        <v>99</v>
      </c>
      <c r="C168" s="65"/>
      <c r="D168" s="29"/>
      <c r="E168" s="122"/>
      <c r="F168" s="28"/>
      <c r="G168" s="30"/>
      <c r="H168" s="30"/>
      <c r="I168" s="38"/>
    </row>
    <row r="169" spans="1:9" ht="15" customHeight="1">
      <c r="A169" s="26">
        <f>A164+1</f>
        <v>40</v>
      </c>
      <c r="B169" s="28" t="s">
        <v>213</v>
      </c>
      <c r="C169" s="29"/>
      <c r="D169" s="29">
        <f>SUM(D171:D172)</f>
        <v>8</v>
      </c>
      <c r="E169" s="122"/>
      <c r="F169" s="28"/>
      <c r="G169" s="30">
        <f>VLOOKUP(A169,[3]Reference!$AT$61:$AY$185,5,0)</f>
        <v>45013</v>
      </c>
      <c r="H169" s="30">
        <f>G169</f>
        <v>45013</v>
      </c>
      <c r="I169" s="38"/>
    </row>
    <row r="170" spans="1:9" s="50" customFormat="1" ht="12.6" customHeight="1">
      <c r="A170" s="32">
        <v>0</v>
      </c>
      <c r="B170" s="114" t="str">
        <f>_xlfn.IFNA(VLOOKUP(WEEKDAY(G169),[3]Reference!$AZ$48:$BD$51,4,FALSE), "No Study English")</f>
        <v>Study English</v>
      </c>
      <c r="C170" s="115" t="str">
        <f>_xlfn.IFNA(VLOOKUP(WEEKDAY(G169),[3]Reference!$AZ$48:$BE$51,6,FALSE), "")</f>
        <v>Offline</v>
      </c>
      <c r="D170" s="116"/>
      <c r="E170" s="114" t="str">
        <f>_xlfn.IFNA(VLOOKUP(WEEKDAY(G169),[3]Reference!$AZ$48:$BD$51,3,FALSE), "")</f>
        <v>TrangTTT7</v>
      </c>
      <c r="F170" s="117"/>
      <c r="G170" s="118" t="str">
        <f>_xlfn.IFNA(VLOOKUP(WEEKDAY($G169),[3]Reference!$AZ$48:$BD$51,2,FALSE), "")</f>
        <v>15h00~17h00</v>
      </c>
      <c r="H170" s="3"/>
      <c r="I170" s="115" t="s">
        <v>136</v>
      </c>
    </row>
    <row r="171" spans="1:9" ht="26.4">
      <c r="A171" s="63">
        <v>1</v>
      </c>
      <c r="B171" s="68" t="s">
        <v>103</v>
      </c>
      <c r="C171" s="88" t="s">
        <v>135</v>
      </c>
      <c r="D171" s="43">
        <v>4</v>
      </c>
      <c r="E171" s="119" t="s">
        <v>160</v>
      </c>
      <c r="F171" s="36" t="s">
        <v>14</v>
      </c>
      <c r="G171" s="37">
        <f>G169 + TIME($E$2,$F$2,0)</f>
        <v>45013.333333333336</v>
      </c>
      <c r="H171" s="37">
        <f>G171+TIME(ROUNDDOWN(D171,0),(D171-ROUNDDOWN(D171,0))*60,0)</f>
        <v>45013.5</v>
      </c>
      <c r="I171" s="38" t="s">
        <v>147</v>
      </c>
    </row>
    <row r="172" spans="1:9">
      <c r="A172" s="32">
        <v>2</v>
      </c>
      <c r="B172" s="4" t="s">
        <v>162</v>
      </c>
      <c r="C172" s="88" t="s">
        <v>135</v>
      </c>
      <c r="D172" s="42">
        <v>4</v>
      </c>
      <c r="E172" s="97" t="s">
        <v>143</v>
      </c>
      <c r="F172" s="36" t="s">
        <v>18</v>
      </c>
      <c r="G172" s="37">
        <f>H171+TIME(1,0,0)</f>
        <v>45013.541666666664</v>
      </c>
      <c r="H172" s="37">
        <f>G172+TIME(ROUNDDOWN(D172,0),(D172-ROUNDDOWN(D172,0))*60,0)</f>
        <v>45013.708333333328</v>
      </c>
      <c r="I172" s="38" t="s">
        <v>148</v>
      </c>
    </row>
    <row r="173" spans="1:9">
      <c r="A173" s="26">
        <f>A169+1</f>
        <v>41</v>
      </c>
      <c r="B173" s="1" t="s">
        <v>214</v>
      </c>
      <c r="C173" s="1"/>
      <c r="D173" s="29">
        <f>SUM(D175:D176)</f>
        <v>8</v>
      </c>
      <c r="E173" s="122"/>
      <c r="F173" s="28"/>
      <c r="G173" s="30">
        <f>VLOOKUP(A173,[3]Reference!$AT$61:$AY$185,5,0)</f>
        <v>45014</v>
      </c>
      <c r="H173" s="30">
        <f>G173</f>
        <v>45014</v>
      </c>
      <c r="I173" s="38"/>
    </row>
    <row r="174" spans="1:9" s="50" customFormat="1" ht="12.6" customHeight="1">
      <c r="A174" s="32">
        <v>0</v>
      </c>
      <c r="B174" s="114" t="str">
        <f>_xlfn.IFNA(VLOOKUP(WEEKDAY(G173),[3]Reference!$AZ$48:$BD$51,4,FALSE), "No Study English")</f>
        <v>Study English</v>
      </c>
      <c r="C174" s="115" t="str">
        <f>_xlfn.IFNA(VLOOKUP(WEEKDAY(G173),[3]Reference!$AZ$48:$BE$51,6,FALSE), "")</f>
        <v>Offline</v>
      </c>
      <c r="D174" s="116"/>
      <c r="E174" s="114" t="str">
        <f>_xlfn.IFNA(VLOOKUP(WEEKDAY(G173),[3]Reference!$AZ$48:$BD$51,3,FALSE), "")</f>
        <v>TrangTTT7</v>
      </c>
      <c r="F174" s="117"/>
      <c r="G174" s="118" t="str">
        <f>_xlfn.IFNA(VLOOKUP(WEEKDAY($G173),[3]Reference!$AZ$48:$BD$51,2,FALSE), "")</f>
        <v>15h00~16h30</v>
      </c>
      <c r="H174" s="3"/>
      <c r="I174" s="115" t="s">
        <v>136</v>
      </c>
    </row>
    <row r="175" spans="1:9" ht="26.4">
      <c r="A175" s="63">
        <v>1</v>
      </c>
      <c r="B175" s="68" t="s">
        <v>105</v>
      </c>
      <c r="C175" s="88" t="s">
        <v>135</v>
      </c>
      <c r="D175" s="43">
        <v>4</v>
      </c>
      <c r="E175" s="176" t="s">
        <v>160</v>
      </c>
      <c r="F175" s="36" t="s">
        <v>14</v>
      </c>
      <c r="G175" s="37">
        <f>G173 + TIME($E$2,$F$2,0)</f>
        <v>45014.333333333336</v>
      </c>
      <c r="H175" s="37">
        <f>G175+TIME(ROUNDDOWN(D175,0),(D175-ROUNDDOWN(D175,0))*60,0)</f>
        <v>45014.5</v>
      </c>
      <c r="I175" s="38" t="s">
        <v>147</v>
      </c>
    </row>
    <row r="176" spans="1:9">
      <c r="A176" s="32">
        <v>2</v>
      </c>
      <c r="B176" s="4" t="s">
        <v>162</v>
      </c>
      <c r="C176" s="88" t="s">
        <v>135</v>
      </c>
      <c r="D176" s="43">
        <v>4</v>
      </c>
      <c r="E176" s="97" t="s">
        <v>157</v>
      </c>
      <c r="F176" s="126" t="s">
        <v>18</v>
      </c>
      <c r="G176" s="37">
        <f>H175+TIME(1,0,0)</f>
        <v>45014.541666666664</v>
      </c>
      <c r="H176" s="37">
        <f>G176+TIME(ROUNDDOWN(D176,0),(D176-ROUNDDOWN(D176,0))*60,0)</f>
        <v>45014.708333333328</v>
      </c>
      <c r="I176" s="38" t="s">
        <v>148</v>
      </c>
    </row>
    <row r="177" spans="1:9">
      <c r="A177" s="26">
        <f>A173+1</f>
        <v>42</v>
      </c>
      <c r="B177" s="1" t="s">
        <v>215</v>
      </c>
      <c r="C177" s="1"/>
      <c r="D177" s="29">
        <f>SUM(D179:D180)</f>
        <v>8</v>
      </c>
      <c r="E177" s="122"/>
      <c r="F177" s="28"/>
      <c r="G177" s="30">
        <f>VLOOKUP(A177,[3]Reference!$AT$61:$AY$185,5,0)</f>
        <v>45015</v>
      </c>
      <c r="H177" s="30">
        <f>G177</f>
        <v>45015</v>
      </c>
      <c r="I177" s="38"/>
    </row>
    <row r="178" spans="1:9" s="50" customFormat="1" ht="12.6" customHeight="1">
      <c r="A178" s="32">
        <v>0</v>
      </c>
      <c r="B178" s="114" t="str">
        <f>_xlfn.IFNA(VLOOKUP(WEEKDAY(G177),[3]Reference!$AZ$48:$BD$51,4,FALSE), "No Study English")</f>
        <v>No Study English</v>
      </c>
      <c r="C178" s="114" t="str">
        <f>_xlfn.IFNA(VLOOKUP(WEEKDAY(E177),[3]Reference!$AZ$48:$BD$51,6,FALSE), "")</f>
        <v/>
      </c>
      <c r="D178" s="116"/>
      <c r="E178" s="114" t="str">
        <f>_xlfn.IFNA(VLOOKUP(WEEKDAY(G177),[3]Reference!$AZ$48:$BD$51,3,FALSE), "")</f>
        <v/>
      </c>
      <c r="F178" s="117"/>
      <c r="G178" s="118" t="str">
        <f>_xlfn.IFNA(VLOOKUP(WEEKDAY($G177),[3]Reference!$AZ$48:$BD$51,2,FALSE), "")</f>
        <v/>
      </c>
      <c r="H178" s="3"/>
      <c r="I178" s="115"/>
    </row>
    <row r="179" spans="1:9">
      <c r="A179" s="32">
        <v>1</v>
      </c>
      <c r="B179" s="2" t="s">
        <v>106</v>
      </c>
      <c r="C179" s="88" t="s">
        <v>135</v>
      </c>
      <c r="D179" s="131">
        <v>4</v>
      </c>
      <c r="E179" s="119" t="s">
        <v>160</v>
      </c>
      <c r="F179" s="177" t="s">
        <v>18</v>
      </c>
      <c r="G179" s="37">
        <f>G177 + TIME($E$2,$F$2,0)</f>
        <v>45015.333333333336</v>
      </c>
      <c r="H179" s="37">
        <f>G179+TIME(ROUNDDOWN(D179,0),(D179-ROUNDDOWN(D179,0))*60,0)</f>
        <v>45015.5</v>
      </c>
      <c r="I179" s="38" t="s">
        <v>147</v>
      </c>
    </row>
    <row r="180" spans="1:9" ht="16.5" customHeight="1">
      <c r="A180" s="178">
        <v>2</v>
      </c>
      <c r="B180" s="4" t="s">
        <v>162</v>
      </c>
      <c r="C180" s="88" t="s">
        <v>135</v>
      </c>
      <c r="D180" s="131">
        <v>4</v>
      </c>
      <c r="E180" s="108" t="s">
        <v>17</v>
      </c>
      <c r="F180" s="177" t="s">
        <v>18</v>
      </c>
      <c r="G180" s="37">
        <f>H179+TIME(1,0,0)</f>
        <v>45015.541666666664</v>
      </c>
      <c r="H180" s="37">
        <f>G180+TIME(ROUNDDOWN(D180,0),(D180-ROUNDDOWN(D180,0))*60,0)</f>
        <v>45015.708333333328</v>
      </c>
      <c r="I180" s="38" t="s">
        <v>148</v>
      </c>
    </row>
    <row r="181" spans="1:9" ht="19.5" customHeight="1">
      <c r="A181" s="179"/>
      <c r="B181" s="180" t="s">
        <v>216</v>
      </c>
      <c r="C181" s="28"/>
      <c r="D181" s="39"/>
      <c r="E181" s="99"/>
      <c r="F181" s="28"/>
      <c r="G181" s="30"/>
      <c r="H181" s="30"/>
      <c r="I181" s="38"/>
    </row>
    <row r="182" spans="1:9">
      <c r="A182" s="26">
        <f>A177+1</f>
        <v>43</v>
      </c>
      <c r="B182" s="55" t="s">
        <v>217</v>
      </c>
      <c r="C182" s="28"/>
      <c r="D182" s="29">
        <f>SUM(D184:D185)</f>
        <v>8</v>
      </c>
      <c r="E182" s="99"/>
      <c r="F182" s="28"/>
      <c r="G182" s="30">
        <f>VLOOKUP(A182,[3]Reference!$AT$61:$AY$185,5,0)</f>
        <v>45016</v>
      </c>
      <c r="H182" s="30">
        <f>G182</f>
        <v>45016</v>
      </c>
      <c r="I182" s="38"/>
    </row>
    <row r="183" spans="1:9" s="50" customFormat="1" ht="12.6" customHeight="1">
      <c r="A183" s="32">
        <v>0</v>
      </c>
      <c r="B183" s="114" t="str">
        <f>_xlfn.IFNA(VLOOKUP(WEEKDAY(G182),[3]Reference!$AZ$48:$BD$51,4,FALSE), "No Study English")</f>
        <v>Study English</v>
      </c>
      <c r="C183" s="115" t="str">
        <f>_xlfn.IFNA(VLOOKUP(WEEKDAY(G182),[3]Reference!$AZ$48:$BE$51,6,FALSE), "")</f>
        <v>Online</v>
      </c>
      <c r="D183" s="116"/>
      <c r="E183" s="114" t="str">
        <f>_xlfn.IFNA(VLOOKUP(WEEKDAY(G182),[3]Reference!$AZ$48:$BD$51,3,FALSE), "")</f>
        <v>TrangTTT7</v>
      </c>
      <c r="F183" s="117"/>
      <c r="G183" s="118" t="str">
        <f>_xlfn.IFNA(VLOOKUP(WEEKDAY($G182),[3]Reference!$AZ$48:$BD$51,2,FALSE), "")</f>
        <v>15h00~17h00</v>
      </c>
      <c r="H183" s="3"/>
      <c r="I183" s="115" t="s">
        <v>136</v>
      </c>
    </row>
    <row r="184" spans="1:9">
      <c r="A184" s="178">
        <v>1</v>
      </c>
      <c r="B184" s="2" t="s">
        <v>218</v>
      </c>
      <c r="C184" s="181" t="s">
        <v>135</v>
      </c>
      <c r="D184" s="116">
        <v>4</v>
      </c>
      <c r="E184" s="182" t="s">
        <v>219</v>
      </c>
      <c r="F184" s="117" t="s">
        <v>14</v>
      </c>
      <c r="G184" s="37">
        <f>G182 + TIME($E$2,$F$2,0)</f>
        <v>45016.333333333336</v>
      </c>
      <c r="H184" s="37">
        <f>G184+TIME(ROUNDDOWN(D184,0),(D184-ROUNDDOWN(D184,0))*60,0)</f>
        <v>45016.5</v>
      </c>
      <c r="I184" s="38" t="s">
        <v>147</v>
      </c>
    </row>
    <row r="185" spans="1:9">
      <c r="A185" s="178">
        <v>2</v>
      </c>
      <c r="B185" s="4" t="s">
        <v>162</v>
      </c>
      <c r="C185" s="181" t="s">
        <v>135</v>
      </c>
      <c r="D185" s="116">
        <v>4</v>
      </c>
      <c r="E185" s="183" t="s">
        <v>156</v>
      </c>
      <c r="F185" s="117" t="s">
        <v>18</v>
      </c>
      <c r="G185" s="37">
        <f>H184 + TIME(1,0,0)</f>
        <v>45016.541666666664</v>
      </c>
      <c r="H185" s="37">
        <f>G185+TIME(ROUNDDOWN(D185,0),(D185-ROUNDDOWN(D185,0))*60,0)</f>
        <v>45016.708333333328</v>
      </c>
      <c r="I185" s="38" t="s">
        <v>148</v>
      </c>
    </row>
    <row r="186" spans="1:9">
      <c r="A186" s="26">
        <f>A182+1</f>
        <v>44</v>
      </c>
      <c r="B186" s="55" t="s">
        <v>220</v>
      </c>
      <c r="C186" s="28"/>
      <c r="D186" s="29">
        <f>SUM(D188:D189)</f>
        <v>8</v>
      </c>
      <c r="E186" s="99"/>
      <c r="F186" s="28"/>
      <c r="G186" s="30">
        <f>VLOOKUP(A186,[3]Reference!$AT$61:$AY$185,5,0)</f>
        <v>45019</v>
      </c>
      <c r="H186" s="30">
        <f>G186</f>
        <v>45019</v>
      </c>
      <c r="I186" s="38"/>
    </row>
    <row r="187" spans="1:9" s="50" customFormat="1" ht="12.6" customHeight="1">
      <c r="A187" s="32">
        <v>0</v>
      </c>
      <c r="B187" s="114" t="str">
        <f>_xlfn.IFNA(VLOOKUP(WEEKDAY(G186),[3]Reference!$AZ$48:$BD$51,4,FALSE), "No Study English")</f>
        <v>No Study English</v>
      </c>
      <c r="C187" s="114" t="str">
        <f>_xlfn.IFNA(VLOOKUP(WEEKDAY(E186),[3]Reference!$AZ$48:$BD$51,6,FALSE), "")</f>
        <v/>
      </c>
      <c r="D187" s="116"/>
      <c r="E187" s="114" t="str">
        <f>_xlfn.IFNA(VLOOKUP(WEEKDAY(G186),[3]Reference!$AZ$48:$BD$51,3,FALSE), "")</f>
        <v/>
      </c>
      <c r="F187" s="117"/>
      <c r="G187" s="118" t="str">
        <f>_xlfn.IFNA(VLOOKUP(WEEKDAY($G186),[3]Reference!$AZ$48:$BD$51,2,FALSE), "")</f>
        <v/>
      </c>
      <c r="H187" s="3"/>
      <c r="I187" s="115"/>
    </row>
    <row r="188" spans="1:9">
      <c r="A188" s="178">
        <v>1</v>
      </c>
      <c r="B188" s="2" t="s">
        <v>221</v>
      </c>
      <c r="C188" s="181" t="s">
        <v>135</v>
      </c>
      <c r="D188" s="116">
        <v>4</v>
      </c>
      <c r="E188" s="183" t="s">
        <v>222</v>
      </c>
      <c r="F188" s="117" t="s">
        <v>14</v>
      </c>
      <c r="G188" s="37">
        <f>G186 + TIME($E$2,$F$2,0)</f>
        <v>45019.333333333336</v>
      </c>
      <c r="H188" s="37">
        <f>G188+TIME(ROUNDDOWN(D188,0),(D188-ROUNDDOWN(D188,0))*60,0)</f>
        <v>45019.5</v>
      </c>
      <c r="I188" s="38" t="s">
        <v>147</v>
      </c>
    </row>
    <row r="189" spans="1:9" ht="66">
      <c r="A189" s="178">
        <v>2</v>
      </c>
      <c r="B189" s="2" t="s">
        <v>223</v>
      </c>
      <c r="C189" s="181" t="s">
        <v>135</v>
      </c>
      <c r="D189" s="116">
        <v>4</v>
      </c>
      <c r="E189" s="183" t="s">
        <v>219</v>
      </c>
      <c r="F189" s="117" t="s">
        <v>14</v>
      </c>
      <c r="G189" s="37">
        <f>H188 + TIME(1,0,0)</f>
        <v>45019.541666666664</v>
      </c>
      <c r="H189" s="37">
        <f>G189+TIME(ROUNDDOWN(D189,0),(D189-ROUNDDOWN(D189,0))*60,0)</f>
        <v>45019.708333333328</v>
      </c>
      <c r="I189" s="38" t="s">
        <v>148</v>
      </c>
    </row>
    <row r="190" spans="1:9">
      <c r="A190" s="26">
        <f>A186+1</f>
        <v>45</v>
      </c>
      <c r="B190" s="55" t="s">
        <v>224</v>
      </c>
      <c r="C190" s="28"/>
      <c r="D190" s="29">
        <f>SUM(D192:D193)</f>
        <v>8</v>
      </c>
      <c r="E190" s="99"/>
      <c r="F190" s="28"/>
      <c r="G190" s="30">
        <f>VLOOKUP(A190,[3]Reference!$AT$61:$AY$185,5,0)</f>
        <v>45020</v>
      </c>
      <c r="H190" s="30">
        <f>G190</f>
        <v>45020</v>
      </c>
      <c r="I190" s="38"/>
    </row>
    <row r="191" spans="1:9" s="50" customFormat="1" ht="12.6" customHeight="1">
      <c r="A191" s="32">
        <v>0</v>
      </c>
      <c r="B191" s="114" t="str">
        <f>_xlfn.IFNA(VLOOKUP(WEEKDAY(G190),[3]Reference!$AZ$48:$BD$51,4,FALSE), "No Study English")</f>
        <v>Study English</v>
      </c>
      <c r="C191" s="115" t="str">
        <f>_xlfn.IFNA(VLOOKUP(WEEKDAY(G190),[3]Reference!$AZ$48:$BE$51,6,FALSE), "")</f>
        <v>Offline</v>
      </c>
      <c r="D191" s="116"/>
      <c r="E191" s="114" t="str">
        <f>_xlfn.IFNA(VLOOKUP(WEEKDAY(G190),[3]Reference!$AZ$48:$BD$51,3,FALSE), "")</f>
        <v>TrangTTT7</v>
      </c>
      <c r="F191" s="117"/>
      <c r="G191" s="118" t="str">
        <f>_xlfn.IFNA(VLOOKUP(WEEKDAY($G190),[3]Reference!$AZ$48:$BD$51,2,FALSE), "")</f>
        <v>15h00~17h00</v>
      </c>
      <c r="H191" s="3"/>
      <c r="I191" s="115" t="s">
        <v>136</v>
      </c>
    </row>
    <row r="192" spans="1:9">
      <c r="A192" s="178">
        <v>1</v>
      </c>
      <c r="B192" s="4" t="s">
        <v>162</v>
      </c>
      <c r="C192" s="181" t="s">
        <v>135</v>
      </c>
      <c r="D192" s="116">
        <v>4</v>
      </c>
      <c r="E192" s="184" t="s">
        <v>156</v>
      </c>
      <c r="F192" s="117" t="s">
        <v>18</v>
      </c>
      <c r="G192" s="37">
        <f>G190 + TIME($E$2,$F$2,0)</f>
        <v>45020.333333333336</v>
      </c>
      <c r="H192" s="37">
        <f>G192+TIME(ROUNDDOWN(D192,0),(D192-ROUNDDOWN(D192,0))*60,0)</f>
        <v>45020.5</v>
      </c>
      <c r="I192" s="38" t="s">
        <v>147</v>
      </c>
    </row>
    <row r="193" spans="1:9" ht="26.4">
      <c r="A193" s="178">
        <v>2</v>
      </c>
      <c r="B193" s="2" t="s">
        <v>225</v>
      </c>
      <c r="C193" s="181" t="s">
        <v>135</v>
      </c>
      <c r="D193" s="116">
        <v>4</v>
      </c>
      <c r="E193" s="185" t="s">
        <v>226</v>
      </c>
      <c r="F193" s="117" t="s">
        <v>14</v>
      </c>
      <c r="G193" s="37">
        <f>H192+TIME(1,0,0)</f>
        <v>45020.541666666664</v>
      </c>
      <c r="H193" s="37">
        <f>G193+TIME(ROUNDDOWN(D193,0),(D193-ROUNDDOWN(D193,0))*60,0)</f>
        <v>45020.708333333328</v>
      </c>
      <c r="I193" s="38" t="s">
        <v>148</v>
      </c>
    </row>
    <row r="194" spans="1:9">
      <c r="A194" s="26">
        <f>A190+1</f>
        <v>46</v>
      </c>
      <c r="B194" s="55" t="s">
        <v>227</v>
      </c>
      <c r="C194" s="28"/>
      <c r="D194" s="29">
        <f>SUM(D196:D197)</f>
        <v>8</v>
      </c>
      <c r="E194" s="186"/>
      <c r="F194" s="28"/>
      <c r="G194" s="30">
        <f>VLOOKUP(A194,[3]Reference!$AT$61:$AY$185,5,0)</f>
        <v>45021</v>
      </c>
      <c r="H194" s="30">
        <f>G194</f>
        <v>45021</v>
      </c>
      <c r="I194" s="38"/>
    </row>
    <row r="195" spans="1:9" s="50" customFormat="1" ht="12.6" customHeight="1">
      <c r="A195" s="32">
        <v>0</v>
      </c>
      <c r="B195" s="114" t="str">
        <f>_xlfn.IFNA(VLOOKUP(WEEKDAY(G194),[3]Reference!$AZ$48:$BD$51,4,FALSE), "No Study English")</f>
        <v>Study English</v>
      </c>
      <c r="C195" s="115" t="str">
        <f>_xlfn.IFNA(VLOOKUP(WEEKDAY(G194),[3]Reference!$AZ$48:$BE$51,6,FALSE), "")</f>
        <v>Offline</v>
      </c>
      <c r="D195" s="116"/>
      <c r="E195" s="114" t="str">
        <f>_xlfn.IFNA(VLOOKUP(WEEKDAY(G194),[3]Reference!$AZ$48:$BD$51,3,FALSE), "")</f>
        <v>TrangTTT7</v>
      </c>
      <c r="F195" s="117"/>
      <c r="G195" s="118" t="str">
        <f>_xlfn.IFNA(VLOOKUP(WEEKDAY($G194),[3]Reference!$AZ$48:$BD$51,2,FALSE), "")</f>
        <v>15h00~16h30</v>
      </c>
      <c r="H195" s="3"/>
      <c r="I195" s="115" t="s">
        <v>136</v>
      </c>
    </row>
    <row r="196" spans="1:9">
      <c r="A196" s="178">
        <v>1</v>
      </c>
      <c r="B196" s="4" t="s">
        <v>162</v>
      </c>
      <c r="C196" s="181" t="s">
        <v>135</v>
      </c>
      <c r="D196" s="116">
        <v>4</v>
      </c>
      <c r="E196" s="184" t="s">
        <v>156</v>
      </c>
      <c r="F196" s="117" t="s">
        <v>18</v>
      </c>
      <c r="G196" s="37">
        <f>G194 + TIME($E$2,$F$2,0)</f>
        <v>45021.333333333336</v>
      </c>
      <c r="H196" s="37">
        <f>G196+TIME(ROUNDDOWN(D196,0),(D196-ROUNDDOWN(D196,0))*60,0)</f>
        <v>45021.5</v>
      </c>
      <c r="I196" s="38" t="s">
        <v>147</v>
      </c>
    </row>
    <row r="197" spans="1:9">
      <c r="A197" s="178">
        <v>2</v>
      </c>
      <c r="B197" s="2" t="s">
        <v>228</v>
      </c>
      <c r="C197" s="181" t="s">
        <v>135</v>
      </c>
      <c r="D197" s="116">
        <v>4</v>
      </c>
      <c r="E197" s="187" t="s">
        <v>28</v>
      </c>
      <c r="F197" s="117" t="s">
        <v>14</v>
      </c>
      <c r="G197" s="37">
        <f>H196+TIME(1,0,0)</f>
        <v>45021.541666666664</v>
      </c>
      <c r="H197" s="37">
        <f>G197+TIME(ROUNDDOWN(D197,0),(D197-ROUNDDOWN(D197,0))*60,0)</f>
        <v>45021.708333333328</v>
      </c>
      <c r="I197" s="38" t="s">
        <v>148</v>
      </c>
    </row>
    <row r="198" spans="1:9">
      <c r="A198" s="26">
        <f>A194+1</f>
        <v>47</v>
      </c>
      <c r="B198" s="55" t="s">
        <v>229</v>
      </c>
      <c r="C198" s="28"/>
      <c r="D198" s="29">
        <f>SUM(D200:D201)</f>
        <v>8</v>
      </c>
      <c r="E198" s="186"/>
      <c r="F198" s="28"/>
      <c r="G198" s="30">
        <f>VLOOKUP(A198,[3]Reference!$AT$61:$AY$185,5,0)</f>
        <v>45022</v>
      </c>
      <c r="H198" s="30">
        <f>G198</f>
        <v>45022</v>
      </c>
      <c r="I198" s="38"/>
    </row>
    <row r="199" spans="1:9" s="50" customFormat="1" ht="12.6" customHeight="1">
      <c r="A199" s="32">
        <v>0</v>
      </c>
      <c r="B199" s="114" t="str">
        <f>_xlfn.IFNA(VLOOKUP(WEEKDAY(G198),[3]Reference!$AZ$48:$BD$51,4,FALSE), "No Study English")</f>
        <v>No Study English</v>
      </c>
      <c r="C199" s="114" t="str">
        <f>_xlfn.IFNA(VLOOKUP(WEEKDAY(E198),[3]Reference!$AZ$48:$BD$51,6,FALSE), "")</f>
        <v/>
      </c>
      <c r="D199" s="116"/>
      <c r="E199" s="114" t="str">
        <f>_xlfn.IFNA(VLOOKUP(WEEKDAY(G198),[3]Reference!$AZ$48:$BD$51,3,FALSE), "")</f>
        <v/>
      </c>
      <c r="F199" s="117"/>
      <c r="G199" s="118" t="str">
        <f>_xlfn.IFNA(VLOOKUP(WEEKDAY($G198),[3]Reference!$AZ$48:$BD$51,2,FALSE), "")</f>
        <v/>
      </c>
      <c r="H199" s="3"/>
      <c r="I199" s="115"/>
    </row>
    <row r="200" spans="1:9">
      <c r="A200" s="188">
        <v>1</v>
      </c>
      <c r="B200" s="4" t="s">
        <v>162</v>
      </c>
      <c r="C200" s="181" t="s">
        <v>135</v>
      </c>
      <c r="D200" s="116">
        <v>4</v>
      </c>
      <c r="E200" s="184" t="s">
        <v>156</v>
      </c>
      <c r="F200" s="117" t="s">
        <v>18</v>
      </c>
      <c r="G200" s="37">
        <f>G198 + TIME($E$2,$F$2,0)</f>
        <v>45022.333333333336</v>
      </c>
      <c r="H200" s="37">
        <f>G200+TIME(ROUNDDOWN(D200,0),(D200-ROUNDDOWN(D200,0))*60,0)</f>
        <v>45022.5</v>
      </c>
      <c r="I200" s="38" t="s">
        <v>147</v>
      </c>
    </row>
    <row r="201" spans="1:9" ht="26.4">
      <c r="A201" s="178">
        <v>2</v>
      </c>
      <c r="B201" s="2" t="s">
        <v>230</v>
      </c>
      <c r="C201" s="181" t="s">
        <v>135</v>
      </c>
      <c r="D201" s="116">
        <v>4</v>
      </c>
      <c r="E201" s="183" t="s">
        <v>226</v>
      </c>
      <c r="F201" s="117" t="s">
        <v>14</v>
      </c>
      <c r="G201" s="37">
        <f>H200+TIME(1,0,0)</f>
        <v>45022.541666666664</v>
      </c>
      <c r="H201" s="37">
        <f>G201+TIME(ROUNDDOWN(D201,0),(D201-ROUNDDOWN(D201,0))*60,0)</f>
        <v>45022.708333333328</v>
      </c>
      <c r="I201" s="38" t="s">
        <v>148</v>
      </c>
    </row>
    <row r="202" spans="1:9">
      <c r="A202" s="26">
        <f>A198+1</f>
        <v>48</v>
      </c>
      <c r="B202" s="55" t="s">
        <v>231</v>
      </c>
      <c r="C202" s="1"/>
      <c r="D202" s="29">
        <f>SUM(D204:D205)</f>
        <v>8</v>
      </c>
      <c r="E202" s="122"/>
      <c r="F202" s="28"/>
      <c r="G202" s="30">
        <f>VLOOKUP(A202,[3]Reference!$AT$61:$AY$285,5,0)</f>
        <v>45023</v>
      </c>
      <c r="H202" s="30">
        <f>G202</f>
        <v>45023</v>
      </c>
      <c r="I202" s="38"/>
    </row>
    <row r="203" spans="1:9" s="50" customFormat="1" ht="12.6" customHeight="1">
      <c r="A203" s="32">
        <v>0</v>
      </c>
      <c r="B203" s="114" t="str">
        <f>_xlfn.IFNA(VLOOKUP(WEEKDAY(G202),[3]Reference!$AZ$48:$BD$51,4,FALSE), "No Study English")</f>
        <v>Study English</v>
      </c>
      <c r="C203" s="115" t="str">
        <f>_xlfn.IFNA(VLOOKUP(WEEKDAY(G202),[3]Reference!$AZ$48:$BE$51,6,FALSE), "")</f>
        <v>Online</v>
      </c>
      <c r="D203" s="116"/>
      <c r="E203" s="114" t="str">
        <f>_xlfn.IFNA(VLOOKUP(WEEKDAY(G202),[3]Reference!$AZ$48:$BD$51,3,FALSE), "")</f>
        <v>TrangTTT7</v>
      </c>
      <c r="F203" s="117"/>
      <c r="G203" s="118" t="str">
        <f>_xlfn.IFNA(VLOOKUP(WEEKDAY($G202),[3]Reference!$AZ$48:$BD$51,2,FALSE), "")</f>
        <v>15h00~17h00</v>
      </c>
      <c r="H203" s="3"/>
      <c r="I203" s="115" t="s">
        <v>136</v>
      </c>
    </row>
    <row r="204" spans="1:9">
      <c r="A204" s="32">
        <v>1</v>
      </c>
      <c r="B204" s="4" t="s">
        <v>162</v>
      </c>
      <c r="C204" s="88" t="s">
        <v>135</v>
      </c>
      <c r="D204" s="131">
        <v>4</v>
      </c>
      <c r="E204" s="108" t="s">
        <v>156</v>
      </c>
      <c r="F204" s="177" t="s">
        <v>18</v>
      </c>
      <c r="G204" s="98">
        <f>H205</f>
        <v>45023.5</v>
      </c>
      <c r="H204" s="37">
        <f>G204+TIME(ROUNDDOWN(D204,0),(D204-ROUNDDOWN(D204,0))*60,0)</f>
        <v>45023.666666666664</v>
      </c>
      <c r="I204" s="38"/>
    </row>
    <row r="205" spans="1:9" ht="16.5" customHeight="1">
      <c r="A205" s="178">
        <v>2</v>
      </c>
      <c r="B205" s="189" t="s">
        <v>232</v>
      </c>
      <c r="C205" s="190" t="s">
        <v>135</v>
      </c>
      <c r="D205" s="191">
        <v>4</v>
      </c>
      <c r="E205" s="192" t="s">
        <v>151</v>
      </c>
      <c r="F205" s="193" t="s">
        <v>22</v>
      </c>
      <c r="G205" s="105">
        <f>G202 + TIME($E$2,$F$2,0)</f>
        <v>45023.333333333336</v>
      </c>
      <c r="H205" s="105">
        <f>G205+TIME(ROUNDDOWN(D205,0),(D205-ROUNDDOWN(D205,0))*60,0)</f>
        <v>45023.5</v>
      </c>
      <c r="I205" s="38"/>
    </row>
    <row r="206" spans="1:9">
      <c r="A206" s="26">
        <f>A202+1</f>
        <v>49</v>
      </c>
      <c r="B206" s="1" t="s">
        <v>233</v>
      </c>
      <c r="C206" s="1"/>
      <c r="D206" s="29">
        <f>SUM(D208:D209)</f>
        <v>8</v>
      </c>
      <c r="E206" s="122"/>
      <c r="F206" s="28"/>
      <c r="G206" s="30">
        <f>VLOOKUP(A206,[3]Reference!$AT$61:$AY$185,5,0)</f>
        <v>45026</v>
      </c>
      <c r="H206" s="30">
        <f>G206</f>
        <v>45026</v>
      </c>
      <c r="I206" s="38"/>
    </row>
    <row r="207" spans="1:9" s="50" customFormat="1" ht="12.6" customHeight="1">
      <c r="A207" s="32">
        <v>0</v>
      </c>
      <c r="B207" s="114" t="str">
        <f>_xlfn.IFNA(VLOOKUP(WEEKDAY(G206),[3]Reference!$AZ$48:$BD$51,4,FALSE), "No Study English")</f>
        <v>No Study English</v>
      </c>
      <c r="C207" s="114" t="str">
        <f>_xlfn.IFNA(VLOOKUP(WEEKDAY(E206),[3]Reference!$AZ$48:$BD$51,6,FALSE), "")</f>
        <v/>
      </c>
      <c r="D207" s="116"/>
      <c r="E207" s="114" t="str">
        <f>_xlfn.IFNA(VLOOKUP(WEEKDAY(G206),[3]Reference!$AZ$48:$BD$51,3,FALSE), "")</f>
        <v/>
      </c>
      <c r="F207" s="117"/>
      <c r="G207" s="118" t="str">
        <f>_xlfn.IFNA(VLOOKUP(WEEKDAY($G206),[3]Reference!$AZ$48:$BD$51,2,FALSE), "")</f>
        <v/>
      </c>
      <c r="H207" s="3"/>
      <c r="I207" s="115"/>
    </row>
    <row r="208" spans="1:9" ht="24.75" customHeight="1">
      <c r="A208" s="63">
        <v>1</v>
      </c>
      <c r="B208" s="6" t="s">
        <v>107</v>
      </c>
      <c r="C208" s="88" t="s">
        <v>135</v>
      </c>
      <c r="D208" s="43">
        <v>4</v>
      </c>
      <c r="E208" s="119" t="s">
        <v>51</v>
      </c>
      <c r="F208" s="36" t="s">
        <v>14</v>
      </c>
      <c r="G208" s="37">
        <f>G206 + TIME($E$2,$F$2,0)</f>
        <v>45026.333333333336</v>
      </c>
      <c r="H208" s="37">
        <f>G208+TIME(ROUNDDOWN(D208,0),(D208-ROUNDDOWN(D208,0))*60,0)</f>
        <v>45026.5</v>
      </c>
      <c r="I208" s="38" t="s">
        <v>147</v>
      </c>
    </row>
    <row r="209" spans="1:9">
      <c r="A209" s="32">
        <v>2</v>
      </c>
      <c r="B209" s="4" t="s">
        <v>162</v>
      </c>
      <c r="C209" s="88" t="s">
        <v>135</v>
      </c>
      <c r="D209" s="131">
        <v>4</v>
      </c>
      <c r="E209" s="108" t="s">
        <v>143</v>
      </c>
      <c r="F209" s="128" t="s">
        <v>18</v>
      </c>
      <c r="G209" s="37">
        <f>H208 + TIME(1,0,0)</f>
        <v>45026.541666666664</v>
      </c>
      <c r="H209" s="37">
        <f>G209+TIME(ROUNDDOWN(D209,0),(D209-ROUNDDOWN(D209,0))*60,0)</f>
        <v>45026.708333333328</v>
      </c>
      <c r="I209" s="38" t="s">
        <v>148</v>
      </c>
    </row>
    <row r="210" spans="1:9">
      <c r="A210" s="26">
        <f>A206+1</f>
        <v>50</v>
      </c>
      <c r="B210" s="1" t="s">
        <v>234</v>
      </c>
      <c r="C210" s="1"/>
      <c r="D210" s="29">
        <f>SUM(D212:D213)</f>
        <v>8</v>
      </c>
      <c r="E210" s="122"/>
      <c r="F210" s="28"/>
      <c r="G210" s="30">
        <f>VLOOKUP(A210,[3]Reference!$AT$61:$AY$185,5,0)</f>
        <v>45027</v>
      </c>
      <c r="H210" s="30">
        <f>G210</f>
        <v>45027</v>
      </c>
      <c r="I210" s="38"/>
    </row>
    <row r="211" spans="1:9" s="50" customFormat="1" ht="12.6" customHeight="1">
      <c r="A211" s="32">
        <v>0</v>
      </c>
      <c r="B211" s="114" t="str">
        <f>_xlfn.IFNA(VLOOKUP(WEEKDAY(G210),[3]Reference!$AZ$48:$BD$51,4,FALSE), "No Study English")</f>
        <v>Study English</v>
      </c>
      <c r="C211" s="115" t="str">
        <f>_xlfn.IFNA(VLOOKUP(WEEKDAY(G210),[3]Reference!$AZ$48:$BE$51,6,FALSE), "")</f>
        <v>Offline</v>
      </c>
      <c r="D211" s="116"/>
      <c r="E211" s="114" t="str">
        <f>_xlfn.IFNA(VLOOKUP(WEEKDAY(G210),[3]Reference!$AZ$48:$BD$51,3,FALSE), "")</f>
        <v>TrangTTT7</v>
      </c>
      <c r="F211" s="117"/>
      <c r="G211" s="118" t="str">
        <f>_xlfn.IFNA(VLOOKUP(WEEKDAY($G210),[3]Reference!$AZ$48:$BD$51,2,FALSE), "")</f>
        <v>15h00~17h00</v>
      </c>
      <c r="H211" s="3"/>
      <c r="I211" s="115" t="s">
        <v>136</v>
      </c>
    </row>
    <row r="212" spans="1:9">
      <c r="A212" s="63">
        <v>1</v>
      </c>
      <c r="B212" s="2" t="s">
        <v>108</v>
      </c>
      <c r="C212" s="88" t="s">
        <v>135</v>
      </c>
      <c r="D212" s="43">
        <v>4</v>
      </c>
      <c r="E212" s="176" t="s">
        <v>17</v>
      </c>
      <c r="F212" s="36" t="s">
        <v>14</v>
      </c>
      <c r="G212" s="37">
        <f>G210 + TIME($E$2,$F$2,0)</f>
        <v>45027.333333333336</v>
      </c>
      <c r="H212" s="37">
        <f>G212+TIME(ROUNDDOWN(D212,0),(D212-ROUNDDOWN(D212,0))*60,0)</f>
        <v>45027.5</v>
      </c>
      <c r="I212" s="38" t="s">
        <v>147</v>
      </c>
    </row>
    <row r="213" spans="1:9">
      <c r="A213" s="32">
        <v>2</v>
      </c>
      <c r="B213" s="4" t="s">
        <v>162</v>
      </c>
      <c r="C213" s="88" t="s">
        <v>135</v>
      </c>
      <c r="D213" s="107">
        <v>4</v>
      </c>
      <c r="E213" s="108" t="s">
        <v>143</v>
      </c>
      <c r="F213" s="128" t="s">
        <v>18</v>
      </c>
      <c r="G213" s="37">
        <f>H212+TIME(1,0,0)</f>
        <v>45027.541666666664</v>
      </c>
      <c r="H213" s="37">
        <f>G213+TIME(ROUNDDOWN(D213,0),(D213-ROUNDDOWN(D213,0))*60,0)</f>
        <v>45027.708333333328</v>
      </c>
      <c r="I213" s="38" t="s">
        <v>148</v>
      </c>
    </row>
    <row r="214" spans="1:9">
      <c r="A214" s="26">
        <f>A210+1</f>
        <v>51</v>
      </c>
      <c r="B214" s="1" t="s">
        <v>235</v>
      </c>
      <c r="C214" s="1"/>
      <c r="D214" s="29">
        <f>SUM(D216:D217)</f>
        <v>8</v>
      </c>
      <c r="E214" s="122"/>
      <c r="F214" s="28"/>
      <c r="G214" s="30">
        <f>VLOOKUP(A214,[3]Reference!$AT$61:$AY$185,5,0)</f>
        <v>45028</v>
      </c>
      <c r="H214" s="30">
        <f>G214</f>
        <v>45028</v>
      </c>
      <c r="I214" s="38"/>
    </row>
    <row r="215" spans="1:9" s="50" customFormat="1" ht="12.6" customHeight="1">
      <c r="A215" s="32">
        <v>0</v>
      </c>
      <c r="B215" s="114" t="str">
        <f>_xlfn.IFNA(VLOOKUP(WEEKDAY(G214),[3]Reference!$AZ$48:$BD$51,4,FALSE), "No Study English")</f>
        <v>Study English</v>
      </c>
      <c r="C215" s="115" t="str">
        <f>_xlfn.IFNA(VLOOKUP(WEEKDAY(G214),[3]Reference!$AZ$48:$BE$51,6,FALSE), "")</f>
        <v>Offline</v>
      </c>
      <c r="D215" s="116"/>
      <c r="E215" s="114" t="str">
        <f>_xlfn.IFNA(VLOOKUP(WEEKDAY(G214),[3]Reference!$AZ$48:$BD$51,3,FALSE), "")</f>
        <v>TrangTTT7</v>
      </c>
      <c r="F215" s="117"/>
      <c r="G215" s="118" t="str">
        <f>_xlfn.IFNA(VLOOKUP(WEEKDAY($G214),[3]Reference!$AZ$48:$BD$51,2,FALSE), "")</f>
        <v>15h00~16h30</v>
      </c>
      <c r="H215" s="3"/>
      <c r="I215" s="115" t="s">
        <v>136</v>
      </c>
    </row>
    <row r="216" spans="1:9">
      <c r="A216" s="63">
        <v>1</v>
      </c>
      <c r="B216" s="2" t="s">
        <v>109</v>
      </c>
      <c r="C216" s="88" t="s">
        <v>135</v>
      </c>
      <c r="D216" s="43">
        <v>4</v>
      </c>
      <c r="E216" s="161" t="s">
        <v>160</v>
      </c>
      <c r="F216" s="36" t="s">
        <v>14</v>
      </c>
      <c r="G216" s="37">
        <f>G214 + TIME($E$2,$F$2,0)</f>
        <v>45028.333333333336</v>
      </c>
      <c r="H216" s="37">
        <f>G216+TIME(ROUNDDOWN(D216,0),(D216-ROUNDDOWN(D216,0))*60,0)</f>
        <v>45028.5</v>
      </c>
      <c r="I216" s="38" t="s">
        <v>147</v>
      </c>
    </row>
    <row r="217" spans="1:9">
      <c r="A217" s="32">
        <v>2</v>
      </c>
      <c r="B217" s="4" t="s">
        <v>162</v>
      </c>
      <c r="C217" s="88" t="s">
        <v>135</v>
      </c>
      <c r="D217" s="43">
        <v>4</v>
      </c>
      <c r="E217" s="97" t="s">
        <v>104</v>
      </c>
      <c r="F217" s="69" t="s">
        <v>18</v>
      </c>
      <c r="G217" s="37">
        <f>H216+TIME(1,0,0)</f>
        <v>45028.541666666664</v>
      </c>
      <c r="H217" s="37">
        <f>G217+TIME(ROUNDDOWN(D217,0),(D217-ROUNDDOWN(D217,0))*60,0)</f>
        <v>45028.708333333328</v>
      </c>
      <c r="I217" s="38" t="s">
        <v>148</v>
      </c>
    </row>
    <row r="218" spans="1:9">
      <c r="A218" s="26">
        <f>A214+1</f>
        <v>52</v>
      </c>
      <c r="B218" s="1" t="s">
        <v>236</v>
      </c>
      <c r="C218" s="1"/>
      <c r="D218" s="29">
        <f>SUM(D220:D221)</f>
        <v>8</v>
      </c>
      <c r="E218" s="122"/>
      <c r="F218" s="28"/>
      <c r="G218" s="30">
        <f>VLOOKUP(A218,[3]Reference!$AT$61:$AY$185,5,0)</f>
        <v>45029</v>
      </c>
      <c r="H218" s="30">
        <f>G218</f>
        <v>45029</v>
      </c>
      <c r="I218" s="38"/>
    </row>
    <row r="219" spans="1:9" s="50" customFormat="1" ht="12.6" customHeight="1">
      <c r="A219" s="32">
        <v>0</v>
      </c>
      <c r="B219" s="114" t="str">
        <f>_xlfn.IFNA(VLOOKUP(WEEKDAY(G218),[3]Reference!$AZ$48:$BD$51,4,FALSE), "No Study English")</f>
        <v>No Study English</v>
      </c>
      <c r="C219" s="114" t="str">
        <f>_xlfn.IFNA(VLOOKUP(WEEKDAY(E218),[3]Reference!$AZ$48:$BD$51,6,FALSE), "")</f>
        <v/>
      </c>
      <c r="D219" s="116"/>
      <c r="E219" s="114" t="str">
        <f>_xlfn.IFNA(VLOOKUP(WEEKDAY(G218),[3]Reference!$AZ$48:$BD$51,3,FALSE), "")</f>
        <v/>
      </c>
      <c r="F219" s="117"/>
      <c r="G219" s="118" t="str">
        <f>_xlfn.IFNA(VLOOKUP(WEEKDAY($G218),[3]Reference!$AZ$48:$BD$51,2,FALSE), "")</f>
        <v/>
      </c>
      <c r="H219" s="3"/>
      <c r="I219" s="115"/>
    </row>
    <row r="220" spans="1:9">
      <c r="A220" s="63">
        <v>1</v>
      </c>
      <c r="B220" s="2" t="s">
        <v>110</v>
      </c>
      <c r="C220" s="88" t="s">
        <v>135</v>
      </c>
      <c r="D220" s="43">
        <v>4</v>
      </c>
      <c r="E220" s="119" t="s">
        <v>51</v>
      </c>
      <c r="F220" s="36" t="s">
        <v>14</v>
      </c>
      <c r="G220" s="37">
        <f>G218 + TIME($E$2,$F$2,0)</f>
        <v>45029.333333333336</v>
      </c>
      <c r="H220" s="37">
        <f>G220+TIME(ROUNDDOWN(D220,0),(D220-ROUNDDOWN(D220,0))*60,0)</f>
        <v>45029.5</v>
      </c>
      <c r="I220" s="38" t="s">
        <v>147</v>
      </c>
    </row>
    <row r="221" spans="1:9">
      <c r="A221" s="32">
        <v>2</v>
      </c>
      <c r="B221" s="4" t="s">
        <v>162</v>
      </c>
      <c r="C221" s="88" t="s">
        <v>135</v>
      </c>
      <c r="D221" s="131">
        <v>4</v>
      </c>
      <c r="E221" s="194" t="s">
        <v>160</v>
      </c>
      <c r="F221" s="128" t="s">
        <v>18</v>
      </c>
      <c r="G221" s="37">
        <f>H220+TIME(1,0,0)</f>
        <v>45029.541666666664</v>
      </c>
      <c r="H221" s="37">
        <f>G221+TIME(ROUNDDOWN(D221,0),(D221-ROUNDDOWN(D221,0))*60,0)</f>
        <v>45029.708333333328</v>
      </c>
      <c r="I221" s="38" t="s">
        <v>148</v>
      </c>
    </row>
    <row r="222" spans="1:9">
      <c r="A222" s="26">
        <f>A218+1</f>
        <v>53</v>
      </c>
      <c r="B222" s="1" t="s">
        <v>237</v>
      </c>
      <c r="C222" s="1"/>
      <c r="D222" s="29">
        <f>SUM(D224:D225)</f>
        <v>8</v>
      </c>
      <c r="E222" s="122"/>
      <c r="F222" s="28"/>
      <c r="G222" s="30">
        <f>VLOOKUP(A222,[3]Reference!$AT$61:$AY$185,5,0)</f>
        <v>45030</v>
      </c>
      <c r="H222" s="30">
        <f>G222</f>
        <v>45030</v>
      </c>
      <c r="I222" s="38"/>
    </row>
    <row r="223" spans="1:9" s="50" customFormat="1" ht="12.6" customHeight="1">
      <c r="A223" s="32">
        <v>0</v>
      </c>
      <c r="B223" s="114" t="str">
        <f>_xlfn.IFNA(VLOOKUP(WEEKDAY(G222),[3]Reference!$AZ$48:$BD$51,4,FALSE), "No Study English")</f>
        <v>Study English</v>
      </c>
      <c r="C223" s="115" t="str">
        <f>_xlfn.IFNA(VLOOKUP(WEEKDAY(G222),[3]Reference!$AZ$48:$BE$51,6,FALSE), "")</f>
        <v>Online</v>
      </c>
      <c r="D223" s="116"/>
      <c r="E223" s="114" t="str">
        <f>_xlfn.IFNA(VLOOKUP(WEEKDAY(G222),[3]Reference!$AZ$48:$BD$51,3,FALSE), "")</f>
        <v>TrangTTT7</v>
      </c>
      <c r="F223" s="117"/>
      <c r="G223" s="118" t="str">
        <f>_xlfn.IFNA(VLOOKUP(WEEKDAY($G222),[3]Reference!$AZ$48:$BD$51,2,FALSE), "")</f>
        <v>15h00~17h00</v>
      </c>
      <c r="H223" s="3"/>
      <c r="I223" s="115" t="s">
        <v>136</v>
      </c>
    </row>
    <row r="224" spans="1:9" ht="16.5" customHeight="1">
      <c r="A224" s="63">
        <v>1</v>
      </c>
      <c r="B224" s="2" t="s">
        <v>111</v>
      </c>
      <c r="C224" s="88" t="s">
        <v>135</v>
      </c>
      <c r="D224" s="43">
        <v>4</v>
      </c>
      <c r="E224" s="119" t="s">
        <v>17</v>
      </c>
      <c r="F224" s="36" t="s">
        <v>14</v>
      </c>
      <c r="G224" s="37">
        <f>G222 + TIME($E$2,$F$2,0)</f>
        <v>45030.333333333336</v>
      </c>
      <c r="H224" s="37">
        <f>G224+TIME(ROUNDDOWN(D224,0),(D224-ROUNDDOWN(D224,0))*60,0)</f>
        <v>45030.5</v>
      </c>
      <c r="I224" s="38" t="s">
        <v>147</v>
      </c>
    </row>
    <row r="225" spans="1:10">
      <c r="A225" s="40">
        <v>2</v>
      </c>
      <c r="B225" s="4" t="s">
        <v>162</v>
      </c>
      <c r="C225" s="88" t="s">
        <v>135</v>
      </c>
      <c r="D225" s="131">
        <v>4</v>
      </c>
      <c r="E225" s="195" t="s">
        <v>157</v>
      </c>
      <c r="F225" s="128" t="s">
        <v>18</v>
      </c>
      <c r="G225" s="37">
        <f>H224 + TIME(1,0,0)</f>
        <v>45030.541666666664</v>
      </c>
      <c r="H225" s="37">
        <f>G225+TIME(ROUNDDOWN(D225,0),(D225-ROUNDDOWN(D225,0))*60,0)</f>
        <v>45030.708333333328</v>
      </c>
      <c r="I225" s="38" t="s">
        <v>148</v>
      </c>
    </row>
    <row r="226" spans="1:10">
      <c r="A226" s="26">
        <f>A222+1</f>
        <v>54</v>
      </c>
      <c r="B226" s="1" t="s">
        <v>238</v>
      </c>
      <c r="C226" s="1"/>
      <c r="D226" s="29">
        <f>SUM(D228:D229)</f>
        <v>8</v>
      </c>
      <c r="E226" s="122"/>
      <c r="F226" s="28"/>
      <c r="G226" s="30">
        <f>VLOOKUP(A226,[3]Reference!$AT$61:$AY$185,5,0)</f>
        <v>45033</v>
      </c>
      <c r="H226" s="30">
        <f>G226</f>
        <v>45033</v>
      </c>
      <c r="I226" s="38"/>
    </row>
    <row r="227" spans="1:10" s="50" customFormat="1" ht="12.6" customHeight="1">
      <c r="A227" s="32">
        <v>0</v>
      </c>
      <c r="B227" s="114" t="str">
        <f>_xlfn.IFNA(VLOOKUP(WEEKDAY(G226),[3]Reference!$AZ$48:$BD$51,4,FALSE), "No Study English")</f>
        <v>No Study English</v>
      </c>
      <c r="C227" s="114" t="str">
        <f>_xlfn.IFNA(VLOOKUP(WEEKDAY(E226),[3]Reference!$AZ$48:$BD$51,6,FALSE), "")</f>
        <v/>
      </c>
      <c r="D227" s="116"/>
      <c r="E227" s="114" t="str">
        <f>_xlfn.IFNA(VLOOKUP(WEEKDAY(G226),[3]Reference!$AZ$48:$BD$51,3,FALSE), "")</f>
        <v/>
      </c>
      <c r="F227" s="117"/>
      <c r="G227" s="118" t="str">
        <f>_xlfn.IFNA(VLOOKUP(WEEKDAY($G226),[3]Reference!$AZ$48:$BD$51,2,FALSE), "")</f>
        <v/>
      </c>
      <c r="H227" s="3"/>
      <c r="I227" s="115"/>
    </row>
    <row r="228" spans="1:10" ht="26.4">
      <c r="A228" s="63">
        <v>1</v>
      </c>
      <c r="B228" s="2" t="s">
        <v>112</v>
      </c>
      <c r="C228" s="88" t="s">
        <v>135</v>
      </c>
      <c r="D228" s="43">
        <v>4</v>
      </c>
      <c r="E228" s="119" t="s">
        <v>104</v>
      </c>
      <c r="F228" s="36" t="s">
        <v>14</v>
      </c>
      <c r="G228" s="37">
        <f>G226 + TIME($E$2,$F$2,0)</f>
        <v>45033.333333333336</v>
      </c>
      <c r="H228" s="37">
        <f>G228+TIME(ROUNDDOWN(D228,0),(D228-ROUNDDOWN(D228,0))*60,0)</f>
        <v>45033.5</v>
      </c>
      <c r="I228" s="38" t="s">
        <v>147</v>
      </c>
    </row>
    <row r="229" spans="1:10">
      <c r="A229" s="40">
        <v>2</v>
      </c>
      <c r="B229" s="4" t="s">
        <v>162</v>
      </c>
      <c r="C229" s="106" t="s">
        <v>135</v>
      </c>
      <c r="D229" s="131">
        <v>4</v>
      </c>
      <c r="E229" s="194" t="s">
        <v>160</v>
      </c>
      <c r="F229" s="177" t="s">
        <v>18</v>
      </c>
      <c r="G229" s="37">
        <f>H228 + TIME(1,0,0)</f>
        <v>45033.541666666664</v>
      </c>
      <c r="H229" s="37">
        <f>G229+TIME(ROUNDDOWN(D229,0),(D229-ROUNDDOWN(D229,0))*60,0)</f>
        <v>45033.708333333328</v>
      </c>
      <c r="I229" s="38" t="s">
        <v>148</v>
      </c>
    </row>
    <row r="230" spans="1:10">
      <c r="A230" s="26">
        <f>A226+1</f>
        <v>55</v>
      </c>
      <c r="B230" s="1" t="s">
        <v>239</v>
      </c>
      <c r="C230" s="1"/>
      <c r="D230" s="29">
        <f>SUM(D232:D233)</f>
        <v>8</v>
      </c>
      <c r="E230" s="122"/>
      <c r="F230" s="28"/>
      <c r="G230" s="30">
        <f>VLOOKUP(A230,[3]Reference!$AT$61:$AY$185,5,0)</f>
        <v>45034</v>
      </c>
      <c r="H230" s="30">
        <f>G230</f>
        <v>45034</v>
      </c>
      <c r="I230" s="38"/>
    </row>
    <row r="231" spans="1:10" s="50" customFormat="1" ht="12.6" customHeight="1">
      <c r="A231" s="32">
        <v>0</v>
      </c>
      <c r="B231" s="114" t="str">
        <f>_xlfn.IFNA(VLOOKUP(WEEKDAY(G230),[3]Reference!$AZ$48:$BD$51,4,FALSE), "No Study English")</f>
        <v>Study English</v>
      </c>
      <c r="C231" s="115" t="str">
        <f>_xlfn.IFNA(VLOOKUP(WEEKDAY(G230),[3]Reference!$AZ$48:$BE$51,6,FALSE), "")</f>
        <v>Offline</v>
      </c>
      <c r="D231" s="116"/>
      <c r="E231" s="114" t="str">
        <f>_xlfn.IFNA(VLOOKUP(WEEKDAY(G230),[3]Reference!$AZ$48:$BD$51,3,FALSE), "")</f>
        <v>TrangTTT7</v>
      </c>
      <c r="F231" s="117"/>
      <c r="G231" s="118" t="str">
        <f>_xlfn.IFNA(VLOOKUP(WEEKDAY($G230),[3]Reference!$AZ$48:$BD$51,2,FALSE), "")</f>
        <v>15h00~17h00</v>
      </c>
      <c r="H231" s="3"/>
      <c r="I231" s="115" t="s">
        <v>136</v>
      </c>
    </row>
    <row r="232" spans="1:10">
      <c r="A232" s="40">
        <v>1</v>
      </c>
      <c r="B232" s="2" t="s">
        <v>240</v>
      </c>
      <c r="C232" s="88" t="s">
        <v>135</v>
      </c>
      <c r="D232" s="43">
        <v>4</v>
      </c>
      <c r="E232" s="176" t="s">
        <v>17</v>
      </c>
      <c r="F232" s="36" t="s">
        <v>26</v>
      </c>
      <c r="G232" s="37">
        <f>G230 + TIME($E$2,$F$2,0)</f>
        <v>45034.333333333336</v>
      </c>
      <c r="H232" s="37">
        <f>G232+TIME(ROUNDDOWN(D232,0),(D232-ROUNDDOWN(D232,0))*60,0)</f>
        <v>45034.5</v>
      </c>
      <c r="I232" s="38" t="s">
        <v>147</v>
      </c>
    </row>
    <row r="233" spans="1:10">
      <c r="A233" s="40">
        <v>2</v>
      </c>
      <c r="B233" s="4" t="s">
        <v>162</v>
      </c>
      <c r="C233" s="88" t="s">
        <v>135</v>
      </c>
      <c r="D233" s="43">
        <v>4</v>
      </c>
      <c r="E233" s="194" t="s">
        <v>51</v>
      </c>
      <c r="F233" s="69" t="s">
        <v>18</v>
      </c>
      <c r="G233" s="37">
        <f>H232 + TIME(1,0,0)</f>
        <v>45034.541666666664</v>
      </c>
      <c r="H233" s="37">
        <f>G233+TIME(ROUNDDOWN(D233,0),(D233-ROUNDDOWN(D233,0))*60,0)</f>
        <v>45034.708333333328</v>
      </c>
      <c r="I233" s="38" t="s">
        <v>148</v>
      </c>
    </row>
    <row r="234" spans="1:10">
      <c r="A234" s="26">
        <f>A230+1</f>
        <v>56</v>
      </c>
      <c r="B234" s="28" t="s">
        <v>241</v>
      </c>
      <c r="C234" s="29"/>
      <c r="D234" s="29">
        <f>SUM(D236:D238)</f>
        <v>8</v>
      </c>
      <c r="E234" s="122"/>
      <c r="F234" s="28"/>
      <c r="G234" s="30">
        <f>VLOOKUP(A234,[3]Reference!$AT$61:$AY$185,5,0)</f>
        <v>45035</v>
      </c>
      <c r="H234" s="30">
        <f>G234</f>
        <v>45035</v>
      </c>
      <c r="I234" s="38"/>
    </row>
    <row r="235" spans="1:10" s="50" customFormat="1" ht="12.6" customHeight="1">
      <c r="A235" s="32">
        <v>0</v>
      </c>
      <c r="B235" s="114" t="str">
        <f>_xlfn.IFNA(VLOOKUP(WEEKDAY(G234),[3]Reference!$AZ$48:$BD$51,4,FALSE), "No Study English")</f>
        <v>Study English</v>
      </c>
      <c r="C235" s="115" t="str">
        <f>_xlfn.IFNA(VLOOKUP(WEEKDAY(G234),[3]Reference!$AZ$48:$BE$51,6,FALSE), "")</f>
        <v>Offline</v>
      </c>
      <c r="D235" s="116"/>
      <c r="E235" s="114" t="str">
        <f>_xlfn.IFNA(VLOOKUP(WEEKDAY(G234),[3]Reference!$AZ$48:$BD$51,3,FALSE), "")</f>
        <v>TrangTTT7</v>
      </c>
      <c r="F235" s="117"/>
      <c r="G235" s="118" t="str">
        <f>_xlfn.IFNA(VLOOKUP(WEEKDAY($G234),[3]Reference!$AZ$48:$BD$51,2,FALSE), "")</f>
        <v>15h00~16h30</v>
      </c>
      <c r="H235" s="3"/>
      <c r="I235" s="115" t="s">
        <v>136</v>
      </c>
    </row>
    <row r="236" spans="1:10">
      <c r="A236" s="71">
        <v>1</v>
      </c>
      <c r="B236" s="196" t="s">
        <v>242</v>
      </c>
      <c r="C236" s="88" t="s">
        <v>135</v>
      </c>
      <c r="D236" s="160">
        <v>2</v>
      </c>
      <c r="E236" s="103" t="s">
        <v>13</v>
      </c>
      <c r="F236" s="138" t="s">
        <v>22</v>
      </c>
      <c r="G236" s="37">
        <f>G234 + TIME($E$2,$F$2,0)</f>
        <v>45035.333333333336</v>
      </c>
      <c r="H236" s="37">
        <f>G236+TIME(ROUNDDOWN(D236,0),(D236-ROUNDDOWN(D236,0))*60,0)</f>
        <v>45035.416666666672</v>
      </c>
      <c r="I236" s="38"/>
    </row>
    <row r="237" spans="1:10">
      <c r="A237" s="71">
        <v>2</v>
      </c>
      <c r="B237" s="197" t="s">
        <v>115</v>
      </c>
      <c r="C237" s="88" t="s">
        <v>135</v>
      </c>
      <c r="D237" s="58">
        <v>2</v>
      </c>
      <c r="E237" s="103" t="s">
        <v>13</v>
      </c>
      <c r="F237" s="59" t="s">
        <v>22</v>
      </c>
      <c r="G237" s="98">
        <f>H236</f>
        <v>45035.416666666672</v>
      </c>
      <c r="H237" s="37">
        <f>G237+TIME(ROUNDDOWN(D237,0),(D237-ROUNDDOWN(D237,0))*60,0)</f>
        <v>45035.500000000007</v>
      </c>
      <c r="I237" s="38"/>
    </row>
    <row r="238" spans="1:10">
      <c r="A238" s="71">
        <v>3</v>
      </c>
      <c r="B238" s="198" t="s">
        <v>243</v>
      </c>
      <c r="C238" s="88" t="s">
        <v>135</v>
      </c>
      <c r="D238" s="160">
        <v>4</v>
      </c>
      <c r="E238" s="103" t="s">
        <v>172</v>
      </c>
      <c r="F238" s="138" t="s">
        <v>22</v>
      </c>
      <c r="G238" s="98">
        <f>H237+TIME(1,0,0)</f>
        <v>45035.541666666672</v>
      </c>
      <c r="H238" s="37">
        <f>G238+TIME(ROUNDDOWN(D238,0),(D238-ROUNDDOWN(D238,0))*60,0)</f>
        <v>45035.708333333336</v>
      </c>
      <c r="I238" s="38"/>
    </row>
    <row r="239" spans="1:10">
      <c r="A239" s="45">
        <f>A234+1</f>
        <v>57</v>
      </c>
      <c r="B239" s="28" t="s">
        <v>244</v>
      </c>
      <c r="C239" s="29"/>
      <c r="D239" s="29">
        <f ca="1">SUM(D239:D244)</f>
        <v>8</v>
      </c>
      <c r="E239" s="122"/>
      <c r="F239" s="28"/>
      <c r="G239" s="30">
        <f>VLOOKUP(A239,[3]Reference!$AT$61:$AY$285,5,0)</f>
        <v>45036</v>
      </c>
      <c r="H239" s="30">
        <f>G239</f>
        <v>45036</v>
      </c>
      <c r="I239" s="38"/>
    </row>
    <row r="240" spans="1:10" s="50" customFormat="1" ht="12.6" customHeight="1">
      <c r="A240" s="32">
        <v>0</v>
      </c>
      <c r="B240" s="114" t="str">
        <f>_xlfn.IFNA(VLOOKUP(WEEKDAY(G239),[3]Reference!$AZ$48:$BD$51,4,FALSE), "No Study English")</f>
        <v>No Study English</v>
      </c>
      <c r="C240" s="114" t="str">
        <f>_xlfn.IFNA(VLOOKUP(WEEKDAY(E239),[3]Reference!$AZ$48:$BD$51,6,FALSE), "")</f>
        <v/>
      </c>
      <c r="D240" s="116"/>
      <c r="E240" s="114" t="str">
        <f>_xlfn.IFNA(VLOOKUP(WEEKDAY(G239),[3]Reference!$AZ$48:$BD$51,3,FALSE), "")</f>
        <v/>
      </c>
      <c r="F240" s="117"/>
      <c r="G240" s="118" t="str">
        <f>_xlfn.IFNA(VLOOKUP(WEEKDAY($G239),[3]Reference!$AZ$48:$BD$51,2,FALSE), "")</f>
        <v/>
      </c>
      <c r="H240" s="3"/>
      <c r="I240" s="115"/>
      <c r="J240" s="50" t="s">
        <v>245</v>
      </c>
    </row>
    <row r="241" spans="1:10">
      <c r="A241" s="71">
        <v>1</v>
      </c>
      <c r="B241" s="197" t="s">
        <v>116</v>
      </c>
      <c r="C241" s="88" t="s">
        <v>135</v>
      </c>
      <c r="D241" s="160">
        <v>4</v>
      </c>
      <c r="E241" s="103" t="s">
        <v>172</v>
      </c>
      <c r="F241" s="59" t="s">
        <v>14</v>
      </c>
      <c r="G241" s="37">
        <f>G239 + TIME($E$2,$F$2,0)</f>
        <v>45036.333333333336</v>
      </c>
      <c r="H241" s="37">
        <f>G241+TIME(ROUNDDOWN(D241,0),(D241-ROUNDDOWN(D241,0))*60,0)</f>
        <v>45036.5</v>
      </c>
      <c r="I241" s="38"/>
      <c r="J241" s="25" t="s">
        <v>172</v>
      </c>
    </row>
    <row r="242" spans="1:10">
      <c r="A242" s="45">
        <f>A239+1</f>
        <v>58</v>
      </c>
      <c r="B242" s="199" t="s">
        <v>118</v>
      </c>
      <c r="C242" s="200"/>
      <c r="D242" s="200">
        <f>SUM(D244:D245)</f>
        <v>8</v>
      </c>
      <c r="E242" s="201"/>
      <c r="F242" s="202"/>
      <c r="G242" s="30">
        <f>VLOOKUP(A242,[3]Reference!$AT$61:$AY$285,5,0)</f>
        <v>45037</v>
      </c>
      <c r="H242" s="30">
        <f>G242</f>
        <v>45037</v>
      </c>
      <c r="I242" s="38"/>
    </row>
    <row r="243" spans="1:10" s="50" customFormat="1" ht="12.6" customHeight="1">
      <c r="A243" s="32">
        <v>0</v>
      </c>
      <c r="B243" s="114" t="str">
        <f>_xlfn.IFNA(VLOOKUP(WEEKDAY(G242),[3]Reference!$AZ$48:$BD$51,4,FALSE), "No Study English")</f>
        <v>Study English</v>
      </c>
      <c r="C243" s="115" t="str">
        <f>_xlfn.IFNA(VLOOKUP(WEEKDAY(G242),[3]Reference!$AZ$48:$BE$51,6,FALSE), "")</f>
        <v>Online</v>
      </c>
      <c r="D243" s="116"/>
      <c r="E243" s="114" t="str">
        <f>_xlfn.IFNA(VLOOKUP(WEEKDAY(G242),[3]Reference!$AZ$48:$BD$51,3,FALSE), "")</f>
        <v>TrangTTT7</v>
      </c>
      <c r="F243" s="117"/>
      <c r="G243" s="118" t="str">
        <f>_xlfn.IFNA(VLOOKUP(WEEKDAY($G242),[3]Reference!$AZ$48:$BD$51,2,FALSE), "")</f>
        <v>15h00~17h00</v>
      </c>
      <c r="H243" s="3"/>
      <c r="I243" s="115" t="s">
        <v>136</v>
      </c>
    </row>
    <row r="244" spans="1:10">
      <c r="A244" s="71">
        <v>1</v>
      </c>
      <c r="B244" s="48" t="s">
        <v>90</v>
      </c>
      <c r="C244" s="88" t="s">
        <v>135</v>
      </c>
      <c r="D244" s="203">
        <v>4</v>
      </c>
      <c r="E244" s="125" t="s">
        <v>174</v>
      </c>
      <c r="F244" s="36" t="s">
        <v>14</v>
      </c>
      <c r="G244" s="37">
        <f>G242 + TIME($E$2,$F$2,0)</f>
        <v>45037.333333333336</v>
      </c>
      <c r="H244" s="37">
        <f>G244+TIME(ROUNDDOWN(D244,0),(D244-ROUNDDOWN(D244,0))*60,0)</f>
        <v>45037.5</v>
      </c>
      <c r="I244" s="38"/>
      <c r="J244" s="95"/>
    </row>
    <row r="245" spans="1:10">
      <c r="A245" s="71">
        <v>2</v>
      </c>
      <c r="B245" s="57" t="s">
        <v>118</v>
      </c>
      <c r="C245" s="54" t="s">
        <v>135</v>
      </c>
      <c r="D245" s="58">
        <v>4</v>
      </c>
      <c r="E245" s="174" t="s">
        <v>246</v>
      </c>
      <c r="F245" s="59" t="s">
        <v>22</v>
      </c>
      <c r="G245" s="37">
        <f>H244 + TIME(1,0,0)</f>
        <v>45037.541666666664</v>
      </c>
      <c r="H245" s="37">
        <f>G245+TIME(ROUNDDOWN(D245,0),(D245-ROUNDDOWN(D245,0))*60,0)</f>
        <v>45037.708333333328</v>
      </c>
      <c r="I245" s="38"/>
    </row>
    <row r="246" spans="1:10">
      <c r="A246" s="25"/>
      <c r="B246" s="28" t="s">
        <v>117</v>
      </c>
      <c r="C246" s="29"/>
      <c r="D246" s="29"/>
      <c r="E246" s="204"/>
      <c r="F246" s="28"/>
      <c r="G246" s="30"/>
      <c r="H246" s="30"/>
      <c r="I246" s="38"/>
    </row>
    <row r="247" spans="1:10">
      <c r="A247" s="45">
        <f>A242+1</f>
        <v>59</v>
      </c>
      <c r="B247" s="205"/>
      <c r="C247" s="29"/>
      <c r="D247" s="29">
        <f>SUM(D248,D250)</f>
        <v>8</v>
      </c>
      <c r="E247" s="204"/>
      <c r="F247" s="28"/>
      <c r="G247" s="30">
        <f>VLOOKUP(A247,[3]Reference!$AT$61:$AY$285,5,0)</f>
        <v>45040</v>
      </c>
      <c r="H247" s="30">
        <f>G247</f>
        <v>45040</v>
      </c>
      <c r="I247" s="38"/>
    </row>
    <row r="248" spans="1:10" ht="79.2">
      <c r="A248" s="63">
        <v>1</v>
      </c>
      <c r="B248" s="2" t="s">
        <v>33</v>
      </c>
      <c r="C248" s="88" t="s">
        <v>135</v>
      </c>
      <c r="D248" s="43">
        <v>4</v>
      </c>
      <c r="E248" s="130" t="s">
        <v>143</v>
      </c>
      <c r="F248" s="36" t="s">
        <v>14</v>
      </c>
      <c r="G248" s="37">
        <f>G247 + TIME($E$2,$F$2,0)</f>
        <v>45040.333333333336</v>
      </c>
      <c r="H248" s="37">
        <f>G248+TIME(ROUNDDOWN(D248,0),(D248-ROUNDDOWN(D248,0))*60,0)</f>
        <v>45040.5</v>
      </c>
      <c r="I248" s="38"/>
    </row>
    <row r="249" spans="1:10" s="50" customFormat="1">
      <c r="A249" s="45">
        <f>A247</f>
        <v>59</v>
      </c>
      <c r="B249" s="28"/>
      <c r="C249" s="28"/>
      <c r="D249" s="29"/>
      <c r="E249" s="204"/>
      <c r="F249" s="28"/>
      <c r="G249" s="30">
        <f>VLOOKUP(A249,[3]Reference!$AT$61:$AY$285,5,0)</f>
        <v>45040</v>
      </c>
      <c r="H249" s="30">
        <f>G249</f>
        <v>45040</v>
      </c>
      <c r="I249" s="38"/>
    </row>
    <row r="250" spans="1:10" ht="79.2">
      <c r="A250" s="63">
        <v>2</v>
      </c>
      <c r="B250" s="70" t="s">
        <v>34</v>
      </c>
      <c r="C250" s="88" t="s">
        <v>135</v>
      </c>
      <c r="D250" s="43">
        <v>4</v>
      </c>
      <c r="E250" s="130" t="s">
        <v>143</v>
      </c>
      <c r="F250" s="36" t="s">
        <v>14</v>
      </c>
      <c r="G250" s="37">
        <f>H248 + TIME(1,0,0)</f>
        <v>45040.541666666664</v>
      </c>
      <c r="H250" s="37">
        <f>G250+TIME(ROUNDDOWN(D250,0),(D250-ROUNDDOWN(D250,0))*60,0)</f>
        <v>45040.708333333328</v>
      </c>
      <c r="I250" s="38"/>
    </row>
    <row r="251" spans="1:10">
      <c r="A251" s="45">
        <f>A249+1</f>
        <v>60</v>
      </c>
      <c r="B251" s="28"/>
      <c r="C251" s="29"/>
      <c r="D251" s="29">
        <f>SUM(D252:D253)</f>
        <v>8</v>
      </c>
      <c r="E251" s="204"/>
      <c r="F251" s="28"/>
      <c r="G251" s="30">
        <f>VLOOKUP(A251,[3]Reference!$AT$61:$AY$285,5,0)</f>
        <v>45041</v>
      </c>
      <c r="H251" s="30">
        <f>G251</f>
        <v>45041</v>
      </c>
      <c r="I251" s="38"/>
    </row>
    <row r="252" spans="1:10" ht="26.4">
      <c r="A252" s="32">
        <v>1</v>
      </c>
      <c r="B252" s="70" t="s">
        <v>119</v>
      </c>
      <c r="C252" s="7" t="s">
        <v>135</v>
      </c>
      <c r="D252" s="43">
        <v>4</v>
      </c>
      <c r="E252" s="130" t="s">
        <v>143</v>
      </c>
      <c r="F252" s="36" t="s">
        <v>14</v>
      </c>
      <c r="G252" s="37">
        <f>G251 + TIME($E$2,$F$2,0)</f>
        <v>45041.333333333336</v>
      </c>
      <c r="H252" s="37">
        <f>G252+TIME(ROUNDDOWN(D252,0),(D252-ROUNDDOWN(D252,0))*60,0)</f>
        <v>45041.5</v>
      </c>
      <c r="I252" s="38"/>
    </row>
    <row r="253" spans="1:10" ht="26.4">
      <c r="A253" s="32">
        <v>2</v>
      </c>
      <c r="B253" s="72" t="s">
        <v>120</v>
      </c>
      <c r="C253" s="73" t="s">
        <v>135</v>
      </c>
      <c r="D253" s="43">
        <v>4</v>
      </c>
      <c r="E253" s="130" t="s">
        <v>28</v>
      </c>
      <c r="F253" s="36" t="s">
        <v>18</v>
      </c>
      <c r="G253" s="37">
        <f>H252 + TIME(1,0,0)</f>
        <v>45041.541666666664</v>
      </c>
      <c r="H253" s="37">
        <f>G253+TIME(ROUNDDOWN(D253,0),(D253-ROUNDDOWN(D253,0))*60,0)</f>
        <v>45041.708333333328</v>
      </c>
      <c r="I253" s="38"/>
    </row>
    <row r="254" spans="1:10">
      <c r="A254" s="45">
        <f>A251+1</f>
        <v>61</v>
      </c>
      <c r="B254" s="28"/>
      <c r="C254" s="29"/>
      <c r="D254" s="29">
        <f>SUM(D255:D256)</f>
        <v>8</v>
      </c>
      <c r="E254" s="204"/>
      <c r="F254" s="28"/>
      <c r="G254" s="30">
        <f>VLOOKUP(A254,[3]Reference!$AT$61:$AY$285,5,0)</f>
        <v>45042</v>
      </c>
      <c r="H254" s="30">
        <f>G254</f>
        <v>45042</v>
      </c>
      <c r="I254" s="38"/>
    </row>
    <row r="255" spans="1:10">
      <c r="A255" s="32">
        <v>1</v>
      </c>
      <c r="B255" s="72" t="s">
        <v>35</v>
      </c>
      <c r="C255" s="88" t="s">
        <v>135</v>
      </c>
      <c r="D255" s="43">
        <v>4</v>
      </c>
      <c r="E255" s="130" t="s">
        <v>28</v>
      </c>
      <c r="F255" s="36" t="s">
        <v>14</v>
      </c>
      <c r="G255" s="37">
        <f>G254 + TIME($E$2,$F$2,0)</f>
        <v>45042.333333333336</v>
      </c>
      <c r="H255" s="37">
        <f>G255+TIME(ROUNDDOWN(D255,0),(D255-ROUNDDOWN(D255,0))*60,0)</f>
        <v>45042.5</v>
      </c>
      <c r="I255" s="38"/>
    </row>
    <row r="256" spans="1:10" s="52" customFormat="1">
      <c r="A256" s="32">
        <v>2</v>
      </c>
      <c r="B256" s="70" t="s">
        <v>247</v>
      </c>
      <c r="C256" s="88" t="s">
        <v>135</v>
      </c>
      <c r="D256" s="43">
        <v>4</v>
      </c>
      <c r="E256" s="130" t="s">
        <v>143</v>
      </c>
      <c r="F256" s="36" t="s">
        <v>14</v>
      </c>
      <c r="G256" s="37">
        <f>H255 + TIME(1,0,0)</f>
        <v>45042.541666666664</v>
      </c>
      <c r="H256" s="37">
        <f>G256+TIME(ROUNDDOWN(D256,0),(D256-ROUNDDOWN(D256,0))*60,0)</f>
        <v>45042.708333333328</v>
      </c>
      <c r="I256" s="38"/>
    </row>
    <row r="257" spans="1:9">
      <c r="A257" s="26">
        <f>A254+1</f>
        <v>62</v>
      </c>
      <c r="B257" s="28"/>
      <c r="C257" s="29"/>
      <c r="D257" s="29">
        <f>SUM(D258:D258)</f>
        <v>8</v>
      </c>
      <c r="E257" s="204"/>
      <c r="F257" s="28"/>
      <c r="G257" s="30">
        <f>VLOOKUP(A257,[3]Reference!$AT$61:$AY$285,5,0)</f>
        <v>45043</v>
      </c>
      <c r="H257" s="30">
        <f>G257</f>
        <v>45043</v>
      </c>
      <c r="I257" s="38"/>
    </row>
    <row r="258" spans="1:9" ht="26.4">
      <c r="A258" s="32">
        <v>1</v>
      </c>
      <c r="B258" s="72" t="s">
        <v>36</v>
      </c>
      <c r="C258" s="88" t="s">
        <v>135</v>
      </c>
      <c r="D258" s="43">
        <v>8</v>
      </c>
      <c r="E258" s="130" t="s">
        <v>143</v>
      </c>
      <c r="F258" s="36" t="s">
        <v>14</v>
      </c>
      <c r="G258" s="37">
        <f>G257 + TIME($E$2,$F$2,0)</f>
        <v>45043.333333333336</v>
      </c>
      <c r="H258" s="37">
        <f>G258+TIME(ROUNDDOWN(D258,0),(D258-ROUNDDOWN(D258,0))*60,0)</f>
        <v>45043.666666666672</v>
      </c>
      <c r="I258" s="38"/>
    </row>
    <row r="259" spans="1:9">
      <c r="A259" s="45">
        <f>A257+1</f>
        <v>63</v>
      </c>
      <c r="B259" s="28"/>
      <c r="C259" s="29"/>
      <c r="D259" s="29">
        <f>SUM(D249:D249)</f>
        <v>0</v>
      </c>
      <c r="E259" s="204"/>
      <c r="F259" s="28"/>
      <c r="G259" s="30">
        <f>VLOOKUP(A259,[3]Reference!$AT$61:$AY$285,5,0)</f>
        <v>45044</v>
      </c>
      <c r="H259" s="30">
        <f>G259</f>
        <v>45044</v>
      </c>
      <c r="I259" s="38"/>
    </row>
    <row r="260" spans="1:9" ht="26.4">
      <c r="A260" s="63">
        <v>1</v>
      </c>
      <c r="B260" s="72" t="s">
        <v>37</v>
      </c>
      <c r="C260" s="88" t="s">
        <v>135</v>
      </c>
      <c r="D260" s="43">
        <v>8</v>
      </c>
      <c r="E260" s="130" t="s">
        <v>143</v>
      </c>
      <c r="F260" s="36" t="s">
        <v>14</v>
      </c>
      <c r="G260" s="37">
        <f>G259 + TIME($E$2,$F$2,0)</f>
        <v>45044.333333333336</v>
      </c>
      <c r="H260" s="37">
        <f>G260+TIME(ROUNDDOWN(D260,0),(D260-ROUNDDOWN(D260,0))*60,0)</f>
        <v>45044.666666666672</v>
      </c>
      <c r="I260" s="38"/>
    </row>
    <row r="261" spans="1:9">
      <c r="A261" s="45">
        <f>A259+1</f>
        <v>64</v>
      </c>
      <c r="B261" s="28"/>
      <c r="C261" s="29"/>
      <c r="D261" s="29">
        <f>SUM(D249:D249)</f>
        <v>0</v>
      </c>
      <c r="E261" s="204"/>
      <c r="F261" s="28"/>
      <c r="G261" s="30">
        <f>VLOOKUP(A261,[3]Reference!$AT$61:$AY$285,5,0)</f>
        <v>45063</v>
      </c>
      <c r="H261" s="30">
        <f>G261</f>
        <v>45063</v>
      </c>
      <c r="I261" s="38"/>
    </row>
    <row r="262" spans="1:9">
      <c r="A262" s="32">
        <v>1</v>
      </c>
      <c r="B262" s="72" t="s">
        <v>38</v>
      </c>
      <c r="C262" s="74" t="s">
        <v>135</v>
      </c>
      <c r="D262" s="43">
        <v>8</v>
      </c>
      <c r="E262" s="130" t="s">
        <v>143</v>
      </c>
      <c r="F262" s="36" t="s">
        <v>14</v>
      </c>
      <c r="G262" s="37">
        <f>G261 + TIME($E$2,$F$2,0)</f>
        <v>45063.333333333336</v>
      </c>
      <c r="H262" s="37">
        <f>G262+TIME(ROUNDDOWN(D262,0),(D262-ROUNDDOWN(D262,0))*60,0)</f>
        <v>45063.666666666672</v>
      </c>
      <c r="I262" s="38"/>
    </row>
    <row r="263" spans="1:9">
      <c r="A263" s="45">
        <f>A261+1</f>
        <v>65</v>
      </c>
      <c r="B263" s="28"/>
      <c r="C263" s="29"/>
      <c r="D263" s="29">
        <f>SUM(D260:D260)</f>
        <v>8</v>
      </c>
      <c r="E263" s="204"/>
      <c r="F263" s="28"/>
      <c r="G263" s="30">
        <f>VLOOKUP(A263,[3]Reference!$AT$61:$AY$285,5,0)</f>
        <v>45064</v>
      </c>
      <c r="H263" s="30">
        <f>G263</f>
        <v>45064</v>
      </c>
      <c r="I263" s="38"/>
    </row>
    <row r="264" spans="1:9">
      <c r="A264" s="32">
        <v>1</v>
      </c>
      <c r="B264" s="72" t="s">
        <v>39</v>
      </c>
      <c r="C264" s="74" t="s">
        <v>135</v>
      </c>
      <c r="D264" s="43">
        <v>8</v>
      </c>
      <c r="E264" s="130" t="s">
        <v>143</v>
      </c>
      <c r="F264" s="36" t="s">
        <v>14</v>
      </c>
      <c r="G264" s="37">
        <f>G263 + TIME($E$2,$F$2,0)</f>
        <v>45064.333333333336</v>
      </c>
      <c r="H264" s="37">
        <f>G264+TIME(ROUNDDOWN(D264,0),(D264-ROUNDDOWN(D264,0))*60,0)</f>
        <v>45064.666666666672</v>
      </c>
      <c r="I264" s="38"/>
    </row>
    <row r="265" spans="1:9">
      <c r="A265" s="45">
        <f>A263+1</f>
        <v>66</v>
      </c>
      <c r="B265" s="28"/>
      <c r="C265" s="29"/>
      <c r="D265" s="29">
        <f>SUM(D262:D262)</f>
        <v>8</v>
      </c>
      <c r="E265" s="204"/>
      <c r="F265" s="28"/>
      <c r="G265" s="30">
        <f>VLOOKUP(A265,[3]Reference!$AT$61:$AY$285,5,0)</f>
        <v>45065</v>
      </c>
      <c r="H265" s="30">
        <f>G265</f>
        <v>45065</v>
      </c>
      <c r="I265" s="38"/>
    </row>
    <row r="266" spans="1:9">
      <c r="A266" s="32">
        <v>1</v>
      </c>
      <c r="B266" s="72" t="s">
        <v>40</v>
      </c>
      <c r="C266" s="88" t="s">
        <v>135</v>
      </c>
      <c r="D266" s="43">
        <v>2</v>
      </c>
      <c r="E266" s="130" t="s">
        <v>19</v>
      </c>
      <c r="F266" s="36" t="s">
        <v>14</v>
      </c>
      <c r="G266" s="37">
        <f>G265 + TIME($E$2,$F$2,0)</f>
        <v>45065.333333333336</v>
      </c>
      <c r="H266" s="37">
        <f>G266+TIME(ROUNDDOWN(D266,0),(D266-ROUNDDOWN(D266,0))*60,0)</f>
        <v>45065.416666666672</v>
      </c>
      <c r="I266" s="38"/>
    </row>
    <row r="267" spans="1:9">
      <c r="A267" s="40">
        <v>2</v>
      </c>
      <c r="B267" s="72" t="s">
        <v>41</v>
      </c>
      <c r="C267" s="88" t="s">
        <v>135</v>
      </c>
      <c r="D267" s="43">
        <v>2</v>
      </c>
      <c r="E267" s="130" t="s">
        <v>19</v>
      </c>
      <c r="F267" s="69" t="s">
        <v>14</v>
      </c>
      <c r="G267" s="37">
        <f>H266</f>
        <v>45065.416666666672</v>
      </c>
      <c r="H267" s="37">
        <f>G267+TIME(ROUNDDOWN(D267,0),(D267-ROUNDDOWN(D267,0))*60,0)</f>
        <v>45065.500000000007</v>
      </c>
      <c r="I267" s="38"/>
    </row>
    <row r="268" spans="1:9" ht="26.4">
      <c r="A268" s="40">
        <v>3</v>
      </c>
      <c r="B268" s="72" t="s">
        <v>42</v>
      </c>
      <c r="C268" s="88" t="s">
        <v>135</v>
      </c>
      <c r="D268" s="43">
        <v>4</v>
      </c>
      <c r="E268" s="130" t="s">
        <v>143</v>
      </c>
      <c r="F268" s="36" t="s">
        <v>14</v>
      </c>
      <c r="G268" s="37">
        <f>H267 + TIME(1,0,0)</f>
        <v>45065.541666666672</v>
      </c>
      <c r="H268" s="37">
        <f>G268+TIME(ROUNDDOWN(D268,0),(D268-ROUNDDOWN(D268,0))*60,0)</f>
        <v>45065.708333333336</v>
      </c>
      <c r="I268" s="38"/>
    </row>
    <row r="269" spans="1:9">
      <c r="A269" s="45">
        <f>A265+1</f>
        <v>67</v>
      </c>
      <c r="B269" s="28"/>
      <c r="C269" s="29"/>
      <c r="D269" s="29">
        <f>SUM(D264:D264)</f>
        <v>8</v>
      </c>
      <c r="E269" s="204"/>
      <c r="F269" s="28"/>
      <c r="G269" s="30">
        <f>VLOOKUP(A269,[3]Reference!$AT$61:$AY$285,5,0)</f>
        <v>45068</v>
      </c>
      <c r="H269" s="30">
        <f>G269</f>
        <v>45068</v>
      </c>
      <c r="I269" s="38"/>
    </row>
    <row r="270" spans="1:9">
      <c r="A270" s="32">
        <v>1</v>
      </c>
      <c r="B270" s="72" t="s">
        <v>43</v>
      </c>
      <c r="C270" s="74" t="s">
        <v>135</v>
      </c>
      <c r="D270" s="43">
        <v>8</v>
      </c>
      <c r="E270" s="130" t="s">
        <v>143</v>
      </c>
      <c r="F270" s="36" t="s">
        <v>14</v>
      </c>
      <c r="G270" s="37">
        <f>G269 + TIME($E$2,$F$2,0)</f>
        <v>45068.333333333336</v>
      </c>
      <c r="H270" s="37">
        <f>G270+TIME(ROUNDDOWN(D270,0),(D270-ROUNDDOWN(D270,0))*60,0)</f>
        <v>45068.666666666672</v>
      </c>
      <c r="I270" s="38"/>
    </row>
    <row r="271" spans="1:9">
      <c r="A271" s="45">
        <f>A269+1</f>
        <v>68</v>
      </c>
      <c r="B271" s="28"/>
      <c r="C271" s="29"/>
      <c r="D271" s="29">
        <f>SUM(D258:D258)</f>
        <v>8</v>
      </c>
      <c r="E271" s="204"/>
      <c r="F271" s="28"/>
      <c r="G271" s="30">
        <f>VLOOKUP(A271,[3]Reference!$AT$61:$AY$285,5,0)</f>
        <v>45069</v>
      </c>
      <c r="H271" s="30">
        <f>G271</f>
        <v>45069</v>
      </c>
      <c r="I271" s="38"/>
    </row>
    <row r="272" spans="1:9" ht="26.4">
      <c r="A272" s="63">
        <v>1</v>
      </c>
      <c r="B272" s="75" t="s">
        <v>44</v>
      </c>
      <c r="C272" s="88" t="s">
        <v>135</v>
      </c>
      <c r="D272" s="43">
        <v>4</v>
      </c>
      <c r="E272" s="130" t="s">
        <v>28</v>
      </c>
      <c r="F272" s="36" t="s">
        <v>14</v>
      </c>
      <c r="G272" s="37">
        <f>G271 + TIME($E$2,$F$2,0)</f>
        <v>45069.333333333336</v>
      </c>
      <c r="H272" s="37">
        <f>G272+TIME(ROUNDDOWN(D272,0),(D272-ROUNDDOWN(D272,0))*60,0)</f>
        <v>45069.5</v>
      </c>
      <c r="I272" s="38"/>
    </row>
    <row r="273" spans="1:9" ht="26.4">
      <c r="A273" s="76">
        <v>2</v>
      </c>
      <c r="B273" s="72" t="s">
        <v>45</v>
      </c>
      <c r="C273" s="88" t="s">
        <v>135</v>
      </c>
      <c r="D273" s="42">
        <v>4</v>
      </c>
      <c r="E273" s="130" t="s">
        <v>28</v>
      </c>
      <c r="F273" s="36" t="s">
        <v>14</v>
      </c>
      <c r="G273" s="37">
        <f>H272</f>
        <v>45069.5</v>
      </c>
      <c r="H273" s="37">
        <f>G273+TIME(ROUNDDOWN(D273,0),(D273-ROUNDDOWN(D273,0))*60,0)</f>
        <v>45069.666666666664</v>
      </c>
      <c r="I273" s="38"/>
    </row>
    <row r="274" spans="1:9">
      <c r="A274" s="45">
        <f>A271+1</f>
        <v>69</v>
      </c>
      <c r="B274" s="28"/>
      <c r="C274" s="29"/>
      <c r="D274" s="29">
        <f>SUM(D258:D258)</f>
        <v>8</v>
      </c>
      <c r="E274" s="204"/>
      <c r="F274" s="28"/>
      <c r="G274" s="30">
        <f>VLOOKUP(A274,[3]Reference!$AT$61:$AY$285,5,0)</f>
        <v>45070</v>
      </c>
      <c r="H274" s="30">
        <f>G274</f>
        <v>45070</v>
      </c>
      <c r="I274" s="38"/>
    </row>
    <row r="275" spans="1:9" ht="26.4">
      <c r="A275" s="32">
        <v>1</v>
      </c>
      <c r="B275" s="72" t="s">
        <v>46</v>
      </c>
      <c r="C275" s="74" t="s">
        <v>135</v>
      </c>
      <c r="D275" s="43">
        <v>8</v>
      </c>
      <c r="E275" s="130" t="s">
        <v>143</v>
      </c>
      <c r="F275" s="36" t="s">
        <v>16</v>
      </c>
      <c r="G275" s="37">
        <f>G274 + TIME($E$2,$F$2,0)</f>
        <v>45070.333333333336</v>
      </c>
      <c r="H275" s="37">
        <f>G275+TIME(ROUNDDOWN(D275,0),(D275-ROUNDDOWN(D275,0))*60,0)</f>
        <v>45070.666666666672</v>
      </c>
      <c r="I275" s="38"/>
    </row>
    <row r="276" spans="1:9">
      <c r="A276" s="45">
        <f>A274+1</f>
        <v>70</v>
      </c>
      <c r="B276" s="28"/>
      <c r="C276" s="29"/>
      <c r="D276" s="29">
        <f>SUM(D272:D272)</f>
        <v>4</v>
      </c>
      <c r="E276" s="204"/>
      <c r="F276" s="28"/>
      <c r="G276" s="30">
        <f>VLOOKUP(A276,[3]Reference!$AT$61:$AY$285,5,0)</f>
        <v>45071</v>
      </c>
      <c r="H276" s="30">
        <f>G276</f>
        <v>45071</v>
      </c>
      <c r="I276" s="38"/>
    </row>
    <row r="277" spans="1:9" ht="26.4">
      <c r="A277" s="32">
        <v>1</v>
      </c>
      <c r="B277" s="72" t="s">
        <v>47</v>
      </c>
      <c r="C277" s="74" t="s">
        <v>135</v>
      </c>
      <c r="D277" s="43">
        <v>8</v>
      </c>
      <c r="E277" s="130" t="s">
        <v>143</v>
      </c>
      <c r="F277" s="36" t="s">
        <v>16</v>
      </c>
      <c r="G277" s="37">
        <f>G276 + TIME($E$2,$F$2,0)</f>
        <v>45071.333333333336</v>
      </c>
      <c r="H277" s="37">
        <f>G277+TIME(ROUNDDOWN(D277,0),(D277-ROUNDDOWN(D277,0))*60,0)</f>
        <v>45071.666666666672</v>
      </c>
      <c r="I277" s="38"/>
    </row>
    <row r="278" spans="1:9">
      <c r="A278" s="45">
        <f>A276+1</f>
        <v>71</v>
      </c>
      <c r="B278" s="28"/>
      <c r="C278" s="29"/>
      <c r="D278" s="29">
        <f>SUM(D275:D275)</f>
        <v>8</v>
      </c>
      <c r="E278" s="204"/>
      <c r="F278" s="28"/>
      <c r="G278" s="30">
        <f>VLOOKUP(A278,[3]Reference!$AT$61:$AY$285,5,0)</f>
        <v>45072</v>
      </c>
      <c r="H278" s="30">
        <f>G278</f>
        <v>45072</v>
      </c>
      <c r="I278" s="38"/>
    </row>
    <row r="279" spans="1:9" ht="26.4">
      <c r="A279" s="32">
        <v>1</v>
      </c>
      <c r="B279" s="72" t="s">
        <v>248</v>
      </c>
      <c r="C279" s="74" t="s">
        <v>135</v>
      </c>
      <c r="D279" s="43">
        <v>8</v>
      </c>
      <c r="E279" s="130" t="s">
        <v>28</v>
      </c>
      <c r="F279" s="36" t="s">
        <v>14</v>
      </c>
      <c r="G279" s="37">
        <f>G278 + TIME($E$2,$F$2,0)</f>
        <v>45072.333333333336</v>
      </c>
      <c r="H279" s="37">
        <f>G279+TIME(ROUNDDOWN(D279,0),(D279-ROUNDDOWN(D279,0))*60,0)</f>
        <v>45072.666666666672</v>
      </c>
      <c r="I279" s="38"/>
    </row>
    <row r="280" spans="1:9">
      <c r="A280" s="45">
        <f>A278+1</f>
        <v>72</v>
      </c>
      <c r="B280" s="28"/>
      <c r="C280" s="29"/>
      <c r="D280" s="29">
        <f>SUM(D277:D277)</f>
        <v>8</v>
      </c>
      <c r="E280" s="204"/>
      <c r="F280" s="28"/>
      <c r="G280" s="30">
        <f>VLOOKUP(A280,[3]Reference!$AT$61:$AY$285,5,0)</f>
        <v>45075</v>
      </c>
      <c r="H280" s="30">
        <f>G280</f>
        <v>45075</v>
      </c>
      <c r="I280" s="38"/>
    </row>
    <row r="281" spans="1:9" ht="26.4">
      <c r="A281" s="32">
        <v>1</v>
      </c>
      <c r="B281" s="72" t="s">
        <v>48</v>
      </c>
      <c r="C281" s="74" t="s">
        <v>135</v>
      </c>
      <c r="D281" s="43">
        <v>8</v>
      </c>
      <c r="E281" s="130" t="s">
        <v>143</v>
      </c>
      <c r="F281" s="36" t="s">
        <v>16</v>
      </c>
      <c r="G281" s="37">
        <f>G280 + TIME($E$2,$F$2,0)</f>
        <v>45075.333333333336</v>
      </c>
      <c r="H281" s="37">
        <f>G281+TIME(ROUNDDOWN(D281,0),(D281-ROUNDDOWN(D281,0))*60,0)</f>
        <v>45075.666666666672</v>
      </c>
      <c r="I281" s="38"/>
    </row>
    <row r="282" spans="1:9">
      <c r="A282" s="45">
        <f>A280+1</f>
        <v>73</v>
      </c>
      <c r="B282" s="27"/>
      <c r="C282" s="67"/>
      <c r="D282" s="67">
        <v>8</v>
      </c>
      <c r="E282" s="206"/>
      <c r="F282" s="77"/>
      <c r="G282" s="30">
        <f>VLOOKUP(A282,[3]Reference!$AT$61:$AY$285,5,0)</f>
        <v>45076</v>
      </c>
      <c r="H282" s="30">
        <f>G282</f>
        <v>45076</v>
      </c>
      <c r="I282" s="38"/>
    </row>
    <row r="283" spans="1:9">
      <c r="A283" s="76">
        <v>1</v>
      </c>
      <c r="B283" s="72" t="s">
        <v>49</v>
      </c>
      <c r="C283" s="88" t="s">
        <v>135</v>
      </c>
      <c r="D283" s="43">
        <v>4</v>
      </c>
      <c r="E283" s="130" t="s">
        <v>143</v>
      </c>
      <c r="F283" s="36" t="s">
        <v>16</v>
      </c>
      <c r="G283" s="37">
        <f>G282 + TIME($E$2,$F$2,0)</f>
        <v>45076.333333333336</v>
      </c>
      <c r="H283" s="37">
        <f>G283+TIME(ROUNDDOWN(D283,0),(D283-ROUNDDOWN(D283,0))*60,0)</f>
        <v>45076.5</v>
      </c>
      <c r="I283" s="38"/>
    </row>
    <row r="284" spans="1:9">
      <c r="A284" s="26">
        <f>A282+1</f>
        <v>74</v>
      </c>
      <c r="B284" s="28"/>
      <c r="C284" s="29"/>
      <c r="D284" s="29">
        <f>SUM(D285:D285)</f>
        <v>8</v>
      </c>
      <c r="E284" s="204"/>
      <c r="F284" s="28"/>
      <c r="G284" s="30">
        <f>VLOOKUP(A284,[3]Reference!$AT$61:$AY$285,5,0)</f>
        <v>45077</v>
      </c>
      <c r="H284" s="30">
        <f>G284</f>
        <v>45077</v>
      </c>
      <c r="I284" s="38"/>
    </row>
    <row r="285" spans="1:9" ht="26.4">
      <c r="A285" s="32">
        <v>1</v>
      </c>
      <c r="B285" s="72" t="s">
        <v>121</v>
      </c>
      <c r="C285" s="88" t="s">
        <v>135</v>
      </c>
      <c r="D285" s="43">
        <v>8</v>
      </c>
      <c r="E285" s="130" t="s">
        <v>143</v>
      </c>
      <c r="F285" s="36" t="s">
        <v>16</v>
      </c>
      <c r="G285" s="37">
        <f>G284 + TIME($E$2,$F$2,0)</f>
        <v>45077.333333333336</v>
      </c>
      <c r="H285" s="37">
        <f>G285+TIME(ROUNDDOWN(D285,0),(D285-ROUNDDOWN(D285,0))*60,0)</f>
        <v>45077.666666666672</v>
      </c>
      <c r="I285" s="38"/>
    </row>
    <row r="286" spans="1:9">
      <c r="A286" s="45">
        <f>A284+1</f>
        <v>75</v>
      </c>
      <c r="B286" s="28"/>
      <c r="C286" s="29"/>
      <c r="D286" s="29">
        <f>SUM(D287:D287)</f>
        <v>8</v>
      </c>
      <c r="E286" s="204"/>
      <c r="F286" s="28"/>
      <c r="G286" s="30">
        <f>VLOOKUP(A286,[3]Reference!$AT$61:$AY$285,5,0)</f>
        <v>45078</v>
      </c>
      <c r="H286" s="30">
        <f>G286</f>
        <v>45078</v>
      </c>
      <c r="I286" s="38"/>
    </row>
    <row r="287" spans="1:9" ht="39.6">
      <c r="A287" s="63">
        <v>1</v>
      </c>
      <c r="B287" s="72" t="s">
        <v>122</v>
      </c>
      <c r="C287" s="88" t="s">
        <v>135</v>
      </c>
      <c r="D287" s="43">
        <v>8</v>
      </c>
      <c r="E287" s="130" t="s">
        <v>28</v>
      </c>
      <c r="F287" s="36" t="s">
        <v>14</v>
      </c>
      <c r="G287" s="37">
        <f>G286 + TIME($E$2,$F$2,0)</f>
        <v>45078.333333333336</v>
      </c>
      <c r="H287" s="37">
        <f>G287+TIME(ROUNDDOWN(D287,0),(D287-ROUNDDOWN(D287,0))*60,0)</f>
        <v>45078.666666666672</v>
      </c>
      <c r="I287" s="38"/>
    </row>
    <row r="288" spans="1:9">
      <c r="A288" s="45">
        <f>A286+1</f>
        <v>76</v>
      </c>
      <c r="B288" s="28"/>
      <c r="C288" s="29"/>
      <c r="D288" s="29">
        <f>SUM(D289:D289)</f>
        <v>8</v>
      </c>
      <c r="E288" s="204"/>
      <c r="F288" s="28"/>
      <c r="G288" s="30">
        <f>VLOOKUP(A288,[3]Reference!$AT$61:$AY$285,5,0)</f>
        <v>45079</v>
      </c>
      <c r="H288" s="30">
        <f>G288</f>
        <v>45079</v>
      </c>
      <c r="I288" s="38"/>
    </row>
    <row r="289" spans="1:9">
      <c r="A289" s="32">
        <v>1</v>
      </c>
      <c r="B289" s="72" t="s">
        <v>123</v>
      </c>
      <c r="C289" s="74" t="s">
        <v>135</v>
      </c>
      <c r="D289" s="43">
        <v>8</v>
      </c>
      <c r="E289" s="130" t="s">
        <v>143</v>
      </c>
      <c r="F289" s="36" t="s">
        <v>16</v>
      </c>
      <c r="G289" s="37">
        <f>G288 + TIME($E$2,$F$2,0)</f>
        <v>45079.333333333336</v>
      </c>
      <c r="H289" s="37">
        <f>G289+TIME(ROUNDDOWN(D289,0),(D289-ROUNDDOWN(D289,0))*60,0)</f>
        <v>45079.666666666672</v>
      </c>
      <c r="I289" s="38"/>
    </row>
    <row r="290" spans="1:9">
      <c r="A290" s="45">
        <f>A288+1</f>
        <v>77</v>
      </c>
      <c r="B290" s="28"/>
      <c r="C290" s="29"/>
      <c r="D290" s="29">
        <f>SUM(D287:D287)</f>
        <v>8</v>
      </c>
      <c r="E290" s="204"/>
      <c r="F290" s="28"/>
      <c r="G290" s="30">
        <f>VLOOKUP(A290,[3]Reference!$AT$61:$AY$285,5,0)</f>
        <v>45082</v>
      </c>
      <c r="H290" s="30">
        <f>G290</f>
        <v>45082</v>
      </c>
      <c r="I290" s="38"/>
    </row>
    <row r="291" spans="1:9">
      <c r="A291" s="32">
        <v>1</v>
      </c>
      <c r="B291" s="72" t="s">
        <v>124</v>
      </c>
      <c r="C291" s="74" t="s">
        <v>135</v>
      </c>
      <c r="D291" s="43">
        <v>8</v>
      </c>
      <c r="E291" s="130" t="s">
        <v>143</v>
      </c>
      <c r="F291" s="36" t="s">
        <v>16</v>
      </c>
      <c r="G291" s="37">
        <f>G290 + TIME($E$2,$F$2,0)</f>
        <v>45082.333333333336</v>
      </c>
      <c r="H291" s="37">
        <f>G291+TIME(ROUNDDOWN(D291,0),(D291-ROUNDDOWN(D291,0))*60,0)</f>
        <v>45082.666666666672</v>
      </c>
      <c r="I291" s="38"/>
    </row>
    <row r="292" spans="1:9">
      <c r="A292" s="45">
        <f>A290+1</f>
        <v>78</v>
      </c>
      <c r="B292" s="28"/>
      <c r="C292" s="29"/>
      <c r="D292" s="29">
        <f>SUM(D289:D289)</f>
        <v>8</v>
      </c>
      <c r="E292" s="204"/>
      <c r="F292" s="28"/>
      <c r="G292" s="30">
        <f>VLOOKUP(A292,[3]Reference!$AT$61:$AY$285,5,0)</f>
        <v>45083</v>
      </c>
      <c r="H292" s="30">
        <f>G292</f>
        <v>45083</v>
      </c>
      <c r="I292" s="38"/>
    </row>
    <row r="293" spans="1:9" ht="26.4">
      <c r="A293" s="76">
        <v>1</v>
      </c>
      <c r="B293" s="72" t="s">
        <v>125</v>
      </c>
      <c r="C293" s="74" t="s">
        <v>135</v>
      </c>
      <c r="D293" s="78">
        <v>4</v>
      </c>
      <c r="E293" s="130" t="s">
        <v>28</v>
      </c>
      <c r="F293" s="36" t="s">
        <v>14</v>
      </c>
      <c r="G293" s="37">
        <f>G292 + TIME($E$2,$F$2,0)</f>
        <v>45083.333333333336</v>
      </c>
      <c r="H293" s="37">
        <f>G293+TIME(ROUNDDOWN(D293,0),(D293-ROUNDDOWN(D293,0))*60,0)</f>
        <v>45083.5</v>
      </c>
      <c r="I293" s="38"/>
    </row>
    <row r="294" spans="1:9" ht="26.4">
      <c r="A294" s="40">
        <v>2</v>
      </c>
      <c r="B294" s="72" t="s">
        <v>126</v>
      </c>
      <c r="C294" s="74" t="s">
        <v>135</v>
      </c>
      <c r="D294" s="42">
        <v>4</v>
      </c>
      <c r="E294" s="130" t="s">
        <v>143</v>
      </c>
      <c r="F294" s="36" t="s">
        <v>16</v>
      </c>
      <c r="G294" s="37">
        <f>H293</f>
        <v>45083.5</v>
      </c>
      <c r="H294" s="37">
        <f>G294+TIME(ROUNDDOWN(D294,0),(D294-ROUNDDOWN(D294,0))*60,0)</f>
        <v>45083.666666666664</v>
      </c>
      <c r="I294" s="38"/>
    </row>
    <row r="295" spans="1:9">
      <c r="A295" s="45">
        <f>A292+1</f>
        <v>79</v>
      </c>
      <c r="B295" s="28"/>
      <c r="C295" s="29"/>
      <c r="D295" s="29">
        <f>SUM(D291:D291)</f>
        <v>8</v>
      </c>
      <c r="E295" s="204"/>
      <c r="F295" s="28"/>
      <c r="G295" s="30">
        <f>VLOOKUP(A295,[3]Reference!$AT$61:$AY$285,5,0)</f>
        <v>45084</v>
      </c>
      <c r="H295" s="30">
        <f>G295</f>
        <v>45084</v>
      </c>
      <c r="I295" s="38"/>
    </row>
    <row r="296" spans="1:9">
      <c r="A296" s="32">
        <v>1</v>
      </c>
      <c r="B296" s="72" t="s">
        <v>127</v>
      </c>
      <c r="C296" s="74" t="s">
        <v>135</v>
      </c>
      <c r="D296" s="43">
        <v>8</v>
      </c>
      <c r="E296" s="130" t="s">
        <v>143</v>
      </c>
      <c r="F296" s="36" t="s">
        <v>18</v>
      </c>
      <c r="G296" s="37">
        <f>G295 + TIME($E$2,$F$2,0)</f>
        <v>45084.333333333336</v>
      </c>
      <c r="H296" s="37">
        <f>G296+TIME(ROUNDDOWN(D296,0),(D296-ROUNDDOWN(D296,0))*60,0)</f>
        <v>45084.666666666672</v>
      </c>
      <c r="I296" s="38"/>
    </row>
    <row r="297" spans="1:9">
      <c r="A297" s="45">
        <f>A295+1</f>
        <v>80</v>
      </c>
      <c r="B297" s="28"/>
      <c r="C297" s="29"/>
      <c r="D297" s="29">
        <f>SUM(D285:D285)</f>
        <v>8</v>
      </c>
      <c r="E297" s="204"/>
      <c r="F297" s="28"/>
      <c r="G297" s="30">
        <f>VLOOKUP(A297,[3]Reference!$AT$61:$AY$285,5,0)</f>
        <v>45085</v>
      </c>
      <c r="H297" s="30">
        <f>G297</f>
        <v>45085</v>
      </c>
      <c r="I297" s="38"/>
    </row>
    <row r="298" spans="1:9" ht="26.4">
      <c r="A298" s="32">
        <v>1</v>
      </c>
      <c r="B298" s="72" t="s">
        <v>128</v>
      </c>
      <c r="C298" s="74" t="s">
        <v>135</v>
      </c>
      <c r="D298" s="43">
        <v>8</v>
      </c>
      <c r="E298" s="130" t="s">
        <v>143</v>
      </c>
      <c r="F298" s="36" t="s">
        <v>18</v>
      </c>
      <c r="G298" s="37">
        <f>G297 + TIME($E$2,$F$2,0)</f>
        <v>45085.333333333336</v>
      </c>
      <c r="H298" s="37">
        <f>G298+TIME(ROUNDDOWN(D298,0),(D298-ROUNDDOWN(D298,0))*60,0)</f>
        <v>45085.666666666672</v>
      </c>
      <c r="I298" s="38"/>
    </row>
    <row r="299" spans="1:9">
      <c r="A299" s="45">
        <f>A297+1</f>
        <v>81</v>
      </c>
      <c r="B299" s="28"/>
      <c r="C299" s="29"/>
      <c r="D299" s="29">
        <f>SUM(D300)</f>
        <v>8</v>
      </c>
      <c r="E299" s="204"/>
      <c r="F299" s="28"/>
      <c r="G299" s="30">
        <f>VLOOKUP(A299,[3]Reference!$AT$61:$AY$285,5,0)</f>
        <v>45086</v>
      </c>
      <c r="H299" s="30">
        <f>G299</f>
        <v>45086</v>
      </c>
      <c r="I299" s="38"/>
    </row>
    <row r="300" spans="1:9" ht="26.4">
      <c r="A300" s="32">
        <v>1</v>
      </c>
      <c r="B300" s="72" t="s">
        <v>129</v>
      </c>
      <c r="C300" s="74" t="s">
        <v>135</v>
      </c>
      <c r="D300" s="43">
        <v>8</v>
      </c>
      <c r="E300" s="130" t="s">
        <v>28</v>
      </c>
      <c r="F300" s="36" t="s">
        <v>14</v>
      </c>
      <c r="G300" s="37">
        <f>G299 + TIME($E$2,$F$2,0)</f>
        <v>45086.333333333336</v>
      </c>
      <c r="H300" s="37">
        <f>G300+TIME(ROUNDDOWN(D300,0),(D300-ROUNDDOWN(D300,0))*60,0)</f>
        <v>45086.666666666672</v>
      </c>
      <c r="I300" s="38"/>
    </row>
    <row r="301" spans="1:9">
      <c r="A301" s="45">
        <f>A299+1</f>
        <v>82</v>
      </c>
      <c r="B301" s="28"/>
      <c r="C301" s="29"/>
      <c r="D301" s="29">
        <f>SUM(D298:D298)</f>
        <v>8</v>
      </c>
      <c r="E301" s="204"/>
      <c r="F301" s="28"/>
      <c r="G301" s="30">
        <f>VLOOKUP(A301,[3]Reference!$AT$61:$AY$285,5,0)</f>
        <v>45089</v>
      </c>
      <c r="H301" s="30">
        <f>G301</f>
        <v>45089</v>
      </c>
      <c r="I301" s="38"/>
    </row>
    <row r="302" spans="1:9">
      <c r="A302" s="32">
        <v>1</v>
      </c>
      <c r="B302" s="72" t="s">
        <v>130</v>
      </c>
      <c r="C302" s="74" t="s">
        <v>135</v>
      </c>
      <c r="D302" s="43">
        <v>8</v>
      </c>
      <c r="E302" s="130" t="s">
        <v>143</v>
      </c>
      <c r="F302" s="36" t="s">
        <v>18</v>
      </c>
      <c r="G302" s="37">
        <f>G301 + TIME($E$2,$F$2,0)</f>
        <v>45089.333333333336</v>
      </c>
      <c r="H302" s="37">
        <f>G302+TIME(ROUNDDOWN(D302,0),(D302-ROUNDDOWN(D302,0))*60,0)</f>
        <v>45089.666666666672</v>
      </c>
      <c r="I302" s="38"/>
    </row>
    <row r="303" spans="1:9">
      <c r="A303" s="45">
        <f>A301+1</f>
        <v>83</v>
      </c>
      <c r="B303" s="28"/>
      <c r="C303" s="29"/>
      <c r="D303" s="29">
        <f>SUM(D300:D300)</f>
        <v>8</v>
      </c>
      <c r="E303" s="204"/>
      <c r="F303" s="28"/>
      <c r="G303" s="30">
        <f>VLOOKUP(A303,[3]Reference!$AT$61:$AY$285,5,0)</f>
        <v>45090</v>
      </c>
      <c r="H303" s="30">
        <f>G303</f>
        <v>45090</v>
      </c>
      <c r="I303" s="38"/>
    </row>
    <row r="304" spans="1:9" ht="26.4">
      <c r="A304" s="32">
        <v>1</v>
      </c>
      <c r="B304" s="72" t="s">
        <v>131</v>
      </c>
      <c r="C304" s="74"/>
      <c r="D304" s="42">
        <v>8</v>
      </c>
      <c r="E304" s="130" t="s">
        <v>28</v>
      </c>
      <c r="F304" s="36" t="s">
        <v>16</v>
      </c>
      <c r="G304" s="37">
        <f>G303 + TIME($E$2,$F$2,0)</f>
        <v>45090.333333333336</v>
      </c>
      <c r="H304" s="37">
        <f>G304+TIME(ROUNDDOWN(D304,0),(D304-ROUNDDOWN(D304,0))*60,0)</f>
        <v>45090.666666666672</v>
      </c>
      <c r="I304" s="38"/>
    </row>
    <row r="305" spans="1:9">
      <c r="A305" s="45">
        <f>A303+1</f>
        <v>84</v>
      </c>
      <c r="B305" s="55"/>
      <c r="C305" s="29"/>
      <c r="D305" s="29">
        <f>SUM(D300:D300)</f>
        <v>8</v>
      </c>
      <c r="E305" s="204"/>
      <c r="F305" s="28"/>
      <c r="G305" s="30">
        <f>VLOOKUP(A305,[3]Reference!$AT$61:$AY$285,5,0)</f>
        <v>45091</v>
      </c>
      <c r="H305" s="30">
        <f>G305</f>
        <v>45091</v>
      </c>
      <c r="I305" s="38"/>
    </row>
    <row r="306" spans="1:9" ht="26.4">
      <c r="A306" s="32">
        <v>1</v>
      </c>
      <c r="B306" s="72" t="s">
        <v>132</v>
      </c>
      <c r="C306" s="74" t="s">
        <v>135</v>
      </c>
      <c r="D306" s="43">
        <v>8</v>
      </c>
      <c r="E306" s="130" t="s">
        <v>143</v>
      </c>
      <c r="F306" s="36" t="s">
        <v>18</v>
      </c>
      <c r="G306" s="37">
        <f>G305 + TIME($E$2,$F$2,0)</f>
        <v>45091.333333333336</v>
      </c>
      <c r="H306" s="37">
        <f>G306+TIME(ROUNDDOWN(D306,0),(D306-ROUNDDOWN(D306,0))*60,0)</f>
        <v>45091.666666666672</v>
      </c>
      <c r="I306" s="38"/>
    </row>
    <row r="307" spans="1:9">
      <c r="A307" s="45">
        <f>A305+1</f>
        <v>85</v>
      </c>
      <c r="B307" s="27"/>
      <c r="C307" s="67"/>
      <c r="D307" s="67">
        <f>SUM(D282:D282)</f>
        <v>8</v>
      </c>
      <c r="E307" s="206"/>
      <c r="F307" s="77"/>
      <c r="G307" s="30">
        <f>VLOOKUP(A307,[3]Reference!$AT$61:$AY$285,5,0)</f>
        <v>45092</v>
      </c>
      <c r="H307" s="30">
        <f>G307</f>
        <v>45092</v>
      </c>
      <c r="I307" s="38"/>
    </row>
    <row r="308" spans="1:9">
      <c r="A308" s="76">
        <v>1</v>
      </c>
      <c r="B308" s="79" t="s">
        <v>133</v>
      </c>
      <c r="C308" s="88" t="s">
        <v>135</v>
      </c>
      <c r="D308" s="43">
        <v>8</v>
      </c>
      <c r="E308" s="207" t="s">
        <v>134</v>
      </c>
      <c r="F308" s="36" t="s">
        <v>12</v>
      </c>
      <c r="G308" s="37">
        <f>G307 + TIME($E$2,$F$2,0)</f>
        <v>45092.333333333336</v>
      </c>
      <c r="H308" s="37">
        <f>G308+TIME(ROUNDDOWN(D308,0),(D308-ROUNDDOWN(D308,0))*60,0)</f>
        <v>45092.666666666672</v>
      </c>
      <c r="I308" s="38"/>
    </row>
    <row r="309" spans="1:9" s="8" customFormat="1">
      <c r="A309" s="26" t="s">
        <v>50</v>
      </c>
      <c r="B309" s="27"/>
      <c r="C309" s="28"/>
      <c r="D309" s="29">
        <f>SUM(D6:D166)/2</f>
        <v>308.5</v>
      </c>
      <c r="E309" s="96"/>
      <c r="F309" s="28"/>
      <c r="G309" s="80"/>
      <c r="H309" s="80"/>
      <c r="I309" s="38"/>
    </row>
    <row r="310" spans="1:9" s="8" customFormat="1">
      <c r="A310" s="9"/>
      <c r="B310" s="19"/>
      <c r="C310" s="20"/>
      <c r="D310" s="18"/>
      <c r="E310" s="93"/>
      <c r="F310" s="20"/>
      <c r="G310" s="14"/>
      <c r="H310" s="14"/>
      <c r="I310" s="15"/>
    </row>
    <row r="311" spans="1:9" s="8" customFormat="1">
      <c r="A311" s="9"/>
      <c r="B311" s="19"/>
      <c r="C311" s="20"/>
      <c r="D311" s="18"/>
      <c r="E311" s="93"/>
      <c r="F311" s="20"/>
      <c r="G311" s="14"/>
      <c r="H311" s="14"/>
    </row>
    <row r="312" spans="1:9" s="8" customFormat="1">
      <c r="A312" s="9"/>
      <c r="B312" s="19"/>
      <c r="C312" s="20"/>
      <c r="D312" s="18"/>
      <c r="E312" s="93"/>
      <c r="F312" s="20"/>
      <c r="G312" s="14"/>
      <c r="H312" s="14"/>
    </row>
    <row r="313" spans="1:9" s="8" customFormat="1">
      <c r="A313" s="9"/>
      <c r="B313" s="19"/>
      <c r="C313" s="20"/>
      <c r="D313" s="18"/>
      <c r="E313" s="93"/>
      <c r="F313" s="20"/>
      <c r="G313" s="14"/>
      <c r="H313" s="14"/>
    </row>
    <row r="314" spans="1:9" s="8" customFormat="1">
      <c r="A314" s="9"/>
      <c r="B314" s="19"/>
      <c r="C314" s="20"/>
      <c r="D314" s="18"/>
      <c r="E314" s="93"/>
      <c r="F314" s="20"/>
      <c r="G314" s="14"/>
      <c r="H314" s="14"/>
    </row>
    <row r="315" spans="1:9" s="8" customFormat="1">
      <c r="A315" s="9"/>
      <c r="B315" s="19"/>
      <c r="C315" s="20"/>
      <c r="D315" s="18"/>
      <c r="E315" s="93"/>
      <c r="F315" s="20"/>
      <c r="G315" s="14"/>
      <c r="H315" s="14"/>
    </row>
    <row r="316" spans="1:9" s="8" customFormat="1">
      <c r="A316" s="9"/>
      <c r="B316" s="19"/>
      <c r="C316" s="20"/>
      <c r="D316" s="18"/>
      <c r="E316" s="93"/>
      <c r="F316" s="20"/>
      <c r="G316" s="14"/>
      <c r="H316" s="14"/>
    </row>
    <row r="317" spans="1:9" s="8" customFormat="1">
      <c r="A317" s="9"/>
      <c r="B317" s="19"/>
      <c r="C317" s="20"/>
      <c r="D317" s="18"/>
      <c r="E317" s="93"/>
      <c r="F317" s="20"/>
      <c r="G317" s="14"/>
      <c r="H317" s="14"/>
    </row>
    <row r="318" spans="1:9" s="8" customFormat="1">
      <c r="A318" s="9"/>
      <c r="B318" s="19"/>
      <c r="C318" s="20"/>
      <c r="D318" s="18"/>
      <c r="E318" s="93"/>
      <c r="F318" s="20"/>
      <c r="G318" s="81"/>
      <c r="H318" s="14"/>
    </row>
    <row r="319" spans="1:9" s="8" customFormat="1">
      <c r="A319" s="9"/>
      <c r="B319" s="19"/>
      <c r="C319" s="20"/>
      <c r="D319" s="18"/>
      <c r="E319" s="93"/>
      <c r="F319" s="20"/>
      <c r="G319" s="14"/>
      <c r="H319" s="14"/>
      <c r="I319" s="15"/>
    </row>
    <row r="320" spans="1:9" s="8" customFormat="1">
      <c r="A320" s="20"/>
      <c r="B320" s="19"/>
      <c r="C320" s="20"/>
      <c r="D320" s="82"/>
      <c r="E320" s="93"/>
      <c r="F320" s="20"/>
      <c r="G320" s="14"/>
      <c r="H320" s="14"/>
      <c r="I320" s="83"/>
    </row>
    <row r="321" spans="1:9" s="8" customFormat="1">
      <c r="A321" s="20"/>
      <c r="B321" s="19"/>
      <c r="C321" s="20"/>
      <c r="D321" s="82"/>
      <c r="E321" s="93"/>
      <c r="F321" s="20"/>
      <c r="G321" s="14"/>
      <c r="H321" s="14"/>
      <c r="I321" s="83"/>
    </row>
    <row r="322" spans="1:9" s="8" customFormat="1">
      <c r="A322" s="20"/>
      <c r="B322" s="19"/>
      <c r="C322" s="20"/>
      <c r="D322" s="82"/>
      <c r="E322" s="93"/>
      <c r="F322" s="20"/>
      <c r="G322" s="14"/>
      <c r="H322" s="14"/>
      <c r="I322" s="83"/>
    </row>
    <row r="323" spans="1:9" s="8" customFormat="1">
      <c r="A323" s="20"/>
      <c r="B323" s="19"/>
      <c r="C323" s="20"/>
      <c r="D323" s="82"/>
      <c r="E323" s="93"/>
      <c r="F323" s="20"/>
      <c r="G323" s="14"/>
      <c r="H323" s="14"/>
      <c r="I323" s="83"/>
    </row>
    <row r="324" spans="1:9" s="8" customFormat="1">
      <c r="A324" s="20"/>
      <c r="B324" s="19"/>
      <c r="C324" s="20"/>
      <c r="D324" s="82"/>
      <c r="E324" s="93"/>
      <c r="F324" s="20"/>
      <c r="G324" s="14"/>
      <c r="H324" s="14"/>
      <c r="I324" s="83"/>
    </row>
    <row r="325" spans="1:9" s="8" customFormat="1">
      <c r="A325" s="20"/>
      <c r="B325" s="19"/>
      <c r="C325" s="20"/>
      <c r="D325" s="82"/>
      <c r="E325" s="93"/>
      <c r="F325" s="20"/>
      <c r="G325" s="14"/>
      <c r="H325" s="14"/>
      <c r="I325" s="83"/>
    </row>
    <row r="326" spans="1:9" s="8" customFormat="1">
      <c r="A326" s="20"/>
      <c r="B326" s="19"/>
      <c r="C326" s="20"/>
      <c r="D326" s="82"/>
      <c r="E326" s="93"/>
      <c r="F326" s="20"/>
      <c r="G326" s="14"/>
      <c r="H326" s="14"/>
      <c r="I326" s="83"/>
    </row>
    <row r="327" spans="1:9" s="8" customFormat="1">
      <c r="A327" s="20"/>
      <c r="B327" s="19"/>
      <c r="C327" s="20"/>
      <c r="D327" s="82"/>
      <c r="E327" s="93"/>
      <c r="F327" s="20"/>
      <c r="G327" s="14"/>
      <c r="H327" s="14"/>
      <c r="I327" s="83"/>
    </row>
    <row r="328" spans="1:9" s="8" customFormat="1">
      <c r="A328" s="20"/>
      <c r="B328" s="19"/>
      <c r="C328" s="20"/>
      <c r="D328" s="82"/>
      <c r="E328" s="93"/>
      <c r="F328" s="20"/>
      <c r="G328" s="14"/>
      <c r="H328" s="14"/>
      <c r="I328" s="83"/>
    </row>
    <row r="329" spans="1:9" s="8" customFormat="1">
      <c r="A329" s="20"/>
      <c r="B329" s="19"/>
      <c r="C329" s="20"/>
      <c r="D329" s="82"/>
      <c r="E329" s="93"/>
      <c r="F329" s="20"/>
      <c r="G329" s="14"/>
      <c r="H329" s="14"/>
      <c r="I329" s="83"/>
    </row>
    <row r="330" spans="1:9" s="8" customFormat="1">
      <c r="A330" s="20"/>
      <c r="B330" s="19"/>
      <c r="C330" s="20"/>
      <c r="D330" s="82"/>
      <c r="E330" s="93"/>
      <c r="F330" s="20"/>
      <c r="G330" s="14"/>
      <c r="H330" s="14"/>
      <c r="I330" s="83"/>
    </row>
    <row r="331" spans="1:9" s="8" customFormat="1">
      <c r="A331" s="20"/>
      <c r="B331" s="19"/>
      <c r="C331" s="20"/>
      <c r="D331" s="82"/>
      <c r="E331" s="93"/>
      <c r="F331" s="20"/>
      <c r="G331" s="14"/>
      <c r="H331" s="14"/>
      <c r="I331" s="83"/>
    </row>
    <row r="332" spans="1:9" s="8" customFormat="1">
      <c r="A332" s="20"/>
      <c r="B332" s="19"/>
      <c r="C332" s="20"/>
      <c r="D332" s="82"/>
      <c r="E332" s="93"/>
      <c r="F332" s="20"/>
      <c r="G332" s="14"/>
      <c r="H332" s="14"/>
      <c r="I332" s="83"/>
    </row>
    <row r="333" spans="1:9" s="8" customFormat="1">
      <c r="A333" s="20"/>
      <c r="B333" s="19"/>
      <c r="C333" s="20"/>
      <c r="D333" s="82"/>
      <c r="E333" s="93"/>
      <c r="F333" s="20"/>
      <c r="G333" s="14"/>
      <c r="H333" s="14"/>
      <c r="I333" s="83"/>
    </row>
    <row r="334" spans="1:9" s="8" customFormat="1">
      <c r="A334" s="20"/>
      <c r="B334" s="19"/>
      <c r="C334" s="20"/>
      <c r="D334" s="82"/>
      <c r="E334" s="93"/>
      <c r="F334" s="20"/>
      <c r="G334" s="14"/>
      <c r="H334" s="14"/>
      <c r="I334" s="83"/>
    </row>
    <row r="335" spans="1:9" s="8" customFormat="1">
      <c r="A335" s="20"/>
      <c r="B335" s="19"/>
      <c r="C335" s="20"/>
      <c r="D335" s="82"/>
      <c r="E335" s="93"/>
      <c r="F335" s="20"/>
      <c r="G335" s="14"/>
      <c r="H335" s="14"/>
      <c r="I335" s="83"/>
    </row>
    <row r="336" spans="1:9" s="8" customFormat="1">
      <c r="A336" s="20"/>
      <c r="B336" s="19"/>
      <c r="C336" s="20"/>
      <c r="D336" s="82"/>
      <c r="E336" s="93"/>
      <c r="F336" s="20"/>
      <c r="G336" s="14"/>
      <c r="H336" s="14"/>
      <c r="I336" s="83"/>
    </row>
    <row r="337" spans="1:9" s="8" customFormat="1">
      <c r="A337" s="20"/>
      <c r="B337" s="19"/>
      <c r="C337" s="20"/>
      <c r="D337" s="82"/>
      <c r="E337" s="93"/>
      <c r="F337" s="20"/>
      <c r="G337" s="14"/>
      <c r="H337" s="14"/>
      <c r="I337" s="83"/>
    </row>
    <row r="338" spans="1:9" s="8" customFormat="1">
      <c r="A338" s="20"/>
      <c r="B338" s="19"/>
      <c r="C338" s="20"/>
      <c r="D338" s="82"/>
      <c r="E338" s="93"/>
      <c r="F338" s="20"/>
      <c r="G338" s="14"/>
      <c r="H338" s="14"/>
      <c r="I338" s="83"/>
    </row>
    <row r="339" spans="1:9" s="8" customFormat="1">
      <c r="A339" s="20"/>
      <c r="B339" s="19"/>
      <c r="C339" s="20"/>
      <c r="D339" s="82"/>
      <c r="E339" s="93"/>
      <c r="F339" s="20"/>
      <c r="G339" s="14"/>
      <c r="H339" s="14"/>
      <c r="I339" s="83"/>
    </row>
    <row r="340" spans="1:9" s="8" customFormat="1">
      <c r="A340" s="20"/>
      <c r="B340" s="19"/>
      <c r="C340" s="20"/>
      <c r="D340" s="82"/>
      <c r="E340" s="93"/>
      <c r="F340" s="20"/>
      <c r="G340" s="14"/>
      <c r="H340" s="14"/>
      <c r="I340" s="83"/>
    </row>
    <row r="341" spans="1:9" s="8" customFormat="1">
      <c r="A341" s="20"/>
      <c r="B341" s="19"/>
      <c r="C341" s="20"/>
      <c r="D341" s="82"/>
      <c r="E341" s="93"/>
      <c r="F341" s="20"/>
      <c r="G341" s="14"/>
      <c r="H341" s="14"/>
      <c r="I341" s="83"/>
    </row>
    <row r="342" spans="1:9" s="8" customFormat="1">
      <c r="A342" s="20"/>
      <c r="B342" s="19"/>
      <c r="C342" s="20"/>
      <c r="D342" s="82"/>
      <c r="E342" s="93"/>
      <c r="F342" s="20"/>
      <c r="G342" s="14"/>
      <c r="H342" s="14"/>
      <c r="I342" s="83"/>
    </row>
    <row r="343" spans="1:9" s="8" customFormat="1">
      <c r="A343" s="20"/>
      <c r="B343" s="19"/>
      <c r="C343" s="20"/>
      <c r="D343" s="82"/>
      <c r="E343" s="93"/>
      <c r="F343" s="20"/>
      <c r="G343" s="14"/>
      <c r="H343" s="14"/>
      <c r="I343" s="83"/>
    </row>
    <row r="344" spans="1:9" s="8" customFormat="1">
      <c r="A344" s="20"/>
      <c r="B344" s="19"/>
      <c r="C344" s="20"/>
      <c r="D344" s="82"/>
      <c r="E344" s="93"/>
      <c r="F344" s="20"/>
      <c r="G344" s="14"/>
      <c r="H344" s="14"/>
      <c r="I344" s="83"/>
    </row>
    <row r="345" spans="1:9" s="8" customFormat="1">
      <c r="A345" s="20"/>
      <c r="B345" s="19"/>
      <c r="C345" s="20"/>
      <c r="D345" s="82"/>
      <c r="E345" s="93"/>
      <c r="F345" s="20"/>
      <c r="G345" s="14"/>
      <c r="H345" s="14"/>
      <c r="I345" s="83"/>
    </row>
    <row r="346" spans="1:9" s="8" customFormat="1">
      <c r="A346" s="20"/>
      <c r="B346" s="19"/>
      <c r="C346" s="20"/>
      <c r="D346" s="82"/>
      <c r="E346" s="93"/>
      <c r="F346" s="20"/>
      <c r="G346" s="14"/>
      <c r="H346" s="14"/>
      <c r="I346" s="83"/>
    </row>
    <row r="347" spans="1:9" s="8" customFormat="1">
      <c r="A347" s="20"/>
      <c r="B347" s="19"/>
      <c r="C347" s="20"/>
      <c r="D347" s="82"/>
      <c r="E347" s="93"/>
      <c r="F347" s="20"/>
      <c r="G347" s="14"/>
      <c r="H347" s="14"/>
      <c r="I347" s="83"/>
    </row>
    <row r="348" spans="1:9" s="8" customFormat="1">
      <c r="A348" s="20"/>
      <c r="B348" s="19"/>
      <c r="C348" s="20"/>
      <c r="D348" s="82"/>
      <c r="E348" s="93"/>
      <c r="F348" s="20"/>
      <c r="G348" s="14"/>
      <c r="H348" s="14"/>
      <c r="I348" s="83"/>
    </row>
    <row r="349" spans="1:9" s="8" customFormat="1">
      <c r="A349" s="20"/>
      <c r="B349" s="19"/>
      <c r="C349" s="20"/>
      <c r="D349" s="82"/>
      <c r="E349" s="93"/>
      <c r="F349" s="20"/>
      <c r="G349" s="14"/>
      <c r="H349" s="14"/>
      <c r="I349" s="83"/>
    </row>
    <row r="350" spans="1:9" s="8" customFormat="1">
      <c r="A350" s="20"/>
      <c r="B350" s="19"/>
      <c r="C350" s="20"/>
      <c r="D350" s="82"/>
      <c r="E350" s="93"/>
      <c r="F350" s="20"/>
      <c r="G350" s="14"/>
      <c r="H350" s="14"/>
      <c r="I350" s="83"/>
    </row>
    <row r="351" spans="1:9" s="8" customFormat="1">
      <c r="A351" s="20"/>
      <c r="B351" s="19"/>
      <c r="C351" s="20"/>
      <c r="D351" s="82"/>
      <c r="E351" s="93"/>
      <c r="F351" s="20"/>
      <c r="G351" s="14"/>
      <c r="H351" s="14"/>
      <c r="I351" s="83"/>
    </row>
    <row r="352" spans="1:9" s="8" customFormat="1">
      <c r="A352" s="20"/>
      <c r="B352" s="19"/>
      <c r="C352" s="20"/>
      <c r="D352" s="82"/>
      <c r="E352" s="93"/>
      <c r="F352" s="20"/>
      <c r="G352" s="14"/>
      <c r="H352" s="14"/>
      <c r="I352" s="83"/>
    </row>
    <row r="353" spans="1:9" s="8" customFormat="1">
      <c r="A353" s="20"/>
      <c r="B353" s="19"/>
      <c r="C353" s="20"/>
      <c r="D353" s="82"/>
      <c r="E353" s="93"/>
      <c r="F353" s="20"/>
      <c r="G353" s="14"/>
      <c r="H353" s="14"/>
      <c r="I353" s="83"/>
    </row>
    <row r="354" spans="1:9" s="8" customFormat="1">
      <c r="A354" s="20"/>
      <c r="B354" s="19"/>
      <c r="C354" s="20"/>
      <c r="D354" s="82"/>
      <c r="E354" s="93"/>
      <c r="F354" s="20"/>
      <c r="G354" s="14"/>
      <c r="H354" s="14"/>
      <c r="I354" s="83"/>
    </row>
    <row r="355" spans="1:9" s="8" customFormat="1">
      <c r="A355" s="20"/>
      <c r="B355" s="19"/>
      <c r="C355" s="20"/>
      <c r="D355" s="82"/>
      <c r="E355" s="93"/>
      <c r="F355" s="20"/>
      <c r="G355" s="14"/>
      <c r="H355" s="14"/>
      <c r="I355" s="83"/>
    </row>
    <row r="356" spans="1:9" s="8" customFormat="1">
      <c r="A356" s="20"/>
      <c r="B356" s="19"/>
      <c r="C356" s="20"/>
      <c r="D356" s="82"/>
      <c r="E356" s="93"/>
      <c r="F356" s="20"/>
      <c r="G356" s="14"/>
      <c r="H356" s="14"/>
      <c r="I356" s="83"/>
    </row>
    <row r="357" spans="1:9" s="8" customFormat="1">
      <c r="A357" s="20"/>
      <c r="B357" s="19"/>
      <c r="C357" s="20"/>
      <c r="D357" s="82"/>
      <c r="E357" s="93"/>
      <c r="F357" s="20"/>
      <c r="G357" s="14"/>
      <c r="H357" s="14"/>
      <c r="I357" s="83"/>
    </row>
    <row r="358" spans="1:9" s="8" customFormat="1">
      <c r="A358" s="20"/>
      <c r="B358" s="19"/>
      <c r="C358" s="20"/>
      <c r="D358" s="82"/>
      <c r="E358" s="93"/>
      <c r="F358" s="20"/>
      <c r="G358" s="14"/>
      <c r="H358" s="14"/>
      <c r="I358" s="83"/>
    </row>
    <row r="359" spans="1:9" s="8" customFormat="1">
      <c r="A359" s="20"/>
      <c r="B359" s="19"/>
      <c r="C359" s="20"/>
      <c r="D359" s="82"/>
      <c r="E359" s="93"/>
      <c r="F359" s="20"/>
      <c r="G359" s="14"/>
      <c r="H359" s="14"/>
      <c r="I359" s="83"/>
    </row>
    <row r="360" spans="1:9" s="8" customFormat="1">
      <c r="A360" s="20"/>
      <c r="B360" s="19"/>
      <c r="C360" s="20"/>
      <c r="D360" s="82"/>
      <c r="E360" s="93"/>
      <c r="F360" s="20"/>
      <c r="G360" s="14"/>
      <c r="H360" s="14"/>
      <c r="I360" s="83"/>
    </row>
    <row r="361" spans="1:9" s="8" customFormat="1">
      <c r="A361" s="20"/>
      <c r="B361" s="19"/>
      <c r="C361" s="20"/>
      <c r="D361" s="82"/>
      <c r="E361" s="93"/>
      <c r="F361" s="20"/>
      <c r="G361" s="14"/>
      <c r="H361" s="14"/>
      <c r="I361" s="83"/>
    </row>
    <row r="362" spans="1:9" s="8" customFormat="1">
      <c r="A362" s="20"/>
      <c r="B362" s="19"/>
      <c r="C362" s="20"/>
      <c r="D362" s="82"/>
      <c r="E362" s="93"/>
      <c r="F362" s="20"/>
      <c r="G362" s="14"/>
      <c r="H362" s="14"/>
      <c r="I362" s="83"/>
    </row>
    <row r="363" spans="1:9" s="8" customFormat="1">
      <c r="A363" s="20"/>
      <c r="B363" s="19"/>
      <c r="C363" s="20"/>
      <c r="D363" s="82"/>
      <c r="E363" s="93"/>
      <c r="F363" s="20"/>
      <c r="G363" s="14"/>
      <c r="H363" s="14"/>
      <c r="I363" s="83"/>
    </row>
    <row r="364" spans="1:9" s="8" customFormat="1">
      <c r="A364" s="20"/>
      <c r="B364" s="19"/>
      <c r="C364" s="20"/>
      <c r="D364" s="82"/>
      <c r="E364" s="93"/>
      <c r="F364" s="20"/>
      <c r="G364" s="14"/>
      <c r="H364" s="14"/>
      <c r="I364" s="83"/>
    </row>
    <row r="365" spans="1:9" s="8" customFormat="1">
      <c r="A365" s="20"/>
      <c r="B365" s="19"/>
      <c r="C365" s="20"/>
      <c r="D365" s="82"/>
      <c r="E365" s="93"/>
      <c r="F365" s="20"/>
      <c r="G365" s="14"/>
      <c r="H365" s="14"/>
      <c r="I365" s="83"/>
    </row>
    <row r="366" spans="1:9" s="8" customFormat="1">
      <c r="A366" s="20"/>
      <c r="B366" s="19"/>
      <c r="C366" s="20"/>
      <c r="D366" s="82"/>
      <c r="E366" s="93"/>
      <c r="F366" s="20"/>
      <c r="G366" s="14"/>
      <c r="H366" s="14"/>
      <c r="I366" s="83"/>
    </row>
    <row r="367" spans="1:9" s="8" customFormat="1">
      <c r="A367" s="20"/>
      <c r="B367" s="19"/>
      <c r="C367" s="20"/>
      <c r="D367" s="82"/>
      <c r="E367" s="93"/>
      <c r="F367" s="20"/>
      <c r="G367" s="14"/>
      <c r="H367" s="14"/>
      <c r="I367" s="83"/>
    </row>
    <row r="368" spans="1:9" s="8" customFormat="1">
      <c r="A368" s="20"/>
      <c r="B368" s="19"/>
      <c r="C368" s="20"/>
      <c r="D368" s="82"/>
      <c r="E368" s="93"/>
      <c r="F368" s="20"/>
      <c r="G368" s="14"/>
      <c r="H368" s="14"/>
      <c r="I368" s="83"/>
    </row>
    <row r="369" spans="1:9" s="8" customFormat="1">
      <c r="A369" s="20"/>
      <c r="B369" s="19"/>
      <c r="C369" s="20"/>
      <c r="D369" s="82"/>
      <c r="E369" s="93"/>
      <c r="F369" s="20"/>
      <c r="G369" s="14"/>
      <c r="H369" s="14"/>
      <c r="I369" s="83"/>
    </row>
    <row r="370" spans="1:9" s="8" customFormat="1">
      <c r="A370" s="20"/>
      <c r="B370" s="19"/>
      <c r="C370" s="20"/>
      <c r="D370" s="82"/>
      <c r="E370" s="93"/>
      <c r="F370" s="20"/>
      <c r="G370" s="14"/>
      <c r="H370" s="14"/>
      <c r="I370" s="83"/>
    </row>
    <row r="371" spans="1:9" s="8" customFormat="1">
      <c r="A371" s="20"/>
      <c r="B371" s="19"/>
      <c r="C371" s="20"/>
      <c r="D371" s="82"/>
      <c r="E371" s="93"/>
      <c r="F371" s="20"/>
      <c r="G371" s="14"/>
      <c r="H371" s="14"/>
      <c r="I371" s="83"/>
    </row>
    <row r="372" spans="1:9" s="8" customFormat="1">
      <c r="A372" s="20"/>
      <c r="B372" s="19"/>
      <c r="C372" s="20"/>
      <c r="D372" s="82"/>
      <c r="E372" s="93"/>
      <c r="F372" s="20"/>
      <c r="G372" s="14"/>
      <c r="H372" s="14"/>
      <c r="I372" s="83"/>
    </row>
    <row r="373" spans="1:9" s="8" customFormat="1">
      <c r="A373" s="20"/>
      <c r="B373" s="19"/>
      <c r="C373" s="20"/>
      <c r="D373" s="82"/>
      <c r="E373" s="93"/>
      <c r="F373" s="20"/>
      <c r="G373" s="14"/>
      <c r="H373" s="14"/>
      <c r="I373" s="83"/>
    </row>
    <row r="374" spans="1:9" s="8" customFormat="1">
      <c r="A374" s="20"/>
      <c r="B374" s="19"/>
      <c r="C374" s="20"/>
      <c r="D374" s="82"/>
      <c r="E374" s="93"/>
      <c r="F374" s="20"/>
      <c r="G374" s="14"/>
      <c r="H374" s="14"/>
      <c r="I374" s="83"/>
    </row>
    <row r="375" spans="1:9" s="8" customFormat="1">
      <c r="A375" s="20"/>
      <c r="B375" s="19"/>
      <c r="C375" s="20"/>
      <c r="D375" s="82"/>
      <c r="E375" s="93"/>
      <c r="F375" s="20"/>
      <c r="G375" s="14"/>
      <c r="H375" s="14"/>
      <c r="I375" s="83"/>
    </row>
    <row r="376" spans="1:9" s="8" customFormat="1">
      <c r="A376" s="20"/>
      <c r="B376" s="19"/>
      <c r="C376" s="20"/>
      <c r="D376" s="82"/>
      <c r="E376" s="93"/>
      <c r="F376" s="20"/>
      <c r="G376" s="14"/>
      <c r="H376" s="14"/>
      <c r="I376" s="83"/>
    </row>
    <row r="377" spans="1:9" s="8" customFormat="1">
      <c r="A377" s="20"/>
      <c r="B377" s="19"/>
      <c r="C377" s="20"/>
      <c r="D377" s="82"/>
      <c r="E377" s="93"/>
      <c r="F377" s="20"/>
      <c r="G377" s="14"/>
      <c r="H377" s="14"/>
      <c r="I377" s="83"/>
    </row>
    <row r="378" spans="1:9" s="8" customFormat="1">
      <c r="A378" s="20"/>
      <c r="B378" s="19"/>
      <c r="C378" s="20"/>
      <c r="D378" s="82"/>
      <c r="E378" s="93"/>
      <c r="F378" s="20"/>
      <c r="G378" s="14"/>
      <c r="H378" s="14"/>
      <c r="I378" s="83"/>
    </row>
    <row r="379" spans="1:9" s="8" customFormat="1">
      <c r="A379" s="20"/>
      <c r="B379" s="19"/>
      <c r="C379" s="20"/>
      <c r="D379" s="82"/>
      <c r="E379" s="93"/>
      <c r="F379" s="20"/>
      <c r="G379" s="14"/>
      <c r="H379" s="14"/>
      <c r="I379" s="83"/>
    </row>
    <row r="380" spans="1:9" s="8" customFormat="1">
      <c r="A380" s="20"/>
      <c r="B380" s="19"/>
      <c r="C380" s="20"/>
      <c r="D380" s="82"/>
      <c r="E380" s="93"/>
      <c r="F380" s="20"/>
      <c r="G380" s="14"/>
      <c r="H380" s="14"/>
      <c r="I380" s="83"/>
    </row>
    <row r="381" spans="1:9" s="8" customFormat="1">
      <c r="A381" s="20"/>
      <c r="B381" s="19"/>
      <c r="C381" s="20"/>
      <c r="D381" s="82"/>
      <c r="E381" s="93"/>
      <c r="F381" s="20"/>
      <c r="G381" s="14"/>
      <c r="H381" s="14"/>
      <c r="I381" s="83"/>
    </row>
    <row r="382" spans="1:9" s="8" customFormat="1">
      <c r="A382" s="20"/>
      <c r="B382" s="19"/>
      <c r="C382" s="20"/>
      <c r="D382" s="82"/>
      <c r="E382" s="93"/>
      <c r="F382" s="20"/>
      <c r="G382" s="14"/>
      <c r="H382" s="14"/>
      <c r="I382" s="83"/>
    </row>
    <row r="383" spans="1:9" s="8" customFormat="1">
      <c r="A383" s="20"/>
      <c r="B383" s="19"/>
      <c r="C383" s="20"/>
      <c r="D383" s="82"/>
      <c r="E383" s="93"/>
      <c r="F383" s="20"/>
      <c r="G383" s="14"/>
      <c r="H383" s="14"/>
      <c r="I383" s="83"/>
    </row>
    <row r="384" spans="1:9" s="8" customFormat="1">
      <c r="A384" s="20"/>
      <c r="B384" s="19"/>
      <c r="C384" s="20"/>
      <c r="D384" s="82"/>
      <c r="E384" s="93"/>
      <c r="F384" s="20"/>
      <c r="G384" s="14"/>
      <c r="H384" s="14"/>
      <c r="I384" s="83"/>
    </row>
    <row r="385" spans="1:9" s="8" customFormat="1">
      <c r="A385" s="20"/>
      <c r="B385" s="19"/>
      <c r="C385" s="20"/>
      <c r="D385" s="82"/>
      <c r="E385" s="93"/>
      <c r="F385" s="20"/>
      <c r="G385" s="14"/>
      <c r="H385" s="14"/>
      <c r="I385" s="83"/>
    </row>
    <row r="386" spans="1:9" s="8" customFormat="1">
      <c r="A386" s="20"/>
      <c r="B386" s="19"/>
      <c r="C386" s="20"/>
      <c r="D386" s="82"/>
      <c r="E386" s="93"/>
      <c r="F386" s="20"/>
      <c r="G386" s="14"/>
      <c r="H386" s="14"/>
      <c r="I386" s="83"/>
    </row>
    <row r="387" spans="1:9" s="8" customFormat="1">
      <c r="A387" s="20"/>
      <c r="B387" s="19"/>
      <c r="C387" s="20"/>
      <c r="D387" s="82"/>
      <c r="E387" s="93"/>
      <c r="F387" s="20"/>
      <c r="G387" s="14"/>
      <c r="H387" s="14"/>
      <c r="I387" s="83"/>
    </row>
    <row r="388" spans="1:9" s="8" customFormat="1">
      <c r="A388" s="20"/>
      <c r="B388" s="19"/>
      <c r="C388" s="20"/>
      <c r="D388" s="82"/>
      <c r="E388" s="93"/>
      <c r="F388" s="20"/>
      <c r="G388" s="14"/>
      <c r="H388" s="14"/>
      <c r="I388" s="83"/>
    </row>
    <row r="389" spans="1:9" s="8" customFormat="1">
      <c r="A389" s="20"/>
      <c r="B389" s="19"/>
      <c r="C389" s="20"/>
      <c r="D389" s="82"/>
      <c r="E389" s="93"/>
      <c r="F389" s="20"/>
      <c r="G389" s="14"/>
      <c r="H389" s="14"/>
      <c r="I389" s="83"/>
    </row>
    <row r="390" spans="1:9" s="8" customFormat="1">
      <c r="A390" s="20"/>
      <c r="B390" s="19"/>
      <c r="C390" s="20"/>
      <c r="D390" s="82"/>
      <c r="E390" s="93"/>
      <c r="F390" s="20"/>
      <c r="G390" s="14"/>
      <c r="H390" s="14"/>
      <c r="I390" s="83"/>
    </row>
    <row r="391" spans="1:9" s="8" customFormat="1">
      <c r="A391" s="20"/>
      <c r="B391" s="19"/>
      <c r="C391" s="20"/>
      <c r="D391" s="82"/>
      <c r="E391" s="93"/>
      <c r="F391" s="20"/>
      <c r="G391" s="14"/>
      <c r="H391" s="14"/>
      <c r="I391" s="83"/>
    </row>
    <row r="392" spans="1:9" s="8" customFormat="1">
      <c r="A392" s="20"/>
      <c r="B392" s="19"/>
      <c r="C392" s="20"/>
      <c r="D392" s="82"/>
      <c r="E392" s="93"/>
      <c r="F392" s="20"/>
      <c r="G392" s="14"/>
      <c r="H392" s="14"/>
      <c r="I392" s="83"/>
    </row>
    <row r="393" spans="1:9" s="8" customFormat="1">
      <c r="A393" s="20"/>
      <c r="B393" s="19"/>
      <c r="C393" s="20"/>
      <c r="D393" s="82"/>
      <c r="E393" s="93"/>
      <c r="F393" s="20"/>
      <c r="G393" s="14"/>
      <c r="H393" s="14"/>
      <c r="I393" s="83"/>
    </row>
    <row r="394" spans="1:9" s="8" customFormat="1">
      <c r="A394" s="20"/>
      <c r="B394" s="19"/>
      <c r="C394" s="20"/>
      <c r="D394" s="82"/>
      <c r="E394" s="93"/>
      <c r="F394" s="20"/>
      <c r="G394" s="14"/>
      <c r="H394" s="14"/>
      <c r="I394" s="83"/>
    </row>
    <row r="395" spans="1:9" s="8" customFormat="1">
      <c r="A395" s="20"/>
      <c r="B395" s="19"/>
      <c r="C395" s="20"/>
      <c r="D395" s="82"/>
      <c r="E395" s="93"/>
      <c r="F395" s="20"/>
      <c r="G395" s="14"/>
      <c r="H395" s="14"/>
      <c r="I395" s="83"/>
    </row>
    <row r="396" spans="1:9" s="8" customFormat="1">
      <c r="A396" s="20"/>
      <c r="B396" s="19"/>
      <c r="C396" s="20"/>
      <c r="D396" s="82"/>
      <c r="E396" s="93"/>
      <c r="F396" s="20"/>
      <c r="G396" s="14"/>
      <c r="H396" s="14"/>
      <c r="I396" s="83"/>
    </row>
    <row r="397" spans="1:9" s="8" customFormat="1">
      <c r="A397" s="20"/>
      <c r="B397" s="19"/>
      <c r="C397" s="20"/>
      <c r="D397" s="82"/>
      <c r="E397" s="93"/>
      <c r="F397" s="20"/>
      <c r="G397" s="14"/>
      <c r="H397" s="14"/>
      <c r="I397" s="83"/>
    </row>
    <row r="398" spans="1:9" s="8" customFormat="1">
      <c r="A398" s="20"/>
      <c r="B398" s="19"/>
      <c r="C398" s="20"/>
      <c r="D398" s="82"/>
      <c r="E398" s="93"/>
      <c r="F398" s="20"/>
      <c r="G398" s="14"/>
      <c r="H398" s="14"/>
      <c r="I398" s="83"/>
    </row>
    <row r="399" spans="1:9" s="8" customFormat="1">
      <c r="A399" s="20"/>
      <c r="B399" s="19"/>
      <c r="C399" s="20"/>
      <c r="D399" s="82"/>
      <c r="E399" s="93"/>
      <c r="F399" s="20"/>
      <c r="G399" s="14"/>
      <c r="H399" s="14"/>
      <c r="I399" s="83"/>
    </row>
    <row r="400" spans="1:9" s="8" customFormat="1">
      <c r="A400" s="20"/>
      <c r="B400" s="19"/>
      <c r="C400" s="20"/>
      <c r="D400" s="82"/>
      <c r="E400" s="93"/>
      <c r="F400" s="20"/>
      <c r="G400" s="14"/>
      <c r="H400" s="14"/>
      <c r="I400" s="83"/>
    </row>
    <row r="401" spans="1:9" s="8" customFormat="1">
      <c r="A401" s="20"/>
      <c r="B401" s="19"/>
      <c r="C401" s="20"/>
      <c r="D401" s="82"/>
      <c r="E401" s="93"/>
      <c r="F401" s="20"/>
      <c r="G401" s="14"/>
      <c r="H401" s="14"/>
      <c r="I401" s="83"/>
    </row>
    <row r="402" spans="1:9" s="8" customFormat="1">
      <c r="A402" s="20"/>
      <c r="B402" s="19"/>
      <c r="C402" s="20"/>
      <c r="D402" s="82"/>
      <c r="E402" s="93"/>
      <c r="F402" s="20"/>
      <c r="G402" s="14"/>
      <c r="H402" s="14"/>
      <c r="I402" s="83"/>
    </row>
    <row r="403" spans="1:9" s="8" customFormat="1">
      <c r="A403" s="20"/>
      <c r="B403" s="19"/>
      <c r="C403" s="20"/>
      <c r="D403" s="82"/>
      <c r="E403" s="93"/>
      <c r="F403" s="20"/>
      <c r="G403" s="14"/>
      <c r="H403" s="14"/>
      <c r="I403" s="83"/>
    </row>
    <row r="404" spans="1:9" s="8" customFormat="1">
      <c r="A404" s="20"/>
      <c r="B404" s="19"/>
      <c r="C404" s="20"/>
      <c r="D404" s="82"/>
      <c r="E404" s="93"/>
      <c r="F404" s="20"/>
      <c r="G404" s="14"/>
      <c r="H404" s="14"/>
      <c r="I404" s="83"/>
    </row>
    <row r="405" spans="1:9" s="8" customFormat="1">
      <c r="A405" s="20"/>
      <c r="B405" s="19"/>
      <c r="C405" s="20"/>
      <c r="D405" s="82"/>
      <c r="E405" s="93"/>
      <c r="F405" s="20"/>
      <c r="G405" s="14"/>
      <c r="H405" s="14"/>
      <c r="I405" s="83"/>
    </row>
    <row r="406" spans="1:9" s="8" customFormat="1">
      <c r="A406" s="20"/>
      <c r="B406" s="19"/>
      <c r="C406" s="20"/>
      <c r="D406" s="82"/>
      <c r="E406" s="93"/>
      <c r="F406" s="20"/>
      <c r="G406" s="14"/>
      <c r="H406" s="14"/>
      <c r="I406" s="83"/>
    </row>
    <row r="407" spans="1:9" s="8" customFormat="1">
      <c r="A407" s="20"/>
      <c r="B407" s="19"/>
      <c r="C407" s="20"/>
      <c r="D407" s="82"/>
      <c r="E407" s="93"/>
      <c r="F407" s="20"/>
      <c r="G407" s="14"/>
      <c r="H407" s="14"/>
      <c r="I407" s="83"/>
    </row>
    <row r="408" spans="1:9" s="8" customFormat="1">
      <c r="A408" s="20"/>
      <c r="B408" s="19"/>
      <c r="C408" s="20"/>
      <c r="D408" s="82"/>
      <c r="E408" s="93"/>
      <c r="F408" s="20"/>
      <c r="G408" s="14"/>
      <c r="H408" s="14"/>
      <c r="I408" s="83"/>
    </row>
    <row r="409" spans="1:9" s="8" customFormat="1">
      <c r="A409" s="20"/>
      <c r="B409" s="19"/>
      <c r="C409" s="20"/>
      <c r="D409" s="82"/>
      <c r="E409" s="93"/>
      <c r="F409" s="20"/>
      <c r="G409" s="14"/>
      <c r="H409" s="14"/>
      <c r="I409" s="83"/>
    </row>
    <row r="410" spans="1:9" s="8" customFormat="1">
      <c r="A410" s="20"/>
      <c r="B410" s="19"/>
      <c r="C410" s="20"/>
      <c r="D410" s="82"/>
      <c r="E410" s="93"/>
      <c r="F410" s="20"/>
      <c r="G410" s="14"/>
      <c r="H410" s="14"/>
      <c r="I410" s="83"/>
    </row>
    <row r="411" spans="1:9" s="8" customFormat="1">
      <c r="A411" s="20"/>
      <c r="B411" s="19"/>
      <c r="C411" s="20"/>
      <c r="D411" s="82"/>
      <c r="E411" s="93"/>
      <c r="F411" s="20"/>
      <c r="G411" s="14"/>
      <c r="H411" s="14"/>
      <c r="I411" s="83"/>
    </row>
    <row r="412" spans="1:9" s="8" customFormat="1">
      <c r="A412" s="20"/>
      <c r="B412" s="19"/>
      <c r="C412" s="20"/>
      <c r="D412" s="82"/>
      <c r="E412" s="93"/>
      <c r="F412" s="20"/>
      <c r="G412" s="14"/>
      <c r="H412" s="14"/>
      <c r="I412" s="83"/>
    </row>
    <row r="413" spans="1:9" s="8" customFormat="1">
      <c r="A413" s="20"/>
      <c r="B413" s="19"/>
      <c r="C413" s="20"/>
      <c r="D413" s="82"/>
      <c r="E413" s="93"/>
      <c r="F413" s="20"/>
      <c r="G413" s="14"/>
      <c r="H413" s="14"/>
      <c r="I413" s="83"/>
    </row>
    <row r="414" spans="1:9" s="8" customFormat="1">
      <c r="A414" s="20"/>
      <c r="B414" s="19"/>
      <c r="C414" s="20"/>
      <c r="D414" s="82"/>
      <c r="E414" s="93"/>
      <c r="F414" s="20"/>
      <c r="G414" s="14"/>
      <c r="H414" s="14"/>
      <c r="I414" s="83"/>
    </row>
    <row r="415" spans="1:9" s="8" customFormat="1">
      <c r="A415" s="20"/>
      <c r="B415" s="19"/>
      <c r="C415" s="20"/>
      <c r="D415" s="82"/>
      <c r="E415" s="93"/>
      <c r="F415" s="20"/>
      <c r="G415" s="14"/>
      <c r="H415" s="14"/>
      <c r="I415" s="83"/>
    </row>
    <row r="416" spans="1:9" s="8" customFormat="1">
      <c r="A416" s="20"/>
      <c r="B416" s="19"/>
      <c r="C416" s="20"/>
      <c r="D416" s="82"/>
      <c r="E416" s="93"/>
      <c r="F416" s="20"/>
      <c r="G416" s="14"/>
      <c r="H416" s="14"/>
      <c r="I416" s="83"/>
    </row>
    <row r="417" spans="1:9" s="8" customFormat="1">
      <c r="A417" s="20"/>
      <c r="B417" s="19"/>
      <c r="C417" s="20"/>
      <c r="D417" s="82"/>
      <c r="E417" s="93"/>
      <c r="F417" s="20"/>
      <c r="G417" s="14"/>
      <c r="H417" s="14"/>
      <c r="I417" s="83"/>
    </row>
    <row r="418" spans="1:9" s="8" customFormat="1">
      <c r="A418" s="20"/>
      <c r="B418" s="19"/>
      <c r="C418" s="20"/>
      <c r="D418" s="82"/>
      <c r="E418" s="93"/>
      <c r="F418" s="20"/>
      <c r="G418" s="14"/>
      <c r="H418" s="14"/>
      <c r="I418" s="83"/>
    </row>
    <row r="419" spans="1:9" s="8" customFormat="1">
      <c r="A419" s="20"/>
      <c r="B419" s="19"/>
      <c r="C419" s="20"/>
      <c r="D419" s="82"/>
      <c r="E419" s="93"/>
      <c r="F419" s="20"/>
      <c r="G419" s="14"/>
      <c r="H419" s="14"/>
      <c r="I419" s="83"/>
    </row>
    <row r="420" spans="1:9" s="8" customFormat="1">
      <c r="A420" s="20"/>
      <c r="B420" s="19"/>
      <c r="C420" s="20"/>
      <c r="D420" s="82"/>
      <c r="E420" s="93"/>
      <c r="F420" s="20"/>
      <c r="G420" s="14"/>
      <c r="H420" s="14"/>
      <c r="I420" s="83"/>
    </row>
    <row r="421" spans="1:9" s="8" customFormat="1">
      <c r="A421" s="20"/>
      <c r="B421" s="19"/>
      <c r="C421" s="20"/>
      <c r="D421" s="82"/>
      <c r="E421" s="93"/>
      <c r="F421" s="20"/>
      <c r="G421" s="14"/>
      <c r="H421" s="14"/>
      <c r="I421" s="83"/>
    </row>
    <row r="422" spans="1:9" s="8" customFormat="1">
      <c r="A422" s="20"/>
      <c r="B422" s="19"/>
      <c r="C422" s="20"/>
      <c r="D422" s="82"/>
      <c r="E422" s="93"/>
      <c r="F422" s="20"/>
      <c r="G422" s="14"/>
      <c r="H422" s="14"/>
      <c r="I422" s="83"/>
    </row>
    <row r="423" spans="1:9" s="8" customFormat="1">
      <c r="A423" s="20"/>
      <c r="B423" s="19"/>
      <c r="C423" s="20"/>
      <c r="D423" s="82"/>
      <c r="E423" s="93"/>
      <c r="F423" s="20"/>
      <c r="G423" s="14"/>
      <c r="H423" s="14"/>
      <c r="I423" s="83"/>
    </row>
    <row r="424" spans="1:9" s="8" customFormat="1">
      <c r="A424" s="20"/>
      <c r="B424" s="19"/>
      <c r="C424" s="20"/>
      <c r="D424" s="82"/>
      <c r="E424" s="93"/>
      <c r="F424" s="20"/>
      <c r="G424" s="14"/>
      <c r="H424" s="14"/>
      <c r="I424" s="83"/>
    </row>
    <row r="425" spans="1:9" s="8" customFormat="1">
      <c r="A425" s="20"/>
      <c r="B425" s="19"/>
      <c r="C425" s="20"/>
      <c r="D425" s="82"/>
      <c r="E425" s="93"/>
      <c r="F425" s="20"/>
      <c r="G425" s="14"/>
      <c r="H425" s="14"/>
      <c r="I425" s="83"/>
    </row>
    <row r="426" spans="1:9" s="8" customFormat="1">
      <c r="A426" s="20"/>
      <c r="B426" s="19"/>
      <c r="C426" s="20"/>
      <c r="D426" s="82"/>
      <c r="E426" s="93"/>
      <c r="F426" s="20"/>
      <c r="G426" s="14"/>
      <c r="H426" s="14"/>
      <c r="I426" s="83"/>
    </row>
    <row r="427" spans="1:9" s="8" customFormat="1">
      <c r="A427" s="20"/>
      <c r="B427" s="19"/>
      <c r="C427" s="20"/>
      <c r="D427" s="82"/>
      <c r="E427" s="93"/>
      <c r="F427" s="20"/>
      <c r="G427" s="14"/>
      <c r="H427" s="14"/>
      <c r="I427" s="83"/>
    </row>
    <row r="428" spans="1:9" s="8" customFormat="1">
      <c r="A428" s="20"/>
      <c r="B428" s="19"/>
      <c r="C428" s="20"/>
      <c r="D428" s="82"/>
      <c r="E428" s="93"/>
      <c r="F428" s="20"/>
      <c r="G428" s="14"/>
      <c r="H428" s="14"/>
      <c r="I428" s="83"/>
    </row>
    <row r="429" spans="1:9" s="8" customFormat="1">
      <c r="A429" s="20"/>
      <c r="B429" s="19"/>
      <c r="C429" s="20"/>
      <c r="D429" s="82"/>
      <c r="E429" s="93"/>
      <c r="F429" s="20"/>
      <c r="G429" s="14"/>
      <c r="H429" s="14"/>
      <c r="I429" s="83"/>
    </row>
    <row r="430" spans="1:9" s="8" customFormat="1">
      <c r="A430" s="20"/>
      <c r="B430" s="19"/>
      <c r="C430" s="20"/>
      <c r="D430" s="82"/>
      <c r="E430" s="93"/>
      <c r="F430" s="20"/>
      <c r="G430" s="14"/>
      <c r="H430" s="14"/>
      <c r="I430" s="83"/>
    </row>
    <row r="431" spans="1:9" s="8" customFormat="1">
      <c r="A431" s="20"/>
      <c r="B431" s="19"/>
      <c r="C431" s="20"/>
      <c r="D431" s="82"/>
      <c r="E431" s="93"/>
      <c r="F431" s="20"/>
      <c r="G431" s="14"/>
      <c r="H431" s="14"/>
      <c r="I431" s="83"/>
    </row>
    <row r="432" spans="1:9" s="8" customFormat="1">
      <c r="A432" s="20"/>
      <c r="B432" s="19"/>
      <c r="C432" s="20"/>
      <c r="D432" s="82"/>
      <c r="E432" s="93"/>
      <c r="F432" s="20"/>
      <c r="G432" s="14"/>
      <c r="H432" s="14"/>
      <c r="I432" s="83"/>
    </row>
    <row r="433" spans="1:9" s="8" customFormat="1">
      <c r="A433" s="20"/>
      <c r="B433" s="19"/>
      <c r="C433" s="20"/>
      <c r="D433" s="82"/>
      <c r="E433" s="93"/>
      <c r="F433" s="20"/>
      <c r="G433" s="14"/>
      <c r="H433" s="14"/>
      <c r="I433" s="83"/>
    </row>
    <row r="434" spans="1:9" s="8" customFormat="1">
      <c r="A434" s="20"/>
      <c r="B434" s="19"/>
      <c r="C434" s="20"/>
      <c r="D434" s="82"/>
      <c r="E434" s="93"/>
      <c r="F434" s="20"/>
      <c r="G434" s="14"/>
      <c r="H434" s="14"/>
      <c r="I434" s="83"/>
    </row>
    <row r="435" spans="1:9" s="8" customFormat="1">
      <c r="A435" s="20"/>
      <c r="B435" s="19"/>
      <c r="C435" s="20"/>
      <c r="D435" s="82"/>
      <c r="E435" s="93"/>
      <c r="F435" s="20"/>
      <c r="G435" s="14"/>
      <c r="H435" s="14"/>
      <c r="I435" s="83"/>
    </row>
    <row r="436" spans="1:9" s="8" customFormat="1">
      <c r="A436" s="20"/>
      <c r="B436" s="19"/>
      <c r="C436" s="20"/>
      <c r="D436" s="82"/>
      <c r="E436" s="93"/>
      <c r="F436" s="20"/>
      <c r="G436" s="14"/>
      <c r="H436" s="14"/>
      <c r="I436" s="83"/>
    </row>
    <row r="437" spans="1:9" s="8" customFormat="1">
      <c r="A437" s="20"/>
      <c r="B437" s="19"/>
      <c r="C437" s="20"/>
      <c r="D437" s="82"/>
      <c r="E437" s="93"/>
      <c r="F437" s="20"/>
      <c r="G437" s="14"/>
      <c r="H437" s="14"/>
      <c r="I437" s="83"/>
    </row>
    <row r="438" spans="1:9" s="8" customFormat="1">
      <c r="A438" s="20"/>
      <c r="B438" s="19"/>
      <c r="C438" s="20"/>
      <c r="D438" s="82"/>
      <c r="E438" s="93"/>
      <c r="F438" s="20"/>
      <c r="G438" s="14"/>
      <c r="H438" s="14"/>
      <c r="I438" s="83"/>
    </row>
    <row r="439" spans="1:9" s="8" customFormat="1">
      <c r="A439" s="20"/>
      <c r="B439" s="19"/>
      <c r="C439" s="20"/>
      <c r="D439" s="82"/>
      <c r="E439" s="93"/>
      <c r="F439" s="20"/>
      <c r="G439" s="14"/>
      <c r="H439" s="14"/>
      <c r="I439" s="83"/>
    </row>
    <row r="440" spans="1:9" s="8" customFormat="1">
      <c r="A440" s="20"/>
      <c r="B440" s="19"/>
      <c r="C440" s="20"/>
      <c r="D440" s="82"/>
      <c r="E440" s="93"/>
      <c r="F440" s="20"/>
      <c r="G440" s="14"/>
      <c r="H440" s="14"/>
      <c r="I440" s="83"/>
    </row>
    <row r="441" spans="1:9" s="8" customFormat="1">
      <c r="A441" s="20"/>
      <c r="B441" s="19"/>
      <c r="C441" s="20"/>
      <c r="D441" s="82"/>
      <c r="E441" s="93"/>
      <c r="F441" s="20"/>
      <c r="G441" s="14"/>
      <c r="H441" s="14"/>
      <c r="I441" s="83"/>
    </row>
    <row r="442" spans="1:9" s="8" customFormat="1">
      <c r="A442" s="20"/>
      <c r="B442" s="19"/>
      <c r="C442" s="20"/>
      <c r="D442" s="82"/>
      <c r="E442" s="93"/>
      <c r="F442" s="20"/>
      <c r="G442" s="14"/>
      <c r="H442" s="14"/>
      <c r="I442" s="83"/>
    </row>
    <row r="443" spans="1:9" s="8" customFormat="1">
      <c r="A443" s="20"/>
      <c r="B443" s="19"/>
      <c r="C443" s="20"/>
      <c r="D443" s="82"/>
      <c r="E443" s="93"/>
      <c r="F443" s="20"/>
      <c r="G443" s="14"/>
      <c r="H443" s="14"/>
      <c r="I443" s="83"/>
    </row>
    <row r="444" spans="1:9" s="8" customFormat="1">
      <c r="A444" s="20"/>
      <c r="B444" s="19"/>
      <c r="C444" s="20"/>
      <c r="D444" s="82"/>
      <c r="E444" s="93"/>
      <c r="F444" s="20"/>
      <c r="G444" s="14"/>
      <c r="H444" s="14"/>
      <c r="I444" s="83"/>
    </row>
    <row r="445" spans="1:9" s="8" customFormat="1">
      <c r="A445" s="20"/>
      <c r="B445" s="19"/>
      <c r="C445" s="20"/>
      <c r="D445" s="82"/>
      <c r="E445" s="93"/>
      <c r="F445" s="20"/>
      <c r="G445" s="14"/>
      <c r="H445" s="14"/>
      <c r="I445" s="83"/>
    </row>
    <row r="446" spans="1:9" s="8" customFormat="1">
      <c r="A446" s="20"/>
      <c r="B446" s="19"/>
      <c r="C446" s="20"/>
      <c r="D446" s="82"/>
      <c r="E446" s="93"/>
      <c r="F446" s="20"/>
      <c r="G446" s="14"/>
      <c r="H446" s="14"/>
      <c r="I446" s="83"/>
    </row>
    <row r="447" spans="1:9" s="8" customFormat="1">
      <c r="A447" s="20"/>
      <c r="B447" s="19"/>
      <c r="C447" s="20"/>
      <c r="D447" s="82"/>
      <c r="E447" s="93"/>
      <c r="F447" s="20"/>
      <c r="G447" s="14"/>
      <c r="H447" s="14"/>
      <c r="I447" s="83"/>
    </row>
    <row r="448" spans="1:9" s="8" customFormat="1">
      <c r="A448" s="20"/>
      <c r="B448" s="19"/>
      <c r="C448" s="20"/>
      <c r="D448" s="82"/>
      <c r="E448" s="93"/>
      <c r="F448" s="20"/>
      <c r="G448" s="14"/>
      <c r="H448" s="14"/>
      <c r="I448" s="83"/>
    </row>
    <row r="449" spans="1:9" s="8" customFormat="1">
      <c r="A449" s="20"/>
      <c r="B449" s="19"/>
      <c r="C449" s="20"/>
      <c r="D449" s="82"/>
      <c r="E449" s="93"/>
      <c r="F449" s="20"/>
      <c r="G449" s="14"/>
      <c r="H449" s="14"/>
      <c r="I449" s="83"/>
    </row>
    <row r="450" spans="1:9" s="8" customFormat="1">
      <c r="A450" s="20"/>
      <c r="B450" s="19"/>
      <c r="C450" s="20"/>
      <c r="D450" s="82"/>
      <c r="E450" s="93"/>
      <c r="F450" s="20"/>
      <c r="G450" s="14"/>
      <c r="H450" s="14"/>
      <c r="I450" s="83"/>
    </row>
    <row r="451" spans="1:9" s="8" customFormat="1">
      <c r="A451" s="20"/>
      <c r="B451" s="19"/>
      <c r="C451" s="20"/>
      <c r="D451" s="82"/>
      <c r="E451" s="93"/>
      <c r="F451" s="20"/>
      <c r="G451" s="14"/>
      <c r="H451" s="14"/>
      <c r="I451" s="83"/>
    </row>
    <row r="452" spans="1:9" s="8" customFormat="1">
      <c r="A452" s="20"/>
      <c r="B452" s="19"/>
      <c r="C452" s="20"/>
      <c r="D452" s="82"/>
      <c r="E452" s="93"/>
      <c r="F452" s="20"/>
      <c r="G452" s="14"/>
      <c r="H452" s="14"/>
      <c r="I452" s="83"/>
    </row>
    <row r="453" spans="1:9" s="8" customFormat="1">
      <c r="A453" s="20"/>
      <c r="B453" s="19"/>
      <c r="C453" s="20"/>
      <c r="D453" s="82"/>
      <c r="E453" s="93"/>
      <c r="F453" s="20"/>
      <c r="G453" s="14"/>
      <c r="H453" s="14"/>
      <c r="I453" s="83"/>
    </row>
    <row r="454" spans="1:9" s="8" customFormat="1">
      <c r="A454" s="20"/>
      <c r="B454" s="19"/>
      <c r="C454" s="20"/>
      <c r="D454" s="82"/>
      <c r="E454" s="93"/>
      <c r="F454" s="20"/>
      <c r="G454" s="14"/>
      <c r="H454" s="14"/>
      <c r="I454" s="83"/>
    </row>
    <row r="455" spans="1:9" s="8" customFormat="1">
      <c r="A455" s="20"/>
      <c r="B455" s="19"/>
      <c r="C455" s="20"/>
      <c r="D455" s="82"/>
      <c r="E455" s="93"/>
      <c r="F455" s="20"/>
      <c r="G455" s="14"/>
      <c r="H455" s="14"/>
      <c r="I455" s="83"/>
    </row>
    <row r="456" spans="1:9" s="8" customFormat="1">
      <c r="A456" s="20"/>
      <c r="B456" s="19"/>
      <c r="C456" s="20"/>
      <c r="D456" s="82"/>
      <c r="E456" s="93"/>
      <c r="F456" s="20"/>
      <c r="G456" s="14"/>
      <c r="H456" s="14"/>
      <c r="I456" s="83"/>
    </row>
    <row r="457" spans="1:9" s="8" customFormat="1">
      <c r="A457" s="20"/>
      <c r="B457" s="19"/>
      <c r="C457" s="20"/>
      <c r="D457" s="82"/>
      <c r="E457" s="93"/>
      <c r="F457" s="20"/>
      <c r="G457" s="14"/>
      <c r="H457" s="14"/>
      <c r="I457" s="83"/>
    </row>
    <row r="458" spans="1:9" s="8" customFormat="1">
      <c r="A458" s="20"/>
      <c r="B458" s="19"/>
      <c r="C458" s="20"/>
      <c r="D458" s="82"/>
      <c r="E458" s="93"/>
      <c r="F458" s="20"/>
      <c r="G458" s="14"/>
      <c r="H458" s="14"/>
      <c r="I458" s="83"/>
    </row>
    <row r="459" spans="1:9" s="8" customFormat="1">
      <c r="A459" s="20"/>
      <c r="B459" s="19"/>
      <c r="C459" s="20"/>
      <c r="D459" s="82"/>
      <c r="E459" s="93"/>
      <c r="F459" s="20"/>
      <c r="G459" s="14"/>
      <c r="H459" s="14"/>
      <c r="I459" s="83"/>
    </row>
    <row r="460" spans="1:9" s="8" customFormat="1">
      <c r="A460" s="20"/>
      <c r="B460" s="19"/>
      <c r="C460" s="20"/>
      <c r="D460" s="82"/>
      <c r="E460" s="93"/>
      <c r="F460" s="20"/>
      <c r="G460" s="14"/>
      <c r="H460" s="14"/>
      <c r="I460" s="83"/>
    </row>
    <row r="461" spans="1:9" s="8" customFormat="1">
      <c r="A461" s="20"/>
      <c r="B461" s="19"/>
      <c r="C461" s="20"/>
      <c r="D461" s="82"/>
      <c r="E461" s="93"/>
      <c r="F461" s="20"/>
      <c r="G461" s="14"/>
      <c r="H461" s="14"/>
      <c r="I461" s="83"/>
    </row>
    <row r="462" spans="1:9" s="8" customFormat="1">
      <c r="A462" s="20"/>
      <c r="B462" s="19"/>
      <c r="C462" s="20"/>
      <c r="D462" s="82"/>
      <c r="E462" s="93"/>
      <c r="F462" s="20"/>
      <c r="G462" s="14"/>
      <c r="H462" s="14"/>
      <c r="I462" s="83"/>
    </row>
    <row r="463" spans="1:9" s="8" customFormat="1">
      <c r="A463" s="20"/>
      <c r="B463" s="19"/>
      <c r="C463" s="20"/>
      <c r="D463" s="82"/>
      <c r="E463" s="93"/>
      <c r="F463" s="20"/>
      <c r="G463" s="14"/>
      <c r="H463" s="14"/>
      <c r="I463" s="83"/>
    </row>
    <row r="464" spans="1:9" s="8" customFormat="1">
      <c r="A464" s="20"/>
      <c r="B464" s="19"/>
      <c r="C464" s="20"/>
      <c r="D464" s="82"/>
      <c r="E464" s="93"/>
      <c r="F464" s="20"/>
      <c r="G464" s="14"/>
      <c r="H464" s="14"/>
      <c r="I464" s="83"/>
    </row>
    <row r="465" spans="1:9" s="8" customFormat="1">
      <c r="A465" s="20"/>
      <c r="B465" s="19"/>
      <c r="C465" s="20"/>
      <c r="D465" s="82"/>
      <c r="E465" s="93"/>
      <c r="F465" s="20"/>
      <c r="G465" s="14"/>
      <c r="H465" s="14"/>
      <c r="I465" s="83"/>
    </row>
    <row r="466" spans="1:9" s="8" customFormat="1">
      <c r="A466" s="20"/>
      <c r="B466" s="19"/>
      <c r="C466" s="20"/>
      <c r="D466" s="82"/>
      <c r="E466" s="93"/>
      <c r="F466" s="20"/>
      <c r="G466" s="14"/>
      <c r="H466" s="14"/>
      <c r="I466" s="83"/>
    </row>
    <row r="467" spans="1:9" s="8" customFormat="1">
      <c r="A467" s="20"/>
      <c r="B467" s="19"/>
      <c r="C467" s="20"/>
      <c r="D467" s="82"/>
      <c r="E467" s="93"/>
      <c r="F467" s="20"/>
      <c r="G467" s="14"/>
      <c r="H467" s="14"/>
      <c r="I467" s="83"/>
    </row>
    <row r="468" spans="1:9" s="8" customFormat="1">
      <c r="A468" s="20"/>
      <c r="B468" s="19"/>
      <c r="C468" s="20"/>
      <c r="D468" s="82"/>
      <c r="E468" s="93"/>
      <c r="F468" s="20"/>
      <c r="G468" s="14"/>
      <c r="H468" s="14"/>
      <c r="I468" s="83"/>
    </row>
    <row r="469" spans="1:9" s="8" customFormat="1">
      <c r="A469" s="20"/>
      <c r="B469" s="19"/>
      <c r="C469" s="20"/>
      <c r="D469" s="82"/>
      <c r="E469" s="93"/>
      <c r="F469" s="20"/>
      <c r="G469" s="14"/>
      <c r="H469" s="14"/>
      <c r="I469" s="83"/>
    </row>
    <row r="470" spans="1:9" s="8" customFormat="1">
      <c r="A470" s="20"/>
      <c r="B470" s="19"/>
      <c r="C470" s="20"/>
      <c r="D470" s="82"/>
      <c r="E470" s="93"/>
      <c r="F470" s="20"/>
      <c r="G470" s="14"/>
      <c r="H470" s="14"/>
      <c r="I470" s="83"/>
    </row>
    <row r="471" spans="1:9" s="8" customFormat="1">
      <c r="A471" s="20"/>
      <c r="B471" s="19"/>
      <c r="C471" s="20"/>
      <c r="D471" s="82"/>
      <c r="E471" s="93"/>
      <c r="F471" s="20"/>
      <c r="G471" s="14"/>
      <c r="H471" s="14"/>
      <c r="I471" s="83"/>
    </row>
    <row r="472" spans="1:9" s="8" customFormat="1">
      <c r="A472" s="20"/>
      <c r="B472" s="19"/>
      <c r="C472" s="20"/>
      <c r="D472" s="82"/>
      <c r="E472" s="93"/>
      <c r="F472" s="20"/>
      <c r="G472" s="14"/>
      <c r="H472" s="14"/>
      <c r="I472" s="83"/>
    </row>
    <row r="473" spans="1:9" s="8" customFormat="1">
      <c r="A473" s="20"/>
      <c r="B473" s="19"/>
      <c r="C473" s="20"/>
      <c r="D473" s="82"/>
      <c r="E473" s="93"/>
      <c r="F473" s="20"/>
      <c r="G473" s="14"/>
      <c r="H473" s="14"/>
      <c r="I473" s="83"/>
    </row>
    <row r="474" spans="1:9" s="8" customFormat="1">
      <c r="A474" s="20"/>
      <c r="B474" s="19"/>
      <c r="C474" s="20"/>
      <c r="D474" s="82"/>
      <c r="E474" s="93"/>
      <c r="F474" s="20"/>
      <c r="G474" s="14"/>
      <c r="H474" s="14"/>
      <c r="I474" s="83"/>
    </row>
    <row r="475" spans="1:9" s="8" customFormat="1">
      <c r="A475" s="20"/>
      <c r="B475" s="19"/>
      <c r="C475" s="20"/>
      <c r="D475" s="82"/>
      <c r="E475" s="93"/>
      <c r="F475" s="20"/>
      <c r="G475" s="14"/>
      <c r="H475" s="14"/>
      <c r="I475" s="83"/>
    </row>
    <row r="476" spans="1:9" s="8" customFormat="1">
      <c r="A476" s="20"/>
      <c r="B476" s="19"/>
      <c r="C476" s="20"/>
      <c r="D476" s="82"/>
      <c r="E476" s="93"/>
      <c r="F476" s="20"/>
      <c r="G476" s="14"/>
      <c r="H476" s="14"/>
      <c r="I476" s="83"/>
    </row>
    <row r="477" spans="1:9" s="8" customFormat="1">
      <c r="A477" s="20"/>
      <c r="B477" s="19"/>
      <c r="C477" s="20"/>
      <c r="D477" s="82"/>
      <c r="E477" s="93"/>
      <c r="F477" s="20"/>
      <c r="G477" s="14"/>
      <c r="H477" s="14"/>
      <c r="I477" s="83"/>
    </row>
    <row r="478" spans="1:9" s="8" customFormat="1">
      <c r="A478" s="20"/>
      <c r="B478" s="19"/>
      <c r="C478" s="20"/>
      <c r="D478" s="82"/>
      <c r="E478" s="93"/>
      <c r="F478" s="20"/>
      <c r="G478" s="14"/>
      <c r="H478" s="14"/>
      <c r="I478" s="83"/>
    </row>
    <row r="479" spans="1:9" s="8" customFormat="1">
      <c r="A479" s="20"/>
      <c r="B479" s="19"/>
      <c r="C479" s="20"/>
      <c r="D479" s="82"/>
      <c r="E479" s="93"/>
      <c r="F479" s="20"/>
      <c r="G479" s="14"/>
      <c r="H479" s="14"/>
      <c r="I479" s="83"/>
    </row>
    <row r="480" spans="1:9" s="8" customFormat="1">
      <c r="A480" s="20"/>
      <c r="B480" s="19"/>
      <c r="C480" s="20"/>
      <c r="D480" s="82"/>
      <c r="E480" s="93"/>
      <c r="F480" s="20"/>
      <c r="G480" s="14"/>
      <c r="H480" s="14"/>
      <c r="I480" s="83"/>
    </row>
    <row r="481" spans="1:9" s="8" customFormat="1">
      <c r="A481" s="20"/>
      <c r="B481" s="19"/>
      <c r="C481" s="20"/>
      <c r="D481" s="82"/>
      <c r="E481" s="93"/>
      <c r="F481" s="20"/>
      <c r="G481" s="14"/>
      <c r="H481" s="14"/>
      <c r="I481" s="83"/>
    </row>
    <row r="482" spans="1:9" s="8" customFormat="1">
      <c r="A482" s="20"/>
      <c r="B482" s="19"/>
      <c r="C482" s="20"/>
      <c r="D482" s="82"/>
      <c r="E482" s="93"/>
      <c r="F482" s="20"/>
      <c r="G482" s="14"/>
      <c r="H482" s="14"/>
      <c r="I482" s="83"/>
    </row>
    <row r="483" spans="1:9" s="8" customFormat="1">
      <c r="A483" s="20"/>
      <c r="B483" s="19"/>
      <c r="C483" s="20"/>
      <c r="D483" s="82"/>
      <c r="E483" s="93"/>
      <c r="F483" s="20"/>
      <c r="G483" s="14"/>
      <c r="H483" s="14"/>
      <c r="I483" s="83"/>
    </row>
    <row r="484" spans="1:9" s="8" customFormat="1">
      <c r="A484" s="20"/>
      <c r="B484" s="19"/>
      <c r="C484" s="20"/>
      <c r="D484" s="82"/>
      <c r="E484" s="93"/>
      <c r="F484" s="20"/>
      <c r="G484" s="14"/>
      <c r="H484" s="14"/>
      <c r="I484" s="83"/>
    </row>
    <row r="485" spans="1:9" s="8" customFormat="1">
      <c r="A485" s="20"/>
      <c r="B485" s="19"/>
      <c r="C485" s="20"/>
      <c r="D485" s="82"/>
      <c r="E485" s="93"/>
      <c r="F485" s="20"/>
      <c r="G485" s="14"/>
      <c r="H485" s="14"/>
      <c r="I485" s="83"/>
    </row>
    <row r="486" spans="1:9" s="8" customFormat="1">
      <c r="A486" s="20"/>
      <c r="B486" s="19"/>
      <c r="C486" s="20"/>
      <c r="D486" s="82"/>
      <c r="E486" s="93"/>
      <c r="F486" s="20"/>
      <c r="G486" s="14"/>
      <c r="H486" s="14"/>
      <c r="I486" s="83"/>
    </row>
    <row r="487" spans="1:9" s="8" customFormat="1">
      <c r="A487" s="20"/>
      <c r="B487" s="19"/>
      <c r="C487" s="20"/>
      <c r="D487" s="82"/>
      <c r="E487" s="93"/>
      <c r="F487" s="20"/>
      <c r="G487" s="14"/>
      <c r="H487" s="14"/>
      <c r="I487" s="83"/>
    </row>
    <row r="488" spans="1:9" s="8" customFormat="1">
      <c r="A488" s="20"/>
      <c r="B488" s="19"/>
      <c r="C488" s="20"/>
      <c r="D488" s="82"/>
      <c r="E488" s="93"/>
      <c r="F488" s="20"/>
      <c r="G488" s="14"/>
      <c r="H488" s="14"/>
      <c r="I488" s="83"/>
    </row>
    <row r="489" spans="1:9" s="8" customFormat="1">
      <c r="A489" s="20"/>
      <c r="B489" s="19"/>
      <c r="C489" s="20"/>
      <c r="D489" s="82"/>
      <c r="E489" s="93"/>
      <c r="F489" s="20"/>
      <c r="G489" s="14"/>
      <c r="H489" s="14"/>
      <c r="I489" s="83"/>
    </row>
    <row r="490" spans="1:9" s="8" customFormat="1">
      <c r="A490" s="20"/>
      <c r="B490" s="19"/>
      <c r="C490" s="20"/>
      <c r="D490" s="82"/>
      <c r="E490" s="93"/>
      <c r="F490" s="20"/>
      <c r="G490" s="14"/>
      <c r="H490" s="14"/>
      <c r="I490" s="83"/>
    </row>
    <row r="491" spans="1:9" s="8" customFormat="1">
      <c r="A491" s="20"/>
      <c r="B491" s="19"/>
      <c r="C491" s="20"/>
      <c r="D491" s="82"/>
      <c r="E491" s="93"/>
      <c r="F491" s="20"/>
      <c r="G491" s="14"/>
      <c r="H491" s="14"/>
      <c r="I491" s="83"/>
    </row>
    <row r="492" spans="1:9" s="8" customFormat="1">
      <c r="A492" s="20"/>
      <c r="B492" s="19"/>
      <c r="C492" s="20"/>
      <c r="D492" s="82"/>
      <c r="E492" s="93"/>
      <c r="F492" s="20"/>
      <c r="G492" s="14"/>
      <c r="H492" s="14"/>
      <c r="I492" s="83"/>
    </row>
    <row r="493" spans="1:9" s="8" customFormat="1">
      <c r="A493" s="20"/>
      <c r="B493" s="19"/>
      <c r="C493" s="20"/>
      <c r="D493" s="82"/>
      <c r="E493" s="93"/>
      <c r="F493" s="20"/>
      <c r="G493" s="14"/>
      <c r="H493" s="14"/>
      <c r="I493" s="83"/>
    </row>
    <row r="494" spans="1:9" s="8" customFormat="1">
      <c r="A494" s="20"/>
      <c r="B494" s="19"/>
      <c r="C494" s="20"/>
      <c r="D494" s="82"/>
      <c r="E494" s="93"/>
      <c r="F494" s="20"/>
      <c r="G494" s="14"/>
      <c r="H494" s="14"/>
      <c r="I494" s="83"/>
    </row>
    <row r="495" spans="1:9" s="8" customFormat="1">
      <c r="A495" s="20"/>
      <c r="B495" s="19"/>
      <c r="C495" s="20"/>
      <c r="D495" s="82"/>
      <c r="E495" s="93"/>
      <c r="F495" s="20"/>
      <c r="G495" s="14"/>
      <c r="H495" s="14"/>
      <c r="I495" s="83"/>
    </row>
    <row r="496" spans="1:9" s="8" customFormat="1">
      <c r="A496" s="20"/>
      <c r="B496" s="19"/>
      <c r="C496" s="20"/>
      <c r="D496" s="82"/>
      <c r="E496" s="93"/>
      <c r="F496" s="20"/>
      <c r="G496" s="14"/>
      <c r="H496" s="14"/>
      <c r="I496" s="83"/>
    </row>
    <row r="497" spans="1:9" s="8" customFormat="1">
      <c r="A497" s="20"/>
      <c r="B497" s="19"/>
      <c r="C497" s="20"/>
      <c r="D497" s="82"/>
      <c r="E497" s="93"/>
      <c r="F497" s="20"/>
      <c r="G497" s="14"/>
      <c r="H497" s="14"/>
      <c r="I497" s="83"/>
    </row>
    <row r="498" spans="1:9" s="8" customFormat="1">
      <c r="A498" s="20"/>
      <c r="B498" s="19"/>
      <c r="C498" s="20"/>
      <c r="D498" s="82"/>
      <c r="E498" s="93"/>
      <c r="F498" s="20"/>
      <c r="G498" s="14"/>
      <c r="H498" s="14"/>
      <c r="I498" s="83"/>
    </row>
    <row r="499" spans="1:9" s="8" customFormat="1">
      <c r="A499" s="20"/>
      <c r="B499" s="19"/>
      <c r="C499" s="20"/>
      <c r="D499" s="82"/>
      <c r="E499" s="93"/>
      <c r="F499" s="20"/>
      <c r="G499" s="14"/>
      <c r="H499" s="14"/>
      <c r="I499" s="83"/>
    </row>
    <row r="500" spans="1:9" s="8" customFormat="1">
      <c r="A500" s="20"/>
      <c r="B500" s="19"/>
      <c r="C500" s="20"/>
      <c r="D500" s="82"/>
      <c r="E500" s="93"/>
      <c r="F500" s="20"/>
      <c r="G500" s="14"/>
      <c r="H500" s="14"/>
      <c r="I500" s="83"/>
    </row>
    <row r="501" spans="1:9" s="8" customFormat="1">
      <c r="A501" s="20"/>
      <c r="B501" s="19"/>
      <c r="C501" s="20"/>
      <c r="D501" s="82"/>
      <c r="E501" s="93"/>
      <c r="F501" s="20"/>
      <c r="G501" s="14"/>
      <c r="H501" s="14"/>
      <c r="I501" s="83"/>
    </row>
    <row r="502" spans="1:9" s="8" customFormat="1">
      <c r="A502" s="20"/>
      <c r="B502" s="19"/>
      <c r="C502" s="20"/>
      <c r="D502" s="82"/>
      <c r="E502" s="93"/>
      <c r="F502" s="20"/>
      <c r="G502" s="14"/>
      <c r="H502" s="14"/>
      <c r="I502" s="83"/>
    </row>
    <row r="503" spans="1:9" s="8" customFormat="1">
      <c r="A503" s="20"/>
      <c r="B503" s="19"/>
      <c r="C503" s="20"/>
      <c r="D503" s="82"/>
      <c r="E503" s="93"/>
      <c r="F503" s="20"/>
      <c r="G503" s="14"/>
      <c r="H503" s="14"/>
      <c r="I503" s="83"/>
    </row>
    <row r="504" spans="1:9" s="8" customFormat="1">
      <c r="A504" s="20"/>
      <c r="B504" s="19"/>
      <c r="C504" s="20"/>
      <c r="D504" s="82"/>
      <c r="E504" s="93"/>
      <c r="F504" s="20"/>
      <c r="G504" s="14"/>
      <c r="H504" s="14"/>
      <c r="I504" s="83"/>
    </row>
    <row r="505" spans="1:9" s="8" customFormat="1">
      <c r="A505" s="20"/>
      <c r="B505" s="19"/>
      <c r="C505" s="20"/>
      <c r="D505" s="82"/>
      <c r="E505" s="93"/>
      <c r="F505" s="20"/>
      <c r="G505" s="14"/>
      <c r="H505" s="14"/>
      <c r="I505" s="83"/>
    </row>
    <row r="506" spans="1:9" s="8" customFormat="1">
      <c r="A506" s="20"/>
      <c r="B506" s="19"/>
      <c r="C506" s="20"/>
      <c r="D506" s="82"/>
      <c r="E506" s="93"/>
      <c r="F506" s="20"/>
      <c r="G506" s="14"/>
      <c r="H506" s="14"/>
      <c r="I506" s="83"/>
    </row>
    <row r="507" spans="1:9" s="8" customFormat="1">
      <c r="A507" s="20"/>
      <c r="B507" s="19"/>
      <c r="C507" s="20"/>
      <c r="D507" s="82"/>
      <c r="E507" s="93"/>
      <c r="F507" s="20"/>
      <c r="G507" s="14"/>
      <c r="H507" s="14"/>
      <c r="I507" s="83"/>
    </row>
    <row r="508" spans="1:9" s="8" customFormat="1">
      <c r="A508" s="20"/>
      <c r="B508" s="19"/>
      <c r="C508" s="20"/>
      <c r="D508" s="82"/>
      <c r="E508" s="93"/>
      <c r="F508" s="20"/>
      <c r="G508" s="14"/>
      <c r="H508" s="14"/>
      <c r="I508" s="83"/>
    </row>
    <row r="509" spans="1:9" s="8" customFormat="1">
      <c r="A509" s="20"/>
      <c r="B509" s="19"/>
      <c r="C509" s="20"/>
      <c r="D509" s="82"/>
      <c r="E509" s="93"/>
      <c r="F509" s="20"/>
      <c r="G509" s="14"/>
      <c r="H509" s="14"/>
      <c r="I509" s="83"/>
    </row>
    <row r="510" spans="1:9" s="8" customFormat="1">
      <c r="A510" s="20"/>
      <c r="B510" s="19"/>
      <c r="C510" s="20"/>
      <c r="D510" s="82"/>
      <c r="E510" s="93"/>
      <c r="F510" s="20"/>
      <c r="G510" s="14"/>
      <c r="H510" s="14"/>
      <c r="I510" s="83"/>
    </row>
    <row r="511" spans="1:9" s="8" customFormat="1">
      <c r="A511" s="20"/>
      <c r="B511" s="19"/>
      <c r="C511" s="20"/>
      <c r="D511" s="82"/>
      <c r="E511" s="93"/>
      <c r="F511" s="20"/>
      <c r="G511" s="14"/>
      <c r="H511" s="14"/>
      <c r="I511" s="83"/>
    </row>
    <row r="512" spans="1:9" s="8" customFormat="1">
      <c r="A512" s="20"/>
      <c r="B512" s="19"/>
      <c r="C512" s="20"/>
      <c r="D512" s="82"/>
      <c r="E512" s="93"/>
      <c r="F512" s="20"/>
      <c r="G512" s="14"/>
      <c r="H512" s="14"/>
      <c r="I512" s="83"/>
    </row>
    <row r="513" spans="1:9" s="8" customFormat="1">
      <c r="A513" s="20"/>
      <c r="B513" s="19"/>
      <c r="C513" s="20"/>
      <c r="D513" s="82"/>
      <c r="E513" s="93"/>
      <c r="F513" s="20"/>
      <c r="G513" s="14"/>
      <c r="H513" s="14"/>
      <c r="I513" s="83"/>
    </row>
    <row r="514" spans="1:9" s="8" customFormat="1">
      <c r="A514" s="20"/>
      <c r="B514" s="19"/>
      <c r="C514" s="20"/>
      <c r="D514" s="82"/>
      <c r="E514" s="93"/>
      <c r="F514" s="20"/>
      <c r="G514" s="14"/>
      <c r="H514" s="14"/>
      <c r="I514" s="83"/>
    </row>
    <row r="515" spans="1:9" s="8" customFormat="1">
      <c r="A515" s="20"/>
      <c r="B515" s="19"/>
      <c r="C515" s="20"/>
      <c r="D515" s="82"/>
      <c r="E515" s="93"/>
      <c r="F515" s="20"/>
      <c r="G515" s="14"/>
      <c r="H515" s="14"/>
      <c r="I515" s="83"/>
    </row>
    <row r="516" spans="1:9" s="8" customFormat="1">
      <c r="A516" s="20"/>
      <c r="B516" s="19"/>
      <c r="C516" s="20"/>
      <c r="D516" s="82"/>
      <c r="E516" s="93"/>
      <c r="F516" s="20"/>
      <c r="G516" s="14"/>
      <c r="H516" s="14"/>
      <c r="I516" s="83"/>
    </row>
    <row r="517" spans="1:9" s="8" customFormat="1">
      <c r="A517" s="20"/>
      <c r="B517" s="19"/>
      <c r="C517" s="20"/>
      <c r="D517" s="82"/>
      <c r="E517" s="93"/>
      <c r="F517" s="20"/>
      <c r="G517" s="14"/>
      <c r="H517" s="14"/>
      <c r="I517" s="83"/>
    </row>
    <row r="518" spans="1:9" s="8" customFormat="1">
      <c r="A518" s="20"/>
      <c r="B518" s="19"/>
      <c r="C518" s="20"/>
      <c r="D518" s="82"/>
      <c r="E518" s="93"/>
      <c r="F518" s="20"/>
      <c r="G518" s="14"/>
      <c r="H518" s="14"/>
      <c r="I518" s="83"/>
    </row>
    <row r="519" spans="1:9" s="8" customFormat="1">
      <c r="A519" s="20"/>
      <c r="B519" s="19"/>
      <c r="C519" s="20"/>
      <c r="D519" s="82"/>
      <c r="E519" s="93"/>
      <c r="F519" s="20"/>
      <c r="G519" s="14"/>
      <c r="H519" s="14"/>
      <c r="I519" s="83"/>
    </row>
    <row r="520" spans="1:9" s="8" customFormat="1">
      <c r="A520" s="20"/>
      <c r="B520" s="19"/>
      <c r="C520" s="20"/>
      <c r="D520" s="82"/>
      <c r="E520" s="93"/>
      <c r="F520" s="20"/>
      <c r="G520" s="14"/>
      <c r="H520" s="14"/>
      <c r="I520" s="83"/>
    </row>
    <row r="521" spans="1:9" s="8" customFormat="1">
      <c r="A521" s="20"/>
      <c r="B521" s="19"/>
      <c r="C521" s="20"/>
      <c r="D521" s="82"/>
      <c r="E521" s="93"/>
      <c r="F521" s="20"/>
      <c r="G521" s="14"/>
      <c r="H521" s="14"/>
      <c r="I521" s="83"/>
    </row>
    <row r="522" spans="1:9" s="8" customFormat="1">
      <c r="A522" s="20"/>
      <c r="B522" s="19"/>
      <c r="C522" s="20"/>
      <c r="D522" s="82"/>
      <c r="E522" s="93"/>
      <c r="F522" s="20"/>
      <c r="G522" s="14"/>
      <c r="H522" s="14"/>
      <c r="I522" s="83"/>
    </row>
    <row r="523" spans="1:9" s="8" customFormat="1">
      <c r="A523" s="20"/>
      <c r="B523" s="19"/>
      <c r="C523" s="20"/>
      <c r="D523" s="82"/>
      <c r="E523" s="93"/>
      <c r="F523" s="20"/>
      <c r="G523" s="14"/>
      <c r="H523" s="14"/>
      <c r="I523" s="83"/>
    </row>
    <row r="524" spans="1:9" s="8" customFormat="1">
      <c r="A524" s="20"/>
      <c r="B524" s="19"/>
      <c r="C524" s="20"/>
      <c r="D524" s="82"/>
      <c r="E524" s="93"/>
      <c r="F524" s="20"/>
      <c r="G524" s="14"/>
      <c r="H524" s="14"/>
      <c r="I524" s="83"/>
    </row>
    <row r="525" spans="1:9" s="8" customFormat="1">
      <c r="A525" s="20"/>
      <c r="B525" s="19"/>
      <c r="C525" s="20"/>
      <c r="D525" s="82"/>
      <c r="E525" s="93"/>
      <c r="F525" s="20"/>
      <c r="G525" s="14"/>
      <c r="H525" s="14"/>
      <c r="I525" s="83"/>
    </row>
    <row r="526" spans="1:9" s="8" customFormat="1">
      <c r="A526" s="20"/>
      <c r="B526" s="19"/>
      <c r="C526" s="20"/>
      <c r="D526" s="82"/>
      <c r="E526" s="93"/>
      <c r="F526" s="20"/>
      <c r="G526" s="14"/>
      <c r="H526" s="14"/>
      <c r="I526" s="83"/>
    </row>
    <row r="527" spans="1:9" s="8" customFormat="1">
      <c r="A527" s="20"/>
      <c r="B527" s="19"/>
      <c r="C527" s="20"/>
      <c r="D527" s="82"/>
      <c r="E527" s="93"/>
      <c r="F527" s="20"/>
      <c r="G527" s="14"/>
      <c r="H527" s="14"/>
      <c r="I527" s="83"/>
    </row>
    <row r="528" spans="1:9" s="8" customFormat="1">
      <c r="A528" s="20"/>
      <c r="B528" s="19"/>
      <c r="C528" s="20"/>
      <c r="D528" s="82"/>
      <c r="E528" s="93"/>
      <c r="F528" s="20"/>
      <c r="G528" s="14"/>
      <c r="H528" s="14"/>
      <c r="I528" s="83"/>
    </row>
    <row r="529" spans="1:9" s="8" customFormat="1">
      <c r="A529" s="20"/>
      <c r="B529" s="19"/>
      <c r="C529" s="20"/>
      <c r="D529" s="82"/>
      <c r="E529" s="93"/>
      <c r="F529" s="20"/>
      <c r="G529" s="14"/>
      <c r="H529" s="14"/>
      <c r="I529" s="83"/>
    </row>
    <row r="530" spans="1:9" s="8" customFormat="1">
      <c r="A530" s="20"/>
      <c r="B530" s="19"/>
      <c r="C530" s="20"/>
      <c r="D530" s="82"/>
      <c r="E530" s="93"/>
      <c r="F530" s="20"/>
      <c r="G530" s="14"/>
      <c r="H530" s="14"/>
      <c r="I530" s="83"/>
    </row>
    <row r="531" spans="1:9" s="8" customFormat="1">
      <c r="A531" s="20"/>
      <c r="B531" s="19"/>
      <c r="C531" s="20"/>
      <c r="D531" s="82"/>
      <c r="E531" s="93"/>
      <c r="F531" s="20"/>
      <c r="G531" s="14"/>
      <c r="H531" s="14"/>
      <c r="I531" s="83"/>
    </row>
    <row r="532" spans="1:9" s="8" customFormat="1">
      <c r="A532" s="20"/>
      <c r="B532" s="19"/>
      <c r="C532" s="20"/>
      <c r="D532" s="82"/>
      <c r="E532" s="93"/>
      <c r="F532" s="20"/>
      <c r="G532" s="14"/>
      <c r="H532" s="14"/>
      <c r="I532" s="83"/>
    </row>
    <row r="533" spans="1:9" s="8" customFormat="1">
      <c r="A533" s="20"/>
      <c r="B533" s="19"/>
      <c r="C533" s="20"/>
      <c r="D533" s="82"/>
      <c r="E533" s="93"/>
      <c r="F533" s="20"/>
      <c r="G533" s="14"/>
      <c r="H533" s="14"/>
      <c r="I533" s="83"/>
    </row>
    <row r="534" spans="1:9" s="8" customFormat="1">
      <c r="A534" s="20"/>
      <c r="B534" s="19"/>
      <c r="C534" s="20"/>
      <c r="D534" s="82"/>
      <c r="E534" s="93"/>
      <c r="F534" s="20"/>
      <c r="G534" s="14"/>
      <c r="H534" s="14"/>
      <c r="I534" s="83"/>
    </row>
    <row r="535" spans="1:9" s="8" customFormat="1">
      <c r="A535" s="20"/>
      <c r="B535" s="19"/>
      <c r="C535" s="20"/>
      <c r="D535" s="82"/>
      <c r="E535" s="93"/>
      <c r="F535" s="20"/>
      <c r="G535" s="14"/>
      <c r="H535" s="14"/>
      <c r="I535" s="83"/>
    </row>
    <row r="536" spans="1:9" s="8" customFormat="1">
      <c r="A536" s="20"/>
      <c r="B536" s="19"/>
      <c r="C536" s="20"/>
      <c r="D536" s="82"/>
      <c r="E536" s="93"/>
      <c r="F536" s="20"/>
      <c r="G536" s="14"/>
      <c r="H536" s="14"/>
      <c r="I536" s="83"/>
    </row>
    <row r="537" spans="1:9" s="8" customFormat="1">
      <c r="A537" s="20"/>
      <c r="B537" s="19"/>
      <c r="C537" s="20"/>
      <c r="D537" s="82"/>
      <c r="E537" s="93"/>
      <c r="F537" s="20"/>
      <c r="G537" s="14"/>
      <c r="H537" s="14"/>
      <c r="I537" s="83"/>
    </row>
    <row r="538" spans="1:9" s="8" customFormat="1">
      <c r="A538" s="20"/>
      <c r="B538" s="19"/>
      <c r="C538" s="20"/>
      <c r="D538" s="82"/>
      <c r="E538" s="93"/>
      <c r="F538" s="20"/>
      <c r="G538" s="14"/>
      <c r="H538" s="14"/>
      <c r="I538" s="83"/>
    </row>
    <row r="539" spans="1:9" s="8" customFormat="1">
      <c r="A539" s="20"/>
      <c r="B539" s="19"/>
      <c r="C539" s="20"/>
      <c r="D539" s="82"/>
      <c r="E539" s="93"/>
      <c r="F539" s="20"/>
      <c r="G539" s="14"/>
      <c r="H539" s="14"/>
      <c r="I539" s="83"/>
    </row>
    <row r="540" spans="1:9" s="8" customFormat="1">
      <c r="A540" s="20"/>
      <c r="B540" s="19"/>
      <c r="C540" s="20"/>
      <c r="D540" s="82"/>
      <c r="E540" s="93"/>
      <c r="F540" s="20"/>
      <c r="G540" s="14"/>
      <c r="H540" s="14"/>
      <c r="I540" s="83"/>
    </row>
    <row r="541" spans="1:9" s="8" customFormat="1">
      <c r="A541" s="20"/>
      <c r="B541" s="19"/>
      <c r="C541" s="20"/>
      <c r="D541" s="82"/>
      <c r="E541" s="93"/>
      <c r="F541" s="20"/>
      <c r="G541" s="14"/>
      <c r="H541" s="14"/>
      <c r="I541" s="83"/>
    </row>
    <row r="542" spans="1:9" s="8" customFormat="1">
      <c r="A542" s="20"/>
      <c r="B542" s="19"/>
      <c r="C542" s="20"/>
      <c r="D542" s="82"/>
      <c r="E542" s="93"/>
      <c r="F542" s="20"/>
      <c r="G542" s="14"/>
      <c r="H542" s="14"/>
      <c r="I542" s="83"/>
    </row>
    <row r="543" spans="1:9" s="8" customFormat="1">
      <c r="A543" s="20"/>
      <c r="B543" s="19"/>
      <c r="C543" s="20"/>
      <c r="D543" s="82"/>
      <c r="E543" s="93"/>
      <c r="F543" s="20"/>
      <c r="G543" s="14"/>
      <c r="H543" s="14"/>
      <c r="I543" s="83"/>
    </row>
    <row r="544" spans="1:9" s="8" customFormat="1">
      <c r="A544" s="20"/>
      <c r="B544" s="19"/>
      <c r="C544" s="20"/>
      <c r="D544" s="82"/>
      <c r="E544" s="93"/>
      <c r="F544" s="20"/>
      <c r="G544" s="14"/>
      <c r="H544" s="14"/>
      <c r="I544" s="83"/>
    </row>
    <row r="545" spans="1:9" s="8" customFormat="1">
      <c r="A545" s="20"/>
      <c r="B545" s="19"/>
      <c r="C545" s="20"/>
      <c r="D545" s="82"/>
      <c r="E545" s="93"/>
      <c r="F545" s="20"/>
      <c r="G545" s="14"/>
      <c r="H545" s="14"/>
      <c r="I545" s="83"/>
    </row>
    <row r="546" spans="1:9" s="8" customFormat="1">
      <c r="A546" s="20"/>
      <c r="B546" s="19"/>
      <c r="C546" s="20"/>
      <c r="D546" s="82"/>
      <c r="E546" s="93"/>
      <c r="F546" s="20"/>
      <c r="G546" s="14"/>
      <c r="H546" s="14"/>
      <c r="I546" s="83"/>
    </row>
    <row r="547" spans="1:9" s="8" customFormat="1">
      <c r="A547" s="20"/>
      <c r="B547" s="19"/>
      <c r="C547" s="20"/>
      <c r="D547" s="82"/>
      <c r="E547" s="93"/>
      <c r="F547" s="20"/>
      <c r="G547" s="14"/>
      <c r="H547" s="14"/>
      <c r="I547" s="83"/>
    </row>
    <row r="548" spans="1:9" s="8" customFormat="1">
      <c r="A548" s="20"/>
      <c r="B548" s="19"/>
      <c r="C548" s="20"/>
      <c r="D548" s="82"/>
      <c r="E548" s="93"/>
      <c r="F548" s="20"/>
      <c r="G548" s="14"/>
      <c r="H548" s="14"/>
      <c r="I548" s="83"/>
    </row>
    <row r="549" spans="1:9" s="8" customFormat="1">
      <c r="A549" s="20"/>
      <c r="B549" s="19"/>
      <c r="C549" s="20"/>
      <c r="D549" s="82"/>
      <c r="E549" s="93"/>
      <c r="F549" s="20"/>
      <c r="G549" s="14"/>
      <c r="H549" s="14"/>
      <c r="I549" s="83"/>
    </row>
    <row r="550" spans="1:9" s="8" customFormat="1">
      <c r="A550" s="20"/>
      <c r="B550" s="19"/>
      <c r="C550" s="20"/>
      <c r="D550" s="82"/>
      <c r="E550" s="93"/>
      <c r="F550" s="20"/>
      <c r="G550" s="14"/>
      <c r="H550" s="14"/>
      <c r="I550" s="83"/>
    </row>
    <row r="551" spans="1:9" s="8" customFormat="1">
      <c r="A551" s="20"/>
      <c r="B551" s="19"/>
      <c r="C551" s="20"/>
      <c r="D551" s="82"/>
      <c r="E551" s="93"/>
      <c r="F551" s="20"/>
      <c r="G551" s="14"/>
      <c r="H551" s="14"/>
      <c r="I551" s="83"/>
    </row>
    <row r="552" spans="1:9" s="8" customFormat="1">
      <c r="A552" s="20"/>
      <c r="B552" s="19"/>
      <c r="C552" s="20"/>
      <c r="D552" s="82"/>
      <c r="E552" s="93"/>
      <c r="F552" s="20"/>
      <c r="G552" s="14"/>
      <c r="H552" s="14"/>
      <c r="I552" s="83"/>
    </row>
    <row r="553" spans="1:9" s="8" customFormat="1">
      <c r="A553" s="20"/>
      <c r="B553" s="19"/>
      <c r="C553" s="20"/>
      <c r="D553" s="82"/>
      <c r="E553" s="93"/>
      <c r="F553" s="20"/>
      <c r="G553" s="14"/>
      <c r="H553" s="14"/>
      <c r="I553" s="83"/>
    </row>
    <row r="554" spans="1:9" s="8" customFormat="1">
      <c r="A554" s="20"/>
      <c r="B554" s="19"/>
      <c r="C554" s="20"/>
      <c r="D554" s="82"/>
      <c r="E554" s="93"/>
      <c r="F554" s="20"/>
      <c r="G554" s="14"/>
      <c r="H554" s="14"/>
      <c r="I554" s="83"/>
    </row>
    <row r="555" spans="1:9" s="8" customFormat="1">
      <c r="A555" s="20"/>
      <c r="B555" s="19"/>
      <c r="C555" s="20"/>
      <c r="D555" s="82"/>
      <c r="E555" s="93"/>
      <c r="F555" s="20"/>
      <c r="G555" s="14"/>
      <c r="H555" s="14"/>
      <c r="I555" s="83"/>
    </row>
    <row r="556" spans="1:9" s="8" customFormat="1">
      <c r="A556" s="20"/>
      <c r="B556" s="19"/>
      <c r="C556" s="20"/>
      <c r="D556" s="82"/>
      <c r="E556" s="93"/>
      <c r="F556" s="20"/>
      <c r="G556" s="14"/>
      <c r="H556" s="14"/>
      <c r="I556" s="83"/>
    </row>
    <row r="557" spans="1:9" s="8" customFormat="1">
      <c r="A557" s="20"/>
      <c r="B557" s="19"/>
      <c r="C557" s="20"/>
      <c r="D557" s="82"/>
      <c r="E557" s="93"/>
      <c r="F557" s="20"/>
      <c r="G557" s="14"/>
      <c r="H557" s="14"/>
      <c r="I557" s="83"/>
    </row>
    <row r="558" spans="1:9" s="8" customFormat="1">
      <c r="A558" s="20"/>
      <c r="B558" s="19"/>
      <c r="C558" s="20"/>
      <c r="D558" s="82"/>
      <c r="E558" s="93"/>
      <c r="F558" s="20"/>
      <c r="G558" s="14"/>
      <c r="H558" s="14"/>
      <c r="I558" s="83"/>
    </row>
    <row r="559" spans="1:9" s="8" customFormat="1">
      <c r="A559" s="20"/>
      <c r="B559" s="19"/>
      <c r="C559" s="20"/>
      <c r="D559" s="82"/>
      <c r="E559" s="93"/>
      <c r="F559" s="20"/>
      <c r="G559" s="14"/>
      <c r="H559" s="14"/>
      <c r="I559" s="83"/>
    </row>
    <row r="560" spans="1:9" s="8" customFormat="1">
      <c r="A560" s="20"/>
      <c r="B560" s="19"/>
      <c r="C560" s="20"/>
      <c r="D560" s="82"/>
      <c r="E560" s="93"/>
      <c r="F560" s="20"/>
      <c r="G560" s="14"/>
      <c r="H560" s="14"/>
      <c r="I560" s="83"/>
    </row>
    <row r="561" spans="1:9" s="8" customFormat="1">
      <c r="A561" s="20"/>
      <c r="B561" s="19"/>
      <c r="C561" s="20"/>
      <c r="D561" s="82"/>
      <c r="E561" s="93"/>
      <c r="F561" s="20"/>
      <c r="G561" s="14"/>
      <c r="H561" s="14"/>
      <c r="I561" s="83"/>
    </row>
    <row r="562" spans="1:9" s="8" customFormat="1">
      <c r="A562" s="20"/>
      <c r="B562" s="19"/>
      <c r="C562" s="20"/>
      <c r="D562" s="82"/>
      <c r="E562" s="93"/>
      <c r="F562" s="20"/>
      <c r="G562" s="14"/>
      <c r="H562" s="14"/>
      <c r="I562" s="83"/>
    </row>
    <row r="563" spans="1:9" s="8" customFormat="1">
      <c r="A563" s="20"/>
      <c r="B563" s="19"/>
      <c r="C563" s="20"/>
      <c r="D563" s="82"/>
      <c r="E563" s="93"/>
      <c r="F563" s="20"/>
      <c r="G563" s="14"/>
      <c r="H563" s="14"/>
      <c r="I563" s="83"/>
    </row>
    <row r="564" spans="1:9" s="8" customFormat="1">
      <c r="A564" s="20"/>
      <c r="B564" s="19"/>
      <c r="C564" s="20"/>
      <c r="D564" s="82"/>
      <c r="E564" s="93"/>
      <c r="F564" s="20"/>
      <c r="G564" s="14"/>
      <c r="H564" s="14"/>
      <c r="I564" s="83"/>
    </row>
    <row r="565" spans="1:9" s="8" customFormat="1">
      <c r="A565" s="20"/>
      <c r="B565" s="19"/>
      <c r="C565" s="20"/>
      <c r="D565" s="82"/>
      <c r="E565" s="93"/>
      <c r="F565" s="20"/>
      <c r="G565" s="14"/>
      <c r="H565" s="14"/>
      <c r="I565" s="83"/>
    </row>
    <row r="566" spans="1:9" s="8" customFormat="1">
      <c r="A566" s="20"/>
      <c r="B566" s="19"/>
      <c r="C566" s="20"/>
      <c r="D566" s="82"/>
      <c r="E566" s="93"/>
      <c r="F566" s="20"/>
      <c r="G566" s="14"/>
      <c r="H566" s="14"/>
      <c r="I566" s="83"/>
    </row>
    <row r="567" spans="1:9" s="8" customFormat="1">
      <c r="A567" s="20"/>
      <c r="B567" s="19"/>
      <c r="C567" s="20"/>
      <c r="D567" s="82"/>
      <c r="E567" s="93"/>
      <c r="F567" s="20"/>
      <c r="G567" s="14"/>
      <c r="H567" s="14"/>
      <c r="I567" s="83"/>
    </row>
    <row r="568" spans="1:9" s="8" customFormat="1">
      <c r="A568" s="20"/>
      <c r="B568" s="19"/>
      <c r="C568" s="20"/>
      <c r="D568" s="82"/>
      <c r="E568" s="93"/>
      <c r="F568" s="20"/>
      <c r="G568" s="14"/>
      <c r="H568" s="14"/>
      <c r="I568" s="83"/>
    </row>
    <row r="569" spans="1:9" s="8" customFormat="1">
      <c r="A569" s="20"/>
      <c r="B569" s="19"/>
      <c r="C569" s="20"/>
      <c r="D569" s="82"/>
      <c r="E569" s="93"/>
      <c r="F569" s="20"/>
      <c r="G569" s="14"/>
      <c r="H569" s="14"/>
      <c r="I569" s="83"/>
    </row>
    <row r="570" spans="1:9" s="8" customFormat="1">
      <c r="A570" s="20"/>
      <c r="B570" s="19"/>
      <c r="C570" s="20"/>
      <c r="D570" s="82"/>
      <c r="E570" s="93"/>
      <c r="F570" s="20"/>
      <c r="G570" s="14"/>
      <c r="H570" s="14"/>
      <c r="I570" s="83"/>
    </row>
    <row r="571" spans="1:9" s="8" customFormat="1">
      <c r="A571" s="20"/>
      <c r="B571" s="19"/>
      <c r="C571" s="20"/>
      <c r="D571" s="82"/>
      <c r="E571" s="93"/>
      <c r="F571" s="20"/>
      <c r="G571" s="14"/>
      <c r="H571" s="14"/>
      <c r="I571" s="83"/>
    </row>
    <row r="572" spans="1:9" s="8" customFormat="1">
      <c r="A572" s="20"/>
      <c r="B572" s="19"/>
      <c r="C572" s="20"/>
      <c r="D572" s="82"/>
      <c r="E572" s="93"/>
      <c r="F572" s="20"/>
      <c r="G572" s="14"/>
      <c r="H572" s="14"/>
      <c r="I572" s="83"/>
    </row>
    <row r="573" spans="1:9" s="8" customFormat="1">
      <c r="A573" s="20"/>
      <c r="B573" s="19"/>
      <c r="C573" s="20"/>
      <c r="D573" s="82"/>
      <c r="E573" s="93"/>
      <c r="F573" s="20"/>
      <c r="G573" s="14"/>
      <c r="H573" s="14"/>
      <c r="I573" s="83"/>
    </row>
    <row r="574" spans="1:9" s="8" customFormat="1">
      <c r="A574" s="20"/>
      <c r="B574" s="19"/>
      <c r="C574" s="20"/>
      <c r="D574" s="82"/>
      <c r="E574" s="93"/>
      <c r="F574" s="20"/>
      <c r="G574" s="14"/>
      <c r="H574" s="14"/>
      <c r="I574" s="83"/>
    </row>
    <row r="575" spans="1:9" s="8" customFormat="1">
      <c r="A575" s="20"/>
      <c r="B575" s="19"/>
      <c r="C575" s="20"/>
      <c r="D575" s="82"/>
      <c r="E575" s="93"/>
      <c r="F575" s="20"/>
      <c r="G575" s="14"/>
      <c r="H575" s="14"/>
      <c r="I575" s="83"/>
    </row>
    <row r="576" spans="1:9" s="8" customFormat="1">
      <c r="A576" s="20"/>
      <c r="B576" s="19"/>
      <c r="C576" s="20"/>
      <c r="D576" s="82"/>
      <c r="E576" s="93"/>
      <c r="F576" s="20"/>
      <c r="G576" s="14"/>
      <c r="H576" s="14"/>
      <c r="I576" s="83"/>
    </row>
    <row r="577" spans="1:9">
      <c r="A577" s="20"/>
      <c r="B577" s="19"/>
      <c r="C577" s="20"/>
      <c r="D577" s="82"/>
      <c r="E577" s="93"/>
      <c r="F577" s="20"/>
      <c r="G577" s="14"/>
      <c r="H577" s="14"/>
      <c r="I577" s="83"/>
    </row>
    <row r="578" spans="1:9">
      <c r="A578" s="20"/>
      <c r="B578" s="19"/>
      <c r="C578" s="20"/>
      <c r="D578" s="82"/>
      <c r="E578" s="93"/>
      <c r="F578" s="20"/>
      <c r="G578" s="14"/>
      <c r="H578" s="14"/>
      <c r="I578" s="83"/>
    </row>
    <row r="579" spans="1:9">
      <c r="A579" s="20"/>
      <c r="B579" s="19"/>
      <c r="C579" s="20"/>
      <c r="D579" s="82"/>
      <c r="E579" s="93"/>
      <c r="F579" s="20"/>
      <c r="G579" s="14"/>
      <c r="H579" s="14"/>
      <c r="I579" s="83"/>
    </row>
    <row r="580" spans="1:9">
      <c r="A580" s="20"/>
      <c r="B580" s="19"/>
      <c r="C580" s="20"/>
      <c r="D580" s="82"/>
      <c r="E580" s="93"/>
      <c r="F580" s="20"/>
      <c r="G580" s="14"/>
      <c r="H580" s="14"/>
      <c r="I580" s="83"/>
    </row>
    <row r="581" spans="1:9">
      <c r="A581" s="20"/>
      <c r="B581" s="19"/>
      <c r="C581" s="20"/>
      <c r="D581" s="82"/>
      <c r="E581" s="93"/>
      <c r="F581" s="20"/>
      <c r="G581" s="14"/>
      <c r="H581" s="14"/>
      <c r="I581" s="83"/>
    </row>
  </sheetData>
  <mergeCells count="1">
    <mergeCell ref="A1:I1"/>
  </mergeCells>
  <conditionalFormatting sqref="H227">
    <cfRule type="expression" dxfId="496" priority="25" stopIfTrue="1">
      <formula>WEEKDAY(H227)=7</formula>
    </cfRule>
    <cfRule type="expression" dxfId="495" priority="26" stopIfTrue="1">
      <formula>WEEKDAY(H227)=1</formula>
    </cfRule>
  </conditionalFormatting>
  <conditionalFormatting sqref="H231">
    <cfRule type="expression" dxfId="494" priority="21" stopIfTrue="1">
      <formula>WEEKDAY(H231)=7</formula>
    </cfRule>
    <cfRule type="expression" dxfId="493" priority="22" stopIfTrue="1">
      <formula>WEEKDAY(H231)=1</formula>
    </cfRule>
  </conditionalFormatting>
  <conditionalFormatting sqref="H219">
    <cfRule type="expression" dxfId="492" priority="33" stopIfTrue="1">
      <formula>WEEKDAY(H219)=7</formula>
    </cfRule>
    <cfRule type="expression" dxfId="491" priority="34" stopIfTrue="1">
      <formula>WEEKDAY(H219)=1</formula>
    </cfRule>
  </conditionalFormatting>
  <conditionalFormatting sqref="H223">
    <cfRule type="expression" dxfId="490" priority="29" stopIfTrue="1">
      <formula>WEEKDAY(H223)=7</formula>
    </cfRule>
    <cfRule type="expression" dxfId="489" priority="30" stopIfTrue="1">
      <formula>WEEKDAY(H223)=1</formula>
    </cfRule>
  </conditionalFormatting>
  <conditionalFormatting sqref="H243">
    <cfRule type="expression" dxfId="488" priority="9" stopIfTrue="1">
      <formula>WEEKDAY(H243)=7</formula>
    </cfRule>
    <cfRule type="expression" dxfId="487" priority="10" stopIfTrue="1">
      <formula>WEEKDAY(H243)=1</formula>
    </cfRule>
  </conditionalFormatting>
  <conditionalFormatting sqref="G15:H15">
    <cfRule type="expression" dxfId="486" priority="5" stopIfTrue="1">
      <formula>WEEKDAY(G15)=7</formula>
    </cfRule>
    <cfRule type="expression" dxfId="485" priority="6" stopIfTrue="1">
      <formula>WEEKDAY(G15)=1</formula>
    </cfRule>
  </conditionalFormatting>
  <conditionalFormatting sqref="H86">
    <cfRule type="expression" dxfId="484" priority="3" stopIfTrue="1">
      <formula>WEEKDAY(H86)=7</formula>
    </cfRule>
    <cfRule type="expression" dxfId="483" priority="4" stopIfTrue="1">
      <formula>WEEKDAY(H86)=1</formula>
    </cfRule>
  </conditionalFormatting>
  <conditionalFormatting sqref="H240">
    <cfRule type="expression" dxfId="482" priority="13" stopIfTrue="1">
      <formula>WEEKDAY(H240)=7</formula>
    </cfRule>
    <cfRule type="expression" dxfId="481" priority="14" stopIfTrue="1">
      <formula>WEEKDAY(H240)=1</formula>
    </cfRule>
  </conditionalFormatting>
  <conditionalFormatting sqref="H187">
    <cfRule type="expression" dxfId="480" priority="65" stopIfTrue="1">
      <formula>WEEKDAY(H187)=7</formula>
    </cfRule>
    <cfRule type="expression" dxfId="479" priority="66" stopIfTrue="1">
      <formula>WEEKDAY(H187)=1</formula>
    </cfRule>
  </conditionalFormatting>
  <conditionalFormatting sqref="H191">
    <cfRule type="expression" dxfId="478" priority="61" stopIfTrue="1">
      <formula>WEEKDAY(H191)=7</formula>
    </cfRule>
    <cfRule type="expression" dxfId="477" priority="62" stopIfTrue="1">
      <formula>WEEKDAY(H191)=1</formula>
    </cfRule>
  </conditionalFormatting>
  <conditionalFormatting sqref="H195">
    <cfRule type="expression" dxfId="476" priority="57" stopIfTrue="1">
      <formula>WEEKDAY(H195)=7</formula>
    </cfRule>
    <cfRule type="expression" dxfId="475" priority="58" stopIfTrue="1">
      <formula>WEEKDAY(H195)=1</formula>
    </cfRule>
  </conditionalFormatting>
  <conditionalFormatting sqref="H199">
    <cfRule type="expression" dxfId="474" priority="53" stopIfTrue="1">
      <formula>WEEKDAY(H199)=7</formula>
    </cfRule>
    <cfRule type="expression" dxfId="473" priority="54" stopIfTrue="1">
      <formula>WEEKDAY(H199)=1</formula>
    </cfRule>
  </conditionalFormatting>
  <conditionalFormatting sqref="H203">
    <cfRule type="expression" dxfId="472" priority="49" stopIfTrue="1">
      <formula>WEEKDAY(H203)=7</formula>
    </cfRule>
    <cfRule type="expression" dxfId="471" priority="50" stopIfTrue="1">
      <formula>WEEKDAY(H203)=1</formula>
    </cfRule>
  </conditionalFormatting>
  <conditionalFormatting sqref="H207">
    <cfRule type="expression" dxfId="470" priority="45" stopIfTrue="1">
      <formula>WEEKDAY(H207)=7</formula>
    </cfRule>
    <cfRule type="expression" dxfId="469" priority="46" stopIfTrue="1">
      <formula>WEEKDAY(H207)=1</formula>
    </cfRule>
  </conditionalFormatting>
  <conditionalFormatting sqref="H211">
    <cfRule type="expression" dxfId="468" priority="41" stopIfTrue="1">
      <formula>WEEKDAY(H211)=7</formula>
    </cfRule>
    <cfRule type="expression" dxfId="467" priority="42" stopIfTrue="1">
      <formula>WEEKDAY(H211)=1</formula>
    </cfRule>
  </conditionalFormatting>
  <conditionalFormatting sqref="H215">
    <cfRule type="expression" dxfId="466" priority="37" stopIfTrue="1">
      <formula>WEEKDAY(H215)=7</formula>
    </cfRule>
    <cfRule type="expression" dxfId="465" priority="38" stopIfTrue="1">
      <formula>WEEKDAY(H215)=1</formula>
    </cfRule>
  </conditionalFormatting>
  <conditionalFormatting sqref="H235">
    <cfRule type="expression" dxfId="464" priority="17" stopIfTrue="1">
      <formula>WEEKDAY(H235)=7</formula>
    </cfRule>
    <cfRule type="expression" dxfId="463" priority="18" stopIfTrue="1">
      <formula>WEEKDAY(H235)=1</formula>
    </cfRule>
  </conditionalFormatting>
  <conditionalFormatting sqref="H165">
    <cfRule type="expression" dxfId="462" priority="85" stopIfTrue="1">
      <formula>WEEKDAY(H165)=7</formula>
    </cfRule>
    <cfRule type="expression" dxfId="461" priority="86" stopIfTrue="1">
      <formula>WEEKDAY(H165)=1</formula>
    </cfRule>
  </conditionalFormatting>
  <conditionalFormatting sqref="H116">
    <cfRule type="expression" dxfId="460" priority="133" stopIfTrue="1">
      <formula>WEEKDAY(H116)=7</formula>
    </cfRule>
    <cfRule type="expression" dxfId="459" priority="134" stopIfTrue="1">
      <formula>WEEKDAY(H116)=1</formula>
    </cfRule>
  </conditionalFormatting>
  <conditionalFormatting sqref="H124">
    <cfRule type="expression" dxfId="458" priority="125" stopIfTrue="1">
      <formula>WEEKDAY(H124)=7</formula>
    </cfRule>
    <cfRule type="expression" dxfId="457" priority="126" stopIfTrue="1">
      <formula>WEEKDAY(H124)=1</formula>
    </cfRule>
  </conditionalFormatting>
  <conditionalFormatting sqref="H133">
    <cfRule type="expression" dxfId="456" priority="117" stopIfTrue="1">
      <formula>WEEKDAY(H133)=7</formula>
    </cfRule>
    <cfRule type="expression" dxfId="455" priority="118" stopIfTrue="1">
      <formula>WEEKDAY(H133)=1</formula>
    </cfRule>
  </conditionalFormatting>
  <conditionalFormatting sqref="H141">
    <cfRule type="expression" dxfId="454" priority="109" stopIfTrue="1">
      <formula>WEEKDAY(H141)=7</formula>
    </cfRule>
    <cfRule type="expression" dxfId="453" priority="110" stopIfTrue="1">
      <formula>WEEKDAY(H141)=1</formula>
    </cfRule>
  </conditionalFormatting>
  <conditionalFormatting sqref="H174">
    <cfRule type="expression" dxfId="452" priority="77" stopIfTrue="1">
      <formula>WEEKDAY(H174)=7</formula>
    </cfRule>
    <cfRule type="expression" dxfId="451" priority="78" stopIfTrue="1">
      <formula>WEEKDAY(H174)=1</formula>
    </cfRule>
  </conditionalFormatting>
  <conditionalFormatting sqref="H95">
    <cfRule type="expression" dxfId="450" priority="153" stopIfTrue="1">
      <formula>WEEKDAY(H95)=7</formula>
    </cfRule>
    <cfRule type="expression" dxfId="449" priority="154" stopIfTrue="1">
      <formula>WEEKDAY(H95)=1</formula>
    </cfRule>
  </conditionalFormatting>
  <conditionalFormatting sqref="H99">
    <cfRule type="expression" dxfId="448" priority="149" stopIfTrue="1">
      <formula>WEEKDAY(H99)=7</formula>
    </cfRule>
    <cfRule type="expression" dxfId="447" priority="150" stopIfTrue="1">
      <formula>WEEKDAY(H99)=1</formula>
    </cfRule>
  </conditionalFormatting>
  <conditionalFormatting sqref="H103">
    <cfRule type="expression" dxfId="446" priority="145" stopIfTrue="1">
      <formula>WEEKDAY(H103)=7</formula>
    </cfRule>
    <cfRule type="expression" dxfId="445" priority="146" stopIfTrue="1">
      <formula>WEEKDAY(H103)=1</formula>
    </cfRule>
  </conditionalFormatting>
  <conditionalFormatting sqref="H107">
    <cfRule type="expression" dxfId="444" priority="141" stopIfTrue="1">
      <formula>WEEKDAY(H107)=7</formula>
    </cfRule>
    <cfRule type="expression" dxfId="443" priority="142" stopIfTrue="1">
      <formula>WEEKDAY(H107)=1</formula>
    </cfRule>
  </conditionalFormatting>
  <conditionalFormatting sqref="H112">
    <cfRule type="expression" dxfId="442" priority="137" stopIfTrue="1">
      <formula>WEEKDAY(H112)=7</formula>
    </cfRule>
    <cfRule type="expression" dxfId="441" priority="138" stopIfTrue="1">
      <formula>WEEKDAY(H112)=1</formula>
    </cfRule>
  </conditionalFormatting>
  <conditionalFormatting sqref="H120">
    <cfRule type="expression" dxfId="440" priority="129" stopIfTrue="1">
      <formula>WEEKDAY(H120)=7</formula>
    </cfRule>
    <cfRule type="expression" dxfId="439" priority="130" stopIfTrue="1">
      <formula>WEEKDAY(H120)=1</formula>
    </cfRule>
  </conditionalFormatting>
  <conditionalFormatting sqref="H128">
    <cfRule type="expression" dxfId="438" priority="121" stopIfTrue="1">
      <formula>WEEKDAY(H128)=7</formula>
    </cfRule>
    <cfRule type="expression" dxfId="437" priority="122" stopIfTrue="1">
      <formula>WEEKDAY(H128)=1</formula>
    </cfRule>
  </conditionalFormatting>
  <conditionalFormatting sqref="H137">
    <cfRule type="expression" dxfId="436" priority="113" stopIfTrue="1">
      <formula>WEEKDAY(H137)=7</formula>
    </cfRule>
    <cfRule type="expression" dxfId="435" priority="114" stopIfTrue="1">
      <formula>WEEKDAY(H137)=1</formula>
    </cfRule>
  </conditionalFormatting>
  <conditionalFormatting sqref="H145">
    <cfRule type="expression" dxfId="434" priority="105" stopIfTrue="1">
      <formula>WEEKDAY(H145)=7</formula>
    </cfRule>
    <cfRule type="expression" dxfId="433" priority="106" stopIfTrue="1">
      <formula>WEEKDAY(H145)=1</formula>
    </cfRule>
  </conditionalFormatting>
  <conditionalFormatting sqref="H153">
    <cfRule type="expression" dxfId="432" priority="97" stopIfTrue="1">
      <formula>WEEKDAY(H153)=7</formula>
    </cfRule>
    <cfRule type="expression" dxfId="431" priority="98" stopIfTrue="1">
      <formula>WEEKDAY(H153)=1</formula>
    </cfRule>
  </conditionalFormatting>
  <conditionalFormatting sqref="H178">
    <cfRule type="expression" dxfId="430" priority="73" stopIfTrue="1">
      <formula>WEEKDAY(H178)=7</formula>
    </cfRule>
    <cfRule type="expression" dxfId="429" priority="74" stopIfTrue="1">
      <formula>WEEKDAY(H178)=1</formula>
    </cfRule>
  </conditionalFormatting>
  <conditionalFormatting sqref="H183">
    <cfRule type="expression" dxfId="428" priority="69" stopIfTrue="1">
      <formula>WEEKDAY(H183)=7</formula>
    </cfRule>
    <cfRule type="expression" dxfId="427" priority="70" stopIfTrue="1">
      <formula>WEEKDAY(H183)=1</formula>
    </cfRule>
  </conditionalFormatting>
  <conditionalFormatting sqref="G105:H105">
    <cfRule type="expression" dxfId="426" priority="245" stopIfTrue="1">
      <formula>WEEKDAY(G105)=7</formula>
    </cfRule>
    <cfRule type="expression" dxfId="425" priority="246" stopIfTrue="1">
      <formula>WEEKDAY(G105)=1</formula>
    </cfRule>
  </conditionalFormatting>
  <conditionalFormatting sqref="G118:H118">
    <cfRule type="expression" dxfId="424" priority="243" stopIfTrue="1">
      <formula>WEEKDAY(G118)=7</formula>
    </cfRule>
    <cfRule type="expression" dxfId="423" priority="244" stopIfTrue="1">
      <formula>WEEKDAY(G118)=1</formula>
    </cfRule>
  </conditionalFormatting>
  <conditionalFormatting sqref="G143:H143">
    <cfRule type="expression" dxfId="422" priority="237" stopIfTrue="1">
      <formula>WEEKDAY(G143)=7</formula>
    </cfRule>
    <cfRule type="expression" dxfId="421" priority="238" stopIfTrue="1">
      <formula>WEEKDAY(G143)=1</formula>
    </cfRule>
  </conditionalFormatting>
  <conditionalFormatting sqref="G147:H147">
    <cfRule type="expression" dxfId="420" priority="235" stopIfTrue="1">
      <formula>WEEKDAY(G147)=7</formula>
    </cfRule>
    <cfRule type="expression" dxfId="419" priority="236" stopIfTrue="1">
      <formula>WEEKDAY(G147)=1</formula>
    </cfRule>
  </conditionalFormatting>
  <conditionalFormatting sqref="H149">
    <cfRule type="expression" dxfId="418" priority="101" stopIfTrue="1">
      <formula>WEEKDAY(H149)=7</formula>
    </cfRule>
    <cfRule type="expression" dxfId="417" priority="102" stopIfTrue="1">
      <formula>WEEKDAY(H149)=1</formula>
    </cfRule>
  </conditionalFormatting>
  <conditionalFormatting sqref="H157">
    <cfRule type="expression" dxfId="416" priority="93" stopIfTrue="1">
      <formula>WEEKDAY(H157)=7</formula>
    </cfRule>
    <cfRule type="expression" dxfId="415" priority="94" stopIfTrue="1">
      <formula>WEEKDAY(H157)=1</formula>
    </cfRule>
  </conditionalFormatting>
  <conditionalFormatting sqref="H161">
    <cfRule type="expression" dxfId="414" priority="89" stopIfTrue="1">
      <formula>WEEKDAY(H161)=7</formula>
    </cfRule>
    <cfRule type="expression" dxfId="413" priority="90" stopIfTrue="1">
      <formula>WEEKDAY(H161)=1</formula>
    </cfRule>
  </conditionalFormatting>
  <conditionalFormatting sqref="H170">
    <cfRule type="expression" dxfId="412" priority="81" stopIfTrue="1">
      <formula>WEEKDAY(H170)=7</formula>
    </cfRule>
    <cfRule type="expression" dxfId="411" priority="82" stopIfTrue="1">
      <formula>WEEKDAY(H170)=1</formula>
    </cfRule>
  </conditionalFormatting>
  <conditionalFormatting sqref="G46:H46">
    <cfRule type="expression" dxfId="410" priority="402" stopIfTrue="1">
      <formula>WEEKDAY(G46)=7</formula>
    </cfRule>
    <cfRule type="expression" dxfId="409" priority="403" stopIfTrue="1">
      <formula>WEEKDAY(G46)=1</formula>
    </cfRule>
  </conditionalFormatting>
  <conditionalFormatting sqref="G47:H47">
    <cfRule type="expression" dxfId="408" priority="400" stopIfTrue="1">
      <formula>WEEKDAY(G47)=7</formula>
    </cfRule>
    <cfRule type="expression" dxfId="407" priority="401" stopIfTrue="1">
      <formula>WEEKDAY(G47)=1</formula>
    </cfRule>
  </conditionalFormatting>
  <conditionalFormatting sqref="G42:H42">
    <cfRule type="expression" dxfId="406" priority="398" stopIfTrue="1">
      <formula>WEEKDAY(G42)=7</formula>
    </cfRule>
    <cfRule type="expression" dxfId="405" priority="399" stopIfTrue="1">
      <formula>WEEKDAY(G42)=1</formula>
    </cfRule>
  </conditionalFormatting>
  <conditionalFormatting sqref="G92:H92">
    <cfRule type="expression" dxfId="404" priority="390" stopIfTrue="1">
      <formula>WEEKDAY(G92)=7</formula>
    </cfRule>
    <cfRule type="expression" dxfId="403" priority="391" stopIfTrue="1">
      <formula>WEEKDAY(G92)=1</formula>
    </cfRule>
  </conditionalFormatting>
  <conditionalFormatting sqref="G241:H241">
    <cfRule type="expression" dxfId="402" priority="451" stopIfTrue="1">
      <formula>WEEKDAY(G241)=7</formula>
    </cfRule>
    <cfRule type="expression" dxfId="401" priority="452" stopIfTrue="1">
      <formula>WEEKDAY(G241)=1</formula>
    </cfRule>
  </conditionalFormatting>
  <conditionalFormatting sqref="G28:H28">
    <cfRule type="expression" dxfId="400" priority="382" stopIfTrue="1">
      <formula>WEEKDAY(G28)=7</formula>
    </cfRule>
    <cfRule type="expression" dxfId="399" priority="383" stopIfTrue="1">
      <formula>WEEKDAY(G28)=1</formula>
    </cfRule>
  </conditionalFormatting>
  <conditionalFormatting sqref="G43:H43">
    <cfRule type="expression" dxfId="398" priority="396" stopIfTrue="1">
      <formula>WEEKDAY(G43)=7</formula>
    </cfRule>
    <cfRule type="expression" dxfId="397" priority="397" stopIfTrue="1">
      <formula>WEEKDAY(G43)=1</formula>
    </cfRule>
  </conditionalFormatting>
  <conditionalFormatting sqref="G25:H25">
    <cfRule type="expression" dxfId="396" priority="392" stopIfTrue="1">
      <formula>WEEKDAY(G25)=7</formula>
    </cfRule>
    <cfRule type="expression" dxfId="395" priority="393" stopIfTrue="1">
      <formula>WEEKDAY(G25)=1</formula>
    </cfRule>
  </conditionalFormatting>
  <conditionalFormatting sqref="G108:H108">
    <cfRule type="expression" dxfId="394" priority="386" stopIfTrue="1">
      <formula>WEEKDAY(G108)=7</formula>
    </cfRule>
    <cfRule type="expression" dxfId="393" priority="387" stopIfTrue="1">
      <formula>WEEKDAY(G108)=1</formula>
    </cfRule>
  </conditionalFormatting>
  <conditionalFormatting sqref="G24:H24">
    <cfRule type="expression" dxfId="392" priority="394" stopIfTrue="1">
      <formula>WEEKDAY(G24)=7</formula>
    </cfRule>
    <cfRule type="expression" dxfId="391" priority="395" stopIfTrue="1">
      <formula>WEEKDAY(G24)=1</formula>
    </cfRule>
  </conditionalFormatting>
  <conditionalFormatting sqref="G93:H93">
    <cfRule type="expression" dxfId="390" priority="388" stopIfTrue="1">
      <formula>WEEKDAY(G93)=7</formula>
    </cfRule>
    <cfRule type="expression" dxfId="389" priority="389" stopIfTrue="1">
      <formula>WEEKDAY(G93)=1</formula>
    </cfRule>
  </conditionalFormatting>
  <conditionalFormatting sqref="G109:H109">
    <cfRule type="expression" dxfId="388" priority="384" stopIfTrue="1">
      <formula>WEEKDAY(G109)=7</formula>
    </cfRule>
    <cfRule type="expression" dxfId="387" priority="385" stopIfTrue="1">
      <formula>WEEKDAY(G109)=1</formula>
    </cfRule>
  </conditionalFormatting>
  <conditionalFormatting sqref="G114:H114">
    <cfRule type="expression" dxfId="386" priority="374" stopIfTrue="1">
      <formula>WEEKDAY(G114)=7</formula>
    </cfRule>
    <cfRule type="expression" dxfId="385" priority="375" stopIfTrue="1">
      <formula>WEEKDAY(G114)=1</formula>
    </cfRule>
  </conditionalFormatting>
  <conditionalFormatting sqref="G38:H38">
    <cfRule type="expression" dxfId="384" priority="378" stopIfTrue="1">
      <formula>WEEKDAY(G38)=7</formula>
    </cfRule>
    <cfRule type="expression" dxfId="383" priority="379" stopIfTrue="1">
      <formula>WEEKDAY(G38)=1</formula>
    </cfRule>
  </conditionalFormatting>
  <conditionalFormatting sqref="G29:H29">
    <cfRule type="expression" dxfId="382" priority="380" stopIfTrue="1">
      <formula>WEEKDAY(G29)=7</formula>
    </cfRule>
    <cfRule type="expression" dxfId="381" priority="381" stopIfTrue="1">
      <formula>WEEKDAY(G29)=1</formula>
    </cfRule>
  </conditionalFormatting>
  <conditionalFormatting sqref="G113:H113">
    <cfRule type="expression" dxfId="380" priority="376" stopIfTrue="1">
      <formula>WEEKDAY(G113)=7</formula>
    </cfRule>
    <cfRule type="expression" dxfId="379" priority="377" stopIfTrue="1">
      <formula>WEEKDAY(G113)=1</formula>
    </cfRule>
  </conditionalFormatting>
  <conditionalFormatting sqref="G79:H79">
    <cfRule type="expression" dxfId="378" priority="331" stopIfTrue="1">
      <formula>WEEKDAY(G79)=7</formula>
    </cfRule>
    <cfRule type="expression" dxfId="377" priority="332" stopIfTrue="1">
      <formula>WEEKDAY(G79)=1</formula>
    </cfRule>
  </conditionalFormatting>
  <conditionalFormatting sqref="G83:H83">
    <cfRule type="expression" dxfId="376" priority="327" stopIfTrue="1">
      <formula>WEEKDAY(G83)=7</formula>
    </cfRule>
    <cfRule type="expression" dxfId="375" priority="328" stopIfTrue="1">
      <formula>WEEKDAY(G83)=1</formula>
    </cfRule>
  </conditionalFormatting>
  <conditionalFormatting sqref="G82:H82">
    <cfRule type="expression" dxfId="374" priority="329" stopIfTrue="1">
      <formula>WEEKDAY(G82)=7</formula>
    </cfRule>
    <cfRule type="expression" dxfId="373" priority="330" stopIfTrue="1">
      <formula>WEEKDAY(G82)=1</formula>
    </cfRule>
  </conditionalFormatting>
  <conditionalFormatting sqref="G162:H162">
    <cfRule type="expression" dxfId="372" priority="317" stopIfTrue="1">
      <formula>WEEKDAY(G162)=7</formula>
    </cfRule>
    <cfRule type="expression" dxfId="371" priority="318" stopIfTrue="1">
      <formula>WEEKDAY(G162)=1</formula>
    </cfRule>
  </conditionalFormatting>
  <conditionalFormatting sqref="G74:H74">
    <cfRule type="expression" dxfId="370" priority="325" stopIfTrue="1">
      <formula>WEEKDAY(G74)=7</formula>
    </cfRule>
    <cfRule type="expression" dxfId="369" priority="326" stopIfTrue="1">
      <formula>WEEKDAY(G74)=1</formula>
    </cfRule>
  </conditionalFormatting>
  <conditionalFormatting sqref="G224:H224">
    <cfRule type="expression" dxfId="368" priority="309" stopIfTrue="1">
      <formula>WEEKDAY(G224)=7</formula>
    </cfRule>
    <cfRule type="expression" dxfId="367" priority="310" stopIfTrue="1">
      <formula>WEEKDAY(G224)=1</formula>
    </cfRule>
  </conditionalFormatting>
  <conditionalFormatting sqref="G159:H159">
    <cfRule type="expression" dxfId="366" priority="319" stopIfTrue="1">
      <formula>WEEKDAY(G159)=7</formula>
    </cfRule>
    <cfRule type="expression" dxfId="365" priority="320" stopIfTrue="1">
      <formula>WEEKDAY(G159)=1</formula>
    </cfRule>
  </conditionalFormatting>
  <conditionalFormatting sqref="G193:H193">
    <cfRule type="expression" dxfId="364" priority="289" stopIfTrue="1">
      <formula>WEEKDAY(G193)=7</formula>
    </cfRule>
    <cfRule type="expression" dxfId="363" priority="290" stopIfTrue="1">
      <formula>WEEKDAY(G193)=1</formula>
    </cfRule>
  </conditionalFormatting>
  <conditionalFormatting sqref="G196:H196">
    <cfRule type="expression" dxfId="362" priority="283" stopIfTrue="1">
      <formula>WEEKDAY(G196)=7</formula>
    </cfRule>
    <cfRule type="expression" dxfId="361" priority="284" stopIfTrue="1">
      <formula>WEEKDAY(G196)=1</formula>
    </cfRule>
  </conditionalFormatting>
  <conditionalFormatting sqref="G212:H212">
    <cfRule type="expression" dxfId="360" priority="275" stopIfTrue="1">
      <formula>WEEKDAY(G212)=7</formula>
    </cfRule>
    <cfRule type="expression" dxfId="359" priority="276" stopIfTrue="1">
      <formula>WEEKDAY(G212)=1</formula>
    </cfRule>
  </conditionalFormatting>
  <conditionalFormatting sqref="G201:H201">
    <cfRule type="expression" dxfId="358" priority="281" stopIfTrue="1">
      <formula>WEEKDAY(G201)=7</formula>
    </cfRule>
    <cfRule type="expression" dxfId="357" priority="282" stopIfTrue="1">
      <formula>WEEKDAY(G201)=1</formula>
    </cfRule>
  </conditionalFormatting>
  <conditionalFormatting sqref="G200:H200">
    <cfRule type="expression" dxfId="356" priority="279" stopIfTrue="1">
      <formula>WEEKDAY(G200)=7</formula>
    </cfRule>
    <cfRule type="expression" dxfId="355" priority="280" stopIfTrue="1">
      <formula>WEEKDAY(G200)=1</formula>
    </cfRule>
  </conditionalFormatting>
  <conditionalFormatting sqref="G188:H188">
    <cfRule type="expression" dxfId="354" priority="301" stopIfTrue="1">
      <formula>WEEKDAY(G188)=7</formula>
    </cfRule>
    <cfRule type="expression" dxfId="353" priority="302" stopIfTrue="1">
      <formula>WEEKDAY(G188)=1</formula>
    </cfRule>
  </conditionalFormatting>
  <conditionalFormatting sqref="G208:H208">
    <cfRule type="expression" dxfId="352" priority="299" stopIfTrue="1">
      <formula>WEEKDAY(G208)=7</formula>
    </cfRule>
    <cfRule type="expression" dxfId="351" priority="300" stopIfTrue="1">
      <formula>WEEKDAY(G208)=1</formula>
    </cfRule>
  </conditionalFormatting>
  <conditionalFormatting sqref="G176:H176">
    <cfRule type="expression" dxfId="350" priority="297" stopIfTrue="1">
      <formula>WEEKDAY(G176)=7</formula>
    </cfRule>
    <cfRule type="expression" dxfId="349" priority="298" stopIfTrue="1">
      <formula>WEEKDAY(G176)=1</formula>
    </cfRule>
  </conditionalFormatting>
  <conditionalFormatting sqref="G175:H175">
    <cfRule type="expression" dxfId="348" priority="295" stopIfTrue="1">
      <formula>WEEKDAY(G175)=7</formula>
    </cfRule>
    <cfRule type="expression" dxfId="347" priority="296" stopIfTrue="1">
      <formula>WEEKDAY(G175)=1</formula>
    </cfRule>
  </conditionalFormatting>
  <conditionalFormatting sqref="G180:H180">
    <cfRule type="expression" dxfId="346" priority="293" stopIfTrue="1">
      <formula>WEEKDAY(G180)=7</formula>
    </cfRule>
    <cfRule type="expression" dxfId="345" priority="294" stopIfTrue="1">
      <formula>WEEKDAY(G180)=1</formula>
    </cfRule>
  </conditionalFormatting>
  <conditionalFormatting sqref="G217:H217">
    <cfRule type="expression" dxfId="344" priority="273" stopIfTrue="1">
      <formula>WEEKDAY(G217)=7</formula>
    </cfRule>
    <cfRule type="expression" dxfId="343" priority="274" stopIfTrue="1">
      <formula>WEEKDAY(G217)=1</formula>
    </cfRule>
  </conditionalFormatting>
  <conditionalFormatting sqref="G192:H192">
    <cfRule type="expression" dxfId="342" priority="287" stopIfTrue="1">
      <formula>WEEKDAY(G192)=7</formula>
    </cfRule>
    <cfRule type="expression" dxfId="341" priority="288" stopIfTrue="1">
      <formula>WEEKDAY(G192)=1</formula>
    </cfRule>
  </conditionalFormatting>
  <conditionalFormatting sqref="G205:H205">
    <cfRule type="expression" dxfId="340" priority="307" stopIfTrue="1">
      <formula>WEEKDAY(G205)=7</formula>
    </cfRule>
    <cfRule type="expression" dxfId="339" priority="308" stopIfTrue="1">
      <formula>WEEKDAY(G205)=1</formula>
    </cfRule>
  </conditionalFormatting>
  <conditionalFormatting sqref="G213:H213">
    <cfRule type="expression" dxfId="338" priority="277" stopIfTrue="1">
      <formula>WEEKDAY(G213)=7</formula>
    </cfRule>
    <cfRule type="expression" dxfId="337" priority="278" stopIfTrue="1">
      <formula>WEEKDAY(G213)=1</formula>
    </cfRule>
  </conditionalFormatting>
  <conditionalFormatting sqref="G184:H184">
    <cfRule type="expression" dxfId="336" priority="303" stopIfTrue="1">
      <formula>WEEKDAY(G184)=7</formula>
    </cfRule>
    <cfRule type="expression" dxfId="335" priority="304" stopIfTrue="1">
      <formula>WEEKDAY(G184)=1</formula>
    </cfRule>
  </conditionalFormatting>
  <conditionalFormatting sqref="G197:H197">
    <cfRule type="expression" dxfId="334" priority="285" stopIfTrue="1">
      <formula>WEEKDAY(G197)=7</formula>
    </cfRule>
    <cfRule type="expression" dxfId="333" priority="286" stopIfTrue="1">
      <formula>WEEKDAY(G197)=1</formula>
    </cfRule>
  </conditionalFormatting>
  <conditionalFormatting sqref="G204:H204">
    <cfRule type="expression" dxfId="332" priority="305" stopIfTrue="1">
      <formula>WEEKDAY(G204)=7</formula>
    </cfRule>
    <cfRule type="expression" dxfId="331" priority="306" stopIfTrue="1">
      <formula>WEEKDAY(G204)=1</formula>
    </cfRule>
  </conditionalFormatting>
  <conditionalFormatting sqref="G221:H221">
    <cfRule type="expression" dxfId="330" priority="269" stopIfTrue="1">
      <formula>WEEKDAY(G221)=7</formula>
    </cfRule>
    <cfRule type="expression" dxfId="329" priority="270" stopIfTrue="1">
      <formula>WEEKDAY(G221)=1</formula>
    </cfRule>
  </conditionalFormatting>
  <conditionalFormatting sqref="G179:H179">
    <cfRule type="expression" dxfId="328" priority="291" stopIfTrue="1">
      <formula>WEEKDAY(G179)=7</formula>
    </cfRule>
    <cfRule type="expression" dxfId="327" priority="292" stopIfTrue="1">
      <formula>WEEKDAY(G179)=1</formula>
    </cfRule>
  </conditionalFormatting>
  <conditionalFormatting sqref="G16:H16">
    <cfRule type="expression" dxfId="326" priority="265" stopIfTrue="1">
      <formula>WEEKDAY(G16)=7</formula>
    </cfRule>
    <cfRule type="expression" dxfId="325" priority="266" stopIfTrue="1">
      <formula>WEEKDAY(G16)=1</formula>
    </cfRule>
  </conditionalFormatting>
  <conditionalFormatting sqref="G216:H216">
    <cfRule type="expression" dxfId="324" priority="271" stopIfTrue="1">
      <formula>WEEKDAY(G216)=7</formula>
    </cfRule>
    <cfRule type="expression" dxfId="323" priority="272" stopIfTrue="1">
      <formula>WEEKDAY(G216)=1</formula>
    </cfRule>
  </conditionalFormatting>
  <conditionalFormatting sqref="G11:H11">
    <cfRule type="expression" dxfId="322" priority="263" stopIfTrue="1">
      <formula>WEEKDAY(G11)=7</formula>
    </cfRule>
    <cfRule type="expression" dxfId="321" priority="264" stopIfTrue="1">
      <formula>WEEKDAY(G11)=1</formula>
    </cfRule>
  </conditionalFormatting>
  <conditionalFormatting sqref="G220:H220">
    <cfRule type="expression" dxfId="320" priority="267" stopIfTrue="1">
      <formula>WEEKDAY(G220)=7</formula>
    </cfRule>
    <cfRule type="expression" dxfId="319" priority="268" stopIfTrue="1">
      <formula>WEEKDAY(G220)=1</formula>
    </cfRule>
  </conditionalFormatting>
  <conditionalFormatting sqref="G12:H12">
    <cfRule type="expression" dxfId="318" priority="261" stopIfTrue="1">
      <formula>WEEKDAY(G12)=7</formula>
    </cfRule>
    <cfRule type="expression" dxfId="317" priority="262" stopIfTrue="1">
      <formula>WEEKDAY(G12)=1</formula>
    </cfRule>
  </conditionalFormatting>
  <conditionalFormatting sqref="G17:H17">
    <cfRule type="expression" dxfId="316" priority="259" stopIfTrue="1">
      <formula>WEEKDAY(G17)=7</formula>
    </cfRule>
    <cfRule type="expression" dxfId="315" priority="260" stopIfTrue="1">
      <formula>WEEKDAY(G17)=1</formula>
    </cfRule>
  </conditionalFormatting>
  <conditionalFormatting sqref="G63:H63">
    <cfRule type="expression" dxfId="314" priority="253" stopIfTrue="1">
      <formula>WEEKDAY(G63)=7</formula>
    </cfRule>
    <cfRule type="expression" dxfId="313" priority="254" stopIfTrue="1">
      <formula>WEEKDAY(G63)=1</formula>
    </cfRule>
  </conditionalFormatting>
  <conditionalFormatting sqref="G21:H21">
    <cfRule type="expression" dxfId="312" priority="257" stopIfTrue="1">
      <formula>WEEKDAY(G21)=7</formula>
    </cfRule>
    <cfRule type="expression" dxfId="311" priority="258" stopIfTrue="1">
      <formula>WEEKDAY(G21)=1</formula>
    </cfRule>
  </conditionalFormatting>
  <conditionalFormatting sqref="G59:H59">
    <cfRule type="expression" dxfId="310" priority="255" stopIfTrue="1">
      <formula>WEEKDAY(G59)=7</formula>
    </cfRule>
    <cfRule type="expression" dxfId="309" priority="256" stopIfTrue="1">
      <formula>WEEKDAY(G59)=1</formula>
    </cfRule>
  </conditionalFormatting>
  <conditionalFormatting sqref="G101:H101">
    <cfRule type="expression" dxfId="308" priority="247" stopIfTrue="1">
      <formula>WEEKDAY(G101)=7</formula>
    </cfRule>
    <cfRule type="expression" dxfId="307" priority="248" stopIfTrue="1">
      <formula>WEEKDAY(G101)=1</formula>
    </cfRule>
  </conditionalFormatting>
  <conditionalFormatting sqref="G75:H75">
    <cfRule type="expression" dxfId="306" priority="251" stopIfTrue="1">
      <formula>WEEKDAY(G75)=7</formula>
    </cfRule>
    <cfRule type="expression" dxfId="305" priority="252" stopIfTrue="1">
      <formula>WEEKDAY(G75)=1</formula>
    </cfRule>
  </conditionalFormatting>
  <conditionalFormatting sqref="G84:H84">
    <cfRule type="expression" dxfId="304" priority="249" stopIfTrue="1">
      <formula>WEEKDAY(G84)=7</formula>
    </cfRule>
    <cfRule type="expression" dxfId="303" priority="250" stopIfTrue="1">
      <formula>WEEKDAY(G84)=1</formula>
    </cfRule>
  </conditionalFormatting>
  <conditionalFormatting sqref="G189:H189">
    <cfRule type="expression" dxfId="302" priority="229" stopIfTrue="1">
      <formula>WEEKDAY(G189)=7</formula>
    </cfRule>
    <cfRule type="expression" dxfId="301" priority="230" stopIfTrue="1">
      <formula>WEEKDAY(G189)=1</formula>
    </cfRule>
  </conditionalFormatting>
  <conditionalFormatting sqref="G167:H167">
    <cfRule type="expression" dxfId="300" priority="233" stopIfTrue="1">
      <formula>WEEKDAY(G167)=7</formula>
    </cfRule>
    <cfRule type="expression" dxfId="299" priority="234" stopIfTrue="1">
      <formula>WEEKDAY(G167)=1</formula>
    </cfRule>
  </conditionalFormatting>
  <conditionalFormatting sqref="G122:H122">
    <cfRule type="expression" dxfId="298" priority="241" stopIfTrue="1">
      <formula>WEEKDAY(G122)=7</formula>
    </cfRule>
    <cfRule type="expression" dxfId="297" priority="242" stopIfTrue="1">
      <formula>WEEKDAY(G122)=1</formula>
    </cfRule>
  </conditionalFormatting>
  <conditionalFormatting sqref="G126:H126">
    <cfRule type="expression" dxfId="296" priority="239" stopIfTrue="1">
      <formula>WEEKDAY(G126)=7</formula>
    </cfRule>
    <cfRule type="expression" dxfId="295" priority="240" stopIfTrue="1">
      <formula>WEEKDAY(G126)=1</formula>
    </cfRule>
  </conditionalFormatting>
  <conditionalFormatting sqref="G185:H185">
    <cfRule type="expression" dxfId="294" priority="231" stopIfTrue="1">
      <formula>WEEKDAY(G185)=7</formula>
    </cfRule>
    <cfRule type="expression" dxfId="293" priority="232" stopIfTrue="1">
      <formula>WEEKDAY(G185)=1</formula>
    </cfRule>
  </conditionalFormatting>
  <conditionalFormatting sqref="G209:H209">
    <cfRule type="expression" dxfId="292" priority="227" stopIfTrue="1">
      <formula>WEEKDAY(G209)=7</formula>
    </cfRule>
    <cfRule type="expression" dxfId="291" priority="228" stopIfTrue="1">
      <formula>WEEKDAY(G209)=1</formula>
    </cfRule>
  </conditionalFormatting>
  <conditionalFormatting sqref="G225:H225">
    <cfRule type="expression" dxfId="290" priority="225" stopIfTrue="1">
      <formula>WEEKDAY(G225)=7</formula>
    </cfRule>
    <cfRule type="expression" dxfId="289" priority="226" stopIfTrue="1">
      <formula>WEEKDAY(G225)=1</formula>
    </cfRule>
  </conditionalFormatting>
  <conditionalFormatting sqref="H19">
    <cfRule type="expression" dxfId="288" priority="221" stopIfTrue="1">
      <formula>WEEKDAY(H19)=7</formula>
    </cfRule>
    <cfRule type="expression" dxfId="287" priority="222" stopIfTrue="1">
      <formula>WEEKDAY(H19)=1</formula>
    </cfRule>
  </conditionalFormatting>
  <conditionalFormatting sqref="G229:H229">
    <cfRule type="expression" dxfId="286" priority="223" stopIfTrue="1">
      <formula>WEEKDAY(G229)=7</formula>
    </cfRule>
    <cfRule type="expression" dxfId="285" priority="224" stopIfTrue="1">
      <formula>WEEKDAY(G229)=1</formula>
    </cfRule>
  </conditionalFormatting>
  <conditionalFormatting sqref="H23">
    <cfRule type="expression" dxfId="284" priority="217" stopIfTrue="1">
      <formula>WEEKDAY(H23)=7</formula>
    </cfRule>
    <cfRule type="expression" dxfId="283" priority="218" stopIfTrue="1">
      <formula>WEEKDAY(H23)=1</formula>
    </cfRule>
  </conditionalFormatting>
  <conditionalFormatting sqref="H37">
    <cfRule type="expression" dxfId="282" priority="205" stopIfTrue="1">
      <formula>WEEKDAY(H37)=7</formula>
    </cfRule>
    <cfRule type="expression" dxfId="281" priority="206" stopIfTrue="1">
      <formula>WEEKDAY(H37)=1</formula>
    </cfRule>
  </conditionalFormatting>
  <conditionalFormatting sqref="H32">
    <cfRule type="expression" dxfId="280" priority="209" stopIfTrue="1">
      <formula>WEEKDAY(H32)=7</formula>
    </cfRule>
    <cfRule type="expression" dxfId="279" priority="210" stopIfTrue="1">
      <formula>WEEKDAY(H32)=1</formula>
    </cfRule>
  </conditionalFormatting>
  <conditionalFormatting sqref="H27">
    <cfRule type="expression" dxfId="278" priority="213" stopIfTrue="1">
      <formula>WEEKDAY(H27)=7</formula>
    </cfRule>
    <cfRule type="expression" dxfId="277" priority="214" stopIfTrue="1">
      <formula>WEEKDAY(H27)=1</formula>
    </cfRule>
  </conditionalFormatting>
  <conditionalFormatting sqref="H45">
    <cfRule type="expression" dxfId="276" priority="197" stopIfTrue="1">
      <formula>WEEKDAY(H45)=7</formula>
    </cfRule>
    <cfRule type="expression" dxfId="275" priority="198" stopIfTrue="1">
      <formula>WEEKDAY(H45)=1</formula>
    </cfRule>
  </conditionalFormatting>
  <conditionalFormatting sqref="H41">
    <cfRule type="expression" dxfId="274" priority="201" stopIfTrue="1">
      <formula>WEEKDAY(H41)=7</formula>
    </cfRule>
    <cfRule type="expression" dxfId="273" priority="202" stopIfTrue="1">
      <formula>WEEKDAY(H41)=1</formula>
    </cfRule>
  </conditionalFormatting>
  <conditionalFormatting sqref="H49">
    <cfRule type="expression" dxfId="272" priority="193" stopIfTrue="1">
      <formula>WEEKDAY(H49)=7</formula>
    </cfRule>
    <cfRule type="expression" dxfId="271" priority="194" stopIfTrue="1">
      <formula>WEEKDAY(H49)=1</formula>
    </cfRule>
  </conditionalFormatting>
  <conditionalFormatting sqref="H53">
    <cfRule type="expression" dxfId="270" priority="189" stopIfTrue="1">
      <formula>WEEKDAY(H53)=7</formula>
    </cfRule>
    <cfRule type="expression" dxfId="269" priority="190" stopIfTrue="1">
      <formula>WEEKDAY(H53)=1</formula>
    </cfRule>
  </conditionalFormatting>
  <conditionalFormatting sqref="H61">
    <cfRule type="expression" dxfId="268" priority="181" stopIfTrue="1">
      <formula>WEEKDAY(H61)=7</formula>
    </cfRule>
    <cfRule type="expression" dxfId="267" priority="182" stopIfTrue="1">
      <formula>WEEKDAY(H61)=1</formula>
    </cfRule>
  </conditionalFormatting>
  <conditionalFormatting sqref="H57">
    <cfRule type="expression" dxfId="266" priority="185" stopIfTrue="1">
      <formula>WEEKDAY(H57)=7</formula>
    </cfRule>
    <cfRule type="expression" dxfId="265" priority="186" stopIfTrue="1">
      <formula>WEEKDAY(H57)=1</formula>
    </cfRule>
  </conditionalFormatting>
  <conditionalFormatting sqref="H65">
    <cfRule type="expression" dxfId="264" priority="177" stopIfTrue="1">
      <formula>WEEKDAY(H65)=7</formula>
    </cfRule>
    <cfRule type="expression" dxfId="263" priority="178" stopIfTrue="1">
      <formula>WEEKDAY(H65)=1</formula>
    </cfRule>
  </conditionalFormatting>
  <conditionalFormatting sqref="H69">
    <cfRule type="expression" dxfId="262" priority="173" stopIfTrue="1">
      <formula>WEEKDAY(H69)=7</formula>
    </cfRule>
    <cfRule type="expression" dxfId="261" priority="174" stopIfTrue="1">
      <formula>WEEKDAY(H69)=1</formula>
    </cfRule>
  </conditionalFormatting>
  <conditionalFormatting sqref="H77">
    <cfRule type="expression" dxfId="260" priority="165" stopIfTrue="1">
      <formula>WEEKDAY(H77)=7</formula>
    </cfRule>
    <cfRule type="expression" dxfId="259" priority="166" stopIfTrue="1">
      <formula>WEEKDAY(H77)=1</formula>
    </cfRule>
  </conditionalFormatting>
  <conditionalFormatting sqref="H81">
    <cfRule type="expression" dxfId="258" priority="161" stopIfTrue="1">
      <formula>WEEKDAY(H81)=7</formula>
    </cfRule>
    <cfRule type="expression" dxfId="257" priority="162" stopIfTrue="1">
      <formula>WEEKDAY(H81)=1</formula>
    </cfRule>
  </conditionalFormatting>
  <conditionalFormatting sqref="H73">
    <cfRule type="expression" dxfId="256" priority="169" stopIfTrue="1">
      <formula>WEEKDAY(H73)=7</formula>
    </cfRule>
    <cfRule type="expression" dxfId="255" priority="170" stopIfTrue="1">
      <formula>WEEKDAY(H73)=1</formula>
    </cfRule>
  </conditionalFormatting>
  <conditionalFormatting sqref="H91">
    <cfRule type="expression" dxfId="254" priority="157" stopIfTrue="1">
      <formula>WEEKDAY(H91)=7</formula>
    </cfRule>
    <cfRule type="expression" dxfId="253" priority="158" stopIfTrue="1">
      <formula>WEEKDAY(H91)=1</formula>
    </cfRule>
  </conditionalFormatting>
  <conditionalFormatting sqref="G277:H277">
    <cfRule type="expression" dxfId="252" priority="499" stopIfTrue="1">
      <formula>WEEKDAY(G277)=7</formula>
    </cfRule>
    <cfRule type="expression" dxfId="251" priority="500" stopIfTrue="1">
      <formula>WEEKDAY(G277)=1</formula>
    </cfRule>
  </conditionalFormatting>
  <conditionalFormatting sqref="G268:H268">
    <cfRule type="expression" dxfId="250" priority="509" stopIfTrue="1">
      <formula>WEEKDAY(G268)=7</formula>
    </cfRule>
    <cfRule type="expression" dxfId="249" priority="510" stopIfTrue="1">
      <formula>WEEKDAY(G268)=1</formula>
    </cfRule>
  </conditionalFormatting>
  <conditionalFormatting sqref="G281:H281">
    <cfRule type="expression" dxfId="248" priority="495" stopIfTrue="1">
      <formula>WEEKDAY(G281)=7</formula>
    </cfRule>
    <cfRule type="expression" dxfId="247" priority="496" stopIfTrue="1">
      <formula>WEEKDAY(G281)=1</formula>
    </cfRule>
  </conditionalFormatting>
  <conditionalFormatting sqref="G270:H270">
    <cfRule type="expression" dxfId="246" priority="507" stopIfTrue="1">
      <formula>WEEKDAY(G270)=7</formula>
    </cfRule>
    <cfRule type="expression" dxfId="245" priority="508" stopIfTrue="1">
      <formula>WEEKDAY(G270)=1</formula>
    </cfRule>
  </conditionalFormatting>
  <conditionalFormatting sqref="G285:H285">
    <cfRule type="expression" dxfId="244" priority="491" stopIfTrue="1">
      <formula>WEEKDAY(G285)=7</formula>
    </cfRule>
    <cfRule type="expression" dxfId="243" priority="492" stopIfTrue="1">
      <formula>WEEKDAY(G285)=1</formula>
    </cfRule>
  </conditionalFormatting>
  <conditionalFormatting sqref="G294:H294">
    <cfRule type="expression" dxfId="242" priority="481" stopIfTrue="1">
      <formula>WEEKDAY(G294)=7</formula>
    </cfRule>
    <cfRule type="expression" dxfId="241" priority="482" stopIfTrue="1">
      <formula>WEEKDAY(G294)=1</formula>
    </cfRule>
  </conditionalFormatting>
  <conditionalFormatting sqref="G287:H287">
    <cfRule type="expression" dxfId="240" priority="489" stopIfTrue="1">
      <formula>WEEKDAY(G287)=7</formula>
    </cfRule>
    <cfRule type="expression" dxfId="239" priority="490" stopIfTrue="1">
      <formula>WEEKDAY(G287)=1</formula>
    </cfRule>
  </conditionalFormatting>
  <conditionalFormatting sqref="G289:H289">
    <cfRule type="expression" dxfId="238" priority="487" stopIfTrue="1">
      <formula>WEEKDAY(G289)=7</formula>
    </cfRule>
    <cfRule type="expression" dxfId="237" priority="488" stopIfTrue="1">
      <formula>WEEKDAY(G289)=1</formula>
    </cfRule>
  </conditionalFormatting>
  <conditionalFormatting sqref="G283:H283">
    <cfRule type="expression" dxfId="236" priority="493" stopIfTrue="1">
      <formula>WEEKDAY(G283)=7</formula>
    </cfRule>
    <cfRule type="expression" dxfId="235" priority="494" stopIfTrue="1">
      <formula>WEEKDAY(G283)=1</formula>
    </cfRule>
  </conditionalFormatting>
  <conditionalFormatting sqref="G291:H291">
    <cfRule type="expression" dxfId="234" priority="485" stopIfTrue="1">
      <formula>WEEKDAY(G291)=7</formula>
    </cfRule>
    <cfRule type="expression" dxfId="233" priority="486" stopIfTrue="1">
      <formula>WEEKDAY(G291)=1</formula>
    </cfRule>
  </conditionalFormatting>
  <conditionalFormatting sqref="G272:H272">
    <cfRule type="expression" dxfId="232" priority="505" stopIfTrue="1">
      <formula>WEEKDAY(G272)=7</formula>
    </cfRule>
    <cfRule type="expression" dxfId="231" priority="506" stopIfTrue="1">
      <formula>WEEKDAY(G272)=1</formula>
    </cfRule>
  </conditionalFormatting>
  <conditionalFormatting sqref="G275:H275">
    <cfRule type="expression" dxfId="230" priority="501" stopIfTrue="1">
      <formula>WEEKDAY(G275)=7</formula>
    </cfRule>
    <cfRule type="expression" dxfId="229" priority="502" stopIfTrue="1">
      <formula>WEEKDAY(G275)=1</formula>
    </cfRule>
  </conditionalFormatting>
  <conditionalFormatting sqref="G273:H273">
    <cfRule type="expression" dxfId="228" priority="503" stopIfTrue="1">
      <formula>WEEKDAY(G273)=7</formula>
    </cfRule>
    <cfRule type="expression" dxfId="227" priority="504" stopIfTrue="1">
      <formula>WEEKDAY(G273)=1</formula>
    </cfRule>
  </conditionalFormatting>
  <conditionalFormatting sqref="G279:H279">
    <cfRule type="expression" dxfId="226" priority="497" stopIfTrue="1">
      <formula>WEEKDAY(G279)=7</formula>
    </cfRule>
    <cfRule type="expression" dxfId="225" priority="498" stopIfTrue="1">
      <formula>WEEKDAY(G279)=1</formula>
    </cfRule>
  </conditionalFormatting>
  <conditionalFormatting sqref="G296:H296">
    <cfRule type="expression" dxfId="224" priority="479" stopIfTrue="1">
      <formula>WEEKDAY(G296)=7</formula>
    </cfRule>
    <cfRule type="expression" dxfId="223" priority="480" stopIfTrue="1">
      <formula>WEEKDAY(G296)=1</formula>
    </cfRule>
  </conditionalFormatting>
  <conditionalFormatting sqref="G293:H293">
    <cfRule type="expression" dxfId="222" priority="483" stopIfTrue="1">
      <formula>WEEKDAY(G293)=7</formula>
    </cfRule>
    <cfRule type="expression" dxfId="221" priority="484" stopIfTrue="1">
      <formula>WEEKDAY(G293)=1</formula>
    </cfRule>
  </conditionalFormatting>
  <conditionalFormatting sqref="G298:H298">
    <cfRule type="expression" dxfId="220" priority="477" stopIfTrue="1">
      <formula>WEEKDAY(G298)=7</formula>
    </cfRule>
    <cfRule type="expression" dxfId="219" priority="478" stopIfTrue="1">
      <formula>WEEKDAY(G298)=1</formula>
    </cfRule>
  </conditionalFormatting>
  <conditionalFormatting sqref="G300:H300">
    <cfRule type="expression" dxfId="218" priority="475" stopIfTrue="1">
      <formula>WEEKDAY(G300)=7</formula>
    </cfRule>
    <cfRule type="expression" dxfId="217" priority="476" stopIfTrue="1">
      <formula>WEEKDAY(G300)=1</formula>
    </cfRule>
  </conditionalFormatting>
  <conditionalFormatting sqref="G302:H302">
    <cfRule type="expression" dxfId="216" priority="473" stopIfTrue="1">
      <formula>WEEKDAY(G302)=7</formula>
    </cfRule>
    <cfRule type="expression" dxfId="215" priority="474" stopIfTrue="1">
      <formula>WEEKDAY(G302)=1</formula>
    </cfRule>
  </conditionalFormatting>
  <conditionalFormatting sqref="G304:H304">
    <cfRule type="expression" dxfId="214" priority="471" stopIfTrue="1">
      <formula>WEEKDAY(G304)=7</formula>
    </cfRule>
    <cfRule type="expression" dxfId="213" priority="472" stopIfTrue="1">
      <formula>WEEKDAY(G304)=1</formula>
    </cfRule>
  </conditionalFormatting>
  <conditionalFormatting sqref="G306:H306">
    <cfRule type="expression" dxfId="212" priority="469" stopIfTrue="1">
      <formula>WEEKDAY(G306)=7</formula>
    </cfRule>
    <cfRule type="expression" dxfId="211" priority="470" stopIfTrue="1">
      <formula>WEEKDAY(G306)=1</formula>
    </cfRule>
  </conditionalFormatting>
  <conditionalFormatting sqref="G308:H308">
    <cfRule type="expression" dxfId="210" priority="467" stopIfTrue="1">
      <formula>WEEKDAY(G308)=7</formula>
    </cfRule>
    <cfRule type="expression" dxfId="209" priority="468" stopIfTrue="1">
      <formula>WEEKDAY(G308)=1</formula>
    </cfRule>
  </conditionalFormatting>
  <conditionalFormatting sqref="G14:H14">
    <cfRule type="expression" dxfId="208" priority="461" stopIfTrue="1">
      <formula>WEEKDAY(G14)=7</formula>
    </cfRule>
    <cfRule type="expression" dxfId="207" priority="462" stopIfTrue="1">
      <formula>WEEKDAY(G14)=1</formula>
    </cfRule>
  </conditionalFormatting>
  <conditionalFormatting sqref="G30:H30">
    <cfRule type="expression" dxfId="206" priority="457" stopIfTrue="1">
      <formula>WEEKDAY(G30)=7</formula>
    </cfRule>
    <cfRule type="expression" dxfId="205" priority="458" stopIfTrue="1">
      <formula>WEEKDAY(G30)=1</formula>
    </cfRule>
  </conditionalFormatting>
  <conditionalFormatting sqref="G131:H131">
    <cfRule type="expression" dxfId="204" priority="459" stopIfTrue="1">
      <formula>WEEKDAY(G131)=7</formula>
    </cfRule>
    <cfRule type="expression" dxfId="203" priority="460" stopIfTrue="1">
      <formula>WEEKDAY(G131)=1</formula>
    </cfRule>
  </conditionalFormatting>
  <conditionalFormatting sqref="G54:H54">
    <cfRule type="expression" dxfId="202" priority="455" stopIfTrue="1">
      <formula>WEEKDAY(G54)=7</formula>
    </cfRule>
    <cfRule type="expression" dxfId="201" priority="456" stopIfTrue="1">
      <formula>WEEKDAY(G54)=1</formula>
    </cfRule>
  </conditionalFormatting>
  <conditionalFormatting sqref="G55:H55">
    <cfRule type="expression" dxfId="200" priority="453" stopIfTrue="1">
      <formula>WEEKDAY(G55)=7</formula>
    </cfRule>
    <cfRule type="expression" dxfId="199" priority="454" stopIfTrue="1">
      <formula>WEEKDAY(G55)=1</formula>
    </cfRule>
  </conditionalFormatting>
  <conditionalFormatting sqref="G244:H244">
    <cfRule type="expression" dxfId="198" priority="424" stopIfTrue="1">
      <formula>WEEKDAY(G244)=7</formula>
    </cfRule>
    <cfRule type="expression" dxfId="197" priority="425" stopIfTrue="1">
      <formula>WEEKDAY(G244)=1</formula>
    </cfRule>
  </conditionalFormatting>
  <conditionalFormatting sqref="G9:H9">
    <cfRule type="expression" dxfId="196" priority="420" stopIfTrue="1">
      <formula>WEEKDAY(G9)=7</formula>
    </cfRule>
    <cfRule type="expression" dxfId="195" priority="421" stopIfTrue="1">
      <formula>WEEKDAY(G9)=1</formula>
    </cfRule>
  </conditionalFormatting>
  <conditionalFormatting sqref="G51:H51">
    <cfRule type="expression" dxfId="194" priority="404" stopIfTrue="1">
      <formula>WEEKDAY(G51)=7</formula>
    </cfRule>
    <cfRule type="expression" dxfId="193" priority="405" stopIfTrue="1">
      <formula>WEEKDAY(G51)=1</formula>
    </cfRule>
  </conditionalFormatting>
  <conditionalFormatting sqref="G117:H117">
    <cfRule type="expression" dxfId="192" priority="323" stopIfTrue="1">
      <formula>WEEKDAY(G117)=7</formula>
    </cfRule>
    <cfRule type="expression" dxfId="191" priority="324" stopIfTrue="1">
      <formula>WEEKDAY(G117)=1</formula>
    </cfRule>
  </conditionalFormatting>
  <conditionalFormatting sqref="G158:H158">
    <cfRule type="expression" dxfId="190" priority="321" stopIfTrue="1">
      <formula>WEEKDAY(G158)=7</formula>
    </cfRule>
    <cfRule type="expression" dxfId="189" priority="322" stopIfTrue="1">
      <formula>WEEKDAY(G158)=1</formula>
    </cfRule>
  </conditionalFormatting>
  <conditionalFormatting sqref="G163:H163">
    <cfRule type="expression" dxfId="188" priority="315" stopIfTrue="1">
      <formula>WEEKDAY(G163)=7</formula>
    </cfRule>
    <cfRule type="expression" dxfId="187" priority="316" stopIfTrue="1">
      <formula>WEEKDAY(G163)=1</formula>
    </cfRule>
  </conditionalFormatting>
  <conditionalFormatting sqref="G232:H232">
    <cfRule type="expression" dxfId="186" priority="313" stopIfTrue="1">
      <formula>WEEKDAY(G232)=7</formula>
    </cfRule>
    <cfRule type="expression" dxfId="185" priority="314" stopIfTrue="1">
      <formula>WEEKDAY(G232)=1</formula>
    </cfRule>
  </conditionalFormatting>
  <conditionalFormatting sqref="G233:H233">
    <cfRule type="expression" dxfId="184" priority="311" stopIfTrue="1">
      <formula>WEEKDAY(G233)=7</formula>
    </cfRule>
    <cfRule type="expression" dxfId="183" priority="312" stopIfTrue="1">
      <formula>WEEKDAY(G233)=1</formula>
    </cfRule>
  </conditionalFormatting>
  <conditionalFormatting sqref="C76">
    <cfRule type="uniqueValues" dxfId="182" priority="548"/>
  </conditionalFormatting>
  <conditionalFormatting sqref="C247">
    <cfRule type="uniqueValues" dxfId="181" priority="547"/>
  </conditionalFormatting>
  <conditionalFormatting sqref="C136">
    <cfRule type="uniqueValues" dxfId="180" priority="549"/>
  </conditionalFormatting>
  <conditionalFormatting sqref="C123">
    <cfRule type="uniqueValues" dxfId="179" priority="546"/>
  </conditionalFormatting>
  <conditionalFormatting sqref="C115">
    <cfRule type="uniqueValues" dxfId="178" priority="545"/>
  </conditionalFormatting>
  <conditionalFormatting sqref="C119">
    <cfRule type="uniqueValues" dxfId="177" priority="544"/>
  </conditionalFormatting>
  <conditionalFormatting sqref="C127">
    <cfRule type="uniqueValues" dxfId="176" priority="543"/>
  </conditionalFormatting>
  <conditionalFormatting sqref="C132">
    <cfRule type="uniqueValues" dxfId="175" priority="542"/>
  </conditionalFormatting>
  <conditionalFormatting sqref="C140">
    <cfRule type="uniqueValues" dxfId="174" priority="541"/>
  </conditionalFormatting>
  <conditionalFormatting sqref="C156">
    <cfRule type="uniqueValues" dxfId="173" priority="540"/>
  </conditionalFormatting>
  <conditionalFormatting sqref="C242">
    <cfRule type="uniqueValues" dxfId="172" priority="539"/>
  </conditionalFormatting>
  <conditionalFormatting sqref="G96:H96">
    <cfRule type="expression" dxfId="171" priority="537" stopIfTrue="1">
      <formula>WEEKDAY(G96)=7</formula>
    </cfRule>
    <cfRule type="expression" dxfId="170" priority="538" stopIfTrue="1">
      <formula>WEEKDAY(G96)=1</formula>
    </cfRule>
  </conditionalFormatting>
  <conditionalFormatting sqref="G255:H255">
    <cfRule type="expression" dxfId="169" priority="525" stopIfTrue="1">
      <formula>WEEKDAY(G255)=7</formula>
    </cfRule>
    <cfRule type="expression" dxfId="168" priority="526" stopIfTrue="1">
      <formula>WEEKDAY(G255)=1</formula>
    </cfRule>
  </conditionalFormatting>
  <conditionalFormatting sqref="G97:H97">
    <cfRule type="expression" dxfId="167" priority="535" stopIfTrue="1">
      <formula>WEEKDAY(G97)=7</formula>
    </cfRule>
    <cfRule type="expression" dxfId="166" priority="536" stopIfTrue="1">
      <formula>WEEKDAY(G97)=1</formula>
    </cfRule>
  </conditionalFormatting>
  <conditionalFormatting sqref="G250:H250">
    <cfRule type="expression" dxfId="165" priority="531" stopIfTrue="1">
      <formula>WEEKDAY(G250)=7</formula>
    </cfRule>
    <cfRule type="expression" dxfId="164" priority="532" stopIfTrue="1">
      <formula>WEEKDAY(G250)=1</formula>
    </cfRule>
  </conditionalFormatting>
  <conditionalFormatting sqref="G256:H256">
    <cfRule type="expression" dxfId="163" priority="523" stopIfTrue="1">
      <formula>WEEKDAY(G256)=7</formula>
    </cfRule>
    <cfRule type="expression" dxfId="162" priority="524" stopIfTrue="1">
      <formula>WEEKDAY(G256)=1</formula>
    </cfRule>
  </conditionalFormatting>
  <conditionalFormatting sqref="G253:H253">
    <cfRule type="expression" dxfId="161" priority="527" stopIfTrue="1">
      <formula>WEEKDAY(G253)=7</formula>
    </cfRule>
    <cfRule type="expression" dxfId="160" priority="528" stopIfTrue="1">
      <formula>WEEKDAY(G253)=1</formula>
    </cfRule>
  </conditionalFormatting>
  <conditionalFormatting sqref="G248:H248">
    <cfRule type="expression" dxfId="159" priority="533" stopIfTrue="1">
      <formula>WEEKDAY(G248)=7</formula>
    </cfRule>
    <cfRule type="expression" dxfId="158" priority="534" stopIfTrue="1">
      <formula>WEEKDAY(G248)=1</formula>
    </cfRule>
  </conditionalFormatting>
  <conditionalFormatting sqref="G252:H252">
    <cfRule type="expression" dxfId="157" priority="529" stopIfTrue="1">
      <formula>WEEKDAY(G252)=7</formula>
    </cfRule>
    <cfRule type="expression" dxfId="156" priority="530" stopIfTrue="1">
      <formula>WEEKDAY(G252)=1</formula>
    </cfRule>
  </conditionalFormatting>
  <conditionalFormatting sqref="G260:H260">
    <cfRule type="expression" dxfId="155" priority="519" stopIfTrue="1">
      <formula>WEEKDAY(G260)=7</formula>
    </cfRule>
    <cfRule type="expression" dxfId="154" priority="520" stopIfTrue="1">
      <formula>WEEKDAY(G260)=1</formula>
    </cfRule>
  </conditionalFormatting>
  <conditionalFormatting sqref="G258:H258">
    <cfRule type="expression" dxfId="153" priority="521" stopIfTrue="1">
      <formula>WEEKDAY(G258)=7</formula>
    </cfRule>
    <cfRule type="expression" dxfId="152" priority="522" stopIfTrue="1">
      <formula>WEEKDAY(G258)=1</formula>
    </cfRule>
  </conditionalFormatting>
  <conditionalFormatting sqref="G262:H262">
    <cfRule type="expression" dxfId="151" priority="517" stopIfTrue="1">
      <formula>WEEKDAY(G262)=7</formula>
    </cfRule>
    <cfRule type="expression" dxfId="150" priority="518" stopIfTrue="1">
      <formula>WEEKDAY(G262)=1</formula>
    </cfRule>
  </conditionalFormatting>
  <conditionalFormatting sqref="G264:H264">
    <cfRule type="expression" dxfId="149" priority="515" stopIfTrue="1">
      <formula>WEEKDAY(G264)=7</formula>
    </cfRule>
    <cfRule type="expression" dxfId="148" priority="516" stopIfTrue="1">
      <formula>WEEKDAY(G264)=1</formula>
    </cfRule>
  </conditionalFormatting>
  <conditionalFormatting sqref="G266:H266">
    <cfRule type="expression" dxfId="147" priority="513" stopIfTrue="1">
      <formula>WEEKDAY(G266)=7</formula>
    </cfRule>
    <cfRule type="expression" dxfId="146" priority="514" stopIfTrue="1">
      <formula>WEEKDAY(G266)=1</formula>
    </cfRule>
  </conditionalFormatting>
  <conditionalFormatting sqref="G267:H267">
    <cfRule type="expression" dxfId="145" priority="511" stopIfTrue="1">
      <formula>WEEKDAY(G267)=7</formula>
    </cfRule>
    <cfRule type="expression" dxfId="144" priority="512" stopIfTrue="1">
      <formula>WEEKDAY(G267)=1</formula>
    </cfRule>
  </conditionalFormatting>
  <conditionalFormatting sqref="C169">
    <cfRule type="uniqueValues" dxfId="143" priority="466"/>
  </conditionalFormatting>
  <conditionalFormatting sqref="C230">
    <cfRule type="uniqueValues" dxfId="142" priority="550"/>
  </conditionalFormatting>
  <conditionalFormatting sqref="C148">
    <cfRule type="uniqueValues" dxfId="141" priority="465"/>
  </conditionalFormatting>
  <conditionalFormatting sqref="C152">
    <cfRule type="uniqueValues" dxfId="140" priority="464"/>
  </conditionalFormatting>
  <conditionalFormatting sqref="C160">
    <cfRule type="uniqueValues" dxfId="139" priority="463"/>
  </conditionalFormatting>
  <conditionalFormatting sqref="C254:C256">
    <cfRule type="uniqueValues" dxfId="138" priority="551"/>
  </conditionalFormatting>
  <conditionalFormatting sqref="C251">
    <cfRule type="uniqueValues" dxfId="137" priority="552"/>
  </conditionalFormatting>
  <conditionalFormatting sqref="G135:H135">
    <cfRule type="expression" dxfId="136" priority="446" stopIfTrue="1">
      <formula>WEEKDAY(G135)=7</formula>
    </cfRule>
    <cfRule type="expression" dxfId="135" priority="447" stopIfTrue="1">
      <formula>WEEKDAY(G135)=1</formula>
    </cfRule>
  </conditionalFormatting>
  <conditionalFormatting sqref="G134:H134">
    <cfRule type="expression" dxfId="134" priority="448" stopIfTrue="1">
      <formula>WEEKDAY(G134)=7</formula>
    </cfRule>
    <cfRule type="expression" dxfId="133" priority="449" stopIfTrue="1">
      <formula>WEEKDAY(G134)=1</formula>
    </cfRule>
  </conditionalFormatting>
  <conditionalFormatting sqref="G138:H138">
    <cfRule type="expression" dxfId="132" priority="444" stopIfTrue="1">
      <formula>WEEKDAY(G138)=7</formula>
    </cfRule>
    <cfRule type="expression" dxfId="131" priority="445" stopIfTrue="1">
      <formula>WEEKDAY(G138)=1</formula>
    </cfRule>
  </conditionalFormatting>
  <conditionalFormatting sqref="G172:H172">
    <cfRule type="expression" dxfId="130" priority="428" stopIfTrue="1">
      <formula>WEEKDAY(G172)=7</formula>
    </cfRule>
    <cfRule type="expression" dxfId="129" priority="429" stopIfTrue="1">
      <formula>WEEKDAY(G172)=1</formula>
    </cfRule>
  </conditionalFormatting>
  <conditionalFormatting sqref="G155:H155">
    <cfRule type="expression" dxfId="128" priority="430" stopIfTrue="1">
      <formula>WEEKDAY(G155)=7</formula>
    </cfRule>
    <cfRule type="expression" dxfId="127" priority="431" stopIfTrue="1">
      <formula>WEEKDAY(G155)=1</formula>
    </cfRule>
  </conditionalFormatting>
  <conditionalFormatting sqref="G129:H129">
    <cfRule type="expression" dxfId="126" priority="440" stopIfTrue="1">
      <formula>WEEKDAY(G129)=7</formula>
    </cfRule>
    <cfRule type="expression" dxfId="125" priority="441" stopIfTrue="1">
      <formula>WEEKDAY(G129)=1</formula>
    </cfRule>
  </conditionalFormatting>
  <conditionalFormatting sqref="G139:H139">
    <cfRule type="expression" dxfId="124" priority="442" stopIfTrue="1">
      <formula>WEEKDAY(G139)=7</formula>
    </cfRule>
    <cfRule type="expression" dxfId="123" priority="443" stopIfTrue="1">
      <formula>WEEKDAY(G139)=1</formula>
    </cfRule>
  </conditionalFormatting>
  <conditionalFormatting sqref="G171:H171">
    <cfRule type="expression" dxfId="122" priority="426" stopIfTrue="1">
      <formula>WEEKDAY(G171)=7</formula>
    </cfRule>
    <cfRule type="expression" dxfId="121" priority="427" stopIfTrue="1">
      <formula>WEEKDAY(G171)=1</formula>
    </cfRule>
  </conditionalFormatting>
  <conditionalFormatting sqref="G130:H130">
    <cfRule type="expression" dxfId="120" priority="438" stopIfTrue="1">
      <formula>WEEKDAY(G130)=7</formula>
    </cfRule>
    <cfRule type="expression" dxfId="119" priority="439" stopIfTrue="1">
      <formula>WEEKDAY(G130)=1</formula>
    </cfRule>
  </conditionalFormatting>
  <conditionalFormatting sqref="G150:H150">
    <cfRule type="expression" dxfId="118" priority="436" stopIfTrue="1">
      <formula>WEEKDAY(G150)=7</formula>
    </cfRule>
    <cfRule type="expression" dxfId="117" priority="437" stopIfTrue="1">
      <formula>WEEKDAY(G150)=1</formula>
    </cfRule>
  </conditionalFormatting>
  <conditionalFormatting sqref="G151:H151">
    <cfRule type="expression" dxfId="116" priority="434" stopIfTrue="1">
      <formula>WEEKDAY(G151)=7</formula>
    </cfRule>
    <cfRule type="expression" dxfId="115" priority="435" stopIfTrue="1">
      <formula>WEEKDAY(G151)=1</formula>
    </cfRule>
  </conditionalFormatting>
  <conditionalFormatting sqref="C164">
    <cfRule type="uniqueValues" dxfId="114" priority="450"/>
  </conditionalFormatting>
  <conditionalFormatting sqref="G154:H154">
    <cfRule type="expression" dxfId="113" priority="432" stopIfTrue="1">
      <formula>WEEKDAY(G154)=7</formula>
    </cfRule>
    <cfRule type="expression" dxfId="112" priority="433" stopIfTrue="1">
      <formula>WEEKDAY(G154)=1</formula>
    </cfRule>
  </conditionalFormatting>
  <conditionalFormatting sqref="G7:H7">
    <cfRule type="expression" dxfId="111" priority="418" stopIfTrue="1">
      <formula>WEEKDAY(G7)=7</formula>
    </cfRule>
    <cfRule type="expression" dxfId="110" priority="419" stopIfTrue="1">
      <formula>WEEKDAY(G7)=1</formula>
    </cfRule>
  </conditionalFormatting>
  <conditionalFormatting sqref="G34:H34">
    <cfRule type="expression" dxfId="109" priority="367" stopIfTrue="1">
      <formula>WEEKDAY(G34)=7</formula>
    </cfRule>
    <cfRule type="expression" dxfId="108" priority="368" stopIfTrue="1">
      <formula>WEEKDAY(G34)=1</formula>
    </cfRule>
  </conditionalFormatting>
  <conditionalFormatting sqref="G245:H245">
    <cfRule type="expression" dxfId="107" priority="422" stopIfTrue="1">
      <formula>WEEKDAY(G245)=7</formula>
    </cfRule>
    <cfRule type="expression" dxfId="106" priority="423" stopIfTrue="1">
      <formula>WEEKDAY(G245)=1</formula>
    </cfRule>
  </conditionalFormatting>
  <conditionalFormatting sqref="G8:H8">
    <cfRule type="expression" dxfId="105" priority="416" stopIfTrue="1">
      <formula>WEEKDAY(G8)=7</formula>
    </cfRule>
    <cfRule type="expression" dxfId="104" priority="417" stopIfTrue="1">
      <formula>WEEKDAY(G8)=1</formula>
    </cfRule>
  </conditionalFormatting>
  <conditionalFormatting sqref="G70:H70">
    <cfRule type="expression" dxfId="103" priority="414" stopIfTrue="1">
      <formula>WEEKDAY(G70)=7</formula>
    </cfRule>
    <cfRule type="expression" dxfId="102" priority="415" stopIfTrue="1">
      <formula>WEEKDAY(G70)=1</formula>
    </cfRule>
  </conditionalFormatting>
  <conditionalFormatting sqref="G66:H66">
    <cfRule type="expression" dxfId="101" priority="410" stopIfTrue="1">
      <formula>WEEKDAY(G66)=7</formula>
    </cfRule>
    <cfRule type="expression" dxfId="100" priority="411" stopIfTrue="1">
      <formula>WEEKDAY(G66)=1</formula>
    </cfRule>
  </conditionalFormatting>
  <conditionalFormatting sqref="G71:H71">
    <cfRule type="expression" dxfId="99" priority="412" stopIfTrue="1">
      <formula>WEEKDAY(G71)=7</formula>
    </cfRule>
    <cfRule type="expression" dxfId="98" priority="413" stopIfTrue="1">
      <formula>WEEKDAY(G71)=1</formula>
    </cfRule>
  </conditionalFormatting>
  <conditionalFormatting sqref="G20:H20">
    <cfRule type="expression" dxfId="97" priority="365" stopIfTrue="1">
      <formula>WEEKDAY(G20)=7</formula>
    </cfRule>
    <cfRule type="expression" dxfId="96" priority="366" stopIfTrue="1">
      <formula>WEEKDAY(G20)=1</formula>
    </cfRule>
  </conditionalFormatting>
  <conditionalFormatting sqref="G67:H67">
    <cfRule type="expression" dxfId="95" priority="408" stopIfTrue="1">
      <formula>WEEKDAY(G67)=7</formula>
    </cfRule>
    <cfRule type="expression" dxfId="94" priority="409" stopIfTrue="1">
      <formula>WEEKDAY(G67)=1</formula>
    </cfRule>
  </conditionalFormatting>
  <conditionalFormatting sqref="G50:H50">
    <cfRule type="expression" dxfId="93" priority="406" stopIfTrue="1">
      <formula>WEEKDAY(G50)=7</formula>
    </cfRule>
    <cfRule type="expression" dxfId="92" priority="407" stopIfTrue="1">
      <formula>WEEKDAY(G50)=1</formula>
    </cfRule>
  </conditionalFormatting>
  <conditionalFormatting sqref="G33:H33">
    <cfRule type="expression" dxfId="91" priority="369" stopIfTrue="1">
      <formula>WEEKDAY(G33)=7</formula>
    </cfRule>
    <cfRule type="expression" dxfId="90" priority="370" stopIfTrue="1">
      <formula>WEEKDAY(G33)=1</formula>
    </cfRule>
  </conditionalFormatting>
  <conditionalFormatting sqref="G35:H35">
    <cfRule type="expression" dxfId="89" priority="371" stopIfTrue="1">
      <formula>WEEKDAY(G35)=7</formula>
    </cfRule>
    <cfRule type="expression" dxfId="88" priority="372" stopIfTrue="1">
      <formula>WEEKDAY(G35)=1</formula>
    </cfRule>
  </conditionalFormatting>
  <conditionalFormatting sqref="G62:H62">
    <cfRule type="expression" dxfId="87" priority="361" stopIfTrue="1">
      <formula>WEEKDAY(G62)=7</formula>
    </cfRule>
    <cfRule type="expression" dxfId="86" priority="362" stopIfTrue="1">
      <formula>WEEKDAY(G62)=1</formula>
    </cfRule>
  </conditionalFormatting>
  <conditionalFormatting sqref="G58:H58">
    <cfRule type="expression" dxfId="85" priority="363" stopIfTrue="1">
      <formula>WEEKDAY(G58)=7</formula>
    </cfRule>
    <cfRule type="expression" dxfId="84" priority="364" stopIfTrue="1">
      <formula>WEEKDAY(G58)=1</formula>
    </cfRule>
  </conditionalFormatting>
  <conditionalFormatting sqref="G121:H121">
    <cfRule type="expression" dxfId="83" priority="357" stopIfTrue="1">
      <formula>WEEKDAY(G121)=7</formula>
    </cfRule>
    <cfRule type="expression" dxfId="82" priority="358" stopIfTrue="1">
      <formula>WEEKDAY(G121)=1</formula>
    </cfRule>
  </conditionalFormatting>
  <conditionalFormatting sqref="G100:H100">
    <cfRule type="expression" dxfId="81" priority="359" stopIfTrue="1">
      <formula>WEEKDAY(G100)=7</formula>
    </cfRule>
    <cfRule type="expression" dxfId="80" priority="360" stopIfTrue="1">
      <formula>WEEKDAY(G100)=1</formula>
    </cfRule>
  </conditionalFormatting>
  <conditionalFormatting sqref="G142:H142">
    <cfRule type="expression" dxfId="79" priority="353" stopIfTrue="1">
      <formula>WEEKDAY(G142)=7</formula>
    </cfRule>
    <cfRule type="expression" dxfId="78" priority="354" stopIfTrue="1">
      <formula>WEEKDAY(G142)=1</formula>
    </cfRule>
  </conditionalFormatting>
  <conditionalFormatting sqref="G125:H125">
    <cfRule type="expression" dxfId="77" priority="355" stopIfTrue="1">
      <formula>WEEKDAY(G125)=7</formula>
    </cfRule>
    <cfRule type="expression" dxfId="76" priority="356" stopIfTrue="1">
      <formula>WEEKDAY(G125)=1</formula>
    </cfRule>
  </conditionalFormatting>
  <conditionalFormatting sqref="G166:H166">
    <cfRule type="expression" dxfId="75" priority="349" stopIfTrue="1">
      <formula>WEEKDAY(G166)=7</formula>
    </cfRule>
    <cfRule type="expression" dxfId="74" priority="350" stopIfTrue="1">
      <formula>WEEKDAY(G166)=1</formula>
    </cfRule>
  </conditionalFormatting>
  <conditionalFormatting sqref="C144">
    <cfRule type="uniqueValues" dxfId="73" priority="373"/>
  </conditionalFormatting>
  <conditionalFormatting sqref="G146:H146">
    <cfRule type="expression" dxfId="72" priority="351" stopIfTrue="1">
      <formula>WEEKDAY(G146)=7</formula>
    </cfRule>
    <cfRule type="expression" dxfId="71" priority="352" stopIfTrue="1">
      <formula>WEEKDAY(G146)=1</formula>
    </cfRule>
  </conditionalFormatting>
  <conditionalFormatting sqref="G237:H237">
    <cfRule type="expression" dxfId="70" priority="341" stopIfTrue="1">
      <formula>WEEKDAY(G237)=7</formula>
    </cfRule>
    <cfRule type="expression" dxfId="69" priority="342" stopIfTrue="1">
      <formula>WEEKDAY(G237)=1</formula>
    </cfRule>
  </conditionalFormatting>
  <conditionalFormatting sqref="G228:H228">
    <cfRule type="expression" dxfId="68" priority="347" stopIfTrue="1">
      <formula>WEEKDAY(G228)=7</formula>
    </cfRule>
    <cfRule type="expression" dxfId="67" priority="348" stopIfTrue="1">
      <formula>WEEKDAY(G228)=1</formula>
    </cfRule>
  </conditionalFormatting>
  <conditionalFormatting sqref="G236:H236">
    <cfRule type="expression" dxfId="66" priority="345" stopIfTrue="1">
      <formula>WEEKDAY(G236)=7</formula>
    </cfRule>
    <cfRule type="expression" dxfId="65" priority="346" stopIfTrue="1">
      <formula>WEEKDAY(G236)=1</formula>
    </cfRule>
  </conditionalFormatting>
  <conditionalFormatting sqref="G238:H238">
    <cfRule type="expression" dxfId="64" priority="343" stopIfTrue="1">
      <formula>WEEKDAY(G238)=7</formula>
    </cfRule>
    <cfRule type="expression" dxfId="63" priority="344" stopIfTrue="1">
      <formula>WEEKDAY(G238)=1</formula>
    </cfRule>
  </conditionalFormatting>
  <conditionalFormatting sqref="G88:H88">
    <cfRule type="expression" dxfId="62" priority="337" stopIfTrue="1">
      <formula>WEEKDAY(G88)=7</formula>
    </cfRule>
    <cfRule type="expression" dxfId="61" priority="338" stopIfTrue="1">
      <formula>WEEKDAY(G88)=1</formula>
    </cfRule>
  </conditionalFormatting>
  <conditionalFormatting sqref="G87:H87">
    <cfRule type="expression" dxfId="60" priority="339" stopIfTrue="1">
      <formula>WEEKDAY(G87)=7</formula>
    </cfRule>
    <cfRule type="expression" dxfId="59" priority="340" stopIfTrue="1">
      <formula>WEEKDAY(G87)=1</formula>
    </cfRule>
  </conditionalFormatting>
  <conditionalFormatting sqref="G104:H104">
    <cfRule type="expression" dxfId="58" priority="335" stopIfTrue="1">
      <formula>WEEKDAY(G104)=7</formula>
    </cfRule>
    <cfRule type="expression" dxfId="57" priority="336" stopIfTrue="1">
      <formula>WEEKDAY(G104)=1</formula>
    </cfRule>
  </conditionalFormatting>
  <conditionalFormatting sqref="G78:H78">
    <cfRule type="expression" dxfId="56" priority="333" stopIfTrue="1">
      <formula>WEEKDAY(G78)=7</formula>
    </cfRule>
    <cfRule type="expression" dxfId="55" priority="334" stopIfTrue="1">
      <formula>WEEKDAY(G78)=1</formula>
    </cfRule>
  </conditionalFormatting>
  <conditionalFormatting sqref="I19">
    <cfRule type="expression" dxfId="54" priority="219">
      <formula>$I19="English"</formula>
    </cfRule>
  </conditionalFormatting>
  <conditionalFormatting sqref="I23">
    <cfRule type="expression" dxfId="53" priority="215">
      <formula>$I23="English"</formula>
    </cfRule>
  </conditionalFormatting>
  <conditionalFormatting sqref="I27">
    <cfRule type="expression" dxfId="52" priority="211">
      <formula>$I27="English"</formula>
    </cfRule>
  </conditionalFormatting>
  <conditionalFormatting sqref="I32">
    <cfRule type="expression" dxfId="51" priority="207">
      <formula>$I32="English"</formula>
    </cfRule>
  </conditionalFormatting>
  <conditionalFormatting sqref="I37">
    <cfRule type="expression" dxfId="50" priority="203">
      <formula>$I37="English"</formula>
    </cfRule>
  </conditionalFormatting>
  <conditionalFormatting sqref="I41">
    <cfRule type="expression" dxfId="49" priority="199">
      <formula>$I41="English"</formula>
    </cfRule>
  </conditionalFormatting>
  <conditionalFormatting sqref="I45">
    <cfRule type="expression" dxfId="48" priority="195">
      <formula>$I45="English"</formula>
    </cfRule>
  </conditionalFormatting>
  <conditionalFormatting sqref="I49">
    <cfRule type="expression" dxfId="47" priority="191">
      <formula>$I49="English"</formula>
    </cfRule>
  </conditionalFormatting>
  <conditionalFormatting sqref="I53">
    <cfRule type="expression" dxfId="46" priority="187">
      <formula>$I53="English"</formula>
    </cfRule>
  </conditionalFormatting>
  <conditionalFormatting sqref="I57">
    <cfRule type="expression" dxfId="45" priority="183">
      <formula>$I57="English"</formula>
    </cfRule>
  </conditionalFormatting>
  <conditionalFormatting sqref="I61">
    <cfRule type="expression" dxfId="44" priority="179">
      <formula>$I61="English"</formula>
    </cfRule>
  </conditionalFormatting>
  <conditionalFormatting sqref="I65">
    <cfRule type="expression" dxfId="43" priority="175">
      <formula>$I65="English"</formula>
    </cfRule>
  </conditionalFormatting>
  <conditionalFormatting sqref="I69">
    <cfRule type="expression" dxfId="42" priority="171">
      <formula>$I69="English"</formula>
    </cfRule>
  </conditionalFormatting>
  <conditionalFormatting sqref="I73">
    <cfRule type="expression" dxfId="41" priority="167">
      <formula>$I73="English"</formula>
    </cfRule>
  </conditionalFormatting>
  <conditionalFormatting sqref="I77">
    <cfRule type="expression" dxfId="40" priority="163">
      <formula>$I77="English"</formula>
    </cfRule>
  </conditionalFormatting>
  <conditionalFormatting sqref="I81">
    <cfRule type="expression" dxfId="39" priority="159">
      <formula>$I81="English"</formula>
    </cfRule>
  </conditionalFormatting>
  <conditionalFormatting sqref="I91">
    <cfRule type="expression" dxfId="38" priority="155">
      <formula>$I91="English"</formula>
    </cfRule>
  </conditionalFormatting>
  <conditionalFormatting sqref="I95">
    <cfRule type="expression" dxfId="37" priority="151">
      <formula>$I95="English"</formula>
    </cfRule>
  </conditionalFormatting>
  <conditionalFormatting sqref="I99">
    <cfRule type="expression" dxfId="36" priority="147">
      <formula>$I99="English"</formula>
    </cfRule>
  </conditionalFormatting>
  <conditionalFormatting sqref="I103">
    <cfRule type="expression" dxfId="35" priority="143">
      <formula>$I103="English"</formula>
    </cfRule>
  </conditionalFormatting>
  <conditionalFormatting sqref="I107">
    <cfRule type="expression" dxfId="34" priority="139">
      <formula>$I107="English"</formula>
    </cfRule>
  </conditionalFormatting>
  <conditionalFormatting sqref="I112">
    <cfRule type="expression" dxfId="33" priority="135">
      <formula>$I112="English"</formula>
    </cfRule>
  </conditionalFormatting>
  <conditionalFormatting sqref="I116">
    <cfRule type="expression" dxfId="32" priority="131">
      <formula>$I116="English"</formula>
    </cfRule>
  </conditionalFormatting>
  <conditionalFormatting sqref="I120">
    <cfRule type="expression" dxfId="31" priority="127">
      <formula>$I120="English"</formula>
    </cfRule>
  </conditionalFormatting>
  <conditionalFormatting sqref="I124">
    <cfRule type="expression" dxfId="30" priority="123">
      <formula>$I124="English"</formula>
    </cfRule>
  </conditionalFormatting>
  <conditionalFormatting sqref="I128">
    <cfRule type="expression" dxfId="29" priority="119">
      <formula>$I128="English"</formula>
    </cfRule>
  </conditionalFormatting>
  <conditionalFormatting sqref="I133">
    <cfRule type="expression" dxfId="28" priority="115">
      <formula>$I133="English"</formula>
    </cfRule>
  </conditionalFormatting>
  <conditionalFormatting sqref="I137">
    <cfRule type="expression" dxfId="27" priority="111">
      <formula>$I137="English"</formula>
    </cfRule>
  </conditionalFormatting>
  <conditionalFormatting sqref="I141">
    <cfRule type="expression" dxfId="26" priority="107">
      <formula>$I141="English"</formula>
    </cfRule>
  </conditionalFormatting>
  <conditionalFormatting sqref="I145">
    <cfRule type="expression" dxfId="25" priority="103">
      <formula>$I145="English"</formula>
    </cfRule>
  </conditionalFormatting>
  <conditionalFormatting sqref="I149">
    <cfRule type="expression" dxfId="24" priority="99">
      <formula>$I149="English"</formula>
    </cfRule>
  </conditionalFormatting>
  <conditionalFormatting sqref="I153">
    <cfRule type="expression" dxfId="23" priority="95">
      <formula>$I153="English"</formula>
    </cfRule>
  </conditionalFormatting>
  <conditionalFormatting sqref="I157">
    <cfRule type="expression" dxfId="22" priority="91">
      <formula>$I157="English"</formula>
    </cfRule>
  </conditionalFormatting>
  <conditionalFormatting sqref="I161">
    <cfRule type="expression" dxfId="21" priority="87">
      <formula>$I161="English"</formula>
    </cfRule>
  </conditionalFormatting>
  <conditionalFormatting sqref="I165">
    <cfRule type="expression" dxfId="20" priority="83">
      <formula>$I165="English"</formula>
    </cfRule>
  </conditionalFormatting>
  <conditionalFormatting sqref="I170">
    <cfRule type="expression" dxfId="19" priority="79">
      <formula>$I170="English"</formula>
    </cfRule>
  </conditionalFormatting>
  <conditionalFormatting sqref="I174">
    <cfRule type="expression" dxfId="18" priority="75">
      <formula>$I174="English"</formula>
    </cfRule>
  </conditionalFormatting>
  <conditionalFormatting sqref="I178">
    <cfRule type="expression" dxfId="17" priority="71">
      <formula>$I178="English"</formula>
    </cfRule>
  </conditionalFormatting>
  <conditionalFormatting sqref="I183">
    <cfRule type="expression" dxfId="16" priority="67">
      <formula>$I183="English"</formula>
    </cfRule>
  </conditionalFormatting>
  <conditionalFormatting sqref="I187">
    <cfRule type="expression" dxfId="15" priority="63">
      <formula>$I187="English"</formula>
    </cfRule>
  </conditionalFormatting>
  <conditionalFormatting sqref="I191">
    <cfRule type="expression" dxfId="14" priority="59">
      <formula>$I191="English"</formula>
    </cfRule>
  </conditionalFormatting>
  <conditionalFormatting sqref="I195">
    <cfRule type="expression" dxfId="13" priority="55">
      <formula>$I195="English"</formula>
    </cfRule>
  </conditionalFormatting>
  <conditionalFormatting sqref="I199">
    <cfRule type="expression" dxfId="12" priority="51">
      <formula>$I199="English"</formula>
    </cfRule>
  </conditionalFormatting>
  <conditionalFormatting sqref="I203">
    <cfRule type="expression" dxfId="11" priority="47">
      <formula>$I203="English"</formula>
    </cfRule>
  </conditionalFormatting>
  <conditionalFormatting sqref="I207">
    <cfRule type="expression" dxfId="10" priority="43">
      <formula>$I207="English"</formula>
    </cfRule>
  </conditionalFormatting>
  <conditionalFormatting sqref="I211">
    <cfRule type="expression" dxfId="9" priority="39">
      <formula>$I211="English"</formula>
    </cfRule>
  </conditionalFormatting>
  <conditionalFormatting sqref="I215">
    <cfRule type="expression" dxfId="8" priority="35">
      <formula>$I215="English"</formula>
    </cfRule>
  </conditionalFormatting>
  <conditionalFormatting sqref="I219">
    <cfRule type="expression" dxfId="7" priority="31">
      <formula>$I219="English"</formula>
    </cfRule>
  </conditionalFormatting>
  <conditionalFormatting sqref="I223">
    <cfRule type="expression" dxfId="6" priority="27">
      <formula>$I223="English"</formula>
    </cfRule>
  </conditionalFormatting>
  <conditionalFormatting sqref="I227">
    <cfRule type="expression" dxfId="5" priority="23">
      <formula>$I227="English"</formula>
    </cfRule>
  </conditionalFormatting>
  <conditionalFormatting sqref="I231">
    <cfRule type="expression" dxfId="4" priority="19">
      <formula>$I231="English"</formula>
    </cfRule>
  </conditionalFormatting>
  <conditionalFormatting sqref="I235">
    <cfRule type="expression" dxfId="3" priority="15">
      <formula>$I235="English"</formula>
    </cfRule>
  </conditionalFormatting>
  <conditionalFormatting sqref="I240">
    <cfRule type="expression" dxfId="2" priority="11">
      <formula>$I240="English"</formula>
    </cfRule>
  </conditionalFormatting>
  <conditionalFormatting sqref="I243">
    <cfRule type="expression" dxfId="1" priority="7">
      <formula>$I243="English"</formula>
    </cfRule>
  </conditionalFormatting>
  <conditionalFormatting sqref="I86">
    <cfRule type="expression" dxfId="0" priority="1">
      <formula>$I86="English"</formula>
    </cfRule>
  </conditionalFormatting>
  <dataValidations count="1">
    <dataValidation type="list" allowBlank="1" showErrorMessage="1" sqref="F275 F119:F121 F306 F132:F134 F308 F272:F273 F279 F258 F264 F260 F262 F270 F296 F300 F302 F285 F291 F287 F289 F277 F298 F293:F294 F281:F283 F140:F142 F304 F148:F150 F144:F146 F127:F130 F266:F268 F254:F256 F247:F252 F123:F125 F240:F245 F65:F79 F94:F96 F111:F117 F156:F167 F49:F54 F40:F47 F37:F38 F90:F92 F136:F138 F86:F88 F235:F238 F81:F83 F107:F109 F102:F105 F98:F100 F60:F63 F56:F58 F31:F32 F152:F154 F207:F233 F182:F205 F169:F180 F7:F14 F17:F29">
      <formula1>"Concept/Lecture, Assignment/Lab, Test/Quiz, Exam, Guides/Review, Seminar/Workshop, Class Meeting, Tour/Outdoor"</formula1>
    </dataValidation>
  </dataValidations>
  <pageMargins left="0.25" right="0.25" top="0.75" bottom="0.75" header="0.3" footer="0.3"/>
  <pageSetup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Training Calendar</vt:lpstr>
      <vt:lpstr>'Training Calendar'!Print_Area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Minh Nguyet (FA.DN)</dc:creator>
  <cp:lastModifiedBy>Nguyen Thi Thanh Tuyen</cp:lastModifiedBy>
  <cp:lastPrinted>2021-04-13T08:16:53Z</cp:lastPrinted>
  <dcterms:created xsi:type="dcterms:W3CDTF">2020-07-17T06:59:47Z</dcterms:created>
  <dcterms:modified xsi:type="dcterms:W3CDTF">2023-01-17T15:39:58Z</dcterms:modified>
</cp:coreProperties>
</file>