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pyxll\python\examples\"/>
    </mc:Choice>
  </mc:AlternateContent>
  <xr:revisionPtr revIDLastSave="0" documentId="13_ncr:1_{21CA5AA1-0544-4C59-A19E-C3AB37F580B7}" xr6:coauthVersionLast="45" xr6:coauthVersionMax="45" xr10:uidLastSave="{00000000-0000-0000-0000-000000000000}"/>
  <bookViews>
    <workbookView xWindow="-110" yWindow="-110" windowWidth="25820" windowHeight="14020" tabRatio="639" xr2:uid="{00000000-000D-0000-FFFF-FFFF00000000}"/>
  </bookViews>
  <sheets>
    <sheet name="Introduction" sheetId="12" r:id="rId1"/>
    <sheet name="System Check" sheetId="4" r:id="rId2"/>
    <sheet name="UDFs" sheetId="1" r:id="rId3"/>
    <sheet name="Arrays" sheetId="9" r:id="rId4"/>
    <sheet name="Pandas" sheetId="10" r:id="rId5"/>
    <sheet name="Objects" sheetId="5" r:id="rId6"/>
    <sheet name="Custom Types" sheetId="2" r:id="rId7"/>
    <sheet name="Automation" sheetId="3" r:id="rId8"/>
    <sheet name="RTD" sheetId="8" r:id="rId9"/>
    <sheet name="Async Functions" sheetId="7" r:id="rId10"/>
    <sheet name="Other" sheetId="6" r:id="rId11"/>
  </sheets>
  <definedNames>
    <definedName name="button_output">Automation!$E$23</definedName>
    <definedName name="checkbox_output">Automation!$E$27</definedName>
    <definedName name="scrollbar_output">Automation!$E$33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9" i="9" l="1"/>
  <c r="G37" i="5"/>
  <c r="G38" i="5" s="1"/>
  <c r="G39" i="5" s="1"/>
  <c r="F37" i="5"/>
  <c r="F38" i="5" s="1"/>
  <c r="F39" i="5" s="1"/>
  <c r="H37" i="5"/>
  <c r="H38" i="5" s="1"/>
  <c r="H39" i="5" s="1"/>
  <c r="B31" i="1"/>
  <c r="B32" i="1"/>
  <c r="B44" i="1"/>
  <c r="B47" i="1"/>
  <c r="B50" i="1"/>
  <c r="C53" i="1"/>
  <c r="C54" i="1" s="1"/>
  <c r="C55" i="1" s="1"/>
  <c r="B54" i="1"/>
  <c r="B55" i="1" s="1"/>
  <c r="B63" i="1"/>
  <c r="B33" i="1"/>
  <c r="I21" i="10"/>
  <c r="H20" i="7"/>
  <c r="I27" i="1"/>
  <c r="E14" i="1"/>
  <c r="E11" i="1"/>
  <c r="H12" i="9"/>
  <c r="C20" i="7"/>
  <c r="H26" i="9"/>
  <c r="I36" i="2"/>
  <c r="J36" i="5"/>
  <c r="E31" i="9" a="1"/>
  <c r="E15" i="1"/>
  <c r="E19" i="2"/>
  <c r="I58" i="9"/>
  <c r="E32" i="1"/>
  <c r="B36" i="5"/>
  <c r="I53" i="9"/>
  <c r="H21" i="9"/>
  <c r="J22" i="5"/>
  <c r="E63" i="1"/>
  <c r="E53" i="1"/>
  <c r="H16" i="8"/>
  <c r="E18" i="1"/>
  <c r="I29" i="1"/>
  <c r="E27" i="9" a="1"/>
  <c r="I46" i="2"/>
  <c r="J46" i="5"/>
  <c r="E27" i="1"/>
  <c r="I52" i="9"/>
  <c r="H23" i="7"/>
  <c r="E22" i="9" a="1"/>
  <c r="J44" i="5"/>
  <c r="F44" i="5"/>
  <c r="E26" i="9"/>
  <c r="E31" i="1"/>
  <c r="C23" i="7"/>
  <c r="G11" i="1"/>
  <c r="I45" i="9"/>
  <c r="E36" i="2"/>
  <c r="E52" i="9" a="1"/>
  <c r="E26" i="1"/>
  <c r="M18" i="9" a="1"/>
  <c r="J45" i="5"/>
  <c r="G14" i="1"/>
  <c r="N63" i="1"/>
  <c r="I28" i="2"/>
  <c r="E36" i="1"/>
  <c r="E12" i="9"/>
  <c r="J23" i="5"/>
  <c r="L44" i="1"/>
  <c r="E58" i="9" a="1"/>
  <c r="D16" i="8"/>
  <c r="L53" i="1"/>
  <c r="I44" i="3"/>
  <c r="E53" i="9" a="1"/>
  <c r="I19" i="2"/>
  <c r="C21" i="7"/>
  <c r="E42" i="9" a="1"/>
  <c r="H16" i="9"/>
  <c r="E28" i="2"/>
  <c r="E30" i="1"/>
  <c r="H24" i="7"/>
  <c r="H31" i="9"/>
  <c r="I28" i="1"/>
  <c r="I30" i="1"/>
  <c r="E57" i="9"/>
  <c r="E37" i="1"/>
  <c r="E48" i="9" a="1"/>
  <c r="I49" i="10"/>
  <c r="I32" i="1"/>
  <c r="L50" i="1"/>
  <c r="I57" i="9"/>
  <c r="E16" i="9" a="1"/>
  <c r="E29" i="1"/>
  <c r="F22" i="5"/>
  <c r="I26" i="1"/>
  <c r="E21" i="9"/>
  <c r="P15" i="9"/>
  <c r="G15" i="1"/>
  <c r="H22" i="7"/>
  <c r="G18" i="1"/>
  <c r="B22" i="10" a="1"/>
  <c r="I33" i="1"/>
  <c r="E44" i="3"/>
  <c r="I48" i="9"/>
  <c r="E28" i="1"/>
  <c r="I55" i="2"/>
  <c r="I31" i="1"/>
  <c r="C24" i="7"/>
  <c r="C22" i="7"/>
  <c r="L47" i="1"/>
  <c r="H21" i="7"/>
  <c r="H20" i="8"/>
  <c r="E33" i="4"/>
  <c r="E21" i="4"/>
  <c r="E46" i="4"/>
  <c r="B32" i="6"/>
  <c r="E39" i="9"/>
  <c r="B25" i="4"/>
  <c r="E33" i="1"/>
  <c r="E34" i="4"/>
  <c r="E47" i="1"/>
  <c r="E44" i="1"/>
  <c r="E40" i="4"/>
  <c r="E14" i="10"/>
  <c r="E50" i="1"/>
  <c r="E20" i="4"/>
  <c r="E13" i="3"/>
  <c r="C20" i="8" a="1"/>
  <c r="C20" i="8" l="1"/>
  <c r="B22" i="10"/>
  <c r="M18" i="9"/>
  <c r="F28" i="9"/>
  <c r="E28" i="9"/>
  <c r="E27" i="9"/>
  <c r="F27" i="9"/>
  <c r="E52" i="9"/>
  <c r="E17" i="9"/>
  <c r="E16" i="9"/>
  <c r="E18" i="9"/>
  <c r="F34" i="9"/>
  <c r="F33" i="9"/>
  <c r="F31" i="9"/>
  <c r="E32" i="9"/>
  <c r="E31" i="9"/>
  <c r="E34" i="9"/>
  <c r="F32" i="9"/>
  <c r="E33" i="9"/>
  <c r="F14" i="10"/>
  <c r="F42" i="9"/>
  <c r="E43" i="9"/>
  <c r="H43" i="9"/>
  <c r="E42" i="9"/>
  <c r="G43" i="9"/>
  <c r="H42" i="9"/>
  <c r="F43" i="9"/>
  <c r="G42" i="9"/>
  <c r="E58" i="9"/>
  <c r="G58" i="9"/>
  <c r="F58" i="9"/>
  <c r="C46" i="2"/>
  <c r="F48" i="9"/>
  <c r="E49" i="9"/>
  <c r="E48" i="9"/>
  <c r="F49" i="9"/>
  <c r="F22" i="9"/>
  <c r="E23" i="9"/>
  <c r="E22" i="9"/>
  <c r="F23" i="9"/>
  <c r="E54" i="9"/>
  <c r="E53" i="9"/>
  <c r="F46" i="5"/>
  <c r="F23" i="5"/>
  <c r="E46" i="2"/>
  <c r="F45" i="5"/>
  <c r="C55" i="2" l="1"/>
  <c r="E55" i="2"/>
  <c r="G42" i="10" l="1"/>
  <c r="F42" i="10"/>
  <c r="E42" i="10"/>
  <c r="D42" i="10"/>
  <c r="C42" i="10"/>
  <c r="B42" i="10"/>
  <c r="G41" i="10"/>
  <c r="F41" i="10"/>
  <c r="E41" i="10"/>
  <c r="D41" i="10"/>
  <c r="C41" i="10"/>
  <c r="B41" i="10"/>
  <c r="G40" i="10"/>
  <c r="F40" i="10"/>
  <c r="E40" i="10"/>
  <c r="D40" i="10"/>
  <c r="C40" i="10"/>
  <c r="B40" i="10"/>
  <c r="G39" i="10"/>
  <c r="F39" i="10"/>
  <c r="E39" i="10"/>
  <c r="D39" i="10"/>
  <c r="C39" i="10"/>
  <c r="B39" i="10"/>
  <c r="G38" i="10"/>
  <c r="F38" i="10"/>
  <c r="E38" i="10"/>
  <c r="D38" i="10"/>
  <c r="C38" i="10"/>
  <c r="B38" i="10"/>
  <c r="G37" i="10"/>
  <c r="F37" i="10"/>
  <c r="E37" i="10"/>
  <c r="D37" i="10"/>
  <c r="C37" i="10"/>
  <c r="B37" i="10"/>
  <c r="G36" i="10"/>
  <c r="F36" i="10"/>
  <c r="E36" i="10"/>
  <c r="D36" i="10"/>
  <c r="C36" i="10"/>
  <c r="B36" i="10"/>
  <c r="G35" i="10"/>
  <c r="F35" i="10"/>
  <c r="E35" i="10"/>
  <c r="D35" i="10"/>
  <c r="C35" i="10"/>
  <c r="B35" i="10"/>
  <c r="G34" i="10"/>
  <c r="F34" i="10"/>
  <c r="E34" i="10"/>
  <c r="D34" i="10"/>
  <c r="C34" i="10"/>
  <c r="B34" i="10"/>
  <c r="G33" i="10"/>
  <c r="F33" i="10"/>
  <c r="E33" i="10"/>
  <c r="D33" i="10"/>
  <c r="C33" i="10"/>
  <c r="B33" i="10"/>
  <c r="G32" i="10"/>
  <c r="F32" i="10"/>
  <c r="E32" i="10"/>
  <c r="D32" i="10"/>
  <c r="C32" i="10"/>
  <c r="B32" i="10"/>
  <c r="G31" i="10"/>
  <c r="F31" i="10"/>
  <c r="E31" i="10"/>
  <c r="D31" i="10"/>
  <c r="C31" i="10"/>
  <c r="B31" i="10"/>
  <c r="G30" i="10"/>
  <c r="F30" i="10"/>
  <c r="E30" i="10"/>
  <c r="D30" i="10"/>
  <c r="C30" i="10"/>
  <c r="B30" i="10"/>
  <c r="G29" i="10"/>
  <c r="F29" i="10"/>
  <c r="E29" i="10"/>
  <c r="D29" i="10"/>
  <c r="C29" i="10"/>
  <c r="B29" i="10"/>
  <c r="G28" i="10"/>
  <c r="F28" i="10"/>
  <c r="E28" i="10"/>
  <c r="D28" i="10"/>
  <c r="C28" i="10"/>
  <c r="B28" i="10"/>
  <c r="G27" i="10"/>
  <c r="F27" i="10"/>
  <c r="E27" i="10"/>
  <c r="D27" i="10"/>
  <c r="C27" i="10"/>
  <c r="B27" i="10"/>
  <c r="G26" i="10"/>
  <c r="F26" i="10"/>
  <c r="E26" i="10"/>
  <c r="D26" i="10"/>
  <c r="C26" i="10"/>
  <c r="B26" i="10"/>
  <c r="G25" i="10"/>
  <c r="F25" i="10"/>
  <c r="E25" i="10"/>
  <c r="D25" i="10"/>
  <c r="C25" i="10"/>
  <c r="B25" i="10"/>
  <c r="G24" i="10"/>
  <c r="F24" i="10"/>
  <c r="E24" i="10"/>
  <c r="D24" i="10"/>
  <c r="C24" i="10"/>
  <c r="B24" i="10"/>
  <c r="G23" i="10"/>
  <c r="F23" i="10"/>
  <c r="E23" i="10"/>
  <c r="D23" i="10"/>
  <c r="C23" i="10"/>
  <c r="B23" i="10"/>
  <c r="G22" i="10"/>
  <c r="F22" i="10"/>
  <c r="E22" i="10"/>
  <c r="D22" i="10"/>
  <c r="C22" i="10"/>
  <c r="Q27" i="9"/>
  <c r="P27" i="9"/>
  <c r="O27" i="9"/>
  <c r="N27" i="9"/>
  <c r="M27" i="9"/>
  <c r="Q26" i="9"/>
  <c r="P26" i="9"/>
  <c r="O26" i="9"/>
  <c r="N26" i="9"/>
  <c r="M26" i="9"/>
  <c r="Q25" i="9"/>
  <c r="P25" i="9"/>
  <c r="O25" i="9"/>
  <c r="N25" i="9"/>
  <c r="M25" i="9"/>
  <c r="Q24" i="9"/>
  <c r="P24" i="9"/>
  <c r="O24" i="9"/>
  <c r="N24" i="9"/>
  <c r="M24" i="9"/>
  <c r="Q23" i="9"/>
  <c r="P23" i="9"/>
  <c r="O23" i="9"/>
  <c r="N23" i="9"/>
  <c r="M23" i="9"/>
  <c r="Q22" i="9"/>
  <c r="P22" i="9"/>
  <c r="O22" i="9"/>
  <c r="N22" i="9"/>
  <c r="M22" i="9"/>
  <c r="Q21" i="9"/>
  <c r="P21" i="9"/>
  <c r="O21" i="9"/>
  <c r="N21" i="9"/>
  <c r="M21" i="9"/>
  <c r="Q20" i="9"/>
  <c r="P20" i="9"/>
  <c r="O20" i="9"/>
  <c r="N20" i="9"/>
  <c r="M20" i="9"/>
  <c r="Q19" i="9"/>
  <c r="P19" i="9"/>
  <c r="O19" i="9"/>
  <c r="N19" i="9"/>
  <c r="M19" i="9"/>
  <c r="Q18" i="9"/>
  <c r="P18" i="9"/>
  <c r="O18" i="9"/>
  <c r="N18" i="9"/>
  <c r="B50" i="10" a="1"/>
  <c r="F53" i="10" l="1"/>
  <c r="C53" i="10"/>
  <c r="G57" i="10"/>
  <c r="C57" i="10"/>
  <c r="G50" i="10"/>
  <c r="E59" i="10"/>
  <c r="F52" i="10"/>
  <c r="D56" i="10"/>
  <c r="F56" i="10"/>
  <c r="D54" i="10"/>
  <c r="G51" i="10"/>
  <c r="E53" i="10"/>
  <c r="G59" i="10"/>
  <c r="F57" i="10"/>
  <c r="B51" i="10"/>
  <c r="F58" i="10"/>
  <c r="G55" i="10"/>
  <c r="C54" i="10"/>
  <c r="C52" i="10"/>
  <c r="F50" i="10"/>
  <c r="C55" i="10"/>
  <c r="D59" i="10"/>
  <c r="C58" i="10"/>
  <c r="G54" i="10"/>
  <c r="G53" i="10"/>
  <c r="B52" i="10"/>
  <c r="D55" i="10"/>
  <c r="D50" i="10"/>
  <c r="E50" i="10"/>
  <c r="E54" i="10"/>
  <c r="B57" i="10"/>
  <c r="B59" i="10"/>
  <c r="E52" i="10"/>
  <c r="D51" i="10"/>
  <c r="C51" i="10"/>
  <c r="E51" i="10"/>
  <c r="C50" i="10"/>
  <c r="B53" i="10"/>
  <c r="G58" i="10"/>
  <c r="F59" i="10"/>
  <c r="E58" i="10"/>
  <c r="D57" i="10"/>
  <c r="D58" i="10"/>
  <c r="F55" i="10"/>
  <c r="F51" i="10"/>
  <c r="B50" i="10"/>
  <c r="B55" i="10"/>
  <c r="F54" i="10"/>
  <c r="G52" i="10"/>
  <c r="C56" i="10"/>
  <c r="D53" i="10"/>
  <c r="E57" i="10"/>
  <c r="C59" i="10"/>
  <c r="G56" i="10"/>
  <c r="D52" i="10"/>
  <c r="E56" i="10"/>
  <c r="B58" i="10"/>
  <c r="B54" i="10"/>
  <c r="B56" i="10"/>
  <c r="E55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 Roberts</author>
  </authors>
  <commentList>
    <comment ref="B6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this is a note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<sst xmlns="http://schemas.openxmlformats.org/spreadsheetml/2006/main" count="317" uniqueCount="257">
  <si>
    <t>1) Basics</t>
  </si>
  <si>
    <t>basic_pyxll_function_1</t>
  </si>
  <si>
    <t>basic_pyxll_function_2</t>
  </si>
  <si>
    <t>2) The var type</t>
  </si>
  <si>
    <t>var_pyxll_function_1</t>
  </si>
  <si>
    <t>hello</t>
  </si>
  <si>
    <t>var_pyxll_function_2</t>
  </si>
  <si>
    <t>array_pyxll_function_2</t>
  </si>
  <si>
    <t>array_pyxll_function_1</t>
  </si>
  <si>
    <t>function</t>
  </si>
  <si>
    <t>this</t>
  </si>
  <si>
    <t>takes</t>
  </si>
  <si>
    <t>an array</t>
  </si>
  <si>
    <t>and returns</t>
  </si>
  <si>
    <t>array_pyxll_function_3</t>
  </si>
  <si>
    <t>this is a string</t>
  </si>
  <si>
    <t>string</t>
  </si>
  <si>
    <t>array_pyxll_function_4</t>
  </si>
  <si>
    <t>PyXLL</t>
  </si>
  <si>
    <t>customtype_pyxll_function_1</t>
  </si>
  <si>
    <t>customtype_pyxll_function_2</t>
  </si>
  <si>
    <t>TEST</t>
  </si>
  <si>
    <t>customtype_pyxll_function_3</t>
  </si>
  <si>
    <t>customtype_pyxll_function_4</t>
  </si>
  <si>
    <t>customtype_pyxll_function_5</t>
  </si>
  <si>
    <t>datetime_pyxll_function_1</t>
  </si>
  <si>
    <t>datetime_pyxll_function_2</t>
  </si>
  <si>
    <t>datetime_pyxll_function_3</t>
  </si>
  <si>
    <t>datetime_pyxll_function_4</t>
  </si>
  <si>
    <t>basic_pyxll_function_3</t>
  </si>
  <si>
    <t>numpy_array_function_1</t>
  </si>
  <si>
    <t>numpy_array_function_2</t>
  </si>
  <si>
    <t>numpy_col_function_1 &amp; 2</t>
  </si>
  <si>
    <t>numpy_row_function_1 &amp; 2</t>
  </si>
  <si>
    <t>rows</t>
  </si>
  <si>
    <t>columns</t>
  </si>
  <si>
    <t>value</t>
  </si>
  <si>
    <t>Click the check box</t>
  </si>
  <si>
    <t>button_example</t>
  </si>
  <si>
    <t>scrollbar_example</t>
  </si>
  <si>
    <t>Scrollbar value</t>
  </si>
  <si>
    <t>Times button clicked</t>
  </si>
  <si>
    <t>automation_example</t>
  </si>
  <si>
    <t>checkbox_example</t>
  </si>
  <si>
    <t>xl_cell_example</t>
  </si>
  <si>
    <t>PyXLL exposes Python functions to Excel as worksheet functions, menu items and macros.</t>
  </si>
  <si>
    <t>This workbook contains various examples of how to use PyXLL to write your own Add-In</t>
  </si>
  <si>
    <t>The examples are in the other worksheets in this workbook.</t>
  </si>
  <si>
    <t>Errors and warnings get written the the logfile, which you can open</t>
  </si>
  <si>
    <t>from the PyXLL examples menu and is found here:</t>
  </si>
  <si>
    <t>win32api installed:</t>
  </si>
  <si>
    <t>win32com installed:</t>
  </si>
  <si>
    <t>NumPy can be downloaded from</t>
  </si>
  <si>
    <t>http://numpy.scipy.org</t>
  </si>
  <si>
    <t>numpy installed:</t>
  </si>
  <si>
    <t>PyXLL version</t>
  </si>
  <si>
    <t>Python version</t>
  </si>
  <si>
    <t>User Defined Functions</t>
  </si>
  <si>
    <t>User defined functions are functions that you can call from Excel in cell formulas</t>
  </si>
  <si>
    <t>As well as the standard types shown in the User Defined Functions examples it's possible</t>
  </si>
  <si>
    <t>to define your own custom types to be used with PyXLL</t>
  </si>
  <si>
    <t>For a more complex example see the Object Cache example.</t>
  </si>
  <si>
    <t>Custom Types</t>
  </si>
  <si>
    <t>1) Basic test</t>
  </si>
  <si>
    <t>that accepts an instance of that class.</t>
  </si>
  <si>
    <t>Create instance of MyTestClass:</t>
  </si>
  <si>
    <t>Return str(MyTestClass):</t>
  </si>
  <si>
    <t>Now there is a MyTestClass instance in the cache that can be referred to by any</t>
  </si>
  <si>
    <t>other function.</t>
  </si>
  <si>
    <t>array of data. It has a few basic methods that operate on that data and those</t>
  </si>
  <si>
    <t>are exposed as worksheet functions.</t>
  </si>
  <si>
    <t>This creates the MyDataGrid instance from an array of data:</t>
  </si>
  <si>
    <t>Now the MyDataGrid instance has been constructed we can call some</t>
  </si>
  <si>
    <t>functions that expect one.</t>
  </si>
  <si>
    <t>Return str(MyDataGrid):</t>
  </si>
  <si>
    <t>Return len(MyDataGrid):</t>
  </si>
  <si>
    <t>Return MyDataGrid.sum():</t>
  </si>
  <si>
    <t>2) Data grid</t>
  </si>
  <si>
    <t>Try changing the values in the grid above and check that the calculated values</t>
  </si>
  <si>
    <t>automatically update.</t>
  </si>
  <si>
    <t>Other Examples</t>
  </si>
  <si>
    <t>PyXLL does certain things. For example, if you look in the logfile</t>
  </si>
  <si>
    <t>you'll see some information printed about the current license</t>
  </si>
  <si>
    <t>being used for this addin.</t>
  </si>
  <si>
    <t>You will also see a pop-up appear when you reload the PyXLL</t>
  </si>
  <si>
    <t>from the PyXLL add-in menu to tell you everything has reloaded</t>
  </si>
  <si>
    <t>OK, or warn you of any errors if there were any.</t>
  </si>
  <si>
    <t>Addins section of the ribbon.</t>
  </si>
  <si>
    <t>You can see the PyXLL logfile from the example menu item</t>
  </si>
  <si>
    <t>Open log file' under the 'More Examples' sub-menu.</t>
  </si>
  <si>
    <t>Alternatively you can open the log file located here</t>
  </si>
  <si>
    <t>** Recalculate to see the current location **</t>
  </si>
  <si>
    <t>This example shows how macros can be used to hook graphical elements</t>
  </si>
  <si>
    <t>from Python using PyXLL.</t>
  </si>
  <si>
    <t>to Python code, and how the Excel Automation API can be accessed</t>
  </si>
  <si>
    <t>If it's not included in your python install already, you can get it from</t>
  </si>
  <si>
    <t>1) Macros</t>
  </si>
  <si>
    <t>These examples are macros registered using the @xl_macro</t>
  </si>
  <si>
    <t>decorator and then assigned to Excel objects.</t>
  </si>
  <si>
    <t>This example is using the Excel Automation API to modify the contents</t>
  </si>
  <si>
    <t>of the worksheet from Python. The range that it modifies is determined</t>
  </si>
  <si>
    <t>2) Automation</t>
  </si>
  <si>
    <t>This example shows how cell metadata can be passed to a function using</t>
  </si>
  <si>
    <t>This example shows how a number of different types get converted to standard Python types.</t>
  </si>
  <si>
    <t>Asynchronous Functions</t>
  </si>
  <si>
    <t>Asyncronous functions were added in Excel 2010.</t>
  </si>
  <si>
    <t>They allow you to write functions that don’t return immediately</t>
  </si>
  <si>
    <t>and instead return their value later when it's available.</t>
  </si>
  <si>
    <t>This is useful if your function needs to do any blocking functions</t>
  </si>
  <si>
    <t>like IO or DB reads, or fetching a value from a server.</t>
  </si>
  <si>
    <t>Stock</t>
  </si>
  <si>
    <t>Price</t>
  </si>
  <si>
    <t>MSFT</t>
  </si>
  <si>
    <t>AAPL</t>
  </si>
  <si>
    <t>GOOG</t>
  </si>
  <si>
    <t>AMZN</t>
  </si>
  <si>
    <t>Press Ctrl+Alt+F9 to force a recalc</t>
  </si>
  <si>
    <t>Recalculate now (Ctrl+Alt+F9) to update the values below</t>
  </si>
  <si>
    <t>** recalcuate to call these functions and create the cached objects (Ctrl+Alt+F9) **</t>
  </si>
  <si>
    <t>array_pyxll_function_5</t>
  </si>
  <si>
    <t>a</t>
  </si>
  <si>
    <t>b</t>
  </si>
  <si>
    <t>c</t>
  </si>
  <si>
    <t>d</t>
  </si>
  <si>
    <t>e</t>
  </si>
  <si>
    <t>f</t>
  </si>
  <si>
    <t>g</t>
  </si>
  <si>
    <t>h</t>
  </si>
  <si>
    <t>Real Time Data</t>
  </si>
  <si>
    <t>Real time data (RTD) functions notify Excel when their valus has changed.</t>
  </si>
  <si>
    <t>This is typically used for data feeds, but can be used for anything where you</t>
  </si>
  <si>
    <t>want the value to update in Excel without having to re-evaluate a function.</t>
  </si>
  <si>
    <t>When a RTD object updates it notifies Excel, but the value won't change in</t>
  </si>
  <si>
    <t>Excel until Excel refreshes. This is so that if there are lots of frequent updates</t>
  </si>
  <si>
    <t>they are throttled so the sheet isn't constantly recalculating and slowing Excel</t>
  </si>
  <si>
    <t>down too much. By default, the 'throttle interval' is 2 seconds.</t>
  </si>
  <si>
    <t>Set RTD throttle interval (ms)</t>
  </si>
  <si>
    <t>Current time (automatically updating)</t>
  </si>
  <si>
    <t>format:</t>
  </si>
  <si>
    <t>result:</t>
  </si>
  <si>
    <t>ms:</t>
  </si>
  <si>
    <t>%H:%M:%S</t>
  </si>
  <si>
    <t>Excel remembers the throttle interval between sessions.</t>
  </si>
  <si>
    <t>3) Dates and times</t>
  </si>
  <si>
    <t>4) XL Cell</t>
  </si>
  <si>
    <t>Array Functions</t>
  </si>
  <si>
    <t>PyXLL functions can take 2d arrays as arguments and return 2d arrays.</t>
  </si>
  <si>
    <t>2d arrays are represented in Python as lists of lists (lists of rows).</t>
  </si>
  <si>
    <t>Numpy arrays can also be used.</t>
  </si>
  <si>
    <t>1) Basic Arrays</t>
  </si>
  <si>
    <t>2) NumPy Arrays</t>
  </si>
  <si>
    <t>array_resize_example</t>
  </si>
  <si>
    <t>cols</t>
  </si>
  <si>
    <t>The results from array functions can be resized automatically</t>
  </si>
  <si>
    <t>Change rows and cols below and the range will resize</t>
  </si>
  <si>
    <t>SNAP</t>
  </si>
  <si>
    <t>This example uses iextrading.com to get some stock quotes.</t>
  </si>
  <si>
    <t>are called the original object is retrieved from the cache.</t>
  </si>
  <si>
    <t>global object cache. The value returned to Excel is a unique reference</t>
  </si>
  <si>
    <t>that identifies the object in the cache. When other functions taking an 'object'</t>
  </si>
  <si>
    <t>PyXLL tracks the usuage of these cached objects and removes them from the cache</t>
  </si>
  <si>
    <t>when they are no longer in use.</t>
  </si>
  <si>
    <t>PyXLL has built-in support for the Pandas data types "DataFrame" and "Series".</t>
  </si>
  <si>
    <t>Functions can accept ranges of values and they can be automatically converted into</t>
  </si>
  <si>
    <t>DataFrames and Series by PyXLL.</t>
  </si>
  <si>
    <t>Exactly how they are converted can be controlled by how the function signature</t>
  </si>
  <si>
    <t>is specified (eg "dataframe&lt;index=True&gt;" for a DataFrame with an index column).</t>
  </si>
  <si>
    <t>pandas installed:</t>
  </si>
  <si>
    <t>1) A function that returns a DataFrame with random values</t>
  </si>
  <si>
    <t>2) A function that takes a DataFrame and descibes it as another DataFrame</t>
  </si>
  <si>
    <t>percentiles</t>
  </si>
  <si>
    <t>Details about pandas can be found at</t>
  </si>
  <si>
    <t>https://pandas.pydata.org</t>
  </si>
  <si>
    <t>This function expects an instance of "CustomType1", which can be constructed</t>
  </si>
  <si>
    <t>from a string using a registered converter function.</t>
  </si>
  <si>
    <t>It returns a string.</t>
  </si>
  <si>
    <t>from a string as above. It returns a CustomType1 instance, which is converted</t>
  </si>
  <si>
    <t>back to a string by the registered converter function so it can be used in Excel.</t>
  </si>
  <si>
    <t>This function constructs a "CustomType2" instance and returns it.</t>
  </si>
  <si>
    <t>The registered converter function returns an identifier for the object as a string.</t>
  </si>
  <si>
    <t>This function expects a "CustomType2" instance. The string id is converted</t>
  </si>
  <si>
    <t>to an instance by looking it up in the cache maintained by CustomType2.</t>
  </si>
  <si>
    <t>In most cases where you want to return an object to the sheet you should use</t>
  </si>
  <si>
    <t>the "object" type instead of implementing your own cache.</t>
  </si>
  <si>
    <t>This function demonstrates how type conversion functions can be chained.</t>
  </si>
  <si>
    <t>A CustomType3 instance is expected, and as there is a path from string to CustomType2</t>
  </si>
  <si>
    <t>to CustomType3 the conversion can be performed.</t>
  </si>
  <si>
    <t>CustomType1</t>
  </si>
  <si>
    <t>Type</t>
  </si>
  <si>
    <t>Value</t>
  </si>
  <si>
    <t>Result</t>
  </si>
  <si>
    <t>Name</t>
  </si>
  <si>
    <t>CustomType2</t>
  </si>
  <si>
    <t>CustomType3</t>
  </si>
  <si>
    <t>Result Type</t>
  </si>
  <si>
    <t>str</t>
  </si>
  <si>
    <t>float</t>
  </si>
  <si>
    <t>System Check</t>
  </si>
  <si>
    <t>UDFs</t>
  </si>
  <si>
    <t>Arrays</t>
  </si>
  <si>
    <t>___</t>
  </si>
  <si>
    <t>Pandas</t>
  </si>
  <si>
    <t>Objects</t>
  </si>
  <si>
    <t>This example shows how arbitrary Python objects can be used in Excel.</t>
  </si>
  <si>
    <t>Automation</t>
  </si>
  <si>
    <t>RTD</t>
  </si>
  <si>
    <t>Async Functions</t>
  </si>
  <si>
    <t>PyXLL is an Excel add-in that lets you create worksheet functions, menu items and macros.</t>
  </si>
  <si>
    <t>This workbook demonstrates how to use PyXLL to write and use your own Excel components.</t>
  </si>
  <si>
    <t>Each worksheet in this workbook demonstrates different aspects of PyXLL as described below.</t>
  </si>
  <si>
    <r>
      <t xml:space="preserve">Some examples require the </t>
    </r>
    <r>
      <rPr>
        <b/>
        <sz val="11"/>
        <rFont val="Calibri"/>
        <family val="2"/>
        <scheme val="minor"/>
      </rPr>
      <t>win32api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win32com</t>
    </r>
    <r>
      <rPr>
        <sz val="11"/>
        <rFont val="Calibri"/>
        <family val="2"/>
        <scheme val="minor"/>
      </rPr>
      <t xml:space="preserve"> modules to be installed.</t>
    </r>
  </si>
  <si>
    <r>
      <t xml:space="preserve">The NumPy examples require the </t>
    </r>
    <r>
      <rPr>
        <b/>
        <sz val="11"/>
        <rFont val="Calibri"/>
        <family val="2"/>
        <scheme val="minor"/>
      </rPr>
      <t>numpy</t>
    </r>
    <r>
      <rPr>
        <sz val="11"/>
        <rFont val="Calibri"/>
        <family val="2"/>
        <scheme val="minor"/>
      </rPr>
      <t xml:space="preserve"> module to be installed</t>
    </r>
  </si>
  <si>
    <r>
      <t xml:space="preserve">The pandas examples require </t>
    </r>
    <r>
      <rPr>
        <b/>
        <sz val="11"/>
        <rFont val="Calibri"/>
        <family val="2"/>
        <scheme val="minor"/>
      </rPr>
      <t>pandas</t>
    </r>
    <r>
      <rPr>
        <sz val="11"/>
        <rFont val="Calibri"/>
        <family val="2"/>
        <scheme val="minor"/>
      </rPr>
      <t xml:space="preserve"> to be installed.</t>
    </r>
  </si>
  <si>
    <r>
      <t xml:space="preserve">See the module </t>
    </r>
    <r>
      <rPr>
        <b/>
        <sz val="11"/>
        <rFont val="Calibri"/>
        <family val="2"/>
        <scheme val="minor"/>
      </rPr>
      <t>worksheetfuncs.py</t>
    </r>
    <r>
      <rPr>
        <sz val="11"/>
        <rFont val="Calibri"/>
        <family val="2"/>
        <scheme val="minor"/>
      </rPr>
      <t xml:space="preserve"> for details of the examples below.</t>
    </r>
  </si>
  <si>
    <r>
      <t xml:space="preserve">the </t>
    </r>
    <r>
      <rPr>
        <b/>
        <sz val="11"/>
        <rFont val="Calibri"/>
        <family val="2"/>
        <scheme val="minor"/>
      </rPr>
      <t>var</t>
    </r>
    <r>
      <rPr>
        <sz val="11"/>
        <rFont val="Calibri"/>
        <family val="2"/>
        <scheme val="minor"/>
      </rPr>
      <t xml:space="preserve"> type can be used to pass various different types between Excel and python</t>
    </r>
  </si>
  <si>
    <r>
      <t xml:space="preserve">Dates and times can be passed to and from Excel using the standard python </t>
    </r>
    <r>
      <rPr>
        <b/>
        <sz val="11"/>
        <rFont val="Calibri"/>
        <family val="2"/>
        <scheme val="minor"/>
      </rPr>
      <t>datetime</t>
    </r>
    <r>
      <rPr>
        <sz val="11"/>
        <rFont val="Calibri"/>
        <family val="2"/>
        <scheme val="minor"/>
      </rPr>
      <t xml:space="preserve"> module.</t>
    </r>
  </si>
  <si>
    <r>
      <t xml:space="preserve">the </t>
    </r>
    <r>
      <rPr>
        <b/>
        <sz val="11"/>
        <rFont val="Calibri"/>
        <family val="2"/>
        <scheme val="minor"/>
      </rPr>
      <t>xl_cell</t>
    </r>
    <r>
      <rPr>
        <sz val="11"/>
        <rFont val="Calibri"/>
        <family val="2"/>
        <scheme val="minor"/>
      </rPr>
      <t xml:space="preserve"> type.</t>
    </r>
  </si>
  <si>
    <r>
      <t xml:space="preserve">Functions returning the </t>
    </r>
    <r>
      <rPr>
        <b/>
        <sz val="11"/>
        <rFont val="Calibri"/>
        <family val="2"/>
        <scheme val="minor"/>
      </rPr>
      <t xml:space="preserve">'object' </t>
    </r>
    <r>
      <rPr>
        <sz val="11"/>
        <rFont val="Calibri"/>
        <family val="2"/>
        <scheme val="minor"/>
      </rPr>
      <t>type have their return value cached in a</t>
    </r>
  </si>
  <si>
    <r>
      <t xml:space="preserve">This example returns an instance of </t>
    </r>
    <r>
      <rPr>
        <b/>
        <sz val="11"/>
        <rFont val="Calibri"/>
        <family val="2"/>
        <scheme val="minor"/>
      </rPr>
      <t>MyTestClass</t>
    </r>
    <r>
      <rPr>
        <sz val="11"/>
        <rFont val="Calibri"/>
        <family val="2"/>
        <scheme val="minor"/>
      </rPr>
      <t xml:space="preserve"> and then calls a function</t>
    </r>
  </si>
  <si>
    <r>
      <t xml:space="preserve">This example shows another class, </t>
    </r>
    <r>
      <rPr>
        <b/>
        <sz val="11"/>
        <rFont val="Calibri"/>
        <family val="2"/>
        <scheme val="minor"/>
      </rPr>
      <t>MyDataGrid</t>
    </r>
    <r>
      <rPr>
        <sz val="11"/>
        <rFont val="Calibri"/>
        <family val="2"/>
        <scheme val="minor"/>
      </rPr>
      <t>, that is constructed from an</t>
    </r>
  </si>
  <si>
    <r>
      <t xml:space="preserve">See the </t>
    </r>
    <r>
      <rPr>
        <b/>
        <sz val="11"/>
        <rFont val="Calibri"/>
        <family val="2"/>
        <scheme val="minor"/>
      </rPr>
      <t>customtypes.py</t>
    </r>
    <r>
      <rPr>
        <sz val="11"/>
        <rFont val="Calibri"/>
        <family val="2"/>
        <scheme val="minor"/>
      </rPr>
      <t xml:space="preserve"> module for details of the examples below.</t>
    </r>
  </si>
  <si>
    <t>Cached Objects</t>
  </si>
  <si>
    <r>
      <t xml:space="preserve">To use the Excel Automation API you must have the </t>
    </r>
    <r>
      <rPr>
        <b/>
        <sz val="11"/>
        <rFont val="Calibri"/>
        <family val="2"/>
        <scheme val="minor"/>
      </rPr>
      <t>win32com</t>
    </r>
    <r>
      <rPr>
        <sz val="11"/>
        <rFont val="Calibri"/>
        <family val="2"/>
        <scheme val="minor"/>
      </rPr>
      <t xml:space="preserve"> module installed.</t>
    </r>
  </si>
  <si>
    <r>
      <t xml:space="preserve">from the calling cell, identified with the </t>
    </r>
    <r>
      <rPr>
        <b/>
        <sz val="11"/>
        <rFont val="Calibri"/>
        <family val="2"/>
        <scheme val="minor"/>
      </rPr>
      <t>xlfCaller</t>
    </r>
    <r>
      <rPr>
        <sz val="11"/>
        <rFont val="Calibri"/>
        <family val="2"/>
        <scheme val="minor"/>
      </rPr>
      <t xml:space="preserve"> function.</t>
    </r>
  </si>
  <si>
    <r>
      <t xml:space="preserve">As well as the worksheet function examples there are some </t>
    </r>
    <r>
      <rPr>
        <b/>
        <sz val="11"/>
        <rFont val="Calibri"/>
        <family val="2"/>
        <scheme val="minor"/>
      </rPr>
      <t>menu</t>
    </r>
  </si>
  <si>
    <r>
      <t xml:space="preserve">and </t>
    </r>
    <r>
      <rPr>
        <b/>
        <sz val="11"/>
        <rFont val="Calibri"/>
        <family val="2"/>
        <scheme val="minor"/>
      </rPr>
      <t>callbacks</t>
    </r>
    <r>
      <rPr>
        <sz val="11"/>
        <rFont val="Calibri"/>
        <family val="2"/>
        <scheme val="minor"/>
      </rPr>
      <t xml:space="preserve"> examples.</t>
    </r>
  </si>
  <si>
    <r>
      <t xml:space="preserve">Look for the </t>
    </r>
    <r>
      <rPr>
        <b/>
        <sz val="11"/>
        <rFont val="Calibri"/>
        <family val="2"/>
        <scheme val="minor"/>
      </rPr>
      <t>PyXLL add-in menu</t>
    </r>
    <r>
      <rPr>
        <sz val="11"/>
        <rFont val="Calibri"/>
        <family val="2"/>
        <scheme val="minor"/>
      </rPr>
      <t xml:space="preserve"> in the top Excel menu, or under the</t>
    </r>
  </si>
  <si>
    <r>
      <t xml:space="preserve">Take a look at the code for the menu examples in </t>
    </r>
    <r>
      <rPr>
        <b/>
        <sz val="11"/>
        <rFont val="Calibri"/>
        <family val="2"/>
        <scheme val="minor"/>
      </rPr>
      <t>menus.py</t>
    </r>
    <r>
      <rPr>
        <sz val="11"/>
        <rFont val="Calibri"/>
        <family val="2"/>
        <scheme val="minor"/>
      </rPr>
      <t>.</t>
    </r>
  </si>
  <si>
    <r>
      <t xml:space="preserve">The </t>
    </r>
    <r>
      <rPr>
        <b/>
        <sz val="11"/>
        <rFont val="Calibri"/>
        <family val="2"/>
        <scheme val="minor"/>
      </rPr>
      <t>callbacks</t>
    </r>
    <r>
      <rPr>
        <sz val="11"/>
        <rFont val="Calibri"/>
        <family val="2"/>
        <scheme val="minor"/>
      </rPr>
      <t xml:space="preserve"> examples register callbacks that get called when</t>
    </r>
  </si>
  <si>
    <r>
      <t xml:space="preserve">The code for the callbacks examples is in </t>
    </r>
    <r>
      <rPr>
        <b/>
        <sz val="11"/>
        <rFont val="Calibri"/>
        <family val="2"/>
        <scheme val="minor"/>
      </rPr>
      <t>callbacks.py</t>
    </r>
    <r>
      <rPr>
        <sz val="11"/>
        <rFont val="Calibri"/>
        <family val="2"/>
        <scheme val="minor"/>
      </rPr>
      <t>.</t>
    </r>
  </si>
  <si>
    <t>If you have not already installed the PyXLL add-in, please see the instructions at</t>
  </si>
  <si>
    <t>https://www.pyxll.com/docs/userguide/installation.html</t>
  </si>
  <si>
    <t>https://www.pyxll.com</t>
  </si>
  <si>
    <t>For complete on-line documentation, please visit</t>
  </si>
  <si>
    <t>to the path of the Python executable you want to use with PyXLL.</t>
  </si>
  <si>
    <t>If the PyXLL add-in fails to load and Excel says it doesn't recognize the file format, the</t>
  </si>
  <si>
    <t>issue will be that you are trying to load the 64 bit PyXLL add-in into the 32 bit version</t>
  </si>
  <si>
    <t>of Excel or vise-versa. To resolve this you will need to download the correct version of PyXLL</t>
  </si>
  <si>
    <t>to match the versions of Excel and Python you are using.</t>
  </si>
  <si>
    <t>Define custom types to handle your own Python classes.</t>
  </si>
  <si>
    <t>Verifies that PyXLL is installed with necessary dependencies for this demonstration.</t>
  </si>
  <si>
    <t>Python functions are used just like Excel's built-in functions, complete with documentation.</t>
  </si>
  <si>
    <t>Write functions that can take ranges of cells as arguments, and array formulas that return ranges.</t>
  </si>
  <si>
    <t>Return Python objects to Excel and reference them in your formulas.</t>
  </si>
  <si>
    <t>Create interactive objects and modify sheet contents with PyXLL macro functions and the Excel Object Model.</t>
  </si>
  <si>
    <t>Stream live data from Python to Excel.</t>
  </si>
  <si>
    <t>Call lengthy IO routines in the background without blocking Excel.</t>
  </si>
  <si>
    <t>Use Pandas to perform complex analyses directly in Excel.</t>
  </si>
  <si>
    <t>Before you load the pyxll.xll add-in, update the sample pyxll.cfg file so that "executable" is set</t>
  </si>
  <si>
    <t>API Token</t>
  </si>
  <si>
    <t>Tpk_52d57242f02f4ebba1de5581307da2cc</t>
  </si>
  <si>
    <t>Base URL</t>
  </si>
  <si>
    <t>https://sandbox.iexapis.com/stable</t>
  </si>
  <si>
    <t>https://github.com/mhammond/pywin32</t>
  </si>
  <si>
    <r>
      <t xml:space="preserve">These are included in the </t>
    </r>
    <r>
      <rPr>
        <b/>
        <sz val="11"/>
        <rFont val="Calibri"/>
        <family val="2"/>
        <scheme val="minor"/>
      </rPr>
      <t>pywin32</t>
    </r>
    <r>
      <rPr>
        <sz val="11"/>
        <rFont val="Calibri"/>
        <family val="2"/>
        <scheme val="minor"/>
      </rPr>
      <t xml:space="preserve"> package.</t>
    </r>
  </si>
  <si>
    <t>using "pip install pywin32" or "conda install pywin32", or download it from:</t>
  </si>
  <si>
    <t>If pywin32 is not included in your python install already, you can install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</si>
</sst>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i/>
      <sz val="10"/>
      <color theme="0" tint="-0.499984740745262"/>
      <name val="Arial"/>
      <family val="2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u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4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7247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6" fillId="0" borderId="0" xfId="0" applyFont="1"/>
    <xf numFmtId="0" fontId="10" fillId="2" borderId="0" xfId="0" applyFont="1" applyFill="1" applyAlignment="1"/>
    <xf numFmtId="0" fontId="11" fillId="0" borderId="0" xfId="1" applyFont="1" applyFill="1" applyAlignment="1" applyProtection="1"/>
    <xf numFmtId="0" fontId="12" fillId="0" borderId="0" xfId="0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16" fillId="0" borderId="0" xfId="0" applyFont="1" applyAlignment="1"/>
    <xf numFmtId="0" fontId="12" fillId="0" borderId="14" xfId="0" applyFont="1" applyFill="1" applyBorder="1" applyAlignment="1">
      <alignment vertical="top"/>
    </xf>
    <xf numFmtId="0" fontId="12" fillId="0" borderId="15" xfId="0" applyFont="1" applyFill="1" applyBorder="1" applyAlignment="1">
      <alignment vertical="top"/>
    </xf>
    <xf numFmtId="0" fontId="12" fillId="0" borderId="15" xfId="0" applyFont="1" applyFill="1" applyBorder="1" applyAlignment="1"/>
    <xf numFmtId="0" fontId="12" fillId="0" borderId="16" xfId="0" applyFont="1" applyFill="1" applyBorder="1" applyAlignment="1"/>
    <xf numFmtId="0" fontId="12" fillId="0" borderId="17" xfId="0" applyFont="1" applyFill="1" applyBorder="1" applyAlignment="1">
      <alignment vertical="top"/>
    </xf>
    <xf numFmtId="0" fontId="12" fillId="0" borderId="18" xfId="0" applyFont="1" applyFill="1" applyBorder="1" applyAlignment="1">
      <alignment vertical="top"/>
    </xf>
    <xf numFmtId="0" fontId="12" fillId="0" borderId="18" xfId="0" applyFont="1" applyFill="1" applyBorder="1" applyAlignment="1"/>
    <xf numFmtId="0" fontId="12" fillId="0" borderId="19" xfId="0" applyFont="1" applyFill="1" applyBorder="1" applyAlignment="1"/>
    <xf numFmtId="0" fontId="12" fillId="0" borderId="20" xfId="0" applyFont="1" applyFill="1" applyBorder="1" applyAlignment="1">
      <alignment vertical="top"/>
    </xf>
    <xf numFmtId="0" fontId="12" fillId="0" borderId="21" xfId="0" applyFont="1" applyFill="1" applyBorder="1" applyAlignment="1">
      <alignment vertical="top"/>
    </xf>
    <xf numFmtId="0" fontId="12" fillId="0" borderId="21" xfId="0" applyFont="1" applyFill="1" applyBorder="1" applyAlignment="1"/>
    <xf numFmtId="0" fontId="12" fillId="0" borderId="22" xfId="0" applyFont="1" applyFill="1" applyBorder="1" applyAlignment="1"/>
    <xf numFmtId="0" fontId="10" fillId="0" borderId="0" xfId="0" applyFont="1"/>
    <xf numFmtId="0" fontId="17" fillId="0" borderId="0" xfId="0" applyFont="1"/>
    <xf numFmtId="0" fontId="18" fillId="0" borderId="0" xfId="1" applyFont="1" applyAlignment="1" applyProtection="1"/>
    <xf numFmtId="0" fontId="14" fillId="0" borderId="0" xfId="0" applyFont="1"/>
    <xf numFmtId="0" fontId="19" fillId="0" borderId="0" xfId="0" applyFont="1"/>
    <xf numFmtId="0" fontId="20" fillId="2" borderId="0" xfId="0" applyFont="1" applyFill="1" applyAlignment="1"/>
    <xf numFmtId="0" fontId="21" fillId="0" borderId="0" xfId="0" applyFont="1"/>
    <xf numFmtId="0" fontId="22" fillId="0" borderId="0" xfId="0" quotePrefix="1" applyFont="1"/>
    <xf numFmtId="0" fontId="22" fillId="0" borderId="0" xfId="0" applyFont="1"/>
    <xf numFmtId="0" fontId="14" fillId="0" borderId="0" xfId="0" applyFont="1" applyFill="1"/>
    <xf numFmtId="0" fontId="19" fillId="0" borderId="0" xfId="0" applyFont="1" applyFill="1"/>
    <xf numFmtId="0" fontId="23" fillId="0" borderId="0" xfId="0" quotePrefix="1" applyFont="1"/>
    <xf numFmtId="164" fontId="19" fillId="0" borderId="0" xfId="0" applyNumberFormat="1" applyFont="1"/>
    <xf numFmtId="1" fontId="19" fillId="0" borderId="0" xfId="0" applyNumberFormat="1" applyFont="1"/>
    <xf numFmtId="0" fontId="23" fillId="0" borderId="0" xfId="0" applyFont="1"/>
    <xf numFmtId="22" fontId="14" fillId="0" borderId="0" xfId="0" applyNumberFormat="1" applyFont="1"/>
    <xf numFmtId="14" fontId="14" fillId="0" borderId="0" xfId="0" applyNumberFormat="1" applyFont="1"/>
    <xf numFmtId="14" fontId="19" fillId="0" borderId="0" xfId="0" applyNumberFormat="1" applyFont="1"/>
    <xf numFmtId="0" fontId="12" fillId="0" borderId="0" xfId="0" applyFont="1"/>
    <xf numFmtId="0" fontId="24" fillId="0" borderId="0" xfId="0" quotePrefix="1" applyFont="1"/>
    <xf numFmtId="0" fontId="24" fillId="0" borderId="0" xfId="0" applyFont="1"/>
    <xf numFmtId="0" fontId="25" fillId="0" borderId="0" xfId="0" applyFont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6" xfId="0" applyFont="1" applyBorder="1"/>
    <xf numFmtId="0" fontId="14" fillId="0" borderId="7" xfId="0" applyFont="1" applyBorder="1"/>
    <xf numFmtId="0" fontId="14" fillId="0" borderId="8" xfId="0" applyFont="1" applyBorder="1"/>
    <xf numFmtId="0" fontId="14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4" fillId="0" borderId="9" xfId="0" applyFont="1" applyBorder="1"/>
    <xf numFmtId="0" fontId="14" fillId="0" borderId="11" xfId="0" applyFont="1" applyBorder="1"/>
    <xf numFmtId="0" fontId="14" fillId="0" borderId="12" xfId="0" applyFont="1" applyBorder="1"/>
    <xf numFmtId="0" fontId="14" fillId="0" borderId="10" xfId="0" applyFont="1" applyBorder="1"/>
    <xf numFmtId="0" fontId="14" fillId="0" borderId="13" xfId="0" applyFont="1" applyFill="1" applyBorder="1"/>
    <xf numFmtId="0" fontId="14" fillId="0" borderId="0" xfId="0" quotePrefix="1" applyFont="1"/>
    <xf numFmtId="0" fontId="9" fillId="0" borderId="0" xfId="0" applyFont="1"/>
    <xf numFmtId="0" fontId="26" fillId="0" borderId="0" xfId="0" applyFont="1"/>
    <xf numFmtId="0" fontId="3" fillId="0" borderId="0" xfId="1" applyAlignment="1" applyProtection="1"/>
    <xf numFmtId="0" fontId="0" fillId="0" borderId="0" xfId="0" quotePrefix="1"/>
    <xf numFmtId="0" fontId="14" fillId="0" borderId="2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572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yxll.rtd">
      <tp>
        <v>0</v>
        <stp/>
        <stp>{0A17863A-381C-4612-BAF3-0B711DF13F15}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0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Scroll" dx="16" max="100" page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473076</xdr:colOff>
      <xdr:row>0</xdr:row>
      <xdr:rowOff>92075</xdr:rowOff>
    </xdr:from>
    <xdr:to>
      <xdr:col>1</xdr:col>
      <xdr:colOff>882651</xdr:colOff>
      <xdr:row>2</xdr:row>
      <xdr:rowOff>117025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076" y="92075"/>
          <a:ext cx="889000" cy="348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57150</xdr:rowOff>
    </xdr:from>
    <xdr:to>
      <xdr:col>2</xdr:col>
      <xdr:colOff>273050</xdr:colOff>
      <xdr:row>2</xdr:row>
      <xdr:rowOff>47175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57150"/>
          <a:ext cx="882650" cy="3519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6351</xdr:colOff>
      <xdr:row>0</xdr:row>
      <xdr:rowOff>63500</xdr:rowOff>
    </xdr:from>
    <xdr:to>
      <xdr:col>1</xdr:col>
      <xdr:colOff>895351</xdr:colOff>
      <xdr:row>2</xdr:row>
      <xdr:rowOff>50350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1" y="63500"/>
          <a:ext cx="889000" cy="348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596901</xdr:colOff>
      <xdr:row>0</xdr:row>
      <xdr:rowOff>53975</xdr:rowOff>
    </xdr:from>
    <xdr:to>
      <xdr:col>1</xdr:col>
      <xdr:colOff>885826</xdr:colOff>
      <xdr:row>2</xdr:row>
      <xdr:rowOff>66225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1" y="53975"/>
          <a:ext cx="889000" cy="3773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590551</xdr:colOff>
      <xdr:row>0</xdr:row>
      <xdr:rowOff>82550</xdr:rowOff>
    </xdr:from>
    <xdr:to>
      <xdr:col>1</xdr:col>
      <xdr:colOff>863601</xdr:colOff>
      <xdr:row>2</xdr:row>
      <xdr:rowOff>69400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1" y="82550"/>
          <a:ext cx="882650" cy="348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82550</xdr:rowOff>
    </xdr:from>
    <xdr:to>
      <xdr:col>1</xdr:col>
      <xdr:colOff>882651</xdr:colOff>
      <xdr:row>2</xdr:row>
      <xdr:rowOff>40825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6" y="82550"/>
          <a:ext cx="882650" cy="3202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82550</xdr:rowOff>
    </xdr:from>
    <xdr:to>
      <xdr:col>1</xdr:col>
      <xdr:colOff>882651</xdr:colOff>
      <xdr:row>2</xdr:row>
      <xdr:rowOff>37650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1" y="82550"/>
          <a:ext cx="885825" cy="3170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21</xdr:row>
          <xdr:rowOff>44450</xdr:rowOff>
        </xdr:from>
        <xdr:to>
          <xdr:col>2</xdr:col>
          <xdr:colOff>304800</xdr:colOff>
          <xdr:row>22</xdr:row>
          <xdr:rowOff>88900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7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Click Me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25</xdr:row>
          <xdr:rowOff>25400</xdr:rowOff>
        </xdr:from>
        <xdr:to>
          <xdr:col>3</xdr:col>
          <xdr:colOff>114300</xdr:colOff>
          <xdr:row>26</xdr:row>
          <xdr:rowOff>165100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7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Click the check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336550</xdr:colOff>
          <xdr:row>29</xdr:row>
          <xdr:rowOff>50800</xdr:rowOff>
        </xdr:from>
        <xdr:to>
          <xdr:col>2</xdr:col>
          <xdr:colOff>88900</xdr:colOff>
          <xdr:row>33</xdr:row>
          <xdr:rowOff>152400</xdr:rowOff>
        </xdr:to>
        <xdr:sp macro="" textlink="">
          <xdr:nvSpPr>
            <xdr:cNvPr id="2052" name="Scroll Bar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7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542926</xdr:colOff>
      <xdr:row>0</xdr:row>
      <xdr:rowOff>82550</xdr:rowOff>
    </xdr:from>
    <xdr:to>
      <xdr:col>2</xdr:col>
      <xdr:colOff>247651</xdr:colOff>
      <xdr:row>2</xdr:row>
      <xdr:rowOff>37650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6" y="82550"/>
          <a:ext cx="885825" cy="3170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92075</xdr:rowOff>
    </xdr:from>
    <xdr:to>
      <xdr:col>2</xdr:col>
      <xdr:colOff>276226</xdr:colOff>
      <xdr:row>2</xdr:row>
      <xdr:rowOff>47175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92075"/>
          <a:ext cx="885825" cy="3170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0</xdr:row>
      <xdr:rowOff>85725</xdr:rowOff>
    </xdr:from>
    <xdr:to>
      <xdr:col>1</xdr:col>
      <xdr:colOff>866776</xdr:colOff>
      <xdr:row>2</xdr:row>
      <xdr:rowOff>37650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82550"/>
          <a:ext cx="885825" cy="3170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0</xdr:row>
      <xdr:rowOff>85725</xdr:rowOff>
    </xdr:from>
    <xdr:to>
      <xdr:col>2</xdr:col>
      <xdr:colOff>257176</xdr:colOff>
      <xdr:row>2</xdr:row>
      <xdr:rowOff>37650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82550"/>
          <a:ext cx="882650" cy="317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yxll.com/" TargetMode="External"/><Relationship Id="rId1" Type="http://schemas.openxmlformats.org/officeDocument/2006/relationships/hyperlink" Target="https://www.pyxll.com/docs/userguide/installatio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andas.pydata.org/" TargetMode="External"/><Relationship Id="rId2" Type="http://schemas.openxmlformats.org/officeDocument/2006/relationships/hyperlink" Target="http://numpy.scipy.org/" TargetMode="External"/><Relationship Id="rId1" Type="http://schemas.openxmlformats.org/officeDocument/2006/relationships/hyperlink" Target="https://github.com/mhammond/pywin32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mhammond/pywin32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BACE-11D4-4D01-A51F-98A4402A0F62}">
  <sheetPr codeName="Sheet12"/>
  <dimension ref="B1:M25"/>
  <sheetViews>
    <sheetView showGridLines="0" tabSelected="1" workbookViewId="0">
      <selection activeCell="A51" sqref="A51"/>
    </sheetView>
  </sheetViews>
  <sheetFormatPr defaultRowHeight="15.5" x14ac:dyDescent="0.35"/>
  <cols>
    <col min="1" max="1" width="4.08984375" style="8" customWidth="1"/>
    <col min="2" max="2" width="19.1796875" style="8" customWidth="1"/>
    <col min="3" max="3" width="13" style="8" customWidth="1"/>
    <col min="4" max="8" width="8.7265625" style="8"/>
    <col min="9" max="9" width="13.1796875" style="8" customWidth="1"/>
    <col min="10" max="16384" width="8.7265625" style="8"/>
  </cols>
  <sheetData>
    <row r="1" spans="2:13" s="5" customFormat="1" ht="13" x14ac:dyDescent="0.3"/>
    <row r="2" spans="2:13" s="5" customFormat="1" ht="13" x14ac:dyDescent="0.3"/>
    <row r="3" spans="2:13" s="5" customFormat="1" ht="13" x14ac:dyDescent="0.3"/>
    <row r="4" spans="2:13" s="7" customFormat="1" x14ac:dyDescent="0.35">
      <c r="B4" s="6"/>
    </row>
    <row r="5" spans="2:13" ht="18.5" x14ac:dyDescent="0.45">
      <c r="B5" s="12" t="s">
        <v>207</v>
      </c>
    </row>
    <row r="6" spans="2:13" s="9" customFormat="1" ht="5.5" x14ac:dyDescent="0.15"/>
    <row r="7" spans="2:13" ht="18.5" x14ac:dyDescent="0.45">
      <c r="B7" s="12" t="s">
        <v>208</v>
      </c>
    </row>
    <row r="8" spans="2:13" s="9" customFormat="1" ht="5.5" x14ac:dyDescent="0.15"/>
    <row r="9" spans="2:13" ht="18.5" x14ac:dyDescent="0.45">
      <c r="B9" s="12" t="s">
        <v>209</v>
      </c>
    </row>
    <row r="11" spans="2:13" ht="17" customHeight="1" x14ac:dyDescent="0.35">
      <c r="B11" s="13" t="s">
        <v>197</v>
      </c>
      <c r="C11" s="14" t="s">
        <v>240</v>
      </c>
      <c r="D11" s="14"/>
      <c r="E11" s="14"/>
      <c r="F11" s="14"/>
      <c r="G11" s="14"/>
      <c r="H11" s="14"/>
      <c r="I11" s="14"/>
      <c r="J11" s="15"/>
      <c r="K11" s="15"/>
      <c r="L11" s="15"/>
      <c r="M11" s="16"/>
    </row>
    <row r="12" spans="2:13" ht="17" customHeight="1" x14ac:dyDescent="0.35">
      <c r="B12" s="17" t="s">
        <v>198</v>
      </c>
      <c r="C12" s="18" t="s">
        <v>241</v>
      </c>
      <c r="D12" s="18"/>
      <c r="E12" s="18"/>
      <c r="F12" s="18"/>
      <c r="G12" s="18"/>
      <c r="H12" s="18"/>
      <c r="I12" s="18"/>
      <c r="J12" s="19"/>
      <c r="K12" s="19"/>
      <c r="L12" s="19"/>
      <c r="M12" s="20"/>
    </row>
    <row r="13" spans="2:13" ht="17" customHeight="1" x14ac:dyDescent="0.35">
      <c r="B13" s="17" t="s">
        <v>199</v>
      </c>
      <c r="C13" s="18" t="s">
        <v>242</v>
      </c>
      <c r="D13" s="18"/>
      <c r="E13" s="18"/>
      <c r="F13" s="18"/>
      <c r="G13" s="18"/>
      <c r="H13" s="18"/>
      <c r="I13" s="18"/>
      <c r="J13" s="19"/>
      <c r="K13" s="19"/>
      <c r="L13" s="19"/>
      <c r="M13" s="20"/>
    </row>
    <row r="14" spans="2:13" ht="17" customHeight="1" x14ac:dyDescent="0.35">
      <c r="B14" s="17" t="s">
        <v>201</v>
      </c>
      <c r="C14" s="18" t="s">
        <v>247</v>
      </c>
      <c r="D14" s="18"/>
      <c r="E14" s="18"/>
      <c r="F14" s="18"/>
      <c r="G14" s="18"/>
      <c r="H14" s="18"/>
      <c r="I14" s="18"/>
      <c r="J14" s="19"/>
      <c r="K14" s="19"/>
      <c r="L14" s="19"/>
      <c r="M14" s="20"/>
    </row>
    <row r="15" spans="2:13" ht="17" customHeight="1" x14ac:dyDescent="0.35">
      <c r="B15" s="17" t="s">
        <v>202</v>
      </c>
      <c r="C15" s="18" t="s">
        <v>243</v>
      </c>
      <c r="D15" s="18"/>
      <c r="E15" s="18"/>
      <c r="F15" s="18"/>
      <c r="G15" s="18"/>
      <c r="H15" s="18"/>
      <c r="I15" s="18"/>
      <c r="J15" s="19"/>
      <c r="K15" s="19"/>
      <c r="L15" s="19"/>
      <c r="M15" s="20"/>
    </row>
    <row r="16" spans="2:13" ht="17" customHeight="1" x14ac:dyDescent="0.35">
      <c r="B16" s="17" t="s">
        <v>62</v>
      </c>
      <c r="C16" s="18" t="s">
        <v>239</v>
      </c>
      <c r="D16" s="18"/>
      <c r="E16" s="18"/>
      <c r="F16" s="18"/>
      <c r="G16" s="18"/>
      <c r="H16" s="18"/>
      <c r="I16" s="18"/>
      <c r="J16" s="19"/>
      <c r="K16" s="19"/>
      <c r="L16" s="19"/>
      <c r="M16" s="20"/>
    </row>
    <row r="17" spans="2:13" ht="17" customHeight="1" x14ac:dyDescent="0.35">
      <c r="B17" s="17" t="s">
        <v>204</v>
      </c>
      <c r="C17" s="18" t="s">
        <v>244</v>
      </c>
      <c r="D17" s="18"/>
      <c r="E17" s="18"/>
      <c r="F17" s="18"/>
      <c r="G17" s="18"/>
      <c r="H17" s="18"/>
      <c r="I17" s="18"/>
      <c r="J17" s="19"/>
      <c r="K17" s="19"/>
      <c r="L17" s="19"/>
      <c r="M17" s="20"/>
    </row>
    <row r="18" spans="2:13" ht="17" customHeight="1" x14ac:dyDescent="0.35">
      <c r="B18" s="17" t="s">
        <v>205</v>
      </c>
      <c r="C18" s="18" t="s">
        <v>245</v>
      </c>
      <c r="D18" s="18"/>
      <c r="E18" s="18"/>
      <c r="F18" s="18"/>
      <c r="G18" s="18"/>
      <c r="H18" s="18"/>
      <c r="I18" s="18"/>
      <c r="J18" s="19"/>
      <c r="K18" s="19"/>
      <c r="L18" s="19"/>
      <c r="M18" s="20"/>
    </row>
    <row r="19" spans="2:13" ht="17" customHeight="1" x14ac:dyDescent="0.35">
      <c r="B19" s="21" t="s">
        <v>206</v>
      </c>
      <c r="C19" s="22" t="s">
        <v>246</v>
      </c>
      <c r="D19" s="22"/>
      <c r="E19" s="22"/>
      <c r="F19" s="22"/>
      <c r="G19" s="22"/>
      <c r="H19" s="22"/>
      <c r="I19" s="22"/>
      <c r="J19" s="23"/>
      <c r="K19" s="23"/>
      <c r="L19" s="23"/>
      <c r="M19" s="24"/>
    </row>
    <row r="20" spans="2:13" x14ac:dyDescent="0.35">
      <c r="B20" s="10"/>
      <c r="C20" s="11"/>
      <c r="D20" s="11"/>
      <c r="E20" s="11"/>
      <c r="F20" s="11"/>
      <c r="G20" s="11"/>
      <c r="H20" s="11"/>
      <c r="I20" s="11"/>
    </row>
    <row r="21" spans="2:13" x14ac:dyDescent="0.35">
      <c r="B21" s="8" t="s">
        <v>230</v>
      </c>
    </row>
    <row r="22" spans="2:13" x14ac:dyDescent="0.35">
      <c r="B22" s="67" t="s">
        <v>231</v>
      </c>
    </row>
    <row r="24" spans="2:13" x14ac:dyDescent="0.35">
      <c r="B24" s="8" t="s">
        <v>233</v>
      </c>
    </row>
    <row r="25" spans="2:13" x14ac:dyDescent="0.35">
      <c r="B25" s="67" t="s">
        <v>232</v>
      </c>
    </row>
  </sheetData>
  <hyperlinks>
    <hyperlink ref="B22" r:id="rId1" xr:uid="{BA543362-014A-4826-9A06-114ADE502C0C}"/>
    <hyperlink ref="B25" r:id="rId2" xr:uid="{6EC79148-0B68-4899-99EF-9FBFDA2D4BC1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1:E46"/>
  <sheetViews>
    <sheetView zoomScaleNormal="100" workbookViewId="0">
      <selection activeCell="B47" sqref="B47"/>
    </sheetView>
  </sheetViews>
  <sheetFormatPr defaultRowHeight="14.5" x14ac:dyDescent="0.35"/>
  <cols>
    <col min="1" max="1" width="5.7265625" style="28" customWidth="1"/>
    <col min="2" max="16384" width="8.7265625" style="28"/>
  </cols>
  <sheetData>
    <row r="1" spans="2:4" s="5" customFormat="1" ht="9.5" customHeight="1" x14ac:dyDescent="0.3"/>
    <row r="2" spans="2:4" s="5" customFormat="1" ht="18.5" x14ac:dyDescent="0.45">
      <c r="D2" s="30" t="s">
        <v>197</v>
      </c>
    </row>
    <row r="3" spans="2:4" s="5" customFormat="1" ht="8.5" customHeight="1" x14ac:dyDescent="0.3"/>
    <row r="4" spans="2:4" x14ac:dyDescent="0.35">
      <c r="B4" s="27"/>
    </row>
    <row r="5" spans="2:4" x14ac:dyDescent="0.35">
      <c r="B5" s="28" t="s">
        <v>45</v>
      </c>
    </row>
    <row r="7" spans="2:4" x14ac:dyDescent="0.35">
      <c r="B7" s="28" t="s">
        <v>46</v>
      </c>
    </row>
    <row r="8" spans="2:4" x14ac:dyDescent="0.35">
      <c r="B8" s="28" t="s">
        <v>47</v>
      </c>
    </row>
    <row r="10" spans="2:4" x14ac:dyDescent="0.35">
      <c r="B10" s="28" t="s">
        <v>248</v>
      </c>
    </row>
    <row r="11" spans="2:4" x14ac:dyDescent="0.35">
      <c r="B11" s="28" t="s">
        <v>234</v>
      </c>
    </row>
    <row r="13" spans="2:4" x14ac:dyDescent="0.35">
      <c r="B13" s="28" t="s">
        <v>235</v>
      </c>
    </row>
    <row r="14" spans="2:4" x14ac:dyDescent="0.35">
      <c r="B14" s="28" t="s">
        <v>236</v>
      </c>
    </row>
    <row r="15" spans="2:4" x14ac:dyDescent="0.35">
      <c r="B15" s="28" t="s">
        <v>237</v>
      </c>
    </row>
    <row r="16" spans="2:4" x14ac:dyDescent="0.35">
      <c r="B16" s="28" t="s">
        <v>238</v>
      </c>
    </row>
    <row r="18" spans="2:5" x14ac:dyDescent="0.35">
      <c r="B18" s="66" t="s">
        <v>117</v>
      </c>
    </row>
    <row r="20" spans="2:5" x14ac:dyDescent="0.35">
      <c r="B20" s="29" t="s">
        <v>55</v>
      </c>
      <c r="C20" s="29"/>
      <c r="D20" s="29"/>
      <c r="E20" s="29" t="str">
        <f ca="1">_xll.pyxll_version()</f>
        <v>4.3.4</v>
      </c>
    </row>
    <row r="21" spans="2:5" x14ac:dyDescent="0.35">
      <c r="B21" s="29" t="s">
        <v>56</v>
      </c>
      <c r="C21" s="29"/>
      <c r="D21" s="29"/>
      <c r="E21" s="29" t="str">
        <f ca="1">_xll.python_version()</f>
        <v>3.7.3.final.0</v>
      </c>
    </row>
    <row r="22" spans="2:5" x14ac:dyDescent="0.35">
      <c r="B22" s="29"/>
      <c r="C22" s="29"/>
      <c r="D22" s="29"/>
      <c r="E22" s="29"/>
    </row>
    <row r="23" spans="2:5" x14ac:dyDescent="0.35">
      <c r="B23" s="28" t="s">
        <v>48</v>
      </c>
    </row>
    <row r="24" spans="2:5" x14ac:dyDescent="0.35">
      <c r="B24" s="28" t="s">
        <v>49</v>
      </c>
    </row>
    <row r="25" spans="2:5" x14ac:dyDescent="0.35">
      <c r="B25" s="29" t="str">
        <f ca="1">_xll.pyxll_logfile()</f>
        <v>C:\github\pyxll\python\deploy\x64\py37\debug\logs\pyxll.20191118.log</v>
      </c>
    </row>
    <row r="27" spans="2:5" x14ac:dyDescent="0.35">
      <c r="B27" s="28" t="s">
        <v>210</v>
      </c>
    </row>
    <row r="28" spans="2:5" ht="15" customHeight="1" x14ac:dyDescent="0.35">
      <c r="B28" s="28" t="s">
        <v>254</v>
      </c>
    </row>
    <row r="29" spans="2:5" ht="15" customHeight="1" x14ac:dyDescent="0.35">
      <c r="B29" s="28" t="s">
        <v>256</v>
      </c>
    </row>
    <row r="30" spans="2:5" x14ac:dyDescent="0.35">
      <c r="B30" s="28" t="s">
        <v>255</v>
      </c>
    </row>
    <row r="31" spans="2:5" x14ac:dyDescent="0.35">
      <c r="B31" s="67" t="s">
        <v>253</v>
      </c>
    </row>
    <row r="33" spans="2:5" x14ac:dyDescent="0.35">
      <c r="B33" s="29" t="s">
        <v>50</v>
      </c>
      <c r="E33" s="29" t="b">
        <f ca="1">_xll.win32api_is_installed()</f>
        <v>1</v>
      </c>
    </row>
    <row r="34" spans="2:5" x14ac:dyDescent="0.35">
      <c r="B34" s="29" t="s">
        <v>51</v>
      </c>
      <c r="E34" s="29" t="b">
        <f ca="1">_xll.win32com_is_installed()</f>
        <v>1</v>
      </c>
    </row>
    <row r="36" spans="2:5" x14ac:dyDescent="0.35">
      <c r="B36" s="28" t="s">
        <v>211</v>
      </c>
    </row>
    <row r="37" spans="2:5" x14ac:dyDescent="0.35">
      <c r="B37" s="28" t="s">
        <v>52</v>
      </c>
    </row>
    <row r="38" spans="2:5" x14ac:dyDescent="0.35">
      <c r="B38" s="27" t="s">
        <v>53</v>
      </c>
    </row>
    <row r="40" spans="2:5" x14ac:dyDescent="0.35">
      <c r="B40" s="29" t="s">
        <v>54</v>
      </c>
      <c r="C40" s="29"/>
      <c r="D40" s="29"/>
      <c r="E40" s="29" t="b">
        <f ca="1">_xll.numpy_is_installed()</f>
        <v>1</v>
      </c>
    </row>
    <row r="42" spans="2:5" x14ac:dyDescent="0.35">
      <c r="B42" s="28" t="s">
        <v>212</v>
      </c>
    </row>
    <row r="43" spans="2:5" x14ac:dyDescent="0.35">
      <c r="B43" s="28" t="s">
        <v>171</v>
      </c>
    </row>
    <row r="44" spans="2:5" x14ac:dyDescent="0.35">
      <c r="B44" s="27" t="s">
        <v>172</v>
      </c>
    </row>
    <row r="46" spans="2:5" x14ac:dyDescent="0.35">
      <c r="B46" s="29" t="s">
        <v>167</v>
      </c>
      <c r="E46" s="29" t="b">
        <f ca="1">_xll.pandas_is_installed()</f>
        <v>1</v>
      </c>
    </row>
  </sheetData>
  <phoneticPr fontId="5" type="noConversion"/>
  <hyperlinks>
    <hyperlink ref="B31" r:id="rId1" xr:uid="{00000000-0004-0000-0000-000001000000}"/>
    <hyperlink ref="B38" r:id="rId2" xr:uid="{00000000-0004-0000-0000-000002000000}"/>
    <hyperlink ref="B44" r:id="rId3" xr:uid="{00000000-0004-0000-0000-000003000000}"/>
  </hyperlinks>
  <pageMargins left="0.75" right="0.75" top="1" bottom="1" header="0.5" footer="0.5"/>
  <pageSetup paperSize="9" orientation="portrait" horizontalDpi="4294967293" verticalDpi="4294967293" r:id="rId4"/>
  <headerFooter alignWithMargins="0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N66"/>
  <sheetViews>
    <sheetView workbookViewId="0">
      <selection activeCell="Y46" sqref="Y46"/>
    </sheetView>
  </sheetViews>
  <sheetFormatPr defaultRowHeight="13" x14ac:dyDescent="0.3"/>
  <cols>
    <col min="1" max="1" width="5.7265625" style="25" customWidth="1"/>
    <col min="2" max="2" width="17.7265625" style="25" customWidth="1"/>
    <col min="3" max="3" width="10.26953125" style="25" customWidth="1"/>
    <col min="4" max="4" width="9.36328125" style="25" customWidth="1"/>
    <col min="5" max="5" width="21.6328125" style="25" customWidth="1"/>
    <col min="6" max="6" width="11.36328125" style="25" bestFit="1" customWidth="1"/>
    <col min="7" max="16384" width="8.7265625" style="25"/>
  </cols>
  <sheetData>
    <row r="1" spans="2:8" s="5" customFormat="1" ht="9.5" customHeight="1" x14ac:dyDescent="0.3"/>
    <row r="2" spans="2:8" s="5" customFormat="1" ht="18.5" x14ac:dyDescent="0.45">
      <c r="C2" s="30" t="s">
        <v>57</v>
      </c>
    </row>
    <row r="3" spans="2:8" s="5" customFormat="1" ht="8.5" customHeight="1" x14ac:dyDescent="0.3"/>
    <row r="5" spans="2:8" ht="14.5" x14ac:dyDescent="0.35">
      <c r="B5" s="28" t="s">
        <v>58</v>
      </c>
    </row>
    <row r="6" spans="2:8" ht="14.5" x14ac:dyDescent="0.35">
      <c r="B6" s="28" t="s">
        <v>213</v>
      </c>
    </row>
    <row r="8" spans="2:8" ht="15.5" x14ac:dyDescent="0.35">
      <c r="B8" s="31" t="s">
        <v>0</v>
      </c>
    </row>
    <row r="10" spans="2:8" ht="14.5" x14ac:dyDescent="0.35">
      <c r="B10" s="29" t="s">
        <v>1</v>
      </c>
      <c r="C10" s="28"/>
      <c r="D10" s="28"/>
      <c r="E10" s="28"/>
      <c r="F10" s="28"/>
      <c r="G10" s="28"/>
      <c r="H10" s="28"/>
    </row>
    <row r="11" spans="2:8" ht="14.5" x14ac:dyDescent="0.35">
      <c r="B11" s="34">
        <v>1</v>
      </c>
      <c r="C11" s="34">
        <v>2</v>
      </c>
      <c r="D11" s="34">
        <v>3</v>
      </c>
      <c r="E11" s="35">
        <f>_xll.basic_pyxll_function_1(B11,C11,D11)</f>
        <v>8</v>
      </c>
      <c r="F11" s="28"/>
      <c r="G11" s="36" t="str">
        <f>_xll.get_formula(E11)</f>
        <v>=basic_pyxll_function_1(RC[-3],RC[-2],RC[-1])</v>
      </c>
      <c r="H11" s="28"/>
    </row>
    <row r="12" spans="2:8" ht="14.5" x14ac:dyDescent="0.35">
      <c r="B12" s="28"/>
      <c r="C12" s="28"/>
      <c r="D12" s="28"/>
      <c r="E12" s="28"/>
      <c r="F12" s="28"/>
      <c r="G12" s="28"/>
      <c r="H12" s="28"/>
    </row>
    <row r="13" spans="2:8" ht="14.5" x14ac:dyDescent="0.35">
      <c r="B13" s="29" t="s">
        <v>2</v>
      </c>
      <c r="C13" s="28"/>
      <c r="D13" s="28"/>
      <c r="E13" s="28"/>
      <c r="F13" s="28"/>
      <c r="G13" s="28"/>
      <c r="H13" s="28"/>
    </row>
    <row r="14" spans="2:8" ht="14.5" x14ac:dyDescent="0.35">
      <c r="B14" s="28">
        <v>1</v>
      </c>
      <c r="C14" s="28">
        <v>2.5</v>
      </c>
      <c r="D14" s="28" t="b">
        <v>1</v>
      </c>
      <c r="E14" s="37">
        <f>_xll.basic_pyxll_function_2(B14,C14,D14)</f>
        <v>1</v>
      </c>
      <c r="F14" s="28"/>
      <c r="G14" s="36" t="str">
        <f>_xll.get_formula(E14)</f>
        <v>=basic_pyxll_function_2(RC[-3],RC[-2],RC[-1])</v>
      </c>
      <c r="H14" s="28"/>
    </row>
    <row r="15" spans="2:8" ht="14.5" x14ac:dyDescent="0.35">
      <c r="B15" s="28">
        <v>1</v>
      </c>
      <c r="C15" s="28">
        <v>2.5</v>
      </c>
      <c r="D15" s="28" t="b">
        <v>0</v>
      </c>
      <c r="E15" s="37">
        <f>_xll.basic_pyxll_function_2(B15,C15,D15)</f>
        <v>2.5</v>
      </c>
      <c r="F15" s="28"/>
      <c r="G15" s="36" t="str">
        <f>_xll.get_formula(E15)</f>
        <v>=basic_pyxll_function_2(RC[-3],RC[-2],RC[-1])</v>
      </c>
      <c r="H15" s="28"/>
    </row>
    <row r="16" spans="2:8" ht="14.5" x14ac:dyDescent="0.35">
      <c r="B16" s="28"/>
      <c r="C16" s="28"/>
      <c r="D16" s="28"/>
      <c r="E16" s="37"/>
      <c r="F16" s="28"/>
      <c r="G16" s="28"/>
      <c r="H16" s="28"/>
    </row>
    <row r="17" spans="2:10" ht="14.5" x14ac:dyDescent="0.35">
      <c r="B17" s="29" t="s">
        <v>29</v>
      </c>
      <c r="C17" s="28"/>
      <c r="D17" s="28"/>
      <c r="E17" s="37"/>
      <c r="F17" s="28"/>
      <c r="G17" s="28"/>
      <c r="H17" s="28"/>
    </row>
    <row r="18" spans="2:10" ht="14.5" x14ac:dyDescent="0.35">
      <c r="B18" s="28">
        <v>5</v>
      </c>
      <c r="C18" s="28"/>
      <c r="D18" s="28"/>
      <c r="E18" s="38">
        <f>_xll.basic_pyxll_function_3(B18)</f>
        <v>5</v>
      </c>
      <c r="F18" s="28"/>
      <c r="G18" s="36" t="str">
        <f>_xll.get_formula(E18)</f>
        <v>=basic_pyxll_function_3(RC[-3])</v>
      </c>
      <c r="H18" s="28"/>
    </row>
    <row r="20" spans="2:10" ht="15.5" x14ac:dyDescent="0.35">
      <c r="B20" s="31" t="s">
        <v>3</v>
      </c>
    </row>
    <row r="21" spans="2:10" ht="15.5" x14ac:dyDescent="0.35">
      <c r="B21" s="31"/>
    </row>
    <row r="22" spans="2:10" ht="14.5" x14ac:dyDescent="0.35">
      <c r="B22" s="28" t="s">
        <v>214</v>
      </c>
      <c r="C22" s="28"/>
      <c r="D22" s="28"/>
      <c r="E22" s="28"/>
      <c r="F22" s="28"/>
      <c r="G22" s="28"/>
      <c r="H22" s="28"/>
      <c r="I22" s="28"/>
      <c r="J22" s="28"/>
    </row>
    <row r="23" spans="2:10" ht="14.5" x14ac:dyDescent="0.35">
      <c r="B23" s="28" t="s">
        <v>103</v>
      </c>
      <c r="C23" s="28"/>
      <c r="D23" s="28"/>
      <c r="E23" s="28"/>
      <c r="F23" s="28"/>
      <c r="G23" s="28"/>
      <c r="H23" s="28"/>
      <c r="I23" s="28"/>
      <c r="J23" s="28"/>
    </row>
    <row r="24" spans="2:10" ht="14.5" x14ac:dyDescent="0.35">
      <c r="B24" s="28"/>
      <c r="C24" s="28"/>
      <c r="D24" s="28"/>
      <c r="E24" s="28"/>
      <c r="F24" s="28"/>
      <c r="G24" s="28"/>
      <c r="H24" s="28"/>
      <c r="I24" s="28"/>
      <c r="J24" s="28"/>
    </row>
    <row r="25" spans="2:10" ht="14.5" x14ac:dyDescent="0.35">
      <c r="B25" s="29" t="s">
        <v>4</v>
      </c>
      <c r="C25" s="28"/>
      <c r="D25" s="28"/>
      <c r="E25" s="28"/>
      <c r="F25" s="28"/>
      <c r="G25" s="28"/>
      <c r="H25" s="28"/>
      <c r="I25" s="28"/>
      <c r="J25" s="28"/>
    </row>
    <row r="26" spans="2:10" ht="14.5" x14ac:dyDescent="0.35">
      <c r="B26" s="28">
        <v>1</v>
      </c>
      <c r="C26" s="28"/>
      <c r="D26" s="28"/>
      <c r="E26" s="29" t="str">
        <f>_xll.var_pyxll_function_1(B26)</f>
        <v>&lt;class 'float'&gt;</v>
      </c>
      <c r="F26" s="28"/>
      <c r="G26" s="28"/>
      <c r="H26" s="28"/>
      <c r="I26" s="39" t="str">
        <f>_xll.get_formula(E26)</f>
        <v>=var_pyxll_function_1(RC[-3])</v>
      </c>
      <c r="J26" s="28"/>
    </row>
    <row r="27" spans="2:10" ht="14.5" x14ac:dyDescent="0.35">
      <c r="B27" s="28" t="s">
        <v>5</v>
      </c>
      <c r="C27" s="28"/>
      <c r="D27" s="28"/>
      <c r="E27" s="29" t="str">
        <f>_xll.var_pyxll_function_1(B27)</f>
        <v>&lt;class 'str'&gt;</v>
      </c>
      <c r="F27" s="28"/>
      <c r="G27" s="28"/>
      <c r="H27" s="28"/>
      <c r="I27" s="39" t="str">
        <f>_xll.get_formula(E27)</f>
        <v>=var_pyxll_function_1(RC[-3])</v>
      </c>
      <c r="J27" s="28"/>
    </row>
    <row r="28" spans="2:10" ht="14.5" x14ac:dyDescent="0.35">
      <c r="B28" s="28" t="b">
        <v>1</v>
      </c>
      <c r="C28" s="28"/>
      <c r="D28" s="28"/>
      <c r="E28" s="29" t="str">
        <f>_xll.var_pyxll_function_1(B28)</f>
        <v>&lt;class 'bool'&gt;</v>
      </c>
      <c r="F28" s="28"/>
      <c r="G28" s="28"/>
      <c r="H28" s="28"/>
      <c r="I28" s="39" t="str">
        <f>_xll.get_formula(E28)</f>
        <v>=var_pyxll_function_1(RC[-3])</v>
      </c>
      <c r="J28" s="28"/>
    </row>
    <row r="29" spans="2:10" ht="14.5" x14ac:dyDescent="0.35">
      <c r="B29" s="28"/>
      <c r="C29" s="28"/>
      <c r="D29" s="28"/>
      <c r="E29" s="29" t="str">
        <f>_xll.var_pyxll_function_1(B29)</f>
        <v>&lt;class 'NoneType'&gt;</v>
      </c>
      <c r="F29" s="28"/>
      <c r="G29" s="28"/>
      <c r="H29" s="28"/>
      <c r="I29" s="39" t="str">
        <f>_xll.get_formula(E29)</f>
        <v>=var_pyxll_function_1(RC[-3])</v>
      </c>
      <c r="J29" s="28"/>
    </row>
    <row r="30" spans="2:10" ht="14.5" x14ac:dyDescent="0.35">
      <c r="B30" s="28">
        <v>1</v>
      </c>
      <c r="C30" s="28">
        <v>2</v>
      </c>
      <c r="D30" s="28">
        <v>3</v>
      </c>
      <c r="E30" s="29" t="str">
        <f>_xll.var_pyxll_function_1(B30:D30)</f>
        <v>&lt;class 'list'&gt;</v>
      </c>
      <c r="F30" s="28"/>
      <c r="G30" s="28"/>
      <c r="H30" s="28"/>
      <c r="I30" s="39" t="str">
        <f>_xll.get_formula(E30)</f>
        <v>=var_pyxll_function_1(RC[-3]:RC[-1])</v>
      </c>
      <c r="J30" s="28"/>
    </row>
    <row r="31" spans="2:10" ht="14.5" x14ac:dyDescent="0.35">
      <c r="B31" s="28" t="e">
        <f>1/0</f>
        <v>#DIV/0!</v>
      </c>
      <c r="C31" s="28"/>
      <c r="D31" s="28"/>
      <c r="E31" s="29" t="str">
        <f>_xll.var_pyxll_function_1(B31)</f>
        <v>&lt;class 'ZeroDivisionError'&gt;</v>
      </c>
      <c r="F31" s="28"/>
      <c r="G31" s="28"/>
      <c r="H31" s="28"/>
      <c r="I31" s="39" t="str">
        <f>_xll.get_formula(E31)</f>
        <v>=var_pyxll_function_1(RC[-3])</v>
      </c>
      <c r="J31" s="28"/>
    </row>
    <row r="32" spans="2:10" ht="14.5" x14ac:dyDescent="0.35">
      <c r="B32" s="28" t="e">
        <f>SQRT(-1)</f>
        <v>#NUM!</v>
      </c>
      <c r="C32" s="28"/>
      <c r="D32" s="28"/>
      <c r="E32" s="29" t="str">
        <f>_xll.var_pyxll_function_1(B32)</f>
        <v>&lt;class 'ArithmeticError'&gt;</v>
      </c>
      <c r="F32" s="28"/>
      <c r="G32" s="28"/>
      <c r="H32" s="28"/>
      <c r="I32" s="39" t="str">
        <f>_xll.get_formula(E32)</f>
        <v>=var_pyxll_function_1(RC[-3])</v>
      </c>
      <c r="J32" s="28"/>
    </row>
    <row r="33" spans="2:14" ht="14.5" x14ac:dyDescent="0.35">
      <c r="B33" s="28" t="e">
        <f ca="1">not_a_function()</f>
        <v>#NAME?</v>
      </c>
      <c r="C33" s="28"/>
      <c r="D33" s="28"/>
      <c r="E33" s="29" t="str">
        <f ca="1">_xll.var_pyxll_function_1(B33)</f>
        <v>&lt;class 'NameError'&gt;</v>
      </c>
      <c r="F33" s="28"/>
      <c r="G33" s="28"/>
      <c r="H33" s="28"/>
      <c r="I33" s="39" t="str">
        <f>_xll.get_formula(E33)</f>
        <v>=var_pyxll_function_1(RC[-3])</v>
      </c>
      <c r="J33" s="28"/>
    </row>
    <row r="34" spans="2:14" ht="14.5" x14ac:dyDescent="0.35">
      <c r="B34" s="28"/>
      <c r="C34" s="28"/>
      <c r="D34" s="28"/>
      <c r="E34" s="28"/>
      <c r="F34" s="28"/>
      <c r="G34" s="28"/>
      <c r="H34" s="28"/>
      <c r="I34" s="28"/>
      <c r="J34" s="28"/>
    </row>
    <row r="35" spans="2:14" ht="14.5" x14ac:dyDescent="0.35">
      <c r="B35" s="29" t="s">
        <v>6</v>
      </c>
      <c r="C35" s="28"/>
      <c r="D35" s="28"/>
      <c r="E35" s="28"/>
      <c r="F35" s="28"/>
      <c r="G35" s="28"/>
      <c r="H35" s="28"/>
      <c r="I35" s="28"/>
      <c r="J35" s="28"/>
    </row>
    <row r="36" spans="2:14" ht="14.5" x14ac:dyDescent="0.35">
      <c r="B36" s="28" t="b">
        <v>1</v>
      </c>
      <c r="C36" s="28"/>
      <c r="D36" s="28"/>
      <c r="E36" s="29" t="str">
        <f>_xll.var_pyxll_function_2(B36)</f>
        <v>var can be used to return different types</v>
      </c>
      <c r="F36" s="28"/>
      <c r="G36" s="28"/>
      <c r="H36" s="28"/>
      <c r="I36" s="28"/>
      <c r="J36" s="28"/>
    </row>
    <row r="37" spans="2:14" ht="14.5" x14ac:dyDescent="0.35">
      <c r="B37" s="28" t="b">
        <v>0</v>
      </c>
      <c r="C37" s="28"/>
      <c r="D37" s="28"/>
      <c r="E37" s="29">
        <f>_xll.var_pyxll_function_2(B37)</f>
        <v>123.456</v>
      </c>
      <c r="F37" s="28"/>
      <c r="G37" s="28"/>
      <c r="H37" s="28"/>
      <c r="I37" s="28"/>
      <c r="J37" s="28"/>
    </row>
    <row r="39" spans="2:14" ht="15.5" x14ac:dyDescent="0.35">
      <c r="B39" s="31" t="s">
        <v>143</v>
      </c>
    </row>
    <row r="40" spans="2:14" x14ac:dyDescent="0.3">
      <c r="B40" s="26"/>
    </row>
    <row r="41" spans="2:14" ht="14.5" x14ac:dyDescent="0.35">
      <c r="B41" s="28" t="s">
        <v>215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</row>
    <row r="42" spans="2:14" ht="14.5" x14ac:dyDescent="0.35"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</row>
    <row r="43" spans="2:14" ht="14.5" x14ac:dyDescent="0.35">
      <c r="B43" s="29" t="s">
        <v>25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</row>
    <row r="44" spans="2:14" ht="14.5" x14ac:dyDescent="0.35">
      <c r="B44" s="40">
        <f ca="1">NOW()</f>
        <v>43787.627222222225</v>
      </c>
      <c r="C44" s="28"/>
      <c r="D44" s="28"/>
      <c r="E44" s="29" t="str">
        <f ca="1">_xll.datetime_pyxll_function_1(B44)</f>
        <v>type=&lt;class 'datetime.date'&gt;, date=2019-11-18</v>
      </c>
      <c r="F44" s="28"/>
      <c r="G44" s="28"/>
      <c r="H44" s="28"/>
      <c r="I44" s="28"/>
      <c r="J44" s="28"/>
      <c r="K44" s="28"/>
      <c r="L44" s="36" t="str">
        <f>_xll.get_formula(E44)</f>
        <v>=datetime_pyxll_function_1(RC[-3])</v>
      </c>
      <c r="M44" s="28"/>
      <c r="N44" s="28"/>
    </row>
    <row r="45" spans="2:14" ht="14.5" x14ac:dyDescent="0.35">
      <c r="B45" s="40"/>
      <c r="C45" s="28"/>
      <c r="D45" s="28"/>
      <c r="E45" s="29"/>
      <c r="F45" s="28"/>
      <c r="G45" s="28"/>
      <c r="H45" s="28"/>
      <c r="I45" s="28"/>
      <c r="J45" s="28"/>
      <c r="K45" s="28"/>
      <c r="L45" s="28"/>
      <c r="M45" s="28"/>
      <c r="N45" s="28"/>
    </row>
    <row r="46" spans="2:14" ht="14.5" x14ac:dyDescent="0.35">
      <c r="B46" s="29" t="s">
        <v>26</v>
      </c>
      <c r="C46" s="28"/>
      <c r="D46" s="28"/>
      <c r="E46" s="29"/>
      <c r="F46" s="28"/>
      <c r="G46" s="28"/>
      <c r="H46" s="28"/>
      <c r="I46" s="28"/>
      <c r="J46" s="28"/>
      <c r="K46" s="28"/>
      <c r="L46" s="28"/>
      <c r="M46" s="28"/>
      <c r="N46" s="28"/>
    </row>
    <row r="47" spans="2:14" ht="14.5" x14ac:dyDescent="0.35">
      <c r="B47" s="40">
        <f ca="1">NOW()</f>
        <v>43787.627222222225</v>
      </c>
      <c r="C47" s="28"/>
      <c r="D47" s="28"/>
      <c r="E47" s="29" t="str">
        <f ca="1">_xll.datetime_pyxll_function_2(B47)</f>
        <v>type=&lt;class 'datetime.time'&gt;, time=15:03:12</v>
      </c>
      <c r="F47" s="28"/>
      <c r="G47" s="28"/>
      <c r="H47" s="28"/>
      <c r="I47" s="28"/>
      <c r="J47" s="28"/>
      <c r="K47" s="28"/>
      <c r="L47" s="36" t="str">
        <f>_xll.get_formula(E47)</f>
        <v>=datetime_pyxll_function_2(RC[-3])</v>
      </c>
      <c r="M47" s="28"/>
      <c r="N47" s="28"/>
    </row>
    <row r="48" spans="2:14" ht="14.5" x14ac:dyDescent="0.35">
      <c r="B48" s="40"/>
      <c r="C48" s="28"/>
      <c r="D48" s="28"/>
      <c r="E48" s="29"/>
      <c r="F48" s="28"/>
      <c r="G48" s="28"/>
      <c r="H48" s="28"/>
      <c r="I48" s="28"/>
      <c r="J48" s="28"/>
      <c r="K48" s="28"/>
      <c r="L48" s="28"/>
      <c r="M48" s="28"/>
      <c r="N48" s="28"/>
    </row>
    <row r="49" spans="2:14" ht="14.5" x14ac:dyDescent="0.35">
      <c r="B49" s="29" t="s">
        <v>27</v>
      </c>
      <c r="C49" s="28"/>
      <c r="D49" s="28"/>
      <c r="E49" s="29"/>
      <c r="F49" s="28"/>
      <c r="G49" s="28"/>
      <c r="H49" s="28"/>
      <c r="I49" s="28"/>
      <c r="J49" s="28"/>
      <c r="K49" s="28"/>
      <c r="L49" s="28"/>
      <c r="M49" s="28"/>
      <c r="N49" s="28"/>
    </row>
    <row r="50" spans="2:14" ht="14.5" x14ac:dyDescent="0.35">
      <c r="B50" s="40">
        <f ca="1">NOW()</f>
        <v>43787.627222222225</v>
      </c>
      <c r="C50" s="28"/>
      <c r="D50" s="28"/>
      <c r="E50" s="29" t="str">
        <f ca="1">_xll.datetime_pyxll_function_3(B50)</f>
        <v>type=&lt;class 'datetime.datetime'&gt;, datetime=2019-11-18 15:03:12</v>
      </c>
      <c r="F50" s="28"/>
      <c r="G50" s="28"/>
      <c r="H50" s="28"/>
      <c r="I50" s="28"/>
      <c r="J50" s="28"/>
      <c r="K50" s="28"/>
      <c r="L50" s="36" t="str">
        <f>_xll.get_formula(E50)</f>
        <v>=datetime_pyxll_function_3(RC[-3])</v>
      </c>
      <c r="M50" s="28"/>
      <c r="N50" s="28"/>
    </row>
    <row r="51" spans="2:14" ht="14.5" x14ac:dyDescent="0.35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</row>
    <row r="52" spans="2:14" ht="14.5" x14ac:dyDescent="0.35">
      <c r="B52" s="29" t="s">
        <v>28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</row>
    <row r="53" spans="2:14" ht="14.5" x14ac:dyDescent="0.35">
      <c r="B53" s="41">
        <v>39814</v>
      </c>
      <c r="C53" s="41">
        <f>B53+1</f>
        <v>39815</v>
      </c>
      <c r="D53" s="28"/>
      <c r="E53" s="42">
        <f>_xll.datetime_pyxll_function_4(B53:C55)</f>
        <v>39817</v>
      </c>
      <c r="F53" s="28"/>
      <c r="G53" s="28"/>
      <c r="H53" s="28"/>
      <c r="I53" s="28"/>
      <c r="J53" s="28"/>
      <c r="K53" s="28"/>
      <c r="L53" s="36" t="str">
        <f>_xll.get_formula(E53)</f>
        <v>=datetime_pyxll_function_4(RC[-3]:R[2]C[-2])</v>
      </c>
      <c r="M53" s="28"/>
      <c r="N53" s="28"/>
    </row>
    <row r="54" spans="2:14" ht="14.5" x14ac:dyDescent="0.35">
      <c r="B54" s="41">
        <f>B53+1</f>
        <v>39815</v>
      </c>
      <c r="C54" s="41">
        <f>C53+1</f>
        <v>39816</v>
      </c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</row>
    <row r="55" spans="2:14" ht="14.5" x14ac:dyDescent="0.35">
      <c r="B55" s="41">
        <f>B54+1</f>
        <v>39816</v>
      </c>
      <c r="C55" s="41">
        <f>C54+1</f>
        <v>39817</v>
      </c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</row>
    <row r="57" spans="2:14" ht="15.5" x14ac:dyDescent="0.35">
      <c r="B57" s="31" t="s">
        <v>144</v>
      </c>
    </row>
    <row r="58" spans="2:14" ht="14.5" x14ac:dyDescent="0.35"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</row>
    <row r="59" spans="2:14" ht="14.5" x14ac:dyDescent="0.35">
      <c r="B59" s="28" t="s">
        <v>102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</row>
    <row r="60" spans="2:14" ht="14.5" x14ac:dyDescent="0.35">
      <c r="B60" s="28" t="s">
        <v>216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</row>
    <row r="61" spans="2:14" ht="14.5" x14ac:dyDescent="0.35"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</row>
    <row r="62" spans="2:14" ht="14.5" x14ac:dyDescent="0.35">
      <c r="B62" s="29" t="s">
        <v>44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</row>
    <row r="63" spans="2:14" ht="14.5" x14ac:dyDescent="0.35">
      <c r="B63" s="28">
        <f>COS(2*PI())</f>
        <v>1</v>
      </c>
      <c r="C63" s="28"/>
      <c r="D63" s="28"/>
      <c r="E63" s="28" t="str">
        <f>_xll.xl_cell_example(B63)</f>
        <v>[value=1.0, address=[examples.xlsx]UDFs!$B$63, formula==COS(2*PI()), note=this is a note]</v>
      </c>
      <c r="F63" s="28"/>
      <c r="G63" s="28"/>
      <c r="H63" s="28"/>
      <c r="I63" s="28"/>
      <c r="J63" s="28"/>
      <c r="K63" s="28"/>
      <c r="L63" s="28"/>
      <c r="M63" s="28"/>
      <c r="N63" s="39" t="str">
        <f>_xll.get_formula(E63)</f>
        <v>=xl_cell_example(RC[-3])</v>
      </c>
    </row>
    <row r="64" spans="2:14" ht="14.5" x14ac:dyDescent="0.35"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</row>
    <row r="65" spans="2:14" ht="14.5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</row>
    <row r="66" spans="2:14" ht="14.5" x14ac:dyDescent="0.35"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S59"/>
  <sheetViews>
    <sheetView workbookViewId="0">
      <selection activeCell="Y46" sqref="Y46"/>
    </sheetView>
  </sheetViews>
  <sheetFormatPr defaultRowHeight="13" x14ac:dyDescent="0.3"/>
  <cols>
    <col min="1" max="1" width="6.08984375" style="25" customWidth="1"/>
    <col min="2" max="2" width="16.36328125" style="25" customWidth="1"/>
    <col min="3" max="3" width="15.7265625" style="25" customWidth="1"/>
    <col min="4" max="4" width="8.7265625" style="25"/>
    <col min="5" max="5" width="17" style="25" customWidth="1"/>
    <col min="6" max="16384" width="8.7265625" style="25"/>
  </cols>
  <sheetData>
    <row r="1" spans="2:19" s="5" customFormat="1" ht="9.5" customHeight="1" x14ac:dyDescent="0.3"/>
    <row r="2" spans="2:19" s="5" customFormat="1" ht="18.5" x14ac:dyDescent="0.45">
      <c r="C2" s="30" t="s">
        <v>145</v>
      </c>
    </row>
    <row r="3" spans="2:19" s="5" customFormat="1" ht="8.5" customHeight="1" x14ac:dyDescent="0.3"/>
    <row r="5" spans="2:19" ht="14.5" x14ac:dyDescent="0.35">
      <c r="B5" s="28" t="s">
        <v>146</v>
      </c>
      <c r="C5" s="28"/>
      <c r="D5" s="28"/>
      <c r="E5" s="28"/>
    </row>
    <row r="6" spans="2:19" ht="14.5" x14ac:dyDescent="0.35">
      <c r="B6" s="28" t="s">
        <v>147</v>
      </c>
      <c r="C6" s="28"/>
      <c r="D6" s="28"/>
      <c r="E6" s="28"/>
    </row>
    <row r="7" spans="2:19" ht="14.5" x14ac:dyDescent="0.35">
      <c r="B7" s="28" t="s">
        <v>148</v>
      </c>
      <c r="C7" s="28"/>
      <c r="D7" s="28"/>
      <c r="E7" s="28"/>
    </row>
    <row r="9" spans="2:19" ht="15.5" x14ac:dyDescent="0.35">
      <c r="B9" s="31" t="s">
        <v>149</v>
      </c>
    </row>
    <row r="11" spans="2:19" ht="15.5" x14ac:dyDescent="0.35">
      <c r="B11" s="31" t="s">
        <v>8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31" t="s">
        <v>151</v>
      </c>
      <c r="N11" s="43"/>
      <c r="O11" s="43"/>
      <c r="P11" s="43"/>
      <c r="Q11" s="43"/>
      <c r="R11" s="43"/>
      <c r="S11" s="43"/>
    </row>
    <row r="12" spans="2:19" ht="15.5" x14ac:dyDescent="0.35">
      <c r="B12" s="43">
        <v>1</v>
      </c>
      <c r="C12" s="43">
        <v>2</v>
      </c>
      <c r="D12" s="43"/>
      <c r="E12" s="31">
        <f>_xll.array_pyxll_function_1(B12:C13)</f>
        <v>10</v>
      </c>
      <c r="F12" s="43"/>
      <c r="G12" s="43"/>
      <c r="H12" s="44" t="str">
        <f>_xll.get_formula(E12)</f>
        <v>=array_pyxll_function_1(RC[-3]:R[1]C[-2])</v>
      </c>
      <c r="I12" s="43"/>
      <c r="J12" s="43"/>
      <c r="K12" s="43"/>
      <c r="L12" s="43"/>
      <c r="M12" s="43" t="s">
        <v>153</v>
      </c>
      <c r="N12" s="43"/>
      <c r="O12" s="43"/>
      <c r="P12" s="43"/>
      <c r="Q12" s="43"/>
      <c r="R12" s="43"/>
      <c r="S12" s="43"/>
    </row>
    <row r="13" spans="2:19" ht="15.5" x14ac:dyDescent="0.35">
      <c r="B13" s="43">
        <v>3</v>
      </c>
      <c r="C13" s="43">
        <v>4</v>
      </c>
      <c r="D13" s="43"/>
      <c r="E13" s="43"/>
      <c r="F13" s="43"/>
      <c r="G13" s="43"/>
      <c r="H13" s="43"/>
      <c r="I13" s="43"/>
      <c r="J13" s="43"/>
      <c r="K13" s="43"/>
      <c r="L13" s="43"/>
      <c r="M13" s="43" t="s">
        <v>154</v>
      </c>
      <c r="N13" s="43"/>
      <c r="O13" s="43"/>
      <c r="P13" s="43"/>
      <c r="Q13" s="43"/>
      <c r="R13" s="43"/>
      <c r="S13" s="43"/>
    </row>
    <row r="14" spans="2:19" ht="15.5" x14ac:dyDescent="0.35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</row>
    <row r="15" spans="2:19" ht="15.5" x14ac:dyDescent="0.35">
      <c r="B15" s="31" t="s">
        <v>7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31" t="s">
        <v>34</v>
      </c>
      <c r="N15" s="43">
        <v>10</v>
      </c>
      <c r="O15" s="43"/>
      <c r="P15" s="45" t="str">
        <f>_xll.get_array_formula(M18)</f>
        <v>{=array_resize_example(R[-3]C[1],R[-2]C[1])}</v>
      </c>
      <c r="Q15" s="43"/>
      <c r="R15" s="43"/>
      <c r="S15" s="43"/>
    </row>
    <row r="16" spans="2:19" ht="15.5" x14ac:dyDescent="0.35">
      <c r="B16" s="43" t="s">
        <v>10</v>
      </c>
      <c r="C16" s="43" t="s">
        <v>9</v>
      </c>
      <c r="D16" s="43" t="s">
        <v>200</v>
      </c>
      <c r="E16" s="31" t="str">
        <f t="array" ref="E16:E18">_xll.array_pyxll_function_2(B16:C18,D16)</f>
        <v>this___function</v>
      </c>
      <c r="F16" s="43"/>
      <c r="G16" s="43"/>
      <c r="H16" s="44" t="str">
        <f>_xll.get_array_formula(E16)</f>
        <v>{=array_pyxll_function_2(RC[-3]:R[2]C[-2],RC[-1])}</v>
      </c>
      <c r="I16" s="43"/>
      <c r="J16" s="43"/>
      <c r="K16" s="43"/>
      <c r="L16" s="43"/>
      <c r="M16" s="31" t="s">
        <v>152</v>
      </c>
      <c r="N16" s="43">
        <v>5</v>
      </c>
      <c r="O16" s="43"/>
      <c r="P16" s="43"/>
      <c r="Q16" s="43"/>
      <c r="R16" s="43"/>
      <c r="S16" s="43"/>
    </row>
    <row r="17" spans="2:19" ht="15.5" x14ac:dyDescent="0.35">
      <c r="B17" s="43" t="s">
        <v>11</v>
      </c>
      <c r="C17" s="43" t="s">
        <v>12</v>
      </c>
      <c r="D17" s="43"/>
      <c r="E17" s="31" t="str">
        <v>takes___an array</v>
      </c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</row>
    <row r="18" spans="2:19" ht="15.5" x14ac:dyDescent="0.35">
      <c r="B18" s="43" t="s">
        <v>13</v>
      </c>
      <c r="C18" s="43" t="s">
        <v>12</v>
      </c>
      <c r="D18" s="43"/>
      <c r="E18" s="31" t="str">
        <v>and returns___an array</v>
      </c>
      <c r="F18" s="43"/>
      <c r="G18" s="43"/>
      <c r="H18" s="43"/>
      <c r="I18" s="43"/>
      <c r="J18" s="43"/>
      <c r="K18" s="43"/>
      <c r="L18" s="43"/>
      <c r="M18" s="43" cm="1">
        <f t="array" ref="M18:Q27">_xll.array_resize_example(N15,N16)</f>
        <v>0</v>
      </c>
      <c r="N18" s="43">
        <v>1</v>
      </c>
      <c r="O18" s="43">
        <v>2</v>
      </c>
      <c r="P18" s="43">
        <v>3</v>
      </c>
      <c r="Q18" s="43">
        <v>4</v>
      </c>
      <c r="R18" s="43"/>
      <c r="S18" s="43"/>
    </row>
    <row r="19" spans="2:19" ht="15.5" x14ac:dyDescent="0.35"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>
        <v>5</v>
      </c>
      <c r="N19" s="43">
        <v>6</v>
      </c>
      <c r="O19" s="43">
        <v>7</v>
      </c>
      <c r="P19" s="43">
        <v>8</v>
      </c>
      <c r="Q19" s="43">
        <v>9</v>
      </c>
      <c r="R19" s="43"/>
      <c r="S19" s="43"/>
    </row>
    <row r="20" spans="2:19" ht="15.5" x14ac:dyDescent="0.35">
      <c r="B20" s="31" t="s">
        <v>14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>
        <v>10</v>
      </c>
      <c r="N20" s="43">
        <v>11</v>
      </c>
      <c r="O20" s="43">
        <v>12</v>
      </c>
      <c r="P20" s="43">
        <v>13</v>
      </c>
      <c r="Q20" s="43">
        <v>14</v>
      </c>
      <c r="R20" s="43"/>
      <c r="S20" s="43"/>
    </row>
    <row r="21" spans="2:19" ht="15.5" x14ac:dyDescent="0.35">
      <c r="B21" s="43" t="s">
        <v>15</v>
      </c>
      <c r="C21" s="43"/>
      <c r="D21" s="43"/>
      <c r="E21" s="31" t="str">
        <f>_xll.array_pyxll_function_3(B21)</f>
        <v>&lt;class 'str'&gt;</v>
      </c>
      <c r="F21" s="43"/>
      <c r="G21" s="43"/>
      <c r="H21" s="44" t="str">
        <f>_xll.get_array_formula(E21:F23)</f>
        <v>{=array_pyxll_function_3(RC[-3])}</v>
      </c>
      <c r="I21" s="43"/>
      <c r="J21" s="43"/>
      <c r="K21" s="43"/>
      <c r="L21" s="43"/>
      <c r="M21" s="43">
        <v>15</v>
      </c>
      <c r="N21" s="43">
        <v>16</v>
      </c>
      <c r="O21" s="43">
        <v>17</v>
      </c>
      <c r="P21" s="43">
        <v>18</v>
      </c>
      <c r="Q21" s="43">
        <v>19</v>
      </c>
      <c r="R21" s="43"/>
      <c r="S21" s="43"/>
    </row>
    <row r="22" spans="2:19" ht="15.5" x14ac:dyDescent="0.35">
      <c r="B22" s="43">
        <v>1</v>
      </c>
      <c r="C22" s="43" t="s">
        <v>16</v>
      </c>
      <c r="D22" s="43"/>
      <c r="E22" s="31" t="str">
        <f t="array" ref="E22:F23">_xll.array_pyxll_function_3(B22:C23)</f>
        <v>&lt;class 'float'&gt;</v>
      </c>
      <c r="F22" s="31" t="str">
        <v>&lt;class 'str'&gt;</v>
      </c>
      <c r="G22" s="43"/>
      <c r="H22" s="31"/>
      <c r="I22" s="43"/>
      <c r="J22" s="43"/>
      <c r="K22" s="43"/>
      <c r="L22" s="43"/>
      <c r="M22" s="43">
        <v>20</v>
      </c>
      <c r="N22" s="43">
        <v>21</v>
      </c>
      <c r="O22" s="43">
        <v>22</v>
      </c>
      <c r="P22" s="43">
        <v>23</v>
      </c>
      <c r="Q22" s="43">
        <v>24</v>
      </c>
      <c r="R22" s="43"/>
      <c r="S22" s="43"/>
    </row>
    <row r="23" spans="2:19" ht="15.5" x14ac:dyDescent="0.35">
      <c r="B23" s="43"/>
      <c r="C23" s="43" t="b">
        <v>1</v>
      </c>
      <c r="D23" s="43"/>
      <c r="E23" s="31" t="str">
        <v>&lt;class 'NoneType'&gt;</v>
      </c>
      <c r="F23" s="31" t="str">
        <v>&lt;class 'bool'&gt;</v>
      </c>
      <c r="G23" s="43"/>
      <c r="H23" s="31"/>
      <c r="I23" s="43"/>
      <c r="J23" s="43"/>
      <c r="K23" s="43"/>
      <c r="L23" s="43"/>
      <c r="M23" s="43">
        <v>25</v>
      </c>
      <c r="N23" s="43">
        <v>26</v>
      </c>
      <c r="O23" s="43">
        <v>27</v>
      </c>
      <c r="P23" s="43">
        <v>28</v>
      </c>
      <c r="Q23" s="43">
        <v>29</v>
      </c>
      <c r="R23" s="43"/>
      <c r="S23" s="43"/>
    </row>
    <row r="24" spans="2:19" ht="15.5" x14ac:dyDescent="0.35"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>
        <v>30</v>
      </c>
      <c r="N24" s="43">
        <v>31</v>
      </c>
      <c r="O24" s="43">
        <v>32</v>
      </c>
      <c r="P24" s="43">
        <v>33</v>
      </c>
      <c r="Q24" s="43">
        <v>34</v>
      </c>
      <c r="R24" s="43"/>
      <c r="S24" s="43"/>
    </row>
    <row r="25" spans="2:19" ht="15.5" x14ac:dyDescent="0.35">
      <c r="B25" s="31" t="s">
        <v>17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>
        <v>35</v>
      </c>
      <c r="N25" s="43">
        <v>36</v>
      </c>
      <c r="O25" s="43">
        <v>37</v>
      </c>
      <c r="P25" s="43">
        <v>38</v>
      </c>
      <c r="Q25" s="43">
        <v>39</v>
      </c>
      <c r="R25" s="43"/>
      <c r="S25" s="43"/>
    </row>
    <row r="26" spans="2:19" ht="15.5" x14ac:dyDescent="0.35">
      <c r="B26" s="43" t="s">
        <v>15</v>
      </c>
      <c r="C26" s="43"/>
      <c r="D26" s="43"/>
      <c r="E26" s="31" t="str">
        <f>_xll.array_pyxll_function_4(B26)</f>
        <v>&lt;class 'str'&gt;</v>
      </c>
      <c r="F26" s="43"/>
      <c r="G26" s="43"/>
      <c r="H26" s="44" t="str">
        <f>_xll.get_array_formula(E26:F28)</f>
        <v>{=array_pyxll_function_4(RC[-3])}</v>
      </c>
      <c r="I26" s="43"/>
      <c r="J26" s="43"/>
      <c r="K26" s="43"/>
      <c r="L26" s="43"/>
      <c r="M26" s="43">
        <v>40</v>
      </c>
      <c r="N26" s="43">
        <v>41</v>
      </c>
      <c r="O26" s="43">
        <v>42</v>
      </c>
      <c r="P26" s="43">
        <v>43</v>
      </c>
      <c r="Q26" s="43">
        <v>44</v>
      </c>
      <c r="R26" s="43"/>
      <c r="S26" s="43"/>
    </row>
    <row r="27" spans="2:19" ht="15.5" x14ac:dyDescent="0.35">
      <c r="B27" s="43">
        <v>1</v>
      </c>
      <c r="C27" s="43" t="s">
        <v>16</v>
      </c>
      <c r="D27" s="43"/>
      <c r="E27" s="31" t="str">
        <f t="array" ref="E27:F28">_xll.array_pyxll_function_4(B27:C28)</f>
        <v>&lt;class 'float'&gt;</v>
      </c>
      <c r="F27" s="31" t="str">
        <v>&lt;class 'str'&gt;</v>
      </c>
      <c r="G27" s="43"/>
      <c r="H27" s="43"/>
      <c r="I27" s="43"/>
      <c r="J27" s="43"/>
      <c r="K27" s="43"/>
      <c r="L27" s="43"/>
      <c r="M27" s="43">
        <v>45</v>
      </c>
      <c r="N27" s="43">
        <v>46</v>
      </c>
      <c r="O27" s="43">
        <v>47</v>
      </c>
      <c r="P27" s="43">
        <v>48</v>
      </c>
      <c r="Q27" s="43">
        <v>49</v>
      </c>
      <c r="R27" s="43"/>
      <c r="S27" s="43"/>
    </row>
    <row r="28" spans="2:19" ht="15.5" x14ac:dyDescent="0.35">
      <c r="B28" s="43"/>
      <c r="C28" s="43" t="b">
        <v>1</v>
      </c>
      <c r="D28" s="43"/>
      <c r="E28" s="31" t="str">
        <v>&lt;class 'NoneType'&gt;</v>
      </c>
      <c r="F28" s="31" t="str">
        <v>&lt;class 'bool'&gt;</v>
      </c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</row>
    <row r="29" spans="2:19" ht="15.5" x14ac:dyDescent="0.35">
      <c r="B29" s="43"/>
      <c r="C29" s="43"/>
      <c r="D29" s="43"/>
      <c r="E29" s="31"/>
      <c r="F29" s="31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</row>
    <row r="30" spans="2:19" ht="15.5" x14ac:dyDescent="0.35">
      <c r="B30" s="31" t="s">
        <v>119</v>
      </c>
      <c r="C30" s="43"/>
      <c r="D30" s="43"/>
      <c r="E30" s="31"/>
      <c r="F30" s="31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</row>
    <row r="31" spans="2:19" ht="15.5" x14ac:dyDescent="0.35">
      <c r="B31" s="43" t="s">
        <v>120</v>
      </c>
      <c r="C31" s="43" t="s">
        <v>124</v>
      </c>
      <c r="D31" s="43"/>
      <c r="E31" s="31" t="str">
        <f t="array" ref="E31:F34">_xll.array_pyxll_function_5(B31:C34)</f>
        <v>a (col=0, row=0)</v>
      </c>
      <c r="F31" s="31" t="str">
        <v>e (col=1, row=0)</v>
      </c>
      <c r="G31" s="43"/>
      <c r="H31" s="45" t="str">
        <f>_xll.get_array_formula(E31)</f>
        <v>{=array_pyxll_function_5(RC[-3]:R[3]C[-2])}</v>
      </c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</row>
    <row r="32" spans="2:19" ht="15.5" x14ac:dyDescent="0.35">
      <c r="B32" s="43" t="s">
        <v>121</v>
      </c>
      <c r="C32" s="43" t="s">
        <v>125</v>
      </c>
      <c r="D32" s="43"/>
      <c r="E32" s="31" t="str">
        <v>b (col=0, row=1)</v>
      </c>
      <c r="F32" s="31" t="str">
        <v>f (col=1, row=1)</v>
      </c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</row>
    <row r="33" spans="2:19" ht="15.5" x14ac:dyDescent="0.35">
      <c r="B33" s="43" t="s">
        <v>122</v>
      </c>
      <c r="C33" s="43" t="s">
        <v>126</v>
      </c>
      <c r="D33" s="43"/>
      <c r="E33" s="31" t="str">
        <v>c (col=0, row=2)</v>
      </c>
      <c r="F33" s="31" t="str">
        <v>g (col=1, row=2)</v>
      </c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</row>
    <row r="34" spans="2:19" ht="15.5" x14ac:dyDescent="0.35">
      <c r="B34" s="43" t="s">
        <v>123</v>
      </c>
      <c r="C34" s="43" t="s">
        <v>127</v>
      </c>
      <c r="D34" s="43"/>
      <c r="E34" s="31" t="str">
        <v>d (col=0, row=3)</v>
      </c>
      <c r="F34" s="31" t="str">
        <v>h (col=1, row=3)</v>
      </c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</row>
    <row r="35" spans="2:19" ht="15.5" x14ac:dyDescent="0.35">
      <c r="B35" s="43"/>
      <c r="C35" s="43"/>
      <c r="D35" s="43"/>
      <c r="E35" s="31"/>
      <c r="F35" s="31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</row>
    <row r="36" spans="2:19" ht="15.5" x14ac:dyDescent="0.35">
      <c r="B36" s="43"/>
      <c r="C36" s="43"/>
      <c r="D36" s="43"/>
      <c r="E36" s="31"/>
      <c r="F36" s="31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</row>
    <row r="37" spans="2:19" ht="14.5" x14ac:dyDescent="0.35">
      <c r="B37" s="29" t="s">
        <v>150</v>
      </c>
      <c r="E37" s="26"/>
      <c r="F37" s="26"/>
    </row>
    <row r="38" spans="2:19" ht="14.5" x14ac:dyDescent="0.35">
      <c r="B38" s="29"/>
      <c r="E38" s="26"/>
      <c r="F38" s="26"/>
    </row>
    <row r="39" spans="2:19" x14ac:dyDescent="0.3">
      <c r="B39" s="26" t="s">
        <v>54</v>
      </c>
      <c r="E39" s="26" t="b">
        <f ca="1">_xll.numpy_is_installed()</f>
        <v>1</v>
      </c>
    </row>
    <row r="41" spans="2:19" x14ac:dyDescent="0.3">
      <c r="B41" s="26" t="s">
        <v>30</v>
      </c>
      <c r="E41" s="26"/>
      <c r="F41" s="26"/>
    </row>
    <row r="42" spans="2:19" x14ac:dyDescent="0.3">
      <c r="B42" s="25">
        <v>1</v>
      </c>
      <c r="C42" s="25">
        <v>2</v>
      </c>
      <c r="E42" s="26">
        <f t="array" ref="E42:H43">_xll.numpy_array_function_1(B42:C45)</f>
        <v>1</v>
      </c>
      <c r="F42" s="26">
        <v>3</v>
      </c>
      <c r="G42" s="26">
        <v>5</v>
      </c>
      <c r="H42" s="26">
        <v>7</v>
      </c>
    </row>
    <row r="43" spans="2:19" x14ac:dyDescent="0.3">
      <c r="B43" s="25">
        <v>3</v>
      </c>
      <c r="C43" s="25">
        <v>4</v>
      </c>
      <c r="E43" s="26">
        <v>2</v>
      </c>
      <c r="F43" s="26">
        <v>4</v>
      </c>
      <c r="G43" s="26">
        <v>6</v>
      </c>
      <c r="H43" s="26">
        <v>8</v>
      </c>
    </row>
    <row r="44" spans="2:19" x14ac:dyDescent="0.3">
      <c r="B44" s="25">
        <v>5</v>
      </c>
      <c r="C44" s="25">
        <v>6</v>
      </c>
      <c r="E44" s="26"/>
      <c r="F44" s="26"/>
    </row>
    <row r="45" spans="2:19" x14ac:dyDescent="0.3">
      <c r="B45" s="25">
        <v>7</v>
      </c>
      <c r="C45" s="25">
        <v>8</v>
      </c>
      <c r="E45" s="26"/>
      <c r="F45" s="26"/>
      <c r="I45" s="32" t="str">
        <f>_xll.get_array_formula(E42:H43)</f>
        <v>{=numpy_array_function_1(RC[-3]:R[3]C[-2])}</v>
      </c>
    </row>
    <row r="46" spans="2:19" x14ac:dyDescent="0.3">
      <c r="E46" s="26"/>
      <c r="F46" s="26"/>
    </row>
    <row r="47" spans="2:19" x14ac:dyDescent="0.3">
      <c r="B47" s="26" t="s">
        <v>31</v>
      </c>
      <c r="E47" s="26"/>
      <c r="F47" s="26"/>
    </row>
    <row r="48" spans="2:19" x14ac:dyDescent="0.3">
      <c r="B48" s="25">
        <v>1</v>
      </c>
      <c r="C48" s="25">
        <v>2</v>
      </c>
      <c r="E48" s="26">
        <f t="array" ref="E48:F49">_xll.numpy_array_function_2(B48:C49)</f>
        <v>1</v>
      </c>
      <c r="F48" s="26">
        <v>2</v>
      </c>
      <c r="I48" s="32" t="str">
        <f>_xll.get_array_formula(E48:F49)</f>
        <v>{=numpy_array_function_2(RC[-3]:R[1]C[-2])}</v>
      </c>
    </row>
    <row r="49" spans="2:9" x14ac:dyDescent="0.3">
      <c r="B49" s="25">
        <v>3</v>
      </c>
      <c r="C49" s="25" t="e">
        <f>SQRT(-1)</f>
        <v>#NUM!</v>
      </c>
      <c r="E49" s="26">
        <v>3</v>
      </c>
      <c r="F49" s="26" t="e">
        <v>#NUM!</v>
      </c>
    </row>
    <row r="50" spans="2:9" x14ac:dyDescent="0.3">
      <c r="E50" s="26"/>
      <c r="F50" s="26"/>
    </row>
    <row r="51" spans="2:9" x14ac:dyDescent="0.3">
      <c r="B51" s="26" t="s">
        <v>33</v>
      </c>
      <c r="E51" s="26"/>
      <c r="F51" s="26"/>
    </row>
    <row r="52" spans="2:9" x14ac:dyDescent="0.3">
      <c r="B52" s="25">
        <v>1</v>
      </c>
      <c r="C52" s="25">
        <v>2</v>
      </c>
      <c r="E52" s="26" t="str">
        <f t="array" ref="E52">_xll.numpy_row_function_1(B52:C52)</f>
        <v>[ 1.  2.]</v>
      </c>
      <c r="F52" s="26"/>
      <c r="I52" s="32" t="str">
        <f>_xll.get_formula(E52)</f>
        <v>=numpy_row_function_1(RC[-3]:RC[-2])</v>
      </c>
    </row>
    <row r="53" spans="2:9" x14ac:dyDescent="0.3">
      <c r="E53" s="26">
        <f t="array" ref="E53:E54">_xll.numpy_row_function_2(B52:C52)</f>
        <v>1</v>
      </c>
      <c r="F53" s="26"/>
      <c r="I53" s="33" t="str">
        <f>_xll.get_array_formula(E53:E54)</f>
        <v>{=numpy_row_function_2(R[-1]C[-3]:R[-1]C[-2])}</v>
      </c>
    </row>
    <row r="54" spans="2:9" x14ac:dyDescent="0.3">
      <c r="E54" s="26">
        <v>2</v>
      </c>
      <c r="F54" s="26"/>
    </row>
    <row r="55" spans="2:9" x14ac:dyDescent="0.3">
      <c r="E55" s="26"/>
      <c r="F55" s="26"/>
    </row>
    <row r="56" spans="2:9" x14ac:dyDescent="0.3">
      <c r="B56" s="26" t="s">
        <v>32</v>
      </c>
      <c r="E56" s="26"/>
      <c r="F56" s="26"/>
    </row>
    <row r="57" spans="2:9" x14ac:dyDescent="0.3">
      <c r="B57" s="25">
        <v>1</v>
      </c>
      <c r="E57" s="26" t="str">
        <f>_xll.numpy_col_function_1(B57:B59)</f>
        <v>[ 1.  2.  3.]</v>
      </c>
      <c r="F57" s="26"/>
      <c r="I57" s="32" t="str">
        <f>_xll.get_formula(E57)</f>
        <v>=numpy_col_function_1(RC[-3]:R[2]C[-3])</v>
      </c>
    </row>
    <row r="58" spans="2:9" x14ac:dyDescent="0.3">
      <c r="B58" s="25">
        <v>2</v>
      </c>
      <c r="E58" s="26">
        <f t="array" ref="E58:G58">_xll.numpy_col_function_2(B57:B59)</f>
        <v>1</v>
      </c>
      <c r="F58" s="26">
        <v>2</v>
      </c>
      <c r="G58" s="25">
        <v>3</v>
      </c>
      <c r="I58" s="33" t="str">
        <f>_xll.get_array_formula(E58:E59)</f>
        <v>{=numpy_col_function_2(R[-1]C[-3]:R[1]C[-3])}</v>
      </c>
    </row>
    <row r="59" spans="2:9" x14ac:dyDescent="0.3">
      <c r="B59" s="25">
        <v>3</v>
      </c>
      <c r="E59" s="26"/>
      <c r="F59" s="26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1:O59"/>
  <sheetViews>
    <sheetView workbookViewId="0">
      <selection activeCell="B43" sqref="B43"/>
    </sheetView>
  </sheetViews>
  <sheetFormatPr defaultRowHeight="12.5" x14ac:dyDescent="0.25"/>
  <cols>
    <col min="2" max="2" width="15.453125" customWidth="1"/>
  </cols>
  <sheetData>
    <row r="1" spans="2:15" s="5" customFormat="1" ht="9.5" customHeight="1" x14ac:dyDescent="0.3"/>
    <row r="2" spans="2:15" s="5" customFormat="1" ht="18.5" x14ac:dyDescent="0.45">
      <c r="C2" s="30" t="s">
        <v>201</v>
      </c>
    </row>
    <row r="3" spans="2:15" s="5" customFormat="1" ht="8.5" customHeight="1" x14ac:dyDescent="0.3"/>
    <row r="5" spans="2:15" ht="14.5" x14ac:dyDescent="0.35">
      <c r="B5" s="28" t="s">
        <v>162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2:15" ht="14.5" x14ac:dyDescent="0.35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2:15" ht="14.5" x14ac:dyDescent="0.35">
      <c r="B7" s="28" t="s">
        <v>163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2:15" ht="14.5" x14ac:dyDescent="0.35">
      <c r="B8" s="28" t="s">
        <v>164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9" spans="2:15" ht="14.5" x14ac:dyDescent="0.35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2:15" ht="14.5" x14ac:dyDescent="0.35">
      <c r="B10" s="28" t="s">
        <v>165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spans="2:15" ht="14.5" x14ac:dyDescent="0.35">
      <c r="B11" s="28" t="s">
        <v>166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spans="2:15" ht="14.5" x14ac:dyDescent="0.3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2:15" ht="14.5" x14ac:dyDescent="0.35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spans="2:15" ht="14.5" x14ac:dyDescent="0.35">
      <c r="B14" s="29" t="s">
        <v>167</v>
      </c>
      <c r="C14" s="28"/>
      <c r="D14" s="28"/>
      <c r="E14" s="28" t="b">
        <f ca="1">_xll.pandas_is_installed()</f>
        <v>1</v>
      </c>
      <c r="F14" s="46" t="str">
        <f ca="1">IF(E14,"","Pandas is not installed. These examples will not work")</f>
        <v/>
      </c>
      <c r="G14" s="28"/>
      <c r="H14" s="28"/>
      <c r="I14" s="28"/>
      <c r="J14" s="28"/>
      <c r="K14" s="28"/>
      <c r="L14" s="28"/>
      <c r="M14" s="28"/>
      <c r="N14" s="28"/>
      <c r="O14" s="28"/>
    </row>
    <row r="15" spans="2:15" ht="14.5" x14ac:dyDescent="0.35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2:15" ht="14.5" x14ac:dyDescent="0.35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spans="2:15" ht="15.5" x14ac:dyDescent="0.35">
      <c r="B17" s="31" t="s">
        <v>168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2:15" ht="14.5" x14ac:dyDescent="0.35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2:15" ht="14.5" x14ac:dyDescent="0.35">
      <c r="B19" s="29" t="s">
        <v>34</v>
      </c>
      <c r="C19" s="28">
        <v>20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2:15" ht="14.5" x14ac:dyDescent="0.35">
      <c r="B20" s="29" t="s">
        <v>35</v>
      </c>
      <c r="C20" s="28">
        <v>5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2:15" ht="14.5" x14ac:dyDescent="0.35">
      <c r="B21" s="28"/>
      <c r="C21" s="28"/>
      <c r="D21" s="28"/>
      <c r="E21" s="28"/>
      <c r="F21" s="28"/>
      <c r="G21" s="28"/>
      <c r="H21" s="28"/>
      <c r="I21" s="39" t="str">
        <f>_xll.get_formula(B22)</f>
        <v>=random_dataframe(R[-3]C[1],R[-2]C[1])</v>
      </c>
      <c r="J21" s="28"/>
      <c r="K21" s="28"/>
      <c r="L21" s="28"/>
      <c r="M21" s="28"/>
      <c r="N21" s="28"/>
      <c r="O21" s="28"/>
    </row>
    <row r="22" spans="2:15" ht="14.5" x14ac:dyDescent="0.35">
      <c r="B22" s="28" t="str" cm="1">
        <f t="array" ref="B22:G42">_xll.random_dataframe(C19,C20)</f>
        <v/>
      </c>
      <c r="C22" s="28" t="str">
        <v>A</v>
      </c>
      <c r="D22" s="28" t="str">
        <v>B</v>
      </c>
      <c r="E22" s="28" t="str">
        <v>C</v>
      </c>
      <c r="F22" s="28" t="str">
        <v>D</v>
      </c>
      <c r="G22" s="28" t="str">
        <v>E</v>
      </c>
      <c r="H22" s="28"/>
      <c r="I22" s="28"/>
      <c r="J22" s="28"/>
      <c r="K22" s="28"/>
      <c r="L22" s="28"/>
      <c r="M22" s="28"/>
      <c r="N22" s="28"/>
      <c r="O22" s="28"/>
    </row>
    <row r="23" spans="2:15" ht="14.5" x14ac:dyDescent="0.35">
      <c r="B23" s="28">
        <v>0</v>
      </c>
      <c r="C23" s="28">
        <v>6.9063507010014624E-2</v>
      </c>
      <c r="D23" s="28">
        <v>0.4581325196492485</v>
      </c>
      <c r="E23" s="28">
        <v>0.28490695770923935</v>
      </c>
      <c r="F23" s="28">
        <v>0.68774922864501298</v>
      </c>
      <c r="G23" s="28">
        <v>0.33445231508924966</v>
      </c>
      <c r="H23" s="28"/>
      <c r="I23" s="28"/>
      <c r="J23" s="28"/>
      <c r="K23" s="28"/>
      <c r="L23" s="28"/>
      <c r="M23" s="28"/>
      <c r="N23" s="28"/>
      <c r="O23" s="28"/>
    </row>
    <row r="24" spans="2:15" ht="14.5" x14ac:dyDescent="0.35">
      <c r="B24" s="28">
        <v>1</v>
      </c>
      <c r="C24" s="28">
        <v>0.39065930301936946</v>
      </c>
      <c r="D24" s="28">
        <v>0.90888998540119004</v>
      </c>
      <c r="E24" s="28">
        <v>0.21129899322208101</v>
      </c>
      <c r="F24" s="28">
        <v>0.40281668188866115</v>
      </c>
      <c r="G24" s="28">
        <v>0.44905622120730881</v>
      </c>
      <c r="H24" s="28"/>
      <c r="I24" s="28"/>
      <c r="J24" s="28"/>
      <c r="K24" s="28"/>
      <c r="L24" s="28"/>
      <c r="M24" s="28"/>
      <c r="N24" s="28"/>
      <c r="O24" s="28"/>
    </row>
    <row r="25" spans="2:15" ht="14.5" x14ac:dyDescent="0.35">
      <c r="B25" s="28">
        <v>2</v>
      </c>
      <c r="C25" s="28">
        <v>0.3920514211142454</v>
      </c>
      <c r="D25" s="28">
        <v>3.5508772814769274E-2</v>
      </c>
      <c r="E25" s="28">
        <v>0.95088018961249143</v>
      </c>
      <c r="F25" s="28">
        <v>0.27817101193410665</v>
      </c>
      <c r="G25" s="28">
        <v>2.5382947693459945E-2</v>
      </c>
      <c r="H25" s="28"/>
      <c r="I25" s="28"/>
      <c r="J25" s="28"/>
      <c r="K25" s="28"/>
      <c r="L25" s="28"/>
      <c r="M25" s="28"/>
      <c r="N25" s="28"/>
      <c r="O25" s="28"/>
    </row>
    <row r="26" spans="2:15" ht="14.5" x14ac:dyDescent="0.35">
      <c r="B26" s="28">
        <v>3</v>
      </c>
      <c r="C26" s="28">
        <v>0.37636529269426633</v>
      </c>
      <c r="D26" s="28">
        <v>0.65452390587174314</v>
      </c>
      <c r="E26" s="28">
        <v>3.7455728612070249E-2</v>
      </c>
      <c r="F26" s="28">
        <v>0.26759959064790362</v>
      </c>
      <c r="G26" s="28">
        <v>0.26335687538127162</v>
      </c>
      <c r="H26" s="28"/>
      <c r="I26" s="28"/>
      <c r="J26" s="28"/>
      <c r="K26" s="28"/>
      <c r="L26" s="28"/>
      <c r="M26" s="28"/>
      <c r="N26" s="28"/>
      <c r="O26" s="28"/>
    </row>
    <row r="27" spans="2:15" ht="14.5" x14ac:dyDescent="0.35">
      <c r="B27" s="28">
        <v>4</v>
      </c>
      <c r="C27" s="28">
        <v>0.91446781444100134</v>
      </c>
      <c r="D27" s="28">
        <v>2.1774804625769639E-2</v>
      </c>
      <c r="E27" s="28">
        <v>0.104564901184521</v>
      </c>
      <c r="F27" s="28">
        <v>0.91354308969192088</v>
      </c>
      <c r="G27" s="28">
        <v>0.67893430881117445</v>
      </c>
      <c r="H27" s="28"/>
      <c r="I27" s="28"/>
      <c r="J27" s="28"/>
      <c r="K27" s="28"/>
      <c r="L27" s="28"/>
      <c r="M27" s="28"/>
      <c r="N27" s="28"/>
      <c r="O27" s="28"/>
    </row>
    <row r="28" spans="2:15" ht="14.5" x14ac:dyDescent="0.35">
      <c r="B28" s="28">
        <v>5</v>
      </c>
      <c r="C28" s="28">
        <v>0.82154315663529864</v>
      </c>
      <c r="D28" s="28">
        <v>0.19753458609986141</v>
      </c>
      <c r="E28" s="28">
        <v>0.79539795509169353</v>
      </c>
      <c r="F28" s="28">
        <v>6.6700741619468262E-2</v>
      </c>
      <c r="G28" s="28">
        <v>0.85891155085235005</v>
      </c>
      <c r="H28" s="28"/>
      <c r="I28" s="28"/>
      <c r="J28" s="28"/>
      <c r="K28" s="28"/>
      <c r="L28" s="28"/>
      <c r="M28" s="28"/>
      <c r="N28" s="28"/>
      <c r="O28" s="28"/>
    </row>
    <row r="29" spans="2:15" ht="14.5" x14ac:dyDescent="0.35">
      <c r="B29" s="28">
        <v>6</v>
      </c>
      <c r="C29" s="28">
        <v>0.18634158097687936</v>
      </c>
      <c r="D29" s="28">
        <v>0.64091479078731683</v>
      </c>
      <c r="E29" s="28">
        <v>0.8452111832796233</v>
      </c>
      <c r="F29" s="28">
        <v>0.13086499450660638</v>
      </c>
      <c r="G29" s="28">
        <v>0.31491522171043762</v>
      </c>
      <c r="H29" s="28"/>
      <c r="I29" s="28"/>
      <c r="J29" s="28"/>
      <c r="K29" s="28"/>
      <c r="L29" s="28"/>
      <c r="M29" s="28"/>
      <c r="N29" s="28"/>
      <c r="O29" s="28"/>
    </row>
    <row r="30" spans="2:15" ht="14.5" x14ac:dyDescent="0.35">
      <c r="B30" s="28">
        <v>7</v>
      </c>
      <c r="C30" s="28">
        <v>0.78571736285276894</v>
      </c>
      <c r="D30" s="28">
        <v>0.29024857122313197</v>
      </c>
      <c r="E30" s="28">
        <v>0.93758368509433998</v>
      </c>
      <c r="F30" s="28">
        <v>3.1197107704924454E-2</v>
      </c>
      <c r="G30" s="28">
        <v>0.87481291685796203</v>
      </c>
      <c r="H30" s="28"/>
      <c r="I30" s="28"/>
      <c r="J30" s="28"/>
      <c r="K30" s="28"/>
      <c r="L30" s="28"/>
      <c r="M30" s="28"/>
      <c r="N30" s="28"/>
      <c r="O30" s="28"/>
    </row>
    <row r="31" spans="2:15" ht="14.5" x14ac:dyDescent="0.35">
      <c r="B31" s="28">
        <v>8</v>
      </c>
      <c r="C31" s="28">
        <v>0.76523253058894891</v>
      </c>
      <c r="D31" s="28">
        <v>0.5980789306794706</v>
      </c>
      <c r="E31" s="28">
        <v>0.79189087592990937</v>
      </c>
      <c r="F31" s="28">
        <v>0.83005811865597146</v>
      </c>
      <c r="G31" s="28">
        <v>0.84156147703109185</v>
      </c>
      <c r="H31" s="28"/>
      <c r="I31" s="28"/>
      <c r="J31" s="28"/>
      <c r="K31" s="28"/>
      <c r="L31" s="28"/>
      <c r="M31" s="28"/>
      <c r="N31" s="28"/>
      <c r="O31" s="28"/>
    </row>
    <row r="32" spans="2:15" ht="14.5" x14ac:dyDescent="0.35">
      <c r="B32" s="28">
        <v>9</v>
      </c>
      <c r="C32" s="28">
        <v>0.48708848220053924</v>
      </c>
      <c r="D32" s="28">
        <v>5.0345021681531765E-2</v>
      </c>
      <c r="E32" s="28">
        <v>0.93339922651962659</v>
      </c>
      <c r="F32" s="28">
        <v>0.85307827809466796</v>
      </c>
      <c r="G32" s="28">
        <v>0.5190970720762722</v>
      </c>
      <c r="H32" s="28"/>
      <c r="I32" s="28"/>
      <c r="J32" s="28"/>
      <c r="K32" s="28"/>
      <c r="L32" s="28"/>
      <c r="M32" s="28"/>
      <c r="N32" s="28"/>
      <c r="O32" s="28"/>
    </row>
    <row r="33" spans="2:15" ht="14.5" x14ac:dyDescent="0.35">
      <c r="B33" s="28">
        <v>10</v>
      </c>
      <c r="C33" s="28">
        <v>0.35537358157404886</v>
      </c>
      <c r="D33" s="28">
        <v>0.63367217186248592</v>
      </c>
      <c r="E33" s="28">
        <v>0.2688199107805288</v>
      </c>
      <c r="F33" s="28">
        <v>0.89820599134003909</v>
      </c>
      <c r="G33" s="28">
        <v>0.16596639703588156</v>
      </c>
      <c r="H33" s="28"/>
      <c r="I33" s="28"/>
      <c r="J33" s="28"/>
      <c r="K33" s="28"/>
      <c r="L33" s="28"/>
      <c r="M33" s="28"/>
      <c r="N33" s="28"/>
      <c r="O33" s="28"/>
    </row>
    <row r="34" spans="2:15" ht="14.5" x14ac:dyDescent="0.35">
      <c r="B34" s="28">
        <v>11</v>
      </c>
      <c r="C34" s="28">
        <v>0.24878890932862696</v>
      </c>
      <c r="D34" s="28">
        <v>0.77954584885874612</v>
      </c>
      <c r="E34" s="28">
        <v>0.81363867407472767</v>
      </c>
      <c r="F34" s="28">
        <v>3.7747414836367899E-2</v>
      </c>
      <c r="G34" s="28">
        <v>0.79976357258208353</v>
      </c>
      <c r="H34" s="28"/>
      <c r="I34" s="28"/>
      <c r="J34" s="28"/>
      <c r="K34" s="28"/>
      <c r="L34" s="28"/>
      <c r="M34" s="28"/>
      <c r="N34" s="28"/>
      <c r="O34" s="28"/>
    </row>
    <row r="35" spans="2:15" ht="14.5" x14ac:dyDescent="0.35">
      <c r="B35" s="28">
        <v>12</v>
      </c>
      <c r="C35" s="28">
        <v>0.62898481674331941</v>
      </c>
      <c r="D35" s="28">
        <v>0.52383507437379273</v>
      </c>
      <c r="E35" s="28">
        <v>0.55552557664548496</v>
      </c>
      <c r="F35" s="28">
        <v>0.34399163444207248</v>
      </c>
      <c r="G35" s="28">
        <v>0.75491871254194143</v>
      </c>
      <c r="H35" s="28"/>
      <c r="I35" s="28"/>
      <c r="J35" s="28"/>
      <c r="K35" s="28"/>
      <c r="L35" s="28"/>
      <c r="M35" s="28"/>
      <c r="N35" s="28"/>
      <c r="O35" s="28"/>
    </row>
    <row r="36" spans="2:15" ht="14.5" x14ac:dyDescent="0.35">
      <c r="B36" s="28">
        <v>13</v>
      </c>
      <c r="C36" s="28">
        <v>0.4460980314260351</v>
      </c>
      <c r="D36" s="28">
        <v>0.45725493618470314</v>
      </c>
      <c r="E36" s="28">
        <v>9.7281970124860617E-2</v>
      </c>
      <c r="F36" s="28">
        <v>0.4498825748940235</v>
      </c>
      <c r="G36" s="28">
        <v>0.86193329878040148</v>
      </c>
      <c r="H36" s="28"/>
      <c r="I36" s="28"/>
      <c r="J36" s="28"/>
      <c r="K36" s="28"/>
      <c r="L36" s="28"/>
      <c r="M36" s="28"/>
      <c r="N36" s="28"/>
      <c r="O36" s="28"/>
    </row>
    <row r="37" spans="2:15" ht="14.5" x14ac:dyDescent="0.35">
      <c r="B37" s="28">
        <v>14</v>
      </c>
      <c r="C37" s="28">
        <v>0.44776269674116886</v>
      </c>
      <c r="D37" s="28">
        <v>0.16448641530845509</v>
      </c>
      <c r="E37" s="28">
        <v>0.57730338591569086</v>
      </c>
      <c r="F37" s="28">
        <v>1.1104073085027144E-2</v>
      </c>
      <c r="G37" s="28">
        <v>0.36688300913660721</v>
      </c>
      <c r="H37" s="28"/>
      <c r="I37" s="28"/>
      <c r="J37" s="28"/>
      <c r="K37" s="28"/>
      <c r="L37" s="28"/>
      <c r="M37" s="28"/>
      <c r="N37" s="28"/>
      <c r="O37" s="28"/>
    </row>
    <row r="38" spans="2:15" ht="14.5" x14ac:dyDescent="0.35">
      <c r="B38" s="28">
        <v>15</v>
      </c>
      <c r="C38" s="28">
        <v>0.32230885669163067</v>
      </c>
      <c r="D38" s="28">
        <v>0.2248239605893636</v>
      </c>
      <c r="E38" s="28">
        <v>0.47904823010364683</v>
      </c>
      <c r="F38" s="28">
        <v>0.60288879996458511</v>
      </c>
      <c r="G38" s="28">
        <v>1.2258766648882702E-2</v>
      </c>
      <c r="H38" s="28"/>
      <c r="I38" s="28"/>
      <c r="J38" s="28"/>
      <c r="K38" s="28"/>
      <c r="L38" s="28"/>
      <c r="M38" s="28"/>
      <c r="N38" s="28"/>
      <c r="O38" s="28"/>
    </row>
    <row r="39" spans="2:15" ht="14.5" x14ac:dyDescent="0.35">
      <c r="B39" s="28">
        <v>16</v>
      </c>
      <c r="C39" s="28">
        <v>0.84391609958556413</v>
      </c>
      <c r="D39" s="28">
        <v>0.17280339461262861</v>
      </c>
      <c r="E39" s="28">
        <v>0.21139278447671006</v>
      </c>
      <c r="F39" s="28">
        <v>0.56927862566052023</v>
      </c>
      <c r="G39" s="28">
        <v>0.23424095629706165</v>
      </c>
      <c r="H39" s="28"/>
      <c r="I39" s="28"/>
      <c r="J39" s="28"/>
      <c r="K39" s="28"/>
      <c r="L39" s="28"/>
      <c r="M39" s="28"/>
      <c r="N39" s="28"/>
      <c r="O39" s="28"/>
    </row>
    <row r="40" spans="2:15" ht="14.5" x14ac:dyDescent="0.35">
      <c r="B40" s="28">
        <v>17</v>
      </c>
      <c r="C40" s="28">
        <v>0.33877465409766472</v>
      </c>
      <c r="D40" s="28">
        <v>0.63518767359756745</v>
      </c>
      <c r="E40" s="28">
        <v>0.78490597928945594</v>
      </c>
      <c r="F40" s="28">
        <v>0.70247573415723397</v>
      </c>
      <c r="G40" s="28">
        <v>0.18676991761222028</v>
      </c>
      <c r="H40" s="28"/>
      <c r="I40" s="28"/>
      <c r="J40" s="28"/>
      <c r="K40" s="28"/>
      <c r="L40" s="28"/>
      <c r="M40" s="28"/>
      <c r="N40" s="28"/>
      <c r="O40" s="28"/>
    </row>
    <row r="41" spans="2:15" ht="14.5" x14ac:dyDescent="0.35">
      <c r="B41" s="28">
        <v>18</v>
      </c>
      <c r="C41" s="28">
        <v>0.24006310892889049</v>
      </c>
      <c r="D41" s="28">
        <v>0.66171010024327392</v>
      </c>
      <c r="E41" s="28">
        <v>0.34702396352662601</v>
      </c>
      <c r="F41" s="28">
        <v>0.52766526312728745</v>
      </c>
      <c r="G41" s="28">
        <v>0.22243223848724214</v>
      </c>
      <c r="H41" s="28"/>
      <c r="I41" s="28"/>
      <c r="J41" s="28"/>
      <c r="K41" s="28"/>
      <c r="L41" s="28"/>
      <c r="M41" s="28"/>
      <c r="N41" s="28"/>
      <c r="O41" s="28"/>
    </row>
    <row r="42" spans="2:15" ht="14.5" x14ac:dyDescent="0.35">
      <c r="B42" s="28">
        <v>19</v>
      </c>
      <c r="C42" s="28">
        <v>0.33808450123150813</v>
      </c>
      <c r="D42" s="28">
        <v>0.11151867018977979</v>
      </c>
      <c r="E42" s="28">
        <v>0.67202287475558042</v>
      </c>
      <c r="F42" s="28">
        <v>0.36826917230496703</v>
      </c>
      <c r="G42" s="28">
        <v>0.78833734611821427</v>
      </c>
      <c r="H42" s="28"/>
      <c r="I42" s="28"/>
      <c r="J42" s="28"/>
      <c r="K42" s="28"/>
      <c r="L42" s="28"/>
      <c r="M42" s="28"/>
      <c r="N42" s="28"/>
      <c r="O42" s="28"/>
    </row>
    <row r="43" spans="2:15" ht="14.5" x14ac:dyDescent="0.35"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</row>
    <row r="46" spans="2:15" x14ac:dyDescent="0.25">
      <c r="B46" s="2" t="s">
        <v>169</v>
      </c>
    </row>
    <row r="48" spans="2:15" ht="13" x14ac:dyDescent="0.3">
      <c r="B48" s="1" t="s">
        <v>170</v>
      </c>
      <c r="C48" s="3">
        <v>0.1</v>
      </c>
      <c r="D48" s="3">
        <v>0.25</v>
      </c>
      <c r="E48" s="3">
        <v>0.5</v>
      </c>
      <c r="F48" s="3">
        <v>0.75</v>
      </c>
    </row>
    <row r="49" spans="2:9" ht="13" x14ac:dyDescent="0.3">
      <c r="B49" s="1"/>
      <c r="C49" s="2"/>
      <c r="D49" s="2"/>
      <c r="E49" s="2"/>
      <c r="I49" s="4" t="str">
        <f>_xll.get_formula(B50)</f>
        <v>=describe_dataframe(R[-28]C:R[-8]C[5],R[-2]C[1]:R[-2]C[5])</v>
      </c>
    </row>
    <row r="50" spans="2:9" x14ac:dyDescent="0.25">
      <c r="B50" t="str">
        <f t="array" ref="B50:G59">_xll.describe_dataframe(B22:G42,C48:G48)</f>
        <v/>
      </c>
      <c r="C50" t="str">
        <v>A</v>
      </c>
      <c r="D50" t="str">
        <v>B</v>
      </c>
      <c r="E50" t="str">
        <v>C</v>
      </c>
      <c r="F50" t="str">
        <v>D</v>
      </c>
      <c r="G50" t="str">
        <v>E</v>
      </c>
    </row>
    <row r="51" spans="2:9" x14ac:dyDescent="0.25">
      <c r="B51" t="str">
        <v>count</v>
      </c>
      <c r="C51">
        <v>20</v>
      </c>
      <c r="D51">
        <v>20</v>
      </c>
      <c r="E51">
        <v>20</v>
      </c>
      <c r="F51">
        <v>20</v>
      </c>
      <c r="G51">
        <v>20</v>
      </c>
    </row>
    <row r="52" spans="2:9" x14ac:dyDescent="0.25">
      <c r="B52" t="str">
        <v>mean</v>
      </c>
      <c r="C52">
        <v>0.46993428539408943</v>
      </c>
      <c r="D52">
        <v>0.41103950673274142</v>
      </c>
      <c r="E52">
        <v>0.53497765229744543</v>
      </c>
      <c r="F52">
        <v>0.44866440636006838</v>
      </c>
      <c r="G52">
        <v>0.47769925609755565</v>
      </c>
    </row>
    <row r="53" spans="2:9" x14ac:dyDescent="0.25">
      <c r="B53" t="str">
        <v>std</v>
      </c>
      <c r="C53">
        <v>0.24150303893415312</v>
      </c>
      <c r="D53">
        <v>0.27484373198538459</v>
      </c>
      <c r="E53">
        <v>0.31544882144512926</v>
      </c>
      <c r="F53">
        <v>0.3040279262722797</v>
      </c>
      <c r="G53">
        <v>0.30226095190162988</v>
      </c>
    </row>
    <row r="54" spans="2:9" x14ac:dyDescent="0.25">
      <c r="B54" t="str">
        <v>min</v>
      </c>
      <c r="C54">
        <v>6.9063507010014624E-2</v>
      </c>
      <c r="D54">
        <v>2.1774804625769639E-2</v>
      </c>
      <c r="E54">
        <v>3.7455728612070249E-2</v>
      </c>
      <c r="F54">
        <v>1.1104073085027144E-2</v>
      </c>
      <c r="G54">
        <v>1.2258766648882702E-2</v>
      </c>
    </row>
    <row r="55" spans="2:9" x14ac:dyDescent="0.25">
      <c r="B55" t="str">
        <v>10%</v>
      </c>
      <c r="C55">
        <v>0.2346909561336894</v>
      </c>
      <c r="D55">
        <v>4.8861396794855516E-2</v>
      </c>
      <c r="E55">
        <v>0.10383660807855496</v>
      </c>
      <c r="F55">
        <v>3.7092384123223555E-2</v>
      </c>
      <c r="G55">
        <v>0.15190805210163943</v>
      </c>
    </row>
    <row r="56" spans="2:9" x14ac:dyDescent="0.25">
      <c r="B56" t="str">
        <v>25%</v>
      </c>
      <c r="C56">
        <v>0.33414059009653874</v>
      </c>
      <c r="D56">
        <v>0.17072414978658523</v>
      </c>
      <c r="E56">
        <v>0.25446312920457415</v>
      </c>
      <c r="F56">
        <v>0.23341594161257931</v>
      </c>
      <c r="G56">
        <v>0.23128877684460677</v>
      </c>
    </row>
    <row r="57" spans="2:9" x14ac:dyDescent="0.25">
      <c r="B57" t="str">
        <v>50%</v>
      </c>
      <c r="C57">
        <v>0.39135536206680743</v>
      </c>
      <c r="D57">
        <v>0.45769372791697582</v>
      </c>
      <c r="E57">
        <v>0.56641448128058791</v>
      </c>
      <c r="F57">
        <v>0.42634962839134233</v>
      </c>
      <c r="G57">
        <v>0.40796961517195801</v>
      </c>
    </row>
    <row r="58" spans="2:9" x14ac:dyDescent="0.25">
      <c r="B58" t="str">
        <v>75%</v>
      </c>
      <c r="C58">
        <v>0.66304674520472684</v>
      </c>
      <c r="D58">
        <v>0.63661945289500477</v>
      </c>
      <c r="E58">
        <v>0.79995813483745204</v>
      </c>
      <c r="F58">
        <v>0.69143085502306822</v>
      </c>
      <c r="G58">
        <v>0.79119390273418155</v>
      </c>
    </row>
    <row r="59" spans="2:9" x14ac:dyDescent="0.25">
      <c r="B59" t="str">
        <v>max</v>
      </c>
      <c r="C59">
        <v>0.91446781444100134</v>
      </c>
      <c r="D59">
        <v>0.90888998540119004</v>
      </c>
      <c r="E59">
        <v>0.95088018961249143</v>
      </c>
      <c r="F59">
        <v>0.91354308969192088</v>
      </c>
      <c r="G59">
        <v>0.87481291685796203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1:Q149"/>
  <sheetViews>
    <sheetView workbookViewId="0">
      <selection activeCell="Z46" sqref="Z46"/>
    </sheetView>
  </sheetViews>
  <sheetFormatPr defaultRowHeight="12.5" x14ac:dyDescent="0.25"/>
  <cols>
    <col min="1" max="1" width="7.26953125" customWidth="1"/>
    <col min="2" max="2" width="17.7265625" customWidth="1"/>
  </cols>
  <sheetData>
    <row r="1" spans="2:17" s="5" customFormat="1" ht="9.5" customHeight="1" x14ac:dyDescent="0.3"/>
    <row r="2" spans="2:17" s="5" customFormat="1" ht="18.5" x14ac:dyDescent="0.45">
      <c r="C2" s="30" t="s">
        <v>221</v>
      </c>
    </row>
    <row r="3" spans="2:17" s="5" customFormat="1" ht="8.5" customHeight="1" x14ac:dyDescent="0.3"/>
    <row r="4" spans="2:17" ht="14.5" x14ac:dyDescent="0.35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2:17" ht="14.5" x14ac:dyDescent="0.35">
      <c r="B5" s="28" t="s">
        <v>203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2:17" ht="14.5" x14ac:dyDescent="0.35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2:17" ht="14.5" x14ac:dyDescent="0.35">
      <c r="B7" s="28" t="s">
        <v>217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2:17" ht="14.5" x14ac:dyDescent="0.35">
      <c r="B8" s="28" t="s">
        <v>158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spans="2:17" ht="14.5" x14ac:dyDescent="0.35">
      <c r="B9" s="28" t="s">
        <v>159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</row>
    <row r="10" spans="2:17" ht="14.5" x14ac:dyDescent="0.35">
      <c r="B10" s="28" t="s">
        <v>157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spans="2:17" ht="14.5" x14ac:dyDescent="0.35"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spans="2:17" ht="14.5" x14ac:dyDescent="0.35">
      <c r="B12" s="28" t="s">
        <v>160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spans="2:17" ht="14.5" x14ac:dyDescent="0.35">
      <c r="B13" s="28" t="s">
        <v>161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spans="2:17" ht="14.5" x14ac:dyDescent="0.35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spans="2:17" ht="14.5" x14ac:dyDescent="0.35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spans="2:17" ht="15.5" x14ac:dyDescent="0.35">
      <c r="B16" s="31" t="s">
        <v>63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9"/>
      <c r="Q16" s="28"/>
    </row>
    <row r="17" spans="2:17" ht="14.5" x14ac:dyDescent="0.35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  <c r="Q17" s="28"/>
    </row>
    <row r="18" spans="2:17" ht="14.5" x14ac:dyDescent="0.35">
      <c r="B18" s="28" t="s">
        <v>218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9"/>
      <c r="Q18" s="28"/>
    </row>
    <row r="19" spans="2:17" ht="14.5" x14ac:dyDescent="0.35">
      <c r="B19" s="28" t="s">
        <v>64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28"/>
    </row>
    <row r="20" spans="2:17" ht="14.5" x14ac:dyDescent="0.35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  <c r="Q20" s="28"/>
    </row>
    <row r="21" spans="2:17" ht="14.5" x14ac:dyDescent="0.35">
      <c r="B21" s="66" t="s">
        <v>118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  <c r="Q21" s="28"/>
    </row>
    <row r="22" spans="2:17" ht="14.5" x14ac:dyDescent="0.35">
      <c r="B22" s="28" t="s">
        <v>65</v>
      </c>
      <c r="C22" s="28"/>
      <c r="D22" s="28"/>
      <c r="E22" s="28"/>
      <c r="F22" s="29" t="str">
        <f>_xll.cached_object_return_test("Steve")</f>
        <v>MyTestClass@0</v>
      </c>
      <c r="G22" s="28"/>
      <c r="H22" s="28"/>
      <c r="I22" s="28"/>
      <c r="J22" s="39" t="str">
        <f>_xll.get_formula(F22)</f>
        <v>=cached_object_return_test("Steve")</v>
      </c>
      <c r="K22" s="28"/>
      <c r="L22" s="28"/>
      <c r="M22" s="28"/>
      <c r="N22" s="28"/>
      <c r="O22" s="28"/>
      <c r="P22" s="28"/>
      <c r="Q22" s="28"/>
    </row>
    <row r="23" spans="2:17" ht="14.5" x14ac:dyDescent="0.35">
      <c r="B23" s="28" t="s">
        <v>66</v>
      </c>
      <c r="C23" s="28"/>
      <c r="D23" s="28"/>
      <c r="E23" s="28"/>
      <c r="F23" s="29" t="str">
        <f>_xll.cached_object_arg_test(F22)</f>
        <v>MyTestClass(Steve)</v>
      </c>
      <c r="G23" s="28"/>
      <c r="H23" s="28"/>
      <c r="I23" s="28"/>
      <c r="J23" s="39" t="str">
        <f>_xll.get_formula(F23)</f>
        <v>=cached_object_arg_test(R[-1]C)</v>
      </c>
      <c r="K23" s="28"/>
      <c r="L23" s="28"/>
      <c r="M23" s="28"/>
      <c r="N23" s="28"/>
      <c r="O23" s="28"/>
      <c r="P23" s="28"/>
      <c r="Q23" s="28"/>
    </row>
    <row r="24" spans="2:17" ht="14.5" x14ac:dyDescent="0.35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spans="2:17" ht="14.5" x14ac:dyDescent="0.35">
      <c r="B25" s="28" t="s">
        <v>67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  <row r="26" spans="2:17" ht="14.5" x14ac:dyDescent="0.35">
      <c r="B26" s="28" t="s">
        <v>68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  <row r="27" spans="2:17" ht="14.5" x14ac:dyDescent="0.35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  <row r="28" spans="2:17" ht="15.5" x14ac:dyDescent="0.35">
      <c r="B28" s="31" t="s">
        <v>77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</row>
    <row r="29" spans="2:17" ht="14.5" x14ac:dyDescent="0.35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</row>
    <row r="30" spans="2:17" ht="14.5" x14ac:dyDescent="0.35">
      <c r="B30" s="28" t="s">
        <v>219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2:17" ht="14.5" x14ac:dyDescent="0.35">
      <c r="B31" s="28" t="s">
        <v>69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  <row r="32" spans="2:17" ht="14.5" x14ac:dyDescent="0.35">
      <c r="B32" s="28" t="s">
        <v>70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spans="2:17" ht="14.5" x14ac:dyDescent="0.35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</row>
    <row r="34" spans="2:17" ht="14.5" x14ac:dyDescent="0.35">
      <c r="B34" s="28" t="s">
        <v>71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  <row r="35" spans="2:17" ht="14.5" x14ac:dyDescent="0.35"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2:17" ht="14.5" x14ac:dyDescent="0.35">
      <c r="B36" s="29" t="str">
        <f>_xll.make_datagrid(F36:H39)</f>
        <v>MyDataGrid@0</v>
      </c>
      <c r="C36" s="28"/>
      <c r="D36" s="28"/>
      <c r="E36" s="28"/>
      <c r="F36" s="47">
        <v>1</v>
      </c>
      <c r="G36" s="48">
        <v>2</v>
      </c>
      <c r="H36" s="49">
        <v>3</v>
      </c>
      <c r="I36" s="50"/>
      <c r="J36" s="39" t="str">
        <f>_xll.get_formula(B36)</f>
        <v>=make_datagrid(RC[4]:R[3]C[6])</v>
      </c>
      <c r="K36" s="28"/>
      <c r="L36" s="28"/>
      <c r="M36" s="28"/>
      <c r="N36" s="28"/>
      <c r="O36" s="28"/>
      <c r="P36" s="28"/>
      <c r="Q36" s="28"/>
    </row>
    <row r="37" spans="2:17" ht="14.5" x14ac:dyDescent="0.35">
      <c r="B37" s="28"/>
      <c r="C37" s="28"/>
      <c r="D37" s="28"/>
      <c r="E37" s="28"/>
      <c r="F37" s="51">
        <f t="shared" ref="F37:H39" si="0">F36+3</f>
        <v>4</v>
      </c>
      <c r="G37" s="50">
        <f t="shared" si="0"/>
        <v>5</v>
      </c>
      <c r="H37" s="52">
        <f t="shared" si="0"/>
        <v>6</v>
      </c>
      <c r="I37" s="50"/>
      <c r="J37" s="28"/>
      <c r="K37" s="28"/>
      <c r="L37" s="28"/>
      <c r="M37" s="28"/>
      <c r="N37" s="28"/>
      <c r="O37" s="28"/>
      <c r="P37" s="28"/>
      <c r="Q37" s="28"/>
    </row>
    <row r="38" spans="2:17" ht="14.5" x14ac:dyDescent="0.35">
      <c r="B38" s="28"/>
      <c r="C38" s="28"/>
      <c r="D38" s="28"/>
      <c r="E38" s="28"/>
      <c r="F38" s="51">
        <f t="shared" si="0"/>
        <v>7</v>
      </c>
      <c r="G38" s="50">
        <f t="shared" si="0"/>
        <v>8</v>
      </c>
      <c r="H38" s="52">
        <f t="shared" si="0"/>
        <v>9</v>
      </c>
      <c r="I38" s="50"/>
      <c r="J38" s="28"/>
      <c r="K38" s="28"/>
      <c r="L38" s="28"/>
      <c r="M38" s="28"/>
      <c r="N38" s="28"/>
      <c r="O38" s="28"/>
      <c r="P38" s="28"/>
      <c r="Q38" s="28"/>
    </row>
    <row r="39" spans="2:17" ht="14.5" x14ac:dyDescent="0.35">
      <c r="B39" s="28"/>
      <c r="C39" s="28"/>
      <c r="D39" s="28"/>
      <c r="E39" s="28"/>
      <c r="F39" s="53">
        <f t="shared" si="0"/>
        <v>10</v>
      </c>
      <c r="G39" s="54">
        <f t="shared" si="0"/>
        <v>11</v>
      </c>
      <c r="H39" s="55">
        <f t="shared" si="0"/>
        <v>12</v>
      </c>
      <c r="I39" s="50"/>
      <c r="J39" s="28"/>
      <c r="K39" s="28"/>
      <c r="L39" s="28"/>
      <c r="M39" s="28"/>
      <c r="N39" s="28"/>
      <c r="O39" s="28"/>
      <c r="P39" s="28"/>
      <c r="Q39" s="28"/>
    </row>
    <row r="40" spans="2:17" ht="14.5" x14ac:dyDescent="0.35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</row>
    <row r="41" spans="2:17" ht="14.5" x14ac:dyDescent="0.35">
      <c r="B41" s="28" t="s">
        <v>72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</row>
    <row r="42" spans="2:17" ht="14.5" x14ac:dyDescent="0.35">
      <c r="B42" s="28" t="s">
        <v>73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</row>
    <row r="43" spans="2:17" ht="14.5" x14ac:dyDescent="0.35"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</row>
    <row r="44" spans="2:17" ht="14.5" x14ac:dyDescent="0.35">
      <c r="B44" s="28" t="s">
        <v>74</v>
      </c>
      <c r="C44" s="28"/>
      <c r="D44" s="28"/>
      <c r="E44" s="28"/>
      <c r="F44" s="29" t="str">
        <f>_xll.datagrid_str(B36)</f>
        <v>MyDataGrid(12 values)</v>
      </c>
      <c r="G44" s="28"/>
      <c r="H44" s="28"/>
      <c r="I44" s="28"/>
      <c r="J44" s="39" t="str">
        <f>_xll.get_formula(F44)</f>
        <v>=datagrid_str(R[-8]C[-4])</v>
      </c>
      <c r="K44" s="28"/>
      <c r="L44" s="28"/>
      <c r="M44" s="28"/>
      <c r="N44" s="28"/>
      <c r="O44" s="28"/>
      <c r="P44" s="28"/>
      <c r="Q44" s="28"/>
    </row>
    <row r="45" spans="2:17" ht="14.5" x14ac:dyDescent="0.35">
      <c r="B45" s="28" t="s">
        <v>75</v>
      </c>
      <c r="C45" s="28"/>
      <c r="D45" s="28"/>
      <c r="E45" s="28"/>
      <c r="F45" s="29">
        <f>_xll.datagrid_len(B36)</f>
        <v>12</v>
      </c>
      <c r="G45" s="28"/>
      <c r="H45" s="28"/>
      <c r="I45" s="28"/>
      <c r="J45" s="39" t="str">
        <f>_xll.get_formula(F45)</f>
        <v>=datagrid_len(R[-9]C[-4])</v>
      </c>
      <c r="K45" s="28"/>
      <c r="L45" s="28"/>
      <c r="M45" s="28"/>
      <c r="N45" s="28"/>
      <c r="O45" s="28"/>
      <c r="P45" s="28"/>
      <c r="Q45" s="28"/>
    </row>
    <row r="46" spans="2:17" ht="14.5" x14ac:dyDescent="0.35">
      <c r="B46" s="28" t="s">
        <v>76</v>
      </c>
      <c r="C46" s="28"/>
      <c r="D46" s="28"/>
      <c r="E46" s="28"/>
      <c r="F46" s="29">
        <f>_xll.datagrid_sum(B36)</f>
        <v>78</v>
      </c>
      <c r="G46" s="28"/>
      <c r="H46" s="28"/>
      <c r="I46" s="28"/>
      <c r="J46" s="39" t="str">
        <f>_xll.get_formula(F46)</f>
        <v>=datagrid_sum(R[-10]C[-4])</v>
      </c>
      <c r="K46" s="28"/>
      <c r="L46" s="28"/>
      <c r="M46" s="28"/>
      <c r="N46" s="28"/>
      <c r="O46" s="28"/>
      <c r="P46" s="28"/>
      <c r="Q46" s="28"/>
    </row>
    <row r="47" spans="2:17" ht="14.5" x14ac:dyDescent="0.35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</row>
    <row r="48" spans="2:17" ht="14.5" x14ac:dyDescent="0.35">
      <c r="B48" s="28" t="s">
        <v>78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</row>
    <row r="49" spans="2:17" ht="14.5" x14ac:dyDescent="0.35">
      <c r="B49" s="28" t="s">
        <v>79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</row>
    <row r="50" spans="2:17" ht="14.5" x14ac:dyDescent="0.35"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</row>
    <row r="51" spans="2:17" ht="14.5" x14ac:dyDescent="0.35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</row>
    <row r="52" spans="2:17" ht="14.5" x14ac:dyDescent="0.35"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</row>
    <row r="53" spans="2:17" ht="14.5" x14ac:dyDescent="0.35"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</row>
    <row r="54" spans="2:17" ht="14.5" x14ac:dyDescent="0.35"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</row>
    <row r="55" spans="2:17" ht="14.5" x14ac:dyDescent="0.35"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</row>
    <row r="56" spans="2:17" ht="14.5" x14ac:dyDescent="0.35"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</row>
    <row r="57" spans="2:17" ht="14.5" x14ac:dyDescent="0.35"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</row>
    <row r="58" spans="2:17" ht="14.5" x14ac:dyDescent="0.35"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</row>
    <row r="59" spans="2:17" ht="14.5" x14ac:dyDescent="0.35"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</row>
    <row r="60" spans="2:17" ht="14.5" x14ac:dyDescent="0.35"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</row>
    <row r="61" spans="2:17" ht="14.5" x14ac:dyDescent="0.35"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</row>
    <row r="62" spans="2:17" ht="14.5" x14ac:dyDescent="0.35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</row>
    <row r="63" spans="2:17" ht="14.5" x14ac:dyDescent="0.35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</row>
    <row r="64" spans="2:17" ht="14.5" x14ac:dyDescent="0.35"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</row>
    <row r="65" spans="2:17" ht="14.5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</row>
    <row r="66" spans="2:17" ht="14.5" x14ac:dyDescent="0.35"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</row>
    <row r="67" spans="2:17" ht="14.5" x14ac:dyDescent="0.35"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</row>
    <row r="68" spans="2:17" ht="14.5" x14ac:dyDescent="0.35"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</row>
    <row r="69" spans="2:17" ht="14.5" x14ac:dyDescent="0.35"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</row>
    <row r="70" spans="2:17" ht="14.5" x14ac:dyDescent="0.35"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</row>
    <row r="71" spans="2:17" ht="14.5" x14ac:dyDescent="0.35"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</row>
    <row r="72" spans="2:17" ht="14.5" x14ac:dyDescent="0.35"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</row>
    <row r="73" spans="2:17" ht="14.5" x14ac:dyDescent="0.35"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</row>
    <row r="74" spans="2:17" ht="14.5" x14ac:dyDescent="0.35"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</row>
    <row r="75" spans="2:17" ht="14.5" x14ac:dyDescent="0.35"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</row>
    <row r="76" spans="2:17" ht="14.5" x14ac:dyDescent="0.35"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</row>
    <row r="77" spans="2:17" ht="14.5" x14ac:dyDescent="0.35"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</row>
    <row r="78" spans="2:17" ht="14.5" x14ac:dyDescent="0.35"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</row>
    <row r="79" spans="2:17" ht="14.5" x14ac:dyDescent="0.35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</row>
    <row r="80" spans="2:17" ht="14.5" x14ac:dyDescent="0.35"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</row>
    <row r="81" spans="2:17" ht="14.5" x14ac:dyDescent="0.35"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</row>
    <row r="82" spans="2:17" ht="14.5" x14ac:dyDescent="0.35"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</row>
    <row r="83" spans="2:17" ht="14.5" x14ac:dyDescent="0.35"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</row>
    <row r="84" spans="2:17" ht="14.5" x14ac:dyDescent="0.35"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</row>
    <row r="85" spans="2:17" ht="14.5" x14ac:dyDescent="0.35"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</row>
    <row r="86" spans="2:17" ht="14.5" x14ac:dyDescent="0.35"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</row>
    <row r="87" spans="2:17" ht="14.5" x14ac:dyDescent="0.35"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</row>
    <row r="88" spans="2:17" ht="14.5" x14ac:dyDescent="0.35"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</row>
    <row r="89" spans="2:17" ht="14.5" x14ac:dyDescent="0.35"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</row>
    <row r="90" spans="2:17" ht="14.5" x14ac:dyDescent="0.35"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</row>
    <row r="91" spans="2:17" ht="14.5" x14ac:dyDescent="0.35"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</row>
    <row r="92" spans="2:17" ht="14.5" x14ac:dyDescent="0.35"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</row>
    <row r="93" spans="2:17" ht="14.5" x14ac:dyDescent="0.35"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</row>
    <row r="94" spans="2:17" ht="14.5" x14ac:dyDescent="0.35"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2:17" ht="14.5" x14ac:dyDescent="0.35"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</row>
    <row r="96" spans="2:17" ht="14.5" x14ac:dyDescent="0.35"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</row>
    <row r="97" spans="2:17" ht="14.5" x14ac:dyDescent="0.35"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</row>
    <row r="98" spans="2:17" ht="14.5" x14ac:dyDescent="0.35"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</row>
    <row r="99" spans="2:17" ht="14.5" x14ac:dyDescent="0.35"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</row>
    <row r="100" spans="2:17" ht="14.5" x14ac:dyDescent="0.35"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</row>
    <row r="101" spans="2:17" ht="14.5" x14ac:dyDescent="0.35"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</row>
    <row r="102" spans="2:17" ht="14.5" x14ac:dyDescent="0.35"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</row>
    <row r="103" spans="2:17" ht="14.5" x14ac:dyDescent="0.35"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</row>
    <row r="104" spans="2:17" ht="14.5" x14ac:dyDescent="0.35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</row>
    <row r="105" spans="2:17" ht="14.5" x14ac:dyDescent="0.35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</row>
    <row r="106" spans="2:17" ht="14.5" x14ac:dyDescent="0.35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</row>
    <row r="107" spans="2:17" ht="14.5" x14ac:dyDescent="0.35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</row>
    <row r="108" spans="2:17" ht="14.5" x14ac:dyDescent="0.35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</row>
    <row r="109" spans="2:17" ht="14.5" x14ac:dyDescent="0.35"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</row>
    <row r="110" spans="2:17" ht="14.5" x14ac:dyDescent="0.35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</row>
    <row r="111" spans="2:17" ht="14.5" x14ac:dyDescent="0.35"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</row>
    <row r="112" spans="2:17" ht="14.5" x14ac:dyDescent="0.35"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</row>
    <row r="113" spans="2:17" ht="14.5" x14ac:dyDescent="0.35"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</row>
    <row r="114" spans="2:17" ht="14.5" x14ac:dyDescent="0.35"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</row>
    <row r="115" spans="2:17" ht="14.5" x14ac:dyDescent="0.35"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</row>
    <row r="116" spans="2:17" ht="14.5" x14ac:dyDescent="0.35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</row>
    <row r="117" spans="2:17" ht="14.5" x14ac:dyDescent="0.35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</row>
    <row r="118" spans="2:17" ht="14.5" x14ac:dyDescent="0.35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</row>
    <row r="119" spans="2:17" ht="14.5" x14ac:dyDescent="0.35"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</row>
    <row r="120" spans="2:17" ht="14.5" x14ac:dyDescent="0.35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</row>
    <row r="121" spans="2:17" ht="14.5" x14ac:dyDescent="0.35"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</row>
    <row r="122" spans="2:17" ht="14.5" x14ac:dyDescent="0.35"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</row>
    <row r="123" spans="2:17" ht="14.5" x14ac:dyDescent="0.35"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</row>
    <row r="124" spans="2:17" ht="14.5" x14ac:dyDescent="0.35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</row>
    <row r="125" spans="2:17" ht="14.5" x14ac:dyDescent="0.35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</row>
    <row r="126" spans="2:17" ht="14.5" x14ac:dyDescent="0.35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</row>
    <row r="127" spans="2:17" ht="14.5" x14ac:dyDescent="0.35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</row>
    <row r="128" spans="2:17" ht="14.5" x14ac:dyDescent="0.35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</row>
    <row r="129" spans="2:17" ht="14.5" x14ac:dyDescent="0.35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</row>
    <row r="130" spans="2:17" ht="14.5" x14ac:dyDescent="0.35"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</row>
    <row r="131" spans="2:17" ht="14.5" x14ac:dyDescent="0.35"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</row>
    <row r="132" spans="2:17" ht="14.5" x14ac:dyDescent="0.35"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</row>
    <row r="133" spans="2:17" ht="14.5" x14ac:dyDescent="0.35"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</row>
    <row r="134" spans="2:17" ht="14.5" x14ac:dyDescent="0.35"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</row>
    <row r="135" spans="2:17" ht="14.5" x14ac:dyDescent="0.35"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</row>
    <row r="136" spans="2:17" ht="14.5" x14ac:dyDescent="0.35"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</row>
    <row r="137" spans="2:17" ht="14.5" x14ac:dyDescent="0.35"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</row>
    <row r="138" spans="2:17" ht="14.5" x14ac:dyDescent="0.35"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</row>
    <row r="139" spans="2:17" ht="14.5" x14ac:dyDescent="0.35"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</row>
    <row r="140" spans="2:17" ht="14.5" x14ac:dyDescent="0.35"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</row>
    <row r="141" spans="2:17" ht="14.5" x14ac:dyDescent="0.35"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</row>
    <row r="142" spans="2:17" ht="14.5" x14ac:dyDescent="0.35"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</row>
    <row r="143" spans="2:17" ht="14.5" x14ac:dyDescent="0.35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</row>
    <row r="144" spans="2:17" ht="14.5" x14ac:dyDescent="0.35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</row>
    <row r="145" spans="2:17" ht="14.5" x14ac:dyDescent="0.35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</row>
    <row r="146" spans="2:17" ht="14.5" x14ac:dyDescent="0.35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</row>
    <row r="147" spans="2:17" ht="14.5" x14ac:dyDescent="0.35"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</row>
    <row r="148" spans="2:17" ht="14.5" x14ac:dyDescent="0.35"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</row>
    <row r="149" spans="2:17" ht="14.5" x14ac:dyDescent="0.35"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</row>
  </sheetData>
  <phoneticPr fontId="5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B1:I67"/>
  <sheetViews>
    <sheetView workbookViewId="0">
      <selection activeCell="X46" sqref="X46"/>
    </sheetView>
  </sheetViews>
  <sheetFormatPr defaultColWidth="8.26953125" defaultRowHeight="14.5" x14ac:dyDescent="0.35"/>
  <cols>
    <col min="1" max="1" width="7.1796875" style="28" customWidth="1"/>
    <col min="2" max="2" width="16.26953125" style="28" customWidth="1"/>
    <col min="3" max="3" width="15.6328125" style="28" customWidth="1"/>
    <col min="4" max="4" width="8.26953125" style="28"/>
    <col min="5" max="5" width="25.6328125" style="28" customWidth="1"/>
    <col min="6" max="6" width="14.81640625" style="56" customWidth="1"/>
    <col min="7" max="16384" width="8.26953125" style="28"/>
  </cols>
  <sheetData>
    <row r="1" spans="2:3" s="5" customFormat="1" ht="9.5" customHeight="1" x14ac:dyDescent="0.3"/>
    <row r="2" spans="2:3" s="5" customFormat="1" ht="18.5" x14ac:dyDescent="0.45">
      <c r="C2" s="30" t="s">
        <v>62</v>
      </c>
    </row>
    <row r="3" spans="2:3" s="5" customFormat="1" ht="8.5" customHeight="1" x14ac:dyDescent="0.3"/>
    <row r="5" spans="2:3" x14ac:dyDescent="0.35">
      <c r="B5" s="28" t="s">
        <v>59</v>
      </c>
    </row>
    <row r="6" spans="2:3" x14ac:dyDescent="0.35">
      <c r="B6" s="28" t="s">
        <v>60</v>
      </c>
    </row>
    <row r="8" spans="2:3" x14ac:dyDescent="0.35">
      <c r="B8" s="28" t="s">
        <v>220</v>
      </c>
    </row>
    <row r="9" spans="2:3" x14ac:dyDescent="0.35">
      <c r="B9" s="28" t="s">
        <v>61</v>
      </c>
    </row>
    <row r="12" spans="2:3" ht="15.5" x14ac:dyDescent="0.35">
      <c r="B12" s="31" t="s">
        <v>19</v>
      </c>
    </row>
    <row r="13" spans="2:3" x14ac:dyDescent="0.35">
      <c r="B13" s="29"/>
    </row>
    <row r="14" spans="2:3" x14ac:dyDescent="0.35">
      <c r="B14" s="28" t="s">
        <v>173</v>
      </c>
    </row>
    <row r="15" spans="2:3" x14ac:dyDescent="0.35">
      <c r="B15" s="28" t="s">
        <v>174</v>
      </c>
    </row>
    <row r="16" spans="2:3" x14ac:dyDescent="0.35">
      <c r="B16" s="28" t="s">
        <v>175</v>
      </c>
    </row>
    <row r="17" spans="2:9" x14ac:dyDescent="0.35">
      <c r="B17" s="29"/>
    </row>
    <row r="18" spans="2:9" x14ac:dyDescent="0.35">
      <c r="B18" s="39" t="s">
        <v>188</v>
      </c>
      <c r="C18" s="39" t="s">
        <v>189</v>
      </c>
      <c r="D18" s="39"/>
      <c r="E18" s="39" t="s">
        <v>190</v>
      </c>
      <c r="F18" s="57" t="s">
        <v>194</v>
      </c>
      <c r="G18" s="39"/>
    </row>
    <row r="19" spans="2:9" x14ac:dyDescent="0.35">
      <c r="B19" s="28" t="s">
        <v>187</v>
      </c>
      <c r="C19" s="28" t="s">
        <v>18</v>
      </c>
      <c r="E19" s="29" t="str">
        <f>_xll.customtype_pyxll_function_1(C19)</f>
        <v>Hello, my name is PyXLL</v>
      </c>
      <c r="F19" s="56" t="s">
        <v>195</v>
      </c>
      <c r="I19" s="39" t="str">
        <f>_xll.get_formula(E19)</f>
        <v>=customtype_pyxll_function_1(RC[-2])</v>
      </c>
    </row>
    <row r="21" spans="2:9" ht="15.5" x14ac:dyDescent="0.35">
      <c r="B21" s="31" t="s">
        <v>20</v>
      </c>
    </row>
    <row r="22" spans="2:9" x14ac:dyDescent="0.35">
      <c r="B22" s="29"/>
    </row>
    <row r="23" spans="2:9" x14ac:dyDescent="0.35">
      <c r="B23" s="28" t="s">
        <v>173</v>
      </c>
    </row>
    <row r="24" spans="2:9" x14ac:dyDescent="0.35">
      <c r="B24" s="28" t="s">
        <v>176</v>
      </c>
    </row>
    <row r="25" spans="2:9" x14ac:dyDescent="0.35">
      <c r="B25" s="28" t="s">
        <v>177</v>
      </c>
    </row>
    <row r="26" spans="2:9" x14ac:dyDescent="0.35">
      <c r="B26" s="29"/>
    </row>
    <row r="27" spans="2:9" x14ac:dyDescent="0.35">
      <c r="B27" s="39" t="s">
        <v>188</v>
      </c>
      <c r="C27" s="39" t="s">
        <v>189</v>
      </c>
      <c r="D27" s="39"/>
      <c r="E27" s="39" t="s">
        <v>190</v>
      </c>
      <c r="F27" s="57" t="s">
        <v>194</v>
      </c>
      <c r="G27" s="39"/>
    </row>
    <row r="28" spans="2:9" x14ac:dyDescent="0.35">
      <c r="B28" s="28" t="s">
        <v>187</v>
      </c>
      <c r="C28" s="28" t="s">
        <v>18</v>
      </c>
      <c r="E28" s="29" t="str">
        <f>_xll.customtype_pyxll_function_2(C28)</f>
        <v>PyXLL</v>
      </c>
      <c r="F28" s="56" t="s">
        <v>187</v>
      </c>
      <c r="I28" s="39" t="str">
        <f>_xll.get_formula(E28)</f>
        <v>=customtype_pyxll_function_2(RC[-2])</v>
      </c>
    </row>
    <row r="30" spans="2:9" x14ac:dyDescent="0.35">
      <c r="B30" s="29" t="s">
        <v>22</v>
      </c>
    </row>
    <row r="31" spans="2:9" x14ac:dyDescent="0.35">
      <c r="B31" s="29"/>
    </row>
    <row r="32" spans="2:9" x14ac:dyDescent="0.35">
      <c r="B32" s="28" t="s">
        <v>178</v>
      </c>
    </row>
    <row r="33" spans="2:9" x14ac:dyDescent="0.35">
      <c r="B33" s="28" t="s">
        <v>179</v>
      </c>
    </row>
    <row r="34" spans="2:9" x14ac:dyDescent="0.35">
      <c r="B34" s="29"/>
    </row>
    <row r="35" spans="2:9" x14ac:dyDescent="0.35">
      <c r="B35" s="39" t="s">
        <v>191</v>
      </c>
      <c r="C35" s="39" t="s">
        <v>189</v>
      </c>
      <c r="D35" s="39"/>
      <c r="E35" s="39" t="s">
        <v>190</v>
      </c>
      <c r="F35" s="57" t="s">
        <v>194</v>
      </c>
      <c r="G35" s="39"/>
    </row>
    <row r="36" spans="2:9" x14ac:dyDescent="0.35">
      <c r="B36" s="28" t="s">
        <v>21</v>
      </c>
      <c r="C36" s="28">
        <v>10</v>
      </c>
      <c r="E36" s="29" t="str">
        <f>_xll.customtype_pyxll_function_3(B36,C36)</f>
        <v>TEST-2497445940416</v>
      </c>
      <c r="F36" s="56" t="s">
        <v>192</v>
      </c>
      <c r="I36" s="39" t="str">
        <f>_xll.get_formula(E36)</f>
        <v>=customtype_pyxll_function_3(RC[-3],RC[-2])</v>
      </c>
    </row>
    <row r="38" spans="2:9" ht="15.5" x14ac:dyDescent="0.35">
      <c r="B38" s="31" t="s">
        <v>23</v>
      </c>
    </row>
    <row r="39" spans="2:9" x14ac:dyDescent="0.35">
      <c r="B39" s="29"/>
    </row>
    <row r="40" spans="2:9" x14ac:dyDescent="0.35">
      <c r="B40" s="28" t="s">
        <v>180</v>
      </c>
    </row>
    <row r="41" spans="2:9" x14ac:dyDescent="0.35">
      <c r="B41" s="28" t="s">
        <v>181</v>
      </c>
    </row>
    <row r="42" spans="2:9" x14ac:dyDescent="0.35">
      <c r="B42" s="28" t="s">
        <v>182</v>
      </c>
    </row>
    <row r="43" spans="2:9" x14ac:dyDescent="0.35">
      <c r="B43" s="28" t="s">
        <v>183</v>
      </c>
    </row>
    <row r="44" spans="2:9" x14ac:dyDescent="0.35">
      <c r="B44" s="29"/>
    </row>
    <row r="45" spans="2:9" x14ac:dyDescent="0.35">
      <c r="B45" s="39" t="s">
        <v>188</v>
      </c>
      <c r="C45" s="39" t="s">
        <v>189</v>
      </c>
      <c r="D45" s="39"/>
      <c r="E45" s="39" t="s">
        <v>190</v>
      </c>
      <c r="F45" s="57" t="s">
        <v>194</v>
      </c>
      <c r="G45" s="39"/>
    </row>
    <row r="46" spans="2:9" x14ac:dyDescent="0.35">
      <c r="B46" s="28" t="s">
        <v>192</v>
      </c>
      <c r="C46" s="28" t="str">
        <f>E36</f>
        <v>TEST-2497445940416</v>
      </c>
      <c r="E46" s="58">
        <f>_xll.customtype_pyxll_function_4(C46)</f>
        <v>10</v>
      </c>
      <c r="F46" s="56" t="s">
        <v>196</v>
      </c>
      <c r="I46" s="39" t="str">
        <f>_xll.get_formula(E46)</f>
        <v>=customtype_pyxll_function_4(RC[-2])</v>
      </c>
    </row>
    <row r="48" spans="2:9" ht="15.5" x14ac:dyDescent="0.35">
      <c r="B48" s="31" t="s">
        <v>24</v>
      </c>
    </row>
    <row r="49" spans="2:9" x14ac:dyDescent="0.35">
      <c r="B49" s="29"/>
    </row>
    <row r="50" spans="2:9" x14ac:dyDescent="0.35">
      <c r="B50" s="28" t="s">
        <v>184</v>
      </c>
    </row>
    <row r="51" spans="2:9" x14ac:dyDescent="0.35">
      <c r="B51" s="28" t="s">
        <v>185</v>
      </c>
    </row>
    <row r="52" spans="2:9" x14ac:dyDescent="0.35">
      <c r="B52" s="28" t="s">
        <v>186</v>
      </c>
    </row>
    <row r="53" spans="2:9" x14ac:dyDescent="0.35">
      <c r="B53" s="29"/>
    </row>
    <row r="54" spans="2:9" x14ac:dyDescent="0.35">
      <c r="B54" s="39" t="s">
        <v>188</v>
      </c>
      <c r="C54" s="39" t="s">
        <v>189</v>
      </c>
      <c r="D54" s="39"/>
      <c r="E54" s="39" t="s">
        <v>190</v>
      </c>
      <c r="F54" s="57" t="s">
        <v>194</v>
      </c>
      <c r="G54" s="39"/>
    </row>
    <row r="55" spans="2:9" x14ac:dyDescent="0.35">
      <c r="B55" s="28" t="s">
        <v>193</v>
      </c>
      <c r="C55" s="28" t="str">
        <f>C46</f>
        <v>TEST-2497445940416</v>
      </c>
      <c r="E55" s="58">
        <f>_xll.customtype_pyxll_function_5(C55)</f>
        <v>20</v>
      </c>
      <c r="F55" s="56" t="s">
        <v>196</v>
      </c>
      <c r="I55" s="39" t="str">
        <f>_xll.get_formula(E55)</f>
        <v>=customtype_pyxll_function_5(RC[-2])</v>
      </c>
    </row>
    <row r="57" spans="2:9" x14ac:dyDescent="0.35">
      <c r="B57" s="29"/>
    </row>
    <row r="59" spans="2:9" x14ac:dyDescent="0.35">
      <c r="B59" s="29"/>
    </row>
    <row r="62" spans="2:9" x14ac:dyDescent="0.35">
      <c r="E62" s="29"/>
      <c r="I62" s="39"/>
    </row>
    <row r="64" spans="2:9" x14ac:dyDescent="0.35">
      <c r="B64" s="29"/>
    </row>
    <row r="67" spans="5:9" x14ac:dyDescent="0.35">
      <c r="E67" s="29"/>
      <c r="I67" s="39"/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B1:S48"/>
  <sheetViews>
    <sheetView workbookViewId="0">
      <selection activeCell="B50" sqref="B50"/>
    </sheetView>
  </sheetViews>
  <sheetFormatPr defaultRowHeight="14.5" x14ac:dyDescent="0.35"/>
  <cols>
    <col min="1" max="1" width="8.1796875" style="28" customWidth="1"/>
    <col min="2" max="16384" width="8.7265625" style="28"/>
  </cols>
  <sheetData>
    <row r="1" spans="2:9" s="5" customFormat="1" ht="9.5" customHeight="1" x14ac:dyDescent="0.3"/>
    <row r="2" spans="2:9" s="5" customFormat="1" ht="18.5" x14ac:dyDescent="0.45">
      <c r="D2" s="30" t="s">
        <v>204</v>
      </c>
    </row>
    <row r="3" spans="2:9" s="5" customFormat="1" ht="8.5" customHeight="1" x14ac:dyDescent="0.3"/>
    <row r="5" spans="2:9" x14ac:dyDescent="0.35">
      <c r="B5" s="28" t="s">
        <v>92</v>
      </c>
    </row>
    <row r="6" spans="2:9" x14ac:dyDescent="0.35">
      <c r="B6" s="28" t="s">
        <v>94</v>
      </c>
    </row>
    <row r="7" spans="2:9" x14ac:dyDescent="0.35">
      <c r="B7" s="28" t="s">
        <v>93</v>
      </c>
    </row>
    <row r="9" spans="2:9" x14ac:dyDescent="0.35">
      <c r="B9" s="28" t="s">
        <v>222</v>
      </c>
    </row>
    <row r="10" spans="2:9" x14ac:dyDescent="0.35">
      <c r="B10" s="28" t="s">
        <v>95</v>
      </c>
    </row>
    <row r="11" spans="2:9" x14ac:dyDescent="0.35">
      <c r="B11" s="67" t="s">
        <v>253</v>
      </c>
    </row>
    <row r="13" spans="2:9" x14ac:dyDescent="0.35">
      <c r="B13" s="29" t="s">
        <v>51</v>
      </c>
      <c r="E13" s="29" t="b">
        <f ca="1">_xll.win32com_is_installed()</f>
        <v>1</v>
      </c>
      <c r="H13" s="50"/>
      <c r="I13" s="50"/>
    </row>
    <row r="14" spans="2:9" x14ac:dyDescent="0.35">
      <c r="H14" s="50"/>
      <c r="I14" s="50"/>
    </row>
    <row r="15" spans="2:9" x14ac:dyDescent="0.35">
      <c r="H15" s="50"/>
      <c r="I15" s="50"/>
    </row>
    <row r="16" spans="2:9" ht="15.5" x14ac:dyDescent="0.35">
      <c r="B16" s="31" t="s">
        <v>96</v>
      </c>
      <c r="H16" s="50"/>
      <c r="I16" s="50"/>
    </row>
    <row r="17" spans="2:19" x14ac:dyDescent="0.35">
      <c r="B17" s="29"/>
      <c r="H17" s="50"/>
      <c r="I17" s="50"/>
    </row>
    <row r="18" spans="2:19" x14ac:dyDescent="0.35">
      <c r="B18" s="28" t="s">
        <v>97</v>
      </c>
      <c r="H18" s="50"/>
      <c r="I18" s="50"/>
      <c r="S18" s="50"/>
    </row>
    <row r="19" spans="2:19" x14ac:dyDescent="0.35">
      <c r="B19" s="28" t="s">
        <v>98</v>
      </c>
      <c r="H19" s="50"/>
      <c r="I19" s="50"/>
      <c r="S19" s="50"/>
    </row>
    <row r="20" spans="2:19" x14ac:dyDescent="0.35">
      <c r="S20" s="50"/>
    </row>
    <row r="21" spans="2:19" x14ac:dyDescent="0.35">
      <c r="B21" s="29" t="s">
        <v>38</v>
      </c>
      <c r="S21" s="50"/>
    </row>
    <row r="22" spans="2:19" x14ac:dyDescent="0.35">
      <c r="B22" s="29"/>
      <c r="E22" s="29" t="s">
        <v>41</v>
      </c>
      <c r="S22" s="50"/>
    </row>
    <row r="23" spans="2:19" x14ac:dyDescent="0.35">
      <c r="B23" s="29"/>
      <c r="E23" s="29">
        <v>0</v>
      </c>
      <c r="S23" s="50"/>
    </row>
    <row r="24" spans="2:19" x14ac:dyDescent="0.35">
      <c r="S24" s="50"/>
    </row>
    <row r="25" spans="2:19" x14ac:dyDescent="0.35">
      <c r="B25" s="29" t="s">
        <v>43</v>
      </c>
    </row>
    <row r="27" spans="2:19" x14ac:dyDescent="0.35">
      <c r="E27" s="29" t="s">
        <v>37</v>
      </c>
    </row>
    <row r="29" spans="2:19" x14ac:dyDescent="0.35">
      <c r="B29" s="29" t="s">
        <v>39</v>
      </c>
    </row>
    <row r="32" spans="2:19" x14ac:dyDescent="0.35">
      <c r="E32" s="29" t="s">
        <v>40</v>
      </c>
    </row>
    <row r="33" spans="2:10" x14ac:dyDescent="0.35">
      <c r="E33" s="29">
        <v>0</v>
      </c>
    </row>
    <row r="37" spans="2:10" ht="15.5" x14ac:dyDescent="0.35">
      <c r="B37" s="31" t="s">
        <v>101</v>
      </c>
    </row>
    <row r="39" spans="2:10" x14ac:dyDescent="0.35">
      <c r="B39" s="28" t="s">
        <v>99</v>
      </c>
    </row>
    <row r="40" spans="2:10" x14ac:dyDescent="0.35">
      <c r="B40" s="28" t="s">
        <v>100</v>
      </c>
    </row>
    <row r="41" spans="2:10" x14ac:dyDescent="0.35">
      <c r="B41" s="28" t="s">
        <v>223</v>
      </c>
    </row>
    <row r="42" spans="2:10" x14ac:dyDescent="0.35">
      <c r="H42" s="29"/>
    </row>
    <row r="43" spans="2:10" x14ac:dyDescent="0.35">
      <c r="B43" s="29" t="s">
        <v>42</v>
      </c>
    </row>
    <row r="44" spans="2:10" x14ac:dyDescent="0.35">
      <c r="B44" s="28" t="s">
        <v>34</v>
      </c>
      <c r="C44" s="28">
        <v>4</v>
      </c>
      <c r="E44" s="29" t="str">
        <f>_xll.automation_example(C44,C45,C46)</f>
        <v>[examples.xlsx]Automation!$E$44</v>
      </c>
      <c r="F44" s="29"/>
      <c r="G44" s="29"/>
      <c r="I44" s="39" t="str">
        <f>_xll.get_formula(E44)</f>
        <v>=automation_example(RC[-2],R[1]C[-2],R[2]C[-2])</v>
      </c>
    </row>
    <row r="45" spans="2:10" x14ac:dyDescent="0.35">
      <c r="B45" s="28" t="s">
        <v>35</v>
      </c>
      <c r="C45" s="28">
        <v>6</v>
      </c>
      <c r="E45" s="29" t="s">
        <v>21</v>
      </c>
      <c r="F45" s="29" t="s">
        <v>21</v>
      </c>
      <c r="G45" s="29" t="s">
        <v>21</v>
      </c>
      <c r="H45" s="28" t="s">
        <v>21</v>
      </c>
      <c r="I45" s="28" t="s">
        <v>21</v>
      </c>
      <c r="J45" s="28" t="s">
        <v>21</v>
      </c>
    </row>
    <row r="46" spans="2:10" x14ac:dyDescent="0.35">
      <c r="B46" s="28" t="s">
        <v>36</v>
      </c>
      <c r="C46" s="28" t="s">
        <v>21</v>
      </c>
      <c r="E46" s="29" t="s">
        <v>21</v>
      </c>
      <c r="F46" s="29" t="s">
        <v>21</v>
      </c>
      <c r="G46" s="29" t="s">
        <v>21</v>
      </c>
      <c r="H46" s="28" t="s">
        <v>21</v>
      </c>
      <c r="I46" s="28" t="s">
        <v>21</v>
      </c>
      <c r="J46" s="28" t="s">
        <v>21</v>
      </c>
    </row>
    <row r="47" spans="2:10" x14ac:dyDescent="0.35">
      <c r="E47" s="29" t="s">
        <v>21</v>
      </c>
      <c r="F47" s="29" t="s">
        <v>21</v>
      </c>
      <c r="G47" s="29" t="s">
        <v>21</v>
      </c>
      <c r="H47" s="28" t="s">
        <v>21</v>
      </c>
      <c r="I47" s="28" t="s">
        <v>21</v>
      </c>
      <c r="J47" s="28" t="s">
        <v>21</v>
      </c>
    </row>
    <row r="48" spans="2:10" x14ac:dyDescent="0.35">
      <c r="E48" s="28" t="s">
        <v>21</v>
      </c>
      <c r="F48" s="28" t="s">
        <v>21</v>
      </c>
      <c r="G48" s="28" t="s">
        <v>21</v>
      </c>
      <c r="H48" s="28" t="s">
        <v>21</v>
      </c>
      <c r="I48" s="28" t="s">
        <v>21</v>
      </c>
      <c r="J48" s="28" t="s">
        <v>21</v>
      </c>
    </row>
  </sheetData>
  <phoneticPr fontId="0" type="noConversion"/>
  <hyperlinks>
    <hyperlink ref="B11" r:id="rId1" xr:uid="{00000000-0004-0000-0600-000000000000}"/>
  </hyperlinks>
  <pageMargins left="0.75" right="0.75" top="1" bottom="1" header="0.5" footer="0.5"/>
  <pageSetup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_xll.button_example">
                <anchor moveWithCells="1">
                  <from>
                    <xdr:col>1</xdr:col>
                    <xdr:colOff>196850</xdr:colOff>
                    <xdr:row>21</xdr:row>
                    <xdr:rowOff>44450</xdr:rowOff>
                  </from>
                  <to>
                    <xdr:col>2</xdr:col>
                    <xdr:colOff>304800</xdr:colOff>
                    <xdr:row>22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 macro="_xll.checkbox_example">
                <anchor moveWithCells="1">
                  <from>
                    <xdr:col>1</xdr:col>
                    <xdr:colOff>88900</xdr:colOff>
                    <xdr:row>25</xdr:row>
                    <xdr:rowOff>25400</xdr:rowOff>
                  </from>
                  <to>
                    <xdr:col>3</xdr:col>
                    <xdr:colOff>114300</xdr:colOff>
                    <xdr:row>26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Scroll Bar 4">
              <controlPr defaultSize="0" autoPict="0" macro="_xll.scrollbar_example">
                <anchor moveWithCells="1">
                  <from>
                    <xdr:col>1</xdr:col>
                    <xdr:colOff>336550</xdr:colOff>
                    <xdr:row>29</xdr:row>
                    <xdr:rowOff>50800</xdr:rowOff>
                  </from>
                  <to>
                    <xdr:col>2</xdr:col>
                    <xdr:colOff>88900</xdr:colOff>
                    <xdr:row>33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B1:H20"/>
  <sheetViews>
    <sheetView workbookViewId="0">
      <selection activeCell="Z41" sqref="Z41"/>
    </sheetView>
  </sheetViews>
  <sheetFormatPr defaultRowHeight="14.5" x14ac:dyDescent="0.35"/>
  <cols>
    <col min="1" max="2" width="8.7265625" style="28"/>
    <col min="3" max="3" width="11.7265625" style="28" customWidth="1"/>
    <col min="4" max="16384" width="8.7265625" style="28"/>
  </cols>
  <sheetData>
    <row r="1" spans="2:8" s="5" customFormat="1" ht="9.5" customHeight="1" x14ac:dyDescent="0.3"/>
    <row r="2" spans="2:8" s="5" customFormat="1" ht="18.5" x14ac:dyDescent="0.45">
      <c r="D2" s="30" t="s">
        <v>128</v>
      </c>
    </row>
    <row r="3" spans="2:8" s="5" customFormat="1" ht="8.5" customHeight="1" x14ac:dyDescent="0.3"/>
    <row r="5" spans="2:8" x14ac:dyDescent="0.35">
      <c r="B5" s="28" t="s">
        <v>129</v>
      </c>
    </row>
    <row r="6" spans="2:8" x14ac:dyDescent="0.35">
      <c r="B6" s="28" t="s">
        <v>130</v>
      </c>
    </row>
    <row r="7" spans="2:8" x14ac:dyDescent="0.35">
      <c r="B7" s="28" t="s">
        <v>131</v>
      </c>
    </row>
    <row r="9" spans="2:8" x14ac:dyDescent="0.35">
      <c r="B9" s="28" t="s">
        <v>132</v>
      </c>
    </row>
    <row r="10" spans="2:8" x14ac:dyDescent="0.35">
      <c r="B10" s="28" t="s">
        <v>133</v>
      </c>
    </row>
    <row r="11" spans="2:8" x14ac:dyDescent="0.35">
      <c r="B11" s="28" t="s">
        <v>134</v>
      </c>
    </row>
    <row r="12" spans="2:8" x14ac:dyDescent="0.35">
      <c r="B12" s="28" t="s">
        <v>135</v>
      </c>
    </row>
    <row r="13" spans="2:8" x14ac:dyDescent="0.35">
      <c r="B13" s="28" t="s">
        <v>142</v>
      </c>
    </row>
    <row r="15" spans="2:8" x14ac:dyDescent="0.35">
      <c r="B15" s="29" t="s">
        <v>136</v>
      </c>
    </row>
    <row r="16" spans="2:8" x14ac:dyDescent="0.35">
      <c r="B16" s="28" t="s">
        <v>140</v>
      </c>
      <c r="C16" s="28">
        <v>5000</v>
      </c>
      <c r="D16" s="28" t="str">
        <f>_xll.rtd_set_throttle_interval(C16)</f>
        <v>OK</v>
      </c>
      <c r="H16" s="39" t="str">
        <f>_xll.get_formula(D16)</f>
        <v>=rtd_set_throttle_interval(RC[-1])</v>
      </c>
    </row>
    <row r="18" spans="2:8" x14ac:dyDescent="0.35">
      <c r="B18" s="29" t="s">
        <v>137</v>
      </c>
    </row>
    <row r="19" spans="2:8" x14ac:dyDescent="0.35">
      <c r="B19" s="28" t="s">
        <v>138</v>
      </c>
      <c r="C19" s="28" t="s">
        <v>141</v>
      </c>
    </row>
    <row r="20" spans="2:8" x14ac:dyDescent="0.35">
      <c r="B20" s="28" t="s">
        <v>139</v>
      </c>
      <c r="C20" s="28" t="str" cm="1">
        <f t="array" aca="1" ref="C20" ca="1">_xll.rtd_current_time(C19)</f>
        <v>15:03:11</v>
      </c>
      <c r="H20" s="39" t="str">
        <f>_xll.get_formula(C20)</f>
        <v>=rtd_current_time(R[-1]C)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B1:H24"/>
  <sheetViews>
    <sheetView workbookViewId="0">
      <selection activeCell="W47" sqref="W47"/>
    </sheetView>
  </sheetViews>
  <sheetFormatPr defaultRowHeight="14.5" x14ac:dyDescent="0.35"/>
  <cols>
    <col min="1" max="1" width="5.7265625" style="28" customWidth="1"/>
    <col min="2" max="2" width="12.54296875" style="28" customWidth="1"/>
    <col min="3" max="4" width="8.7265625" style="28"/>
    <col min="5" max="5" width="33.08984375" style="28" bestFit="1" customWidth="1"/>
    <col min="6" max="16384" width="8.7265625" style="28"/>
  </cols>
  <sheetData>
    <row r="1" spans="2:5" s="5" customFormat="1" ht="9.5" customHeight="1" x14ac:dyDescent="0.3"/>
    <row r="2" spans="2:5" s="5" customFormat="1" ht="18.5" x14ac:dyDescent="0.45">
      <c r="D2" s="30" t="s">
        <v>104</v>
      </c>
    </row>
    <row r="3" spans="2:5" s="5" customFormat="1" ht="8.5" customHeight="1" x14ac:dyDescent="0.3"/>
    <row r="5" spans="2:5" x14ac:dyDescent="0.35">
      <c r="B5" s="28" t="s">
        <v>105</v>
      </c>
    </row>
    <row r="6" spans="2:5" x14ac:dyDescent="0.35">
      <c r="B6" s="28" t="s">
        <v>106</v>
      </c>
    </row>
    <row r="7" spans="2:5" x14ac:dyDescent="0.35">
      <c r="B7" s="28" t="s">
        <v>107</v>
      </c>
    </row>
    <row r="9" spans="2:5" x14ac:dyDescent="0.35">
      <c r="B9" s="28" t="s">
        <v>108</v>
      </c>
    </row>
    <row r="10" spans="2:5" x14ac:dyDescent="0.35">
      <c r="B10" s="28" t="s">
        <v>109</v>
      </c>
    </row>
    <row r="12" spans="2:5" x14ac:dyDescent="0.35">
      <c r="B12" s="28" t="s">
        <v>156</v>
      </c>
    </row>
    <row r="13" spans="2:5" x14ac:dyDescent="0.35">
      <c r="E13" s="50"/>
    </row>
    <row r="14" spans="2:5" x14ac:dyDescent="0.35">
      <c r="B14" s="66" t="s">
        <v>116</v>
      </c>
      <c r="E14" s="50"/>
    </row>
    <row r="15" spans="2:5" x14ac:dyDescent="0.35">
      <c r="B15" s="66"/>
      <c r="E15" s="50"/>
    </row>
    <row r="16" spans="2:5" x14ac:dyDescent="0.35">
      <c r="B16" s="29" t="s">
        <v>251</v>
      </c>
      <c r="C16" s="68" t="s">
        <v>252</v>
      </c>
      <c r="E16" s="50"/>
    </row>
    <row r="17" spans="2:8" x14ac:dyDescent="0.35">
      <c r="B17" s="29" t="s">
        <v>249</v>
      </c>
      <c r="C17" s="28" t="s">
        <v>250</v>
      </c>
      <c r="E17" s="50"/>
    </row>
    <row r="19" spans="2:8" ht="15" thickBot="1" x14ac:dyDescent="0.4">
      <c r="B19" s="59" t="s">
        <v>110</v>
      </c>
      <c r="C19" s="59" t="s">
        <v>111</v>
      </c>
    </row>
    <row r="20" spans="2:8" x14ac:dyDescent="0.35">
      <c r="B20" s="60" t="s">
        <v>112</v>
      </c>
      <c r="C20" s="61">
        <f>_xll.pyxll_stock_price($C$16,$C$17,B20)</f>
        <v>156.79</v>
      </c>
      <c r="H20" s="39" t="str">
        <f>_xll.get_formula(C20)</f>
        <v>=pyxll_stock_price(R16C3,R17C3,RC[-1])</v>
      </c>
    </row>
    <row r="21" spans="2:8" x14ac:dyDescent="0.35">
      <c r="B21" s="62" t="s">
        <v>113</v>
      </c>
      <c r="C21" s="61">
        <f>_xll.pyxll_stock_price($C$16,$C$17,B21)</f>
        <v>270.08</v>
      </c>
      <c r="H21" s="39" t="str">
        <f>_xll.get_formula(C21)</f>
        <v>=pyxll_stock_price(R16C3,R17C3,RC[-1])</v>
      </c>
    </row>
    <row r="22" spans="2:8" x14ac:dyDescent="0.35">
      <c r="B22" s="62" t="s">
        <v>155</v>
      </c>
      <c r="C22" s="61">
        <f>_xll.pyxll_stock_price($C$16,$C$17,B22)</f>
        <v>15.146000000000001</v>
      </c>
      <c r="H22" s="39" t="str">
        <f>_xll.get_formula(C22)</f>
        <v>=pyxll_stock_price(R16C3,R17C3,RC[-1])</v>
      </c>
    </row>
    <row r="23" spans="2:8" x14ac:dyDescent="0.35">
      <c r="B23" s="62" t="s">
        <v>114</v>
      </c>
      <c r="C23" s="61">
        <f>_xll.pyxll_stock_price($C$16,$C$17,B23)</f>
        <v>1364.2</v>
      </c>
      <c r="H23" s="39" t="str">
        <f>_xll.get_formula(C23)</f>
        <v>=pyxll_stock_price(R16C3,R17C3,RC[-1])</v>
      </c>
    </row>
    <row r="24" spans="2:8" x14ac:dyDescent="0.35">
      <c r="B24" s="63" t="s">
        <v>115</v>
      </c>
      <c r="C24" s="69">
        <f>_xll.pyxll_stock_price($C$16,$C$17,B24)</f>
        <v>1804.23</v>
      </c>
      <c r="H24" s="39" t="str">
        <f>_xll.get_formula(C24)</f>
        <v>=pyxll_stock_price(R16C3,R17C3,RC[-1])</v>
      </c>
    </row>
  </sheetData>
  <phoneticPr fontId="5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B1:D32"/>
  <sheetViews>
    <sheetView workbookViewId="0">
      <selection activeCell="C92" sqref="C92"/>
    </sheetView>
  </sheetViews>
  <sheetFormatPr defaultRowHeight="14.5" x14ac:dyDescent="0.35"/>
  <cols>
    <col min="1" max="1" width="5.7265625" style="28" customWidth="1"/>
    <col min="2" max="16384" width="8.7265625" style="28"/>
  </cols>
  <sheetData>
    <row r="1" spans="2:4" s="5" customFormat="1" ht="9.5" customHeight="1" x14ac:dyDescent="0.3"/>
    <row r="2" spans="2:4" s="5" customFormat="1" ht="18.5" x14ac:dyDescent="0.45">
      <c r="D2" s="30" t="s">
        <v>80</v>
      </c>
    </row>
    <row r="3" spans="2:4" s="5" customFormat="1" ht="8.5" customHeight="1" x14ac:dyDescent="0.3"/>
    <row r="5" spans="2:4" x14ac:dyDescent="0.35">
      <c r="B5" s="28" t="s">
        <v>224</v>
      </c>
    </row>
    <row r="6" spans="2:4" x14ac:dyDescent="0.35">
      <c r="B6" s="28" t="s">
        <v>225</v>
      </c>
    </row>
    <row r="8" spans="2:4" x14ac:dyDescent="0.35">
      <c r="B8" s="28" t="s">
        <v>226</v>
      </c>
    </row>
    <row r="9" spans="2:4" x14ac:dyDescent="0.35">
      <c r="B9" s="28" t="s">
        <v>87</v>
      </c>
    </row>
    <row r="11" spans="2:4" x14ac:dyDescent="0.35">
      <c r="B11" s="28" t="s">
        <v>227</v>
      </c>
    </row>
    <row r="14" spans="2:4" x14ac:dyDescent="0.35">
      <c r="B14" s="28" t="s">
        <v>228</v>
      </c>
    </row>
    <row r="15" spans="2:4" x14ac:dyDescent="0.35">
      <c r="B15" s="28" t="s">
        <v>81</v>
      </c>
    </row>
    <row r="16" spans="2:4" x14ac:dyDescent="0.35">
      <c r="B16" s="28" t="s">
        <v>82</v>
      </c>
    </row>
    <row r="17" spans="2:2" x14ac:dyDescent="0.35">
      <c r="B17" s="28" t="s">
        <v>83</v>
      </c>
    </row>
    <row r="19" spans="2:2" x14ac:dyDescent="0.35">
      <c r="B19" s="28" t="s">
        <v>84</v>
      </c>
    </row>
    <row r="20" spans="2:2" x14ac:dyDescent="0.35">
      <c r="B20" s="28" t="s">
        <v>85</v>
      </c>
    </row>
    <row r="21" spans="2:2" x14ac:dyDescent="0.35">
      <c r="B21" s="28" t="s">
        <v>86</v>
      </c>
    </row>
    <row r="23" spans="2:2" x14ac:dyDescent="0.35">
      <c r="B23" s="28" t="s">
        <v>229</v>
      </c>
    </row>
    <row r="26" spans="2:2" x14ac:dyDescent="0.35">
      <c r="B26" s="28" t="s">
        <v>88</v>
      </c>
    </row>
    <row r="27" spans="2:2" x14ac:dyDescent="0.35">
      <c r="B27" s="64" t="s">
        <v>89</v>
      </c>
    </row>
    <row r="29" spans="2:2" x14ac:dyDescent="0.35">
      <c r="B29" s="28" t="s">
        <v>90</v>
      </c>
    </row>
    <row r="30" spans="2:2" x14ac:dyDescent="0.35">
      <c r="B30" s="65" t="s">
        <v>91</v>
      </c>
    </row>
    <row r="32" spans="2:2" x14ac:dyDescent="0.35">
      <c r="B32" s="29" t="str">
        <f ca="1">_xll.pyxll_logfile()</f>
        <v>C:\github\pyxll\python\deploy\x64\py37\debug\logs\pyxll.20191118.log</v>
      </c>
    </row>
  </sheetData>
  <phoneticPr fontId="5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Introduction</vt:lpstr>
      <vt:lpstr>System Check</vt:lpstr>
      <vt:lpstr>UDFs</vt:lpstr>
      <vt:lpstr>Arrays</vt:lpstr>
      <vt:lpstr>Pandas</vt:lpstr>
      <vt:lpstr>Objects</vt:lpstr>
      <vt:lpstr>Custom Types</vt:lpstr>
      <vt:lpstr>Automation</vt:lpstr>
      <vt:lpstr>RTD</vt:lpstr>
      <vt:lpstr>Async Functions</vt:lpstr>
      <vt:lpstr>Other</vt:lpstr>
      <vt:lpstr>button_output</vt:lpstr>
      <vt:lpstr>checkbox_output</vt:lpstr>
      <vt:lpstr>scrollbar_output</vt:lpstr>
    </vt:vector>
  </TitlesOfParts>
  <Company>CSL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2009-12-30T11:56:10Z</dcterms:created>
  <dcterms:modified xsi:type="dcterms:W3CDTF">2019-11-18T15:03:12Z</dcterms:modified>
</cp:coreProperties>
</file>