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\Moje projekty\Power BI\"/>
    </mc:Choice>
  </mc:AlternateContent>
  <xr:revisionPtr revIDLastSave="0" documentId="13_ncr:1_{8ADD89E1-4541-41DD-9DAF-4E1378AAE7B2}" xr6:coauthVersionLast="47" xr6:coauthVersionMax="47" xr10:uidLastSave="{00000000-0000-0000-0000-000000000000}"/>
  <bookViews>
    <workbookView xWindow="-120" yWindow="-120" windowWidth="29040" windowHeight="15720" xr2:uid="{46FD5123-EFB3-474E-996A-5E02557A8682}"/>
  </bookViews>
  <sheets>
    <sheet name="o NPU" sheetId="8" r:id="rId1"/>
    <sheet name="NPU_1a" sheetId="1" r:id="rId2"/>
    <sheet name="NPU_1b" sheetId="9" r:id="rId3"/>
    <sheet name="NPU_2" sheetId="2" r:id="rId4"/>
    <sheet name="NPU_3" sheetId="3" r:id="rId5"/>
    <sheet name="NPU_4" sheetId="4" r:id="rId6"/>
    <sheet name="NPU_5" sheetId="5" r:id="rId7"/>
    <sheet name="NPU_6" sheetId="6" r:id="rId8"/>
    <sheet name="NPU_7a" sheetId="7" r:id="rId9"/>
    <sheet name="NPU_7b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0" l="1"/>
  <c r="C8" i="10" s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13" i="7"/>
  <c r="C12" i="7"/>
  <c r="C11" i="7"/>
  <c r="C10" i="7"/>
  <c r="C8" i="7"/>
  <c r="B15" i="7"/>
  <c r="C4" i="7" s="1"/>
  <c r="B11" i="6"/>
  <c r="D7" i="5"/>
  <c r="D6" i="5"/>
  <c r="D5" i="5"/>
  <c r="D4" i="5"/>
  <c r="D3" i="5"/>
  <c r="F17" i="2"/>
  <c r="E17" i="2"/>
  <c r="D17" i="2"/>
  <c r="C17" i="2"/>
  <c r="B17" i="2"/>
  <c r="C5" i="7" l="1"/>
  <c r="C6" i="7"/>
  <c r="C7" i="7"/>
  <c r="C9" i="7"/>
  <c r="C3" i="10"/>
  <c r="C4" i="10"/>
  <c r="C5" i="10"/>
  <c r="C6" i="10"/>
  <c r="C7" i="10"/>
  <c r="C14" i="7"/>
  <c r="C3" i="7"/>
  <c r="C15" i="7" s="1"/>
</calcChain>
</file>

<file path=xl/sharedStrings.xml><?xml version="1.0" encoding="utf-8"?>
<sst xmlns="http://schemas.openxmlformats.org/spreadsheetml/2006/main" count="171" uniqueCount="127">
  <si>
    <t>Lednice</t>
  </si>
  <si>
    <t>Český Krumlov</t>
  </si>
  <si>
    <t>Hluboká nad Vltavou</t>
  </si>
  <si>
    <t>Karlštejn</t>
  </si>
  <si>
    <t>Valtice</t>
  </si>
  <si>
    <t>Bouzov</t>
  </si>
  <si>
    <t>Veveří</t>
  </si>
  <si>
    <t>Květná zahrada v Kroměříži</t>
  </si>
  <si>
    <t>Trosky</t>
  </si>
  <si>
    <t>Sychrov</t>
  </si>
  <si>
    <t>Konopiště</t>
  </si>
  <si>
    <t>Pernštejn</t>
  </si>
  <si>
    <t>Buchlovice</t>
  </si>
  <si>
    <t>Křivoklát</t>
  </si>
  <si>
    <t>Frýdlant</t>
  </si>
  <si>
    <t>Bítov</t>
  </si>
  <si>
    <t>Kuks</t>
  </si>
  <si>
    <t>Jindřichův Hradec</t>
  </si>
  <si>
    <t>Buchlov</t>
  </si>
  <si>
    <t>Bečov</t>
  </si>
  <si>
    <t>Bezděz</t>
  </si>
  <si>
    <t>Vranov nad Dyjí</t>
  </si>
  <si>
    <t>Rabí</t>
  </si>
  <si>
    <t>Červená Lhota</t>
  </si>
  <si>
    <t>Hradec nad Moravicí</t>
  </si>
  <si>
    <t>Žleby</t>
  </si>
  <si>
    <t>Telč</t>
  </si>
  <si>
    <t>Třeboň</t>
  </si>
  <si>
    <t>Velhartice</t>
  </si>
  <si>
    <t>Kunětická hora</t>
  </si>
  <si>
    <t>Přehled návštěvnosti památkových objektů ve správě NPÚ v roce 2023</t>
  </si>
  <si>
    <t>PRACOVIŠTĚ / PŮSOBNOST</t>
  </si>
  <si>
    <t>Počet nemovitých a movitých kulturních památek, národních  kulturních památek, památkových rezervací a památkových zón  v ČR k 31. prosinci 2023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</si>
  <si>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</si>
  <si>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</si>
  <si>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</si>
  <si>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</si>
  <si>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</si>
  <si>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</si>
  <si>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</si>
  <si>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</si>
  <si>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</si>
  <si>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</si>
  <si>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</si>
  <si>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</si>
  <si>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</si>
  <si>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</si>
  <si>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Celkem</t>
  </si>
  <si>
    <t>Nemovité kulturní památky</t>
  </si>
  <si>
    <t xml:space="preserve">Movité kulturní  památky </t>
  </si>
  <si>
    <t xml:space="preserve"> Evidence nemovitých kulturních památek zahrnuje počet rejstříkových čísel, z nichž některá ovšem zahrnují rozsáhlé areály a soubory. V památkovém katalogu je v současné době evidováno přes 162 000 jednotlivých nemovitých objektů, které jsou kulturními památkami. Rozepsání všech areálů a souborů na jednotlivé objekty nebylo ukončeno. </t>
  </si>
  <si>
    <t>Evidence movitých kulturních památek zahrnuje počet rejstříkových čísel, z nichž některá ovšem zahrnují rozsáhlé soubory předmětů. V případě mobiliárních fondů památkových objektů 131 rejstříkovým číslům odpovídá 1.308.271 památek (inventárních jednotek), v případě historických knihovních fondů 341 rejstříkovým číslům odpovídá cca 1.878.000 knižních svazků.</t>
  </si>
  <si>
    <t>Národní kulturní památky</t>
  </si>
  <si>
    <t>Památkové  rezervace</t>
  </si>
  <si>
    <t>Památkové zóny</t>
  </si>
  <si>
    <t>Počet rejstříkových čísel nemovitých kulturních památek; některé kulturní památky jsou na území více krajů a jsou v působnosti více pracovišť.</t>
  </si>
  <si>
    <t xml:space="preserve"> Počet rejstříkových čísel národních kulturních památek; některé národní kulturní památky jsou na území více krajů a jsou v působnosti více pracovišť. Není zahrnuto 18 národních kulturních památek, které byly prohlášeny Nařízením vlády č. 372/2023 ze dne 6.12.2023, nařízení nabývá účinnosti dnem 1.7.2024. </t>
  </si>
  <si>
    <t>Rok</t>
  </si>
  <si>
    <t>Výsledek hospodaření NPU v letech 2019 až 2023</t>
  </si>
  <si>
    <t>Výsledek hospodaření</t>
  </si>
  <si>
    <t>Hlavní činnost</t>
  </si>
  <si>
    <t>Jiná (hospodářská činnost)</t>
  </si>
  <si>
    <t>Příspěvek na provoz  (včetně Kulturní aktivity, PZAV, UNESCO)</t>
  </si>
  <si>
    <t>Dotační tituly</t>
  </si>
  <si>
    <t>Spolufinancováno EU (ESIF+FM)</t>
  </si>
  <si>
    <t>Výzkum, vývoj a inovace z MKČR</t>
  </si>
  <si>
    <t>Ostatní individuální a systémové dotace MKČR</t>
  </si>
  <si>
    <t>Mimorozpočtové zdroje</t>
  </si>
  <si>
    <t>Výzkum, vývoj a inovace mimo MKČR</t>
  </si>
  <si>
    <t>Ostatní mimorozpočtové zdroje (zejména ÚSC)</t>
  </si>
  <si>
    <t>TRANSFERY CELKEM</t>
  </si>
  <si>
    <t>Výnosy z transferů – rozdělení dle finančních zdrojů v tis. Kč v roce 2023</t>
  </si>
  <si>
    <t>Loket</t>
  </si>
  <si>
    <t>Ústí nad Labem</t>
  </si>
  <si>
    <t>Územní pracoviště</t>
  </si>
  <si>
    <t>Částka</t>
  </si>
  <si>
    <t>Liberec</t>
  </si>
  <si>
    <t>Plzeň</t>
  </si>
  <si>
    <t>Brno</t>
  </si>
  <si>
    <t>Pardubice</t>
  </si>
  <si>
    <t>Praha</t>
  </si>
  <si>
    <t>Olomouc</t>
  </si>
  <si>
    <t>Rozdělení prostředků na záchranné archeologické výzkumy dle územních pracovišť v roce 2023</t>
  </si>
  <si>
    <t>Ostrava</t>
  </si>
  <si>
    <t>Střední Čechy</t>
  </si>
  <si>
    <t>České Budějovice</t>
  </si>
  <si>
    <t>Josefov</t>
  </si>
  <si>
    <t>% z celkové částky</t>
  </si>
  <si>
    <t>Rozdělení prostředků na záchranné archeologické výzkumy dle účelu čerpání v roce 2023</t>
  </si>
  <si>
    <t>Mimořádné události</t>
  </si>
  <si>
    <t>Účel čerpání</t>
  </si>
  <si>
    <t>Archeologické výzkumy pro FO</t>
  </si>
  <si>
    <t>Zpracování staré zátěže archeologický nálezů z detektorových průzkumů</t>
  </si>
  <si>
    <t>Archeologické výzkumy na památkových objektech NPÚ</t>
  </si>
  <si>
    <t>Konzervace a analýzy</t>
  </si>
  <si>
    <t>Zdroj: Výroční zpráva NPU za rok 2023, dostupné z: https://www.npu.cz/vyrocni-zprávy</t>
  </si>
  <si>
    <t>Národní památkový ústav je největší příspěvkovou organizací Ministerstva kultury ČR. Současnými zákony, zejména zákonem památkovým, je mu svěřena řada odborných úkolů týkajících se státní památkové péče.</t>
  </si>
  <si>
    <t>Cíle a poslání NPÚ</t>
  </si>
  <si>
    <t>Činnost Národního památkového ústavu lze rozdělit na dvě základní části:</t>
  </si>
  <si>
    <t>odborné usměrňování péče o památky a památkově chráněná území a s tím související výzkum a vývoj</t>
  </si>
  <si>
    <t>péče o soubor zpřístupněných kulturních památek, zejména hradů a zámků, které jsou v přímé správě Národního památkového ústavu</t>
  </si>
  <si>
    <t>Zdroj: https://www.npu.cz/cs/o-nas/instituce</t>
  </si>
  <si>
    <t>Pořadí</t>
  </si>
  <si>
    <t>Památkový objekt ve správě NPÚ</t>
  </si>
  <si>
    <t>Počet návštěvníků</t>
  </si>
  <si>
    <r>
      <t>2023 </t>
    </r>
    <r>
      <rPr>
        <sz val="11"/>
        <color rgb="FF000000"/>
        <rFont val="Calibri"/>
        <family val="2"/>
        <charset val="238"/>
      </rPr>
      <t> </t>
    </r>
  </si>
  <si>
    <r>
      <t>2022</t>
    </r>
    <r>
      <rPr>
        <sz val="11"/>
        <color rgb="FF000000"/>
        <rFont val="Calibri"/>
        <family val="2"/>
        <charset val="238"/>
      </rPr>
      <t> </t>
    </r>
  </si>
  <si>
    <t>2020 </t>
  </si>
  <si>
    <r>
      <t>2019</t>
    </r>
    <r>
      <rPr>
        <b/>
        <sz val="11"/>
        <color rgb="FF000000"/>
        <rFont val="Calibri"/>
        <family val="2"/>
        <charset val="238"/>
      </rPr>
      <t> </t>
    </r>
  </si>
  <si>
    <t xml:space="preserve">Celkem 4,2 milionu lidí navštívilo v roce 2023 státní hrady, zámky a další památky ve správě Národního památkového ústavu. To je o 10 % víc než v předchozím roce. </t>
  </si>
  <si>
    <t>Nejnavštěvovanější jsou tradičně zámky Lednice, Valtice a Hluboká, hrad a zámek Český Krumlov a hrad Karlštejn. Největší nárůst zájmu turistů zaznamenaly památky po obnově, které zpřístupnily nové prostory a prohlídkové okruhy.</t>
  </si>
  <si>
    <t>Zdroj: https://www.npu.cz/cs/pro-media/102349-vyssi-navstevnost-zajem-o-pamatky-po-obnove-v-roce-2023-na-hrady-zamky-a-dalsi-objekty-ve-sprave-narodniho-pamatkoveho-ustavu-prislo-vic-nez-4-miliony-navstevniku</t>
  </si>
  <si>
    <t>Celková návštěvnost památek ve správě Národního památkového ústavu v letech 2019 až 2023</t>
  </si>
  <si>
    <t>Kraj</t>
  </si>
  <si>
    <t>Jihomoravský</t>
  </si>
  <si>
    <t>Jihočeský</t>
  </si>
  <si>
    <t>Středočeský</t>
  </si>
  <si>
    <t>Olomoucký</t>
  </si>
  <si>
    <t>Zlínský</t>
  </si>
  <si>
    <t>Liberecký</t>
  </si>
  <si>
    <t>Královehradecký</t>
  </si>
  <si>
    <t>Ústecký</t>
  </si>
  <si>
    <t>Plzeňský</t>
  </si>
  <si>
    <t>Moravskoslezský</t>
  </si>
  <si>
    <t>Vysočina</t>
  </si>
  <si>
    <t>Pardubický</t>
  </si>
  <si>
    <t>Celý název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</si>
</sst>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\ _K_č_-;\-* #,##0.00\ _K_č_-;_-* &quot;-&quot;??\ _K_č_-;_-@_-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rgb="FF212121"/>
      <name val="Arial"/>
      <family val="2"/>
      <charset val="238"/>
    </font>
    <font>
      <b/>
      <sz val="12"/>
      <color rgb="FF21212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21212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5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10" fontId="0" fillId="0" borderId="0" xfId="2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19</xdr:col>
      <xdr:colOff>211196</xdr:colOff>
      <xdr:row>48</xdr:row>
      <xdr:rowOff>67721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0B87DF-82C7-CB21-CEBC-D0EF65657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71650"/>
          <a:ext cx="11793596" cy="7497221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25</xdr:col>
      <xdr:colOff>95689</xdr:colOff>
      <xdr:row>6</xdr:row>
      <xdr:rowOff>28691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1FD600-0FC0-3853-E832-4B608D000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0" y="390525"/>
          <a:ext cx="3143689" cy="8287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29600</xdr:colOff>
      <xdr:row>36</xdr:row>
      <xdr:rowOff>67642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89F491-BD63-AB39-63BD-CB40C90E4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44800" cy="69256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210685</xdr:colOff>
      <xdr:row>18</xdr:row>
      <xdr:rowOff>95742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2EB9D3-79B0-829D-6D53-A4E2294BD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35485" cy="35247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0</xdr:row>
      <xdr:rowOff>0</xdr:rowOff>
    </xdr:from>
    <xdr:to>
      <xdr:col>17</xdr:col>
      <xdr:colOff>134424</xdr:colOff>
      <xdr:row>26</xdr:row>
      <xdr:rowOff>124534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A921D1-1F5E-EE3A-BF5C-D0D4D8A60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0"/>
          <a:ext cx="7697274" cy="50775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0</xdr:rowOff>
    </xdr:from>
    <xdr:to>
      <xdr:col>18</xdr:col>
      <xdr:colOff>467892</xdr:colOff>
      <xdr:row>37</xdr:row>
      <xdr:rowOff>96247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350DB-656F-AAE3-F511-71D811820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4775" y="0"/>
          <a:ext cx="8364117" cy="7144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FF6B2-7912-488A-AB32-4C7B1DFDEFF3}">
  <dimension ref="A1:R52"/>
  <sheetViews>
    <sheetView tabSelected="1" workbookViewId="0">
      <selection activeCell="A6" sqref="A6:A7"/>
    </sheetView>
  </sheetViews>
  <sheetFormatPr defaultRowHeight="15" x14ac:dyDescent="0.25"/>
  <sheetData>
    <row r="1" spans="1:18" ht="15.75" x14ac:dyDescent="0.25">
      <c r="A1" s="9" t="s">
        <v>96</v>
      </c>
    </row>
    <row r="3" spans="1:18" ht="15.75" x14ac:dyDescent="0.25">
      <c r="A3" s="10" t="s">
        <v>97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ht="15.75" x14ac:dyDescent="0.25">
      <c r="A4" s="10" t="s">
        <v>98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ht="15.75" x14ac:dyDescent="0.25">
      <c r="A5" s="12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ht="15.75" x14ac:dyDescent="0.25">
      <c r="A6" s="13" t="s">
        <v>99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ht="15.75" x14ac:dyDescent="0.25">
      <c r="A7" s="13" t="s">
        <v>100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52" spans="1:1" x14ac:dyDescent="0.25">
      <c r="A52" t="s">
        <v>101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8742-C368-43FC-B094-B187CFE90C92}">
  <dimension ref="A1:C11"/>
  <sheetViews>
    <sheetView workbookViewId="0">
      <selection activeCell="A22" sqref="A22"/>
    </sheetView>
  </sheetViews>
  <sheetFormatPr defaultRowHeight="15" x14ac:dyDescent="0.25"/>
  <cols>
    <col min="1" max="1" width="80.7109375" bestFit="1" customWidth="1"/>
    <col min="2" max="2" width="10.5703125" bestFit="1" customWidth="1"/>
    <col min="3" max="3" width="17.28515625" bestFit="1" customWidth="1"/>
    <col min="4" max="4" width="9" customWidth="1"/>
  </cols>
  <sheetData>
    <row r="1" spans="1:3" x14ac:dyDescent="0.25">
      <c r="A1" t="s">
        <v>88</v>
      </c>
      <c r="B1" s="2"/>
    </row>
    <row r="2" spans="1:3" x14ac:dyDescent="0.25">
      <c r="A2" t="s">
        <v>90</v>
      </c>
      <c r="B2" s="2" t="s">
        <v>75</v>
      </c>
      <c r="C2" t="s">
        <v>87</v>
      </c>
    </row>
    <row r="3" spans="1:3" x14ac:dyDescent="0.25">
      <c r="A3" t="s">
        <v>89</v>
      </c>
      <c r="B3" s="2">
        <v>60000</v>
      </c>
      <c r="C3" s="8">
        <f t="shared" ref="C3:C8" si="0">B3/$B$8</f>
        <v>6.7811643666087331E-3</v>
      </c>
    </row>
    <row r="4" spans="1:3" x14ac:dyDescent="0.25">
      <c r="A4" t="s">
        <v>91</v>
      </c>
      <c r="B4" s="2">
        <v>1358513</v>
      </c>
      <c r="C4" s="8">
        <f t="shared" si="0"/>
        <v>0.15353833245291215</v>
      </c>
    </row>
    <row r="5" spans="1:3" x14ac:dyDescent="0.25">
      <c r="A5" t="s">
        <v>92</v>
      </c>
      <c r="B5" s="2">
        <v>2812242</v>
      </c>
      <c r="C5" s="8">
        <f t="shared" si="0"/>
        <v>0.31783792067800792</v>
      </c>
    </row>
    <row r="6" spans="1:3" x14ac:dyDescent="0.25">
      <c r="A6" t="s">
        <v>93</v>
      </c>
      <c r="B6" s="2">
        <v>4574783</v>
      </c>
      <c r="C6" s="8">
        <f t="shared" si="0"/>
        <v>0.51703925774279003</v>
      </c>
    </row>
    <row r="7" spans="1:3" x14ac:dyDescent="0.25">
      <c r="A7" t="s">
        <v>94</v>
      </c>
      <c r="B7" s="2">
        <v>42500</v>
      </c>
      <c r="C7" s="8">
        <f t="shared" si="0"/>
        <v>4.8033247596811855E-3</v>
      </c>
    </row>
    <row r="8" spans="1:3" x14ac:dyDescent="0.25">
      <c r="A8" t="s">
        <v>47</v>
      </c>
      <c r="B8" s="2">
        <f>SUM(B3:B7)</f>
        <v>8848038</v>
      </c>
      <c r="C8" s="8">
        <f t="shared" si="0"/>
        <v>1</v>
      </c>
    </row>
    <row r="11" spans="1:3" x14ac:dyDescent="0.25">
      <c r="A1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88E5-5ECE-44D8-8ABD-99361A0BE582}">
  <dimension ref="A1:E33"/>
  <sheetViews>
    <sheetView workbookViewId="0">
      <selection activeCell="I7" sqref="I7"/>
    </sheetView>
  </sheetViews>
  <sheetFormatPr defaultRowHeight="15" x14ac:dyDescent="0.25"/>
  <cols>
    <col min="1" max="1" width="7.28515625" customWidth="1"/>
    <col min="2" max="2" width="30.7109375" bestFit="1" customWidth="1"/>
    <col min="3" max="3" width="17.28515625" bestFit="1" customWidth="1"/>
    <col min="4" max="4" width="16" bestFit="1" customWidth="1"/>
    <col min="5" max="5" width="19.85546875" bestFit="1" customWidth="1"/>
  </cols>
  <sheetData>
    <row r="1" spans="1:5" x14ac:dyDescent="0.25">
      <c r="A1" t="s">
        <v>30</v>
      </c>
    </row>
    <row r="2" spans="1:5" x14ac:dyDescent="0.25">
      <c r="A2" s="3" t="s">
        <v>102</v>
      </c>
      <c r="B2" s="3" t="s">
        <v>103</v>
      </c>
      <c r="C2" s="3" t="s">
        <v>104</v>
      </c>
      <c r="D2" s="3" t="s">
        <v>113</v>
      </c>
      <c r="E2" s="3" t="s">
        <v>126</v>
      </c>
    </row>
    <row r="3" spans="1:5" x14ac:dyDescent="0.25">
      <c r="A3" s="3">
        <v>1</v>
      </c>
      <c r="B3" s="3" t="s">
        <v>0</v>
      </c>
      <c r="C3" s="4">
        <v>349139</v>
      </c>
      <c r="D3" s="3" t="s">
        <v>114</v>
      </c>
      <c r="E3" s="3" t="str">
        <f>_xlfn.CONCAT(D3," kraj")</f>
        <v>Jihomoravský kraj</v>
      </c>
    </row>
    <row r="4" spans="1:5" x14ac:dyDescent="0.25">
      <c r="A4" s="3">
        <v>2</v>
      </c>
      <c r="B4" s="3" t="s">
        <v>1</v>
      </c>
      <c r="C4" s="4">
        <v>243166</v>
      </c>
      <c r="D4" s="3" t="s">
        <v>115</v>
      </c>
      <c r="E4" s="3" t="str">
        <f t="shared" ref="E4:E32" si="0">_xlfn.CONCAT(D4," kraj")</f>
        <v>Jihočeský kraj</v>
      </c>
    </row>
    <row r="5" spans="1:5" x14ac:dyDescent="0.25">
      <c r="A5" s="3">
        <v>3</v>
      </c>
      <c r="B5" s="3" t="s">
        <v>2</v>
      </c>
      <c r="C5" s="4">
        <v>201218</v>
      </c>
      <c r="D5" s="3" t="s">
        <v>115</v>
      </c>
      <c r="E5" s="3" t="str">
        <f t="shared" si="0"/>
        <v>Jihočeský kraj</v>
      </c>
    </row>
    <row r="6" spans="1:5" x14ac:dyDescent="0.25">
      <c r="A6" s="3">
        <v>4</v>
      </c>
      <c r="B6" s="3" t="s">
        <v>3</v>
      </c>
      <c r="C6" s="4">
        <v>175455</v>
      </c>
      <c r="D6" s="3" t="s">
        <v>116</v>
      </c>
      <c r="E6" s="3" t="str">
        <f t="shared" si="0"/>
        <v>Středočeský kraj</v>
      </c>
    </row>
    <row r="7" spans="1:5" x14ac:dyDescent="0.25">
      <c r="A7" s="3">
        <v>5</v>
      </c>
      <c r="B7" s="3" t="s">
        <v>4</v>
      </c>
      <c r="C7" s="4">
        <v>131031</v>
      </c>
      <c r="D7" s="3" t="s">
        <v>114</v>
      </c>
      <c r="E7" s="3" t="str">
        <f t="shared" si="0"/>
        <v>Jihomoravský kraj</v>
      </c>
    </row>
    <row r="8" spans="1:5" x14ac:dyDescent="0.25">
      <c r="A8" s="3">
        <v>6</v>
      </c>
      <c r="B8" s="3" t="s">
        <v>5</v>
      </c>
      <c r="C8" s="4">
        <v>119913</v>
      </c>
      <c r="D8" s="3" t="s">
        <v>117</v>
      </c>
      <c r="E8" s="3" t="str">
        <f t="shared" si="0"/>
        <v>Olomoucký kraj</v>
      </c>
    </row>
    <row r="9" spans="1:5" x14ac:dyDescent="0.25">
      <c r="A9" s="3">
        <v>7</v>
      </c>
      <c r="B9" s="3" t="s">
        <v>6</v>
      </c>
      <c r="C9" s="4">
        <v>98980</v>
      </c>
      <c r="D9" s="3" t="s">
        <v>115</v>
      </c>
      <c r="E9" s="3" t="str">
        <f t="shared" si="0"/>
        <v>Jihočeský kraj</v>
      </c>
    </row>
    <row r="10" spans="1:5" x14ac:dyDescent="0.25">
      <c r="A10" s="3">
        <v>8</v>
      </c>
      <c r="B10" s="3" t="s">
        <v>7</v>
      </c>
      <c r="C10" s="4">
        <v>96422</v>
      </c>
      <c r="D10" s="3" t="s">
        <v>118</v>
      </c>
      <c r="E10" s="3" t="str">
        <f t="shared" si="0"/>
        <v>Zlínský kraj</v>
      </c>
    </row>
    <row r="11" spans="1:5" x14ac:dyDescent="0.25">
      <c r="A11" s="3">
        <v>9</v>
      </c>
      <c r="B11" s="3" t="s">
        <v>8</v>
      </c>
      <c r="C11" s="4">
        <v>95166</v>
      </c>
      <c r="D11" s="3" t="s">
        <v>119</v>
      </c>
      <c r="E11" s="3" t="str">
        <f t="shared" si="0"/>
        <v>Liberecký kraj</v>
      </c>
    </row>
    <row r="12" spans="1:5" x14ac:dyDescent="0.25">
      <c r="A12" s="3">
        <v>10</v>
      </c>
      <c r="B12" s="3" t="s">
        <v>9</v>
      </c>
      <c r="C12" s="4">
        <v>87654</v>
      </c>
      <c r="D12" s="3" t="s">
        <v>119</v>
      </c>
      <c r="E12" s="3" t="str">
        <f t="shared" si="0"/>
        <v>Liberecký kraj</v>
      </c>
    </row>
    <row r="13" spans="1:5" x14ac:dyDescent="0.25">
      <c r="A13" s="3">
        <v>11</v>
      </c>
      <c r="B13" s="3" t="s">
        <v>10</v>
      </c>
      <c r="C13" s="4">
        <v>84966</v>
      </c>
      <c r="D13" s="3" t="s">
        <v>116</v>
      </c>
      <c r="E13" s="3" t="str">
        <f t="shared" si="0"/>
        <v>Středočeský kraj</v>
      </c>
    </row>
    <row r="14" spans="1:5" x14ac:dyDescent="0.25">
      <c r="A14" s="3">
        <v>12</v>
      </c>
      <c r="B14" s="3" t="s">
        <v>11</v>
      </c>
      <c r="C14" s="4">
        <v>81154</v>
      </c>
      <c r="D14" s="3" t="s">
        <v>114</v>
      </c>
      <c r="E14" s="3" t="str">
        <f t="shared" si="0"/>
        <v>Jihomoravský kraj</v>
      </c>
    </row>
    <row r="15" spans="1:5" x14ac:dyDescent="0.25">
      <c r="A15" s="3">
        <v>13</v>
      </c>
      <c r="B15" s="3" t="s">
        <v>12</v>
      </c>
      <c r="C15" s="4">
        <v>80176</v>
      </c>
      <c r="D15" s="3" t="s">
        <v>118</v>
      </c>
      <c r="E15" s="3" t="str">
        <f t="shared" si="0"/>
        <v>Zlínský kraj</v>
      </c>
    </row>
    <row r="16" spans="1:5" x14ac:dyDescent="0.25">
      <c r="A16" s="3">
        <v>14</v>
      </c>
      <c r="B16" s="3" t="s">
        <v>13</v>
      </c>
      <c r="C16" s="4">
        <v>76537</v>
      </c>
      <c r="D16" s="3" t="s">
        <v>116</v>
      </c>
      <c r="E16" s="3" t="str">
        <f t="shared" si="0"/>
        <v>Středočeský kraj</v>
      </c>
    </row>
    <row r="17" spans="1:5" x14ac:dyDescent="0.25">
      <c r="A17" s="3">
        <v>15</v>
      </c>
      <c r="B17" s="3" t="s">
        <v>14</v>
      </c>
      <c r="C17" s="4">
        <v>66226</v>
      </c>
      <c r="D17" s="3" t="s">
        <v>119</v>
      </c>
      <c r="E17" s="3" t="str">
        <f t="shared" si="0"/>
        <v>Liberecký kraj</v>
      </c>
    </row>
    <row r="18" spans="1:5" x14ac:dyDescent="0.25">
      <c r="A18" s="3">
        <v>16</v>
      </c>
      <c r="B18" s="3" t="s">
        <v>15</v>
      </c>
      <c r="C18" s="4">
        <v>64033</v>
      </c>
      <c r="D18" s="3" t="s">
        <v>114</v>
      </c>
      <c r="E18" s="3" t="str">
        <f t="shared" si="0"/>
        <v>Jihomoravský kraj</v>
      </c>
    </row>
    <row r="19" spans="1:5" x14ac:dyDescent="0.25">
      <c r="A19" s="3">
        <v>17</v>
      </c>
      <c r="B19" s="3" t="s">
        <v>16</v>
      </c>
      <c r="C19" s="4">
        <v>62942</v>
      </c>
      <c r="D19" s="3" t="s">
        <v>120</v>
      </c>
      <c r="E19" s="3" t="str">
        <f t="shared" si="0"/>
        <v>Královehradecký kraj</v>
      </c>
    </row>
    <row r="20" spans="1:5" x14ac:dyDescent="0.25">
      <c r="A20" s="3">
        <v>18</v>
      </c>
      <c r="B20" s="3" t="s">
        <v>17</v>
      </c>
      <c r="C20" s="4">
        <v>62893</v>
      </c>
      <c r="D20" s="3" t="s">
        <v>115</v>
      </c>
      <c r="E20" s="3" t="str">
        <f t="shared" si="0"/>
        <v>Jihočeský kraj</v>
      </c>
    </row>
    <row r="21" spans="1:5" x14ac:dyDescent="0.25">
      <c r="A21" s="3">
        <v>19</v>
      </c>
      <c r="B21" s="3" t="s">
        <v>18</v>
      </c>
      <c r="C21" s="4">
        <v>59149</v>
      </c>
      <c r="D21" s="3" t="s">
        <v>118</v>
      </c>
      <c r="E21" s="3" t="str">
        <f t="shared" si="0"/>
        <v>Zlínský kraj</v>
      </c>
    </row>
    <row r="22" spans="1:5" x14ac:dyDescent="0.25">
      <c r="A22" s="3">
        <v>20</v>
      </c>
      <c r="B22" s="3" t="s">
        <v>19</v>
      </c>
      <c r="C22" s="4">
        <v>58947</v>
      </c>
      <c r="D22" s="3" t="s">
        <v>121</v>
      </c>
      <c r="E22" s="3" t="str">
        <f t="shared" si="0"/>
        <v>Ústecký kraj</v>
      </c>
    </row>
    <row r="23" spans="1:5" x14ac:dyDescent="0.25">
      <c r="A23" s="3">
        <v>21</v>
      </c>
      <c r="B23" s="3" t="s">
        <v>20</v>
      </c>
      <c r="C23" s="4">
        <v>55037</v>
      </c>
      <c r="D23" s="3" t="s">
        <v>119</v>
      </c>
      <c r="E23" s="3" t="str">
        <f t="shared" si="0"/>
        <v>Liberecký kraj</v>
      </c>
    </row>
    <row r="24" spans="1:5" x14ac:dyDescent="0.25">
      <c r="A24" s="3">
        <v>22</v>
      </c>
      <c r="B24" s="3" t="s">
        <v>21</v>
      </c>
      <c r="C24" s="4">
        <v>54778</v>
      </c>
      <c r="D24" s="3" t="s">
        <v>114</v>
      </c>
      <c r="E24" s="3" t="str">
        <f t="shared" si="0"/>
        <v>Jihomoravský kraj</v>
      </c>
    </row>
    <row r="25" spans="1:5" x14ac:dyDescent="0.25">
      <c r="A25" s="3">
        <v>23</v>
      </c>
      <c r="B25" s="3" t="s">
        <v>22</v>
      </c>
      <c r="C25" s="4">
        <v>54063</v>
      </c>
      <c r="D25" s="3" t="s">
        <v>122</v>
      </c>
      <c r="E25" s="3" t="str">
        <f t="shared" si="0"/>
        <v>Plzeňský kraj</v>
      </c>
    </row>
    <row r="26" spans="1:5" x14ac:dyDescent="0.25">
      <c r="A26" s="3">
        <v>24</v>
      </c>
      <c r="B26" s="3" t="s">
        <v>23</v>
      </c>
      <c r="C26" s="4">
        <v>53774</v>
      </c>
      <c r="D26" s="3" t="s">
        <v>115</v>
      </c>
      <c r="E26" s="3" t="str">
        <f t="shared" si="0"/>
        <v>Jihočeský kraj</v>
      </c>
    </row>
    <row r="27" spans="1:5" x14ac:dyDescent="0.25">
      <c r="A27" s="3">
        <v>25</v>
      </c>
      <c r="B27" s="3" t="s">
        <v>24</v>
      </c>
      <c r="C27" s="4">
        <v>49901</v>
      </c>
      <c r="D27" s="3" t="s">
        <v>123</v>
      </c>
      <c r="E27" s="3" t="str">
        <f t="shared" si="0"/>
        <v>Moravskoslezský kraj</v>
      </c>
    </row>
    <row r="28" spans="1:5" x14ac:dyDescent="0.25">
      <c r="A28" s="3">
        <v>26</v>
      </c>
      <c r="B28" s="3" t="s">
        <v>25</v>
      </c>
      <c r="C28" s="4">
        <v>49028</v>
      </c>
      <c r="D28" s="3" t="s">
        <v>116</v>
      </c>
      <c r="E28" s="3" t="str">
        <f t="shared" si="0"/>
        <v>Středočeský kraj</v>
      </c>
    </row>
    <row r="29" spans="1:5" x14ac:dyDescent="0.25">
      <c r="A29" s="3">
        <v>27</v>
      </c>
      <c r="B29" s="3" t="s">
        <v>26</v>
      </c>
      <c r="C29" s="4">
        <v>48697</v>
      </c>
      <c r="D29" s="3" t="s">
        <v>124</v>
      </c>
      <c r="E29" s="3" t="str">
        <f t="shared" si="0"/>
        <v>Vysočina kraj</v>
      </c>
    </row>
    <row r="30" spans="1:5" x14ac:dyDescent="0.25">
      <c r="A30" s="3">
        <v>28</v>
      </c>
      <c r="B30" s="3" t="s">
        <v>27</v>
      </c>
      <c r="C30" s="4">
        <v>48057</v>
      </c>
      <c r="D30" s="3" t="s">
        <v>115</v>
      </c>
      <c r="E30" s="3" t="str">
        <f t="shared" si="0"/>
        <v>Jihočeský kraj</v>
      </c>
    </row>
    <row r="31" spans="1:5" x14ac:dyDescent="0.25">
      <c r="A31" s="3">
        <v>29</v>
      </c>
      <c r="B31" s="3" t="s">
        <v>28</v>
      </c>
      <c r="C31" s="4">
        <v>45310</v>
      </c>
      <c r="D31" s="3" t="s">
        <v>122</v>
      </c>
      <c r="E31" s="3" t="str">
        <f t="shared" si="0"/>
        <v>Plzeňský kraj</v>
      </c>
    </row>
    <row r="32" spans="1:5" x14ac:dyDescent="0.25">
      <c r="A32" s="3">
        <v>30</v>
      </c>
      <c r="B32" s="3" t="s">
        <v>29</v>
      </c>
      <c r="C32" s="4">
        <v>42347</v>
      </c>
      <c r="D32" s="3" t="s">
        <v>125</v>
      </c>
      <c r="E32" s="3" t="str">
        <f t="shared" si="0"/>
        <v>Pardubický kraj</v>
      </c>
    </row>
    <row r="33" spans="1:1" x14ac:dyDescent="0.25">
      <c r="A33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7AE8-AF47-49E4-A8F0-ACA1B3A77F77}">
  <dimension ref="A1:B14"/>
  <sheetViews>
    <sheetView workbookViewId="0">
      <selection activeCell="C2" sqref="C2"/>
    </sheetView>
  </sheetViews>
  <sheetFormatPr defaultRowHeight="15" x14ac:dyDescent="0.25"/>
  <cols>
    <col min="2" max="2" width="17.28515625" bestFit="1" customWidth="1"/>
  </cols>
  <sheetData>
    <row r="1" spans="1:2" x14ac:dyDescent="0.25">
      <c r="A1" t="s">
        <v>112</v>
      </c>
    </row>
    <row r="2" spans="1:2" x14ac:dyDescent="0.25">
      <c r="A2" t="s">
        <v>57</v>
      </c>
      <c r="B2" t="s">
        <v>104</v>
      </c>
    </row>
    <row r="3" spans="1:2" x14ac:dyDescent="0.25">
      <c r="A3" t="s">
        <v>105</v>
      </c>
      <c r="B3" s="2">
        <v>4231017</v>
      </c>
    </row>
    <row r="4" spans="1:2" x14ac:dyDescent="0.25">
      <c r="A4" t="s">
        <v>106</v>
      </c>
      <c r="B4" s="2">
        <v>3829275</v>
      </c>
    </row>
    <row r="5" spans="1:2" x14ac:dyDescent="0.25">
      <c r="A5" s="14">
        <v>2021</v>
      </c>
      <c r="B5" s="2">
        <v>3301928</v>
      </c>
    </row>
    <row r="6" spans="1:2" x14ac:dyDescent="0.25">
      <c r="A6" t="s">
        <v>107</v>
      </c>
      <c r="B6" s="2">
        <v>3358285</v>
      </c>
    </row>
    <row r="7" spans="1:2" x14ac:dyDescent="0.25">
      <c r="A7" t="s">
        <v>108</v>
      </c>
      <c r="B7" s="2">
        <v>5273859</v>
      </c>
    </row>
    <row r="10" spans="1:2" x14ac:dyDescent="0.25">
      <c r="A10" s="15" t="s">
        <v>109</v>
      </c>
    </row>
    <row r="11" spans="1:2" s="15" customFormat="1" ht="12.75" x14ac:dyDescent="0.2">
      <c r="A11" s="15" t="s">
        <v>110</v>
      </c>
    </row>
    <row r="14" spans="1:2" x14ac:dyDescent="0.25">
      <c r="A14" t="s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C148-20F0-4D29-9BD5-183CB912E153}">
  <dimension ref="A1:F28"/>
  <sheetViews>
    <sheetView workbookViewId="0">
      <selection activeCell="A22" sqref="A22"/>
    </sheetView>
  </sheetViews>
  <sheetFormatPr defaultRowHeight="15" x14ac:dyDescent="0.25"/>
  <cols>
    <col min="1" max="1" width="32.28515625" customWidth="1"/>
    <col min="2" max="2" width="25.7109375" bestFit="1" customWidth="1"/>
    <col min="3" max="3" width="23.85546875" bestFit="1" customWidth="1"/>
    <col min="4" max="4" width="23.7109375" bestFit="1" customWidth="1"/>
    <col min="5" max="5" width="20.5703125" bestFit="1" customWidth="1"/>
    <col min="6" max="6" width="15.5703125" bestFit="1" customWidth="1"/>
  </cols>
  <sheetData>
    <row r="1" spans="1:6" x14ac:dyDescent="0.25">
      <c r="A1" t="s">
        <v>32</v>
      </c>
    </row>
    <row r="2" spans="1:6" x14ac:dyDescent="0.25">
      <c r="A2" s="3" t="s">
        <v>31</v>
      </c>
      <c r="B2" s="3" t="s">
        <v>48</v>
      </c>
      <c r="C2" s="3" t="s">
        <v>49</v>
      </c>
      <c r="D2" s="3" t="s">
        <v>52</v>
      </c>
      <c r="E2" s="3" t="s">
        <v>53</v>
      </c>
      <c r="F2" s="3" t="s">
        <v>54</v>
      </c>
    </row>
    <row r="3" spans="1:6" x14ac:dyDescent="0.25">
      <c r="A3" s="3" t="s">
        <v>33</v>
      </c>
      <c r="B3" s="3">
        <v>2121</v>
      </c>
      <c r="C3" s="3">
        <v>10546</v>
      </c>
      <c r="D3" s="3">
        <v>60</v>
      </c>
      <c r="E3" s="3">
        <v>3</v>
      </c>
      <c r="F3" s="3">
        <v>18</v>
      </c>
    </row>
    <row r="4" spans="1:6" x14ac:dyDescent="0.25">
      <c r="A4" s="3" t="s">
        <v>34</v>
      </c>
      <c r="B4" s="3">
        <v>4387</v>
      </c>
      <c r="C4" s="3">
        <v>5145</v>
      </c>
      <c r="D4" s="3">
        <v>38</v>
      </c>
      <c r="E4" s="3">
        <v>14</v>
      </c>
      <c r="F4" s="3">
        <v>62</v>
      </c>
    </row>
    <row r="5" spans="1:6" x14ac:dyDescent="0.25">
      <c r="A5" s="3" t="s">
        <v>35</v>
      </c>
      <c r="B5" s="3">
        <v>5107</v>
      </c>
      <c r="C5" s="3">
        <v>3016</v>
      </c>
      <c r="D5" s="3">
        <v>41</v>
      </c>
      <c r="E5" s="3">
        <v>24</v>
      </c>
      <c r="F5" s="3">
        <v>86</v>
      </c>
    </row>
    <row r="6" spans="1:6" x14ac:dyDescent="0.25">
      <c r="A6" s="3" t="s">
        <v>36</v>
      </c>
      <c r="B6" s="3">
        <v>3232</v>
      </c>
      <c r="C6" s="3">
        <v>3595</v>
      </c>
      <c r="D6" s="3">
        <v>26</v>
      </c>
      <c r="E6" s="3">
        <v>8</v>
      </c>
      <c r="F6" s="3">
        <v>67</v>
      </c>
    </row>
    <row r="7" spans="1:6" x14ac:dyDescent="0.25">
      <c r="A7" s="3" t="s">
        <v>37</v>
      </c>
      <c r="B7" s="3">
        <v>1449</v>
      </c>
      <c r="C7" s="3">
        <v>1237</v>
      </c>
      <c r="D7" s="3">
        <v>16</v>
      </c>
      <c r="E7" s="3">
        <v>9</v>
      </c>
      <c r="F7" s="3">
        <v>24</v>
      </c>
    </row>
    <row r="8" spans="1:6" x14ac:dyDescent="0.25">
      <c r="A8" s="3" t="s">
        <v>38</v>
      </c>
      <c r="B8" s="3">
        <v>3570</v>
      </c>
      <c r="C8" s="3">
        <v>2463</v>
      </c>
      <c r="D8" s="3">
        <v>18</v>
      </c>
      <c r="E8" s="3">
        <v>9</v>
      </c>
      <c r="F8" s="3">
        <v>34</v>
      </c>
    </row>
    <row r="9" spans="1:6" x14ac:dyDescent="0.25">
      <c r="A9" s="3" t="s">
        <v>39</v>
      </c>
      <c r="B9" s="3">
        <v>2260</v>
      </c>
      <c r="C9" s="3">
        <v>910</v>
      </c>
      <c r="D9" s="3">
        <v>15</v>
      </c>
      <c r="E9" s="3">
        <v>8</v>
      </c>
      <c r="F9" s="3">
        <v>28</v>
      </c>
    </row>
    <row r="10" spans="1:6" x14ac:dyDescent="0.25">
      <c r="A10" s="3" t="s">
        <v>40</v>
      </c>
      <c r="B10" s="3">
        <v>3084</v>
      </c>
      <c r="C10" s="3">
        <v>2473</v>
      </c>
      <c r="D10" s="3">
        <v>34</v>
      </c>
      <c r="E10" s="3">
        <v>7</v>
      </c>
      <c r="F10" s="3">
        <v>35</v>
      </c>
    </row>
    <row r="11" spans="1:6" x14ac:dyDescent="0.25">
      <c r="A11" s="3" t="s">
        <v>41</v>
      </c>
      <c r="B11" s="3">
        <v>2119</v>
      </c>
      <c r="C11" s="3">
        <v>2185</v>
      </c>
      <c r="D11" s="3">
        <v>20</v>
      </c>
      <c r="E11" s="3">
        <v>5</v>
      </c>
      <c r="F11" s="3">
        <v>24</v>
      </c>
    </row>
    <row r="12" spans="1:6" x14ac:dyDescent="0.25">
      <c r="A12" s="3" t="s">
        <v>42</v>
      </c>
      <c r="B12" s="3">
        <v>2977</v>
      </c>
      <c r="C12" s="3">
        <v>2424</v>
      </c>
      <c r="D12" s="3">
        <v>16</v>
      </c>
      <c r="E12" s="3">
        <v>6</v>
      </c>
      <c r="F12" s="3">
        <v>28</v>
      </c>
    </row>
    <row r="13" spans="1:6" x14ac:dyDescent="0.25">
      <c r="A13" s="3" t="s">
        <v>43</v>
      </c>
      <c r="B13" s="3">
        <v>3153</v>
      </c>
      <c r="C13" s="3">
        <v>5395</v>
      </c>
      <c r="D13" s="3">
        <v>42</v>
      </c>
      <c r="E13" s="3">
        <v>9</v>
      </c>
      <c r="F13" s="3">
        <v>27</v>
      </c>
    </row>
    <row r="14" spans="1:6" x14ac:dyDescent="0.25">
      <c r="A14" s="3" t="s">
        <v>44</v>
      </c>
      <c r="B14" s="3">
        <v>2215</v>
      </c>
      <c r="C14" s="3">
        <v>5333</v>
      </c>
      <c r="D14" s="3">
        <v>16</v>
      </c>
      <c r="E14" s="3">
        <v>3</v>
      </c>
      <c r="F14" s="3">
        <v>26</v>
      </c>
    </row>
    <row r="15" spans="1:6" x14ac:dyDescent="0.25">
      <c r="A15" s="3" t="s">
        <v>45</v>
      </c>
      <c r="B15" s="3">
        <v>1333</v>
      </c>
      <c r="C15" s="3">
        <v>1450</v>
      </c>
      <c r="D15" s="3">
        <v>16</v>
      </c>
      <c r="E15" s="3">
        <v>4</v>
      </c>
      <c r="F15" s="3">
        <v>17</v>
      </c>
    </row>
    <row r="16" spans="1:6" x14ac:dyDescent="0.25">
      <c r="A16" s="3" t="s">
        <v>46</v>
      </c>
      <c r="B16" s="3">
        <v>2001</v>
      </c>
      <c r="C16" s="3">
        <v>2688</v>
      </c>
      <c r="D16" s="3">
        <v>21</v>
      </c>
      <c r="E16" s="3">
        <v>5</v>
      </c>
      <c r="F16" s="3">
        <v>25</v>
      </c>
    </row>
    <row r="17" spans="1:6" x14ac:dyDescent="0.25">
      <c r="A17" s="3" t="s">
        <v>47</v>
      </c>
      <c r="B17" s="3">
        <f>SUM(B3:B16)</f>
        <v>39008</v>
      </c>
      <c r="C17" s="3">
        <f>SUM(C3:C16)</f>
        <v>48860</v>
      </c>
      <c r="D17" s="3">
        <f>SUM(D3:D16)</f>
        <v>379</v>
      </c>
      <c r="E17" s="3">
        <f>SUM(E3:E16)</f>
        <v>114</v>
      </c>
      <c r="F17" s="3">
        <f>SUM(F3:F16)</f>
        <v>501</v>
      </c>
    </row>
    <row r="20" spans="1:6" x14ac:dyDescent="0.25">
      <c r="A20" t="s">
        <v>50</v>
      </c>
    </row>
    <row r="22" spans="1:6" x14ac:dyDescent="0.25">
      <c r="A22" t="s">
        <v>51</v>
      </c>
    </row>
    <row r="24" spans="1:6" x14ac:dyDescent="0.25">
      <c r="A24" t="s">
        <v>55</v>
      </c>
    </row>
    <row r="26" spans="1:6" x14ac:dyDescent="0.25">
      <c r="A26" t="s">
        <v>56</v>
      </c>
    </row>
    <row r="28" spans="1:6" x14ac:dyDescent="0.25">
      <c r="A28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AF25B-4934-4350-9D2E-28BB8EF6DE03}">
  <dimension ref="A39"/>
  <sheetViews>
    <sheetView topLeftCell="A22" workbookViewId="0">
      <selection activeCell="A39" sqref="A39"/>
    </sheetView>
  </sheetViews>
  <sheetFormatPr defaultRowHeight="15" x14ac:dyDescent="0.25"/>
  <sheetData>
    <row r="39" spans="1:1" x14ac:dyDescent="0.25">
      <c r="A39" t="s">
        <v>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FC6B-0E8C-42F4-9198-8FEB2C51B9FB}">
  <dimension ref="A21"/>
  <sheetViews>
    <sheetView workbookViewId="0">
      <selection activeCell="A21" sqref="A21"/>
    </sheetView>
  </sheetViews>
  <sheetFormatPr defaultRowHeight="15" x14ac:dyDescent="0.25"/>
  <sheetData>
    <row r="21" spans="1:1" x14ac:dyDescent="0.25">
      <c r="A21" t="s">
        <v>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2B43-73A6-453A-95A7-5A7470072997}">
  <dimension ref="A1:D31"/>
  <sheetViews>
    <sheetView workbookViewId="0">
      <selection activeCell="J29" sqref="J29"/>
    </sheetView>
  </sheetViews>
  <sheetFormatPr defaultRowHeight="15" x14ac:dyDescent="0.25"/>
  <cols>
    <col min="2" max="2" width="20.85546875" bestFit="1" customWidth="1"/>
    <col min="3" max="3" width="13.42578125" bestFit="1" customWidth="1"/>
    <col min="4" max="4" width="24.7109375" bestFit="1" customWidth="1"/>
  </cols>
  <sheetData>
    <row r="1" spans="1:4" x14ac:dyDescent="0.25">
      <c r="A1" t="s">
        <v>58</v>
      </c>
    </row>
    <row r="2" spans="1:4" x14ac:dyDescent="0.25">
      <c r="A2" t="s">
        <v>57</v>
      </c>
      <c r="B2" t="s">
        <v>59</v>
      </c>
      <c r="C2" t="s">
        <v>60</v>
      </c>
      <c r="D2" t="s">
        <v>61</v>
      </c>
    </row>
    <row r="3" spans="1:4" x14ac:dyDescent="0.25">
      <c r="A3">
        <v>2019</v>
      </c>
      <c r="B3" s="1">
        <v>4603207.54</v>
      </c>
      <c r="C3" s="1">
        <v>2456858.54</v>
      </c>
      <c r="D3" s="5">
        <f>B3-C3</f>
        <v>2146349</v>
      </c>
    </row>
    <row r="4" spans="1:4" x14ac:dyDescent="0.25">
      <c r="A4">
        <v>2020</v>
      </c>
      <c r="B4" s="1">
        <v>1590021.72</v>
      </c>
      <c r="C4" s="1">
        <v>0</v>
      </c>
      <c r="D4" s="5">
        <f>B4-C4</f>
        <v>1590021.72</v>
      </c>
    </row>
    <row r="5" spans="1:4" x14ac:dyDescent="0.25">
      <c r="A5">
        <v>2021</v>
      </c>
      <c r="B5">
        <v>0</v>
      </c>
      <c r="C5" s="1">
        <v>-1772452.51</v>
      </c>
      <c r="D5" s="5">
        <f>B5-C5</f>
        <v>1772452.51</v>
      </c>
    </row>
    <row r="6" spans="1:4" x14ac:dyDescent="0.25">
      <c r="A6">
        <v>2022</v>
      </c>
      <c r="B6">
        <v>0</v>
      </c>
      <c r="C6" s="1">
        <v>-1909477.59</v>
      </c>
      <c r="D6" s="5">
        <f>B6-C6</f>
        <v>1909477.59</v>
      </c>
    </row>
    <row r="7" spans="1:4" x14ac:dyDescent="0.25">
      <c r="A7">
        <v>2023</v>
      </c>
      <c r="B7">
        <v>0</v>
      </c>
      <c r="C7" s="1">
        <v>-1233622.4099999999</v>
      </c>
      <c r="D7" s="5">
        <f>B7-C7</f>
        <v>1233622.4099999999</v>
      </c>
    </row>
    <row r="31" spans="1:1" x14ac:dyDescent="0.25">
      <c r="A31" t="s">
        <v>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15CD-6927-4FA4-B9C0-8DD535205781}">
  <dimension ref="A2:F14"/>
  <sheetViews>
    <sheetView workbookViewId="0">
      <selection activeCell="A14" sqref="A14"/>
    </sheetView>
  </sheetViews>
  <sheetFormatPr defaultRowHeight="15" x14ac:dyDescent="0.25"/>
  <cols>
    <col min="1" max="1" width="73.85546875" bestFit="1" customWidth="1"/>
    <col min="2" max="2" width="13.28515625" bestFit="1" customWidth="1"/>
  </cols>
  <sheetData>
    <row r="2" spans="1:6" x14ac:dyDescent="0.25">
      <c r="A2" t="s">
        <v>71</v>
      </c>
      <c r="B2">
        <v>2023</v>
      </c>
    </row>
    <row r="3" spans="1:6" x14ac:dyDescent="0.25">
      <c r="A3" s="6" t="s">
        <v>62</v>
      </c>
      <c r="B3" s="2">
        <v>1277066</v>
      </c>
      <c r="C3" s="7"/>
      <c r="D3" s="7"/>
      <c r="E3" s="7"/>
      <c r="F3" s="7"/>
    </row>
    <row r="4" spans="1:6" x14ac:dyDescent="0.25">
      <c r="A4" t="s">
        <v>63</v>
      </c>
      <c r="B4" s="2">
        <v>558122</v>
      </c>
      <c r="C4" s="7"/>
      <c r="D4" s="7"/>
      <c r="E4" s="7"/>
      <c r="F4" s="7"/>
    </row>
    <row r="5" spans="1:6" x14ac:dyDescent="0.25">
      <c r="A5" t="s">
        <v>64</v>
      </c>
      <c r="B5" s="2">
        <v>227541</v>
      </c>
      <c r="C5" s="7"/>
      <c r="D5" s="7"/>
      <c r="E5" s="7"/>
      <c r="F5" s="7"/>
    </row>
    <row r="6" spans="1:6" x14ac:dyDescent="0.25">
      <c r="A6" t="s">
        <v>65</v>
      </c>
      <c r="B6" s="2">
        <v>45831</v>
      </c>
      <c r="C6" s="7"/>
      <c r="D6" s="7"/>
      <c r="E6" s="7"/>
      <c r="F6" s="7"/>
    </row>
    <row r="7" spans="1:6" x14ac:dyDescent="0.25">
      <c r="A7" t="s">
        <v>66</v>
      </c>
      <c r="B7" s="2">
        <v>284749</v>
      </c>
      <c r="C7" s="7"/>
      <c r="D7" s="7"/>
      <c r="E7" s="7"/>
      <c r="F7" s="7"/>
    </row>
    <row r="8" spans="1:6" x14ac:dyDescent="0.25">
      <c r="A8" t="s">
        <v>67</v>
      </c>
      <c r="B8" s="2">
        <v>13795</v>
      </c>
      <c r="C8" s="7"/>
      <c r="D8" s="7"/>
      <c r="E8" s="7"/>
      <c r="F8" s="7"/>
    </row>
    <row r="9" spans="1:6" x14ac:dyDescent="0.25">
      <c r="A9" t="s">
        <v>68</v>
      </c>
      <c r="B9" s="2">
        <v>542</v>
      </c>
      <c r="C9" s="7"/>
      <c r="D9" s="7"/>
      <c r="E9" s="7"/>
      <c r="F9" s="7"/>
    </row>
    <row r="10" spans="1:6" x14ac:dyDescent="0.25">
      <c r="A10" t="s">
        <v>69</v>
      </c>
      <c r="B10" s="2">
        <v>13252</v>
      </c>
      <c r="C10" s="7"/>
      <c r="D10" s="7"/>
      <c r="E10" s="7"/>
      <c r="F10" s="7"/>
    </row>
    <row r="11" spans="1:6" x14ac:dyDescent="0.25">
      <c r="A11" t="s">
        <v>70</v>
      </c>
      <c r="B11" s="2">
        <f>SUM(B3:B10)</f>
        <v>2420898</v>
      </c>
      <c r="C11" s="7"/>
      <c r="D11" s="7"/>
      <c r="E11" s="7"/>
      <c r="F11" s="7"/>
    </row>
    <row r="14" spans="1:6" x14ac:dyDescent="0.25">
      <c r="A14" t="s">
        <v>95</v>
      </c>
    </row>
  </sheetData>
  <pageMargins left="0.7" right="0.7" top="0.75" bottom="0.75" header="0.3" footer="0.3"/>
  <ignoredErrors>
    <ignoredError sqref="B1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1C70-FA4E-4BE1-A6C5-95F1BD0839ED}">
  <dimension ref="A1:D17"/>
  <sheetViews>
    <sheetView workbookViewId="0">
      <selection activeCell="A26" sqref="A26"/>
    </sheetView>
  </sheetViews>
  <sheetFormatPr defaultRowHeight="15" x14ac:dyDescent="0.25"/>
  <cols>
    <col min="1" max="1" width="65.42578125" customWidth="1"/>
    <col min="2" max="2" width="14.42578125" style="2" customWidth="1"/>
    <col min="3" max="3" width="17.28515625" bestFit="1" customWidth="1"/>
    <col min="4" max="4" width="19.85546875" bestFit="1" customWidth="1"/>
  </cols>
  <sheetData>
    <row r="1" spans="1:4" x14ac:dyDescent="0.25">
      <c r="A1" t="s">
        <v>82</v>
      </c>
    </row>
    <row r="2" spans="1:4" x14ac:dyDescent="0.25">
      <c r="A2" t="s">
        <v>74</v>
      </c>
      <c r="B2" s="2" t="s">
        <v>75</v>
      </c>
      <c r="C2" t="s">
        <v>87</v>
      </c>
      <c r="D2" t="s">
        <v>113</v>
      </c>
    </row>
    <row r="3" spans="1:4" x14ac:dyDescent="0.25">
      <c r="A3" t="s">
        <v>72</v>
      </c>
      <c r="B3" s="2">
        <v>42500</v>
      </c>
      <c r="C3" s="8">
        <f t="shared" ref="C3:C14" si="0">B3/$B$15</f>
        <v>4.8033247596811855E-3</v>
      </c>
      <c r="D3" t="s">
        <v>37</v>
      </c>
    </row>
    <row r="4" spans="1:4" x14ac:dyDescent="0.25">
      <c r="A4" t="s">
        <v>73</v>
      </c>
      <c r="B4" s="2">
        <v>50000</v>
      </c>
      <c r="C4" s="8">
        <f t="shared" si="0"/>
        <v>5.6509703055072774E-3</v>
      </c>
      <c r="D4" t="s">
        <v>38</v>
      </c>
    </row>
    <row r="5" spans="1:4" x14ac:dyDescent="0.25">
      <c r="A5" t="s">
        <v>76</v>
      </c>
      <c r="B5" s="2">
        <v>222095</v>
      </c>
      <c r="C5" s="8">
        <f t="shared" si="0"/>
        <v>2.5101045000032775E-2</v>
      </c>
      <c r="D5" t="s">
        <v>39</v>
      </c>
    </row>
    <row r="6" spans="1:4" x14ac:dyDescent="0.25">
      <c r="A6" t="s">
        <v>77</v>
      </c>
      <c r="B6" s="2">
        <v>427150</v>
      </c>
      <c r="C6" s="8">
        <f t="shared" si="0"/>
        <v>4.827623931994867E-2</v>
      </c>
      <c r="D6" t="s">
        <v>36</v>
      </c>
    </row>
    <row r="7" spans="1:4" x14ac:dyDescent="0.25">
      <c r="A7" t="s">
        <v>78</v>
      </c>
      <c r="B7" s="2">
        <v>561166</v>
      </c>
      <c r="C7" s="8">
        <f t="shared" si="0"/>
        <v>6.3422648049205943E-2</v>
      </c>
      <c r="D7" t="s">
        <v>43</v>
      </c>
    </row>
    <row r="8" spans="1:4" x14ac:dyDescent="0.25">
      <c r="A8" t="s">
        <v>79</v>
      </c>
      <c r="B8" s="2">
        <v>977983</v>
      </c>
      <c r="C8" s="8">
        <f t="shared" si="0"/>
        <v>0.11053105784581847</v>
      </c>
      <c r="D8" t="s">
        <v>41</v>
      </c>
    </row>
    <row r="9" spans="1:4" x14ac:dyDescent="0.25">
      <c r="A9" t="s">
        <v>80</v>
      </c>
      <c r="B9" s="2">
        <v>1080288</v>
      </c>
      <c r="C9" s="8">
        <f t="shared" si="0"/>
        <v>0.12209350818791691</v>
      </c>
      <c r="D9" t="s">
        <v>33</v>
      </c>
    </row>
    <row r="10" spans="1:4" x14ac:dyDescent="0.25">
      <c r="A10" t="s">
        <v>81</v>
      </c>
      <c r="B10" s="2">
        <v>1332226</v>
      </c>
      <c r="C10" s="8">
        <f t="shared" si="0"/>
        <v>0.15056739132449476</v>
      </c>
      <c r="D10" t="s">
        <v>44</v>
      </c>
    </row>
    <row r="11" spans="1:4" x14ac:dyDescent="0.25">
      <c r="A11" t="s">
        <v>83</v>
      </c>
      <c r="B11" s="2">
        <v>1609991</v>
      </c>
      <c r="C11" s="8">
        <f t="shared" si="0"/>
        <v>0.18196022666267933</v>
      </c>
      <c r="D11" t="s">
        <v>46</v>
      </c>
    </row>
    <row r="12" spans="1:4" x14ac:dyDescent="0.25">
      <c r="A12" t="s">
        <v>84</v>
      </c>
      <c r="B12" s="2">
        <v>2483671</v>
      </c>
      <c r="C12" s="8">
        <f t="shared" si="0"/>
        <v>0.2807030213929913</v>
      </c>
      <c r="D12" t="s">
        <v>34</v>
      </c>
    </row>
    <row r="13" spans="1:4" x14ac:dyDescent="0.25">
      <c r="A13" t="s">
        <v>85</v>
      </c>
      <c r="B13" s="2">
        <v>35000</v>
      </c>
      <c r="C13" s="8">
        <f t="shared" si="0"/>
        <v>3.9556792138550944E-3</v>
      </c>
      <c r="D13" t="s">
        <v>35</v>
      </c>
    </row>
    <row r="14" spans="1:4" x14ac:dyDescent="0.25">
      <c r="A14" t="s">
        <v>86</v>
      </c>
      <c r="B14" s="2">
        <v>25968</v>
      </c>
      <c r="C14" s="8">
        <f t="shared" si="0"/>
        <v>2.9348879378682598E-3</v>
      </c>
      <c r="D14" t="s">
        <v>43</v>
      </c>
    </row>
    <row r="15" spans="1:4" x14ac:dyDescent="0.25">
      <c r="A15" t="s">
        <v>47</v>
      </c>
      <c r="B15" s="2">
        <f>SUM(B3:B14)</f>
        <v>8848038</v>
      </c>
      <c r="C15" s="8">
        <f>SUM(C3:C14)</f>
        <v>1</v>
      </c>
    </row>
    <row r="17" spans="1:1" x14ac:dyDescent="0.25">
      <c r="A17" t="s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 NPU</vt:lpstr>
      <vt:lpstr>NPU_1a</vt:lpstr>
      <vt:lpstr>NPU_1b</vt:lpstr>
      <vt:lpstr>NPU_2</vt:lpstr>
      <vt:lpstr>NPU_3</vt:lpstr>
      <vt:lpstr>NPU_4</vt:lpstr>
      <vt:lpstr>NPU_5</vt:lpstr>
      <vt:lpstr>NPU_6</vt:lpstr>
      <vt:lpstr>NPU_7a</vt:lpstr>
      <vt:lpstr>NPU_7b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Jitka Tichá</dc:creator>
  <cp:lastModifiedBy>Jitka Tichá</cp:lastModifiedBy>
  <dcterms:created xsi:type="dcterms:W3CDTF">2024-07-20T13:00:53Z</dcterms:created>
  <dcterms:modified xsi:type="dcterms:W3CDTF">2024-07-21T22:20:24Z</dcterms:modified>
</cp:coreProperties>
</file>