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<sst xmlns="http://schemas.openxmlformats.org/spreadsheetml/2006/main" count="154" uniqueCount="117">
  <si>
    <t xml:space="preserve">Sync</t>
  </si>
  <si>
    <t xml:space="preserve">Ref</t>
  </si>
  <si>
    <t xml:space="preserve">Qty</t>
  </si>
  <si>
    <t xml:space="preserve">Value</t>
  </si>
  <si>
    <t xml:space="preserve">Footprint</t>
  </si>
  <si>
    <t xml:space="preserve">MPN</t>
  </si>
  <si>
    <t xml:space="preserve">Farnell</t>
  </si>
  <si>
    <t xml:space="preserve">Mouser</t>
  </si>
  <si>
    <t xml:space="preserve">required</t>
  </si>
  <si>
    <t xml:space="preserve">stock</t>
  </si>
  <si>
    <t xml:space="preserve">534-1043</t>
  </si>
  <si>
    <t xml:space="preserve">extra/alt om te proberen</t>
  </si>
  <si>
    <t xml:space="preserve">BT1,</t>
  </si>
  <si>
    <t xml:space="preserve">1</t>
  </si>
  <si>
    <t xml:space="preserve">Battery_Cell</t>
  </si>
  <si>
    <t xml:space="preserve">Jitter_Footprints:BatteryHolder_Keystone_1043(p)_1x18650</t>
  </si>
  <si>
    <t xml:space="preserve">1043P</t>
  </si>
  <si>
    <t xml:space="preserve">534-1043P</t>
  </si>
  <si>
    <t xml:space="preserve">C1, C4, C14, C16, C13,</t>
  </si>
  <si>
    <t xml:space="preserve">5</t>
  </si>
  <si>
    <t xml:space="preserve">100nF</t>
  </si>
  <si>
    <t xml:space="preserve">Capacitor_SMD:C_0402_1005Metric</t>
  </si>
  <si>
    <t xml:space="preserve">C2, C9, C7, C8, C12, C11, C18, C17,</t>
  </si>
  <si>
    <t xml:space="preserve">8</t>
  </si>
  <si>
    <t xml:space="preserve">4.7µF</t>
  </si>
  <si>
    <t xml:space="preserve">Capacitor_SMD:C_0805_2012Metric</t>
  </si>
  <si>
    <t xml:space="preserve">C3, C6,</t>
  </si>
  <si>
    <t xml:space="preserve">2</t>
  </si>
  <si>
    <t xml:space="preserve">1.0µF</t>
  </si>
  <si>
    <t xml:space="preserve">Capacitor_SMD:C_0603_1608Metric</t>
  </si>
  <si>
    <t xml:space="preserve">C10, C15, C5, C19, C20,</t>
  </si>
  <si>
    <t xml:space="preserve">10nF</t>
  </si>
  <si>
    <t xml:space="preserve">H1,</t>
  </si>
  <si>
    <t xml:space="preserve">ELW2106AA</t>
  </si>
  <si>
    <t xml:space="preserve">Jitter_Footprints:Molex_503480-1400-1x14-1MP_P0.5mm_Horizontal</t>
  </si>
  <si>
    <t xml:space="preserve">503480-1400</t>
  </si>
  <si>
    <t xml:space="preserve">3215747</t>
  </si>
  <si>
    <t xml:space="preserve">J1,</t>
  </si>
  <si>
    <t xml:space="preserve">JTAG/SWD</t>
  </si>
  <si>
    <t xml:space="preserve">Connector_PinHeader_1.27mm:PinHeader_2x05_P1.27mm_Vertical_SMD</t>
  </si>
  <si>
    <t xml:space="preserve">FTSH-105-01-L-DV-K-P</t>
  </si>
  <si>
    <t xml:space="preserve">2856437</t>
  </si>
  <si>
    <t xml:space="preserve">200-FTSH10501LDVKP</t>
  </si>
  <si>
    <t xml:space="preserve">J2,</t>
  </si>
  <si>
    <t xml:space="preserve">Conn_01x04_Female</t>
  </si>
  <si>
    <t xml:space="preserve">Connector_PinSocket_2.54mm:PinSocket_1x04_P2.54mm_Vertical</t>
  </si>
  <si>
    <t xml:space="preserve">1593460</t>
  </si>
  <si>
    <t xml:space="preserve">J3,</t>
  </si>
  <si>
    <t xml:space="preserve">Conn_01x04_Male</t>
  </si>
  <si>
    <t xml:space="preserve">Connector_PinHeader_2.54mm:PinHeader_1x04_P2.54mm_Horizontal</t>
  </si>
  <si>
    <t xml:space="preserve">2888929</t>
  </si>
  <si>
    <t xml:space="preserve">J4,</t>
  </si>
  <si>
    <t xml:space="preserve">Conn_01x03_Male</t>
  </si>
  <si>
    <t xml:space="preserve">Connector_PinHeader_2.54mm:PinHeader_1x03_P2.54mm_Vertical</t>
  </si>
  <si>
    <t xml:space="preserve">L1,</t>
  </si>
  <si>
    <t xml:space="preserve">22µH</t>
  </si>
  <si>
    <t xml:space="preserve">Inductor_SMD:L_1812_4532Metric</t>
  </si>
  <si>
    <t xml:space="preserve">LQH43PN220M26L</t>
  </si>
  <si>
    <t xml:space="preserve">2219279</t>
  </si>
  <si>
    <t xml:space="preserve">R2, R1,</t>
  </si>
  <si>
    <t xml:space="preserve">220</t>
  </si>
  <si>
    <t xml:space="preserve">Resistor_SMD:R_0402_1005Metric</t>
  </si>
  <si>
    <t xml:space="preserve">R7, R5, R13,</t>
  </si>
  <si>
    <t xml:space="preserve">3</t>
  </si>
  <si>
    <t xml:space="preserve">10k</t>
  </si>
  <si>
    <t xml:space="preserve">Resistor_SMD:R_0603_1608Metric</t>
  </si>
  <si>
    <t xml:space="preserve">R8, R6, R3, R4, R12,</t>
  </si>
  <si>
    <t xml:space="preserve">R9, R10,</t>
  </si>
  <si>
    <t xml:space="preserve">47</t>
  </si>
  <si>
    <t xml:space="preserve">R11,</t>
  </si>
  <si>
    <t xml:space="preserve">1.1M</t>
  </si>
  <si>
    <t xml:space="preserve">R14,</t>
  </si>
  <si>
    <t xml:space="preserve">56k</t>
  </si>
  <si>
    <t xml:space="preserve">SW1,</t>
  </si>
  <si>
    <t xml:space="preserve">Rotary_Encoder_Switch_DualLED</t>
  </si>
  <si>
    <t xml:space="preserve">Jitter_Footprints:PEL12D-4xxxS-Sxxxx</t>
  </si>
  <si>
    <t xml:space="preserve">PEL12D-4225S-S2024</t>
  </si>
  <si>
    <t xml:space="preserve">652-PEL12D4225SS2024</t>
  </si>
  <si>
    <t xml:space="preserve">SW2,</t>
  </si>
  <si>
    <t xml:space="preserve">SW_SPDT</t>
  </si>
  <si>
    <t xml:space="preserve">Jitter_Footprints:slide_switch_09.03201.02</t>
  </si>
  <si>
    <t xml:space="preserve">09.03201.02</t>
  </si>
  <si>
    <t xml:space="preserve">1608080</t>
  </si>
  <si>
    <t xml:space="preserve">U1,</t>
  </si>
  <si>
    <t xml:space="preserve">STM32G070KBT6</t>
  </si>
  <si>
    <t xml:space="preserve">Package_QFP:LQFP-32_7x7mm_P0.8mm</t>
  </si>
  <si>
    <t xml:space="preserve">3365394</t>
  </si>
  <si>
    <t xml:space="preserve">511-STM32G070KBT6</t>
  </si>
  <si>
    <t xml:space="preserve">U2,</t>
  </si>
  <si>
    <t xml:space="preserve">74LVC3G17</t>
  </si>
  <si>
    <t xml:space="preserve">Package_SO:TSSOP-8_3x3mm_P0.65mm</t>
  </si>
  <si>
    <t xml:space="preserve">SN74LVC3G17DCT</t>
  </si>
  <si>
    <t xml:space="preserve">1236391</t>
  </si>
  <si>
    <t xml:space="preserve">U3,</t>
  </si>
  <si>
    <t xml:space="preserve">TLV70228_SOT23-5</t>
  </si>
  <si>
    <t xml:space="preserve">Package_TO_SOT_SMD:SOT-23-5</t>
  </si>
  <si>
    <t xml:space="preserve">TLV70228DBVT</t>
  </si>
  <si>
    <t xml:space="preserve">2492371</t>
  </si>
  <si>
    <t xml:space="preserve">U4, U6,</t>
  </si>
  <si>
    <t xml:space="preserve">sn74lv1t34</t>
  </si>
  <si>
    <t xml:space="preserve">SN74LV1T34DBVR</t>
  </si>
  <si>
    <t xml:space="preserve">3119564</t>
  </si>
  <si>
    <t xml:space="preserve">595-SN74LV1T34DBVR</t>
  </si>
  <si>
    <t xml:space="preserve">U5,</t>
  </si>
  <si>
    <t xml:space="preserve">TLV61046ADB</t>
  </si>
  <si>
    <t xml:space="preserve">Package_TO_SOT_SMD:SOT-23-6</t>
  </si>
  <si>
    <t xml:space="preserve">TLV61046ADBV</t>
  </si>
  <si>
    <t xml:space="preserve">3007283</t>
  </si>
  <si>
    <t xml:space="preserve">TP1, TP2, TP5, TP6, TP7, TP8, TP9,</t>
  </si>
  <si>
    <t xml:space="preserve">7</t>
  </si>
  <si>
    <t xml:space="preserve">TestPoint</t>
  </si>
  <si>
    <t xml:space="preserve">TestPoint:TestPoint_Pad_D1.0mm</t>
  </si>
  <si>
    <t xml:space="preserve">TP4, TP3,</t>
  </si>
  <si>
    <t xml:space="preserve">TestPoint:TestPoint_Pad_D1.5mm</t>
  </si>
  <si>
    <t xml:space="preserve">display</t>
  </si>
  <si>
    <t xml:space="preserve">387-ELW2106AA</t>
  </si>
  <si>
    <t xml:space="preserve">M2x14 (of M2x15, misschien zelfs x16?)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</si>
</sst>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999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C5E7"/>
        <bgColor rgb="FFCCCCCC"/>
      </patternFill>
    </fill>
    <fill>
      <patternFill patternType="solid">
        <fgColor rgb="FFDFCCE4"/>
        <bgColor rgb="FFCCCCCC"/>
      </patternFill>
    </fill>
    <fill>
      <patternFill patternType="solid">
        <fgColor rgb="FFCCCCCC"/>
        <bgColor rgb="FFDFCCE4"/>
      </patternFill>
    </fill>
    <fill>
      <patternFill patternType="solid">
        <fgColor rgb="FFF2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2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1" activeCellId="0" sqref="C21"/>
    </sheetView>
  </sheetViews>
  <sheetFormatPr defaultRowHeight="13.8" zeroHeight="false" outlineLevelRow="0" outlineLevelCol="0"/>
  <cols>
    <col collapsed="false" customWidth="true" hidden="false" outlineLevel="0" max="1" min="1" style="1" width="5.76"/>
    <col collapsed="false" customWidth="true" hidden="false" outlineLevel="0" max="2" min="2" style="1" width="31.56"/>
    <col collapsed="false" customWidth="true" hidden="false" outlineLevel="0" max="3" min="3" style="1" width="4.55"/>
    <col collapsed="false" customWidth="true" hidden="false" outlineLevel="0" max="4" min="4" style="1" width="28.6"/>
    <col collapsed="false" customWidth="true" hidden="false" outlineLevel="0" max="5" min="5" style="1" width="61.58"/>
    <col collapsed="false" customWidth="true" hidden="false" outlineLevel="0" max="6" min="6" style="1" width="27.7"/>
    <col collapsed="false" customWidth="true" hidden="false" outlineLevel="0" max="7" min="7" style="1" width="8.96"/>
    <col collapsed="false" customWidth="true" hidden="false" outlineLevel="0" max="8" min="8" style="1" width="22.52"/>
    <col collapsed="false" customWidth="true" hidden="false" outlineLevel="0" max="9" min="9" style="1" width="9.48"/>
    <col collapsed="false" customWidth="true" hidden="false" outlineLevel="0" max="10" min="10" style="1" width="9.9"/>
    <col collapsed="false" customWidth="true" hidden="false" outlineLevel="0" max="1023" min="11" style="1" width="8.53"/>
    <col collapsed="false" customWidth="true" hidden="false" outlineLevel="0" max="1025" min="1024" style="1" width="9.14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n">
        <v>2</v>
      </c>
    </row>
    <row r="2" customFormat="false" ht="15" hidden="false" customHeight="true" outlineLevel="0" collapsed="false">
      <c r="A2" s="2"/>
      <c r="B2" s="2"/>
      <c r="C2" s="1" t="n">
        <v>1</v>
      </c>
      <c r="D2" s="2"/>
      <c r="E2" s="2"/>
      <c r="F2" s="2"/>
      <c r="G2" s="2"/>
      <c r="H2" s="3" t="s">
        <v>10</v>
      </c>
      <c r="I2" s="4" t="n">
        <f aca="false">MAX(0,K$1*C2-J2)</f>
        <v>2</v>
      </c>
      <c r="J2" s="5"/>
      <c r="K2" s="3"/>
      <c r="L2" s="3" t="s">
        <v>11</v>
      </c>
    </row>
    <row r="3" customFormat="false" ht="15" hidden="false" customHeight="true" outlineLevel="0" collapsed="false">
      <c r="A3" s="1" t="n">
        <v>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6"/>
      <c r="H3" s="1" t="s">
        <v>17</v>
      </c>
      <c r="I3" s="4" t="n">
        <f aca="false">MAX(0,K$1*C3-J3)</f>
        <v>2</v>
      </c>
    </row>
    <row r="4" customFormat="false" ht="15" hidden="false" customHeight="true" outlineLevel="0" collapsed="false">
      <c r="A4" s="1" t="n">
        <v>1</v>
      </c>
      <c r="B4" s="1" t="s">
        <v>18</v>
      </c>
      <c r="C4" s="1" t="s">
        <v>19</v>
      </c>
      <c r="D4" s="1" t="s">
        <v>20</v>
      </c>
      <c r="E4" s="1" t="s">
        <v>21</v>
      </c>
      <c r="G4" s="6" t="n">
        <v>2896350</v>
      </c>
      <c r="I4" s="4" t="n">
        <f aca="false">MAX(0,K$1*C4-J4)</f>
        <v>10</v>
      </c>
    </row>
    <row r="5" customFormat="false" ht="15" hidden="false" customHeight="true" outlineLevel="0" collapsed="false">
      <c r="A5" s="1" t="n">
        <v>1</v>
      </c>
      <c r="B5" s="1" t="s">
        <v>22</v>
      </c>
      <c r="C5" s="1" t="s">
        <v>23</v>
      </c>
      <c r="D5" s="1" t="s">
        <v>24</v>
      </c>
      <c r="E5" s="1" t="s">
        <v>25</v>
      </c>
      <c r="G5" s="6" t="n">
        <v>2611942</v>
      </c>
      <c r="I5" s="4" t="n">
        <f aca="false">MAX(0,K$1*C5-J5)</f>
        <v>16</v>
      </c>
    </row>
    <row r="6" customFormat="false" ht="15" hidden="false" customHeight="true" outlineLevel="0" collapsed="false">
      <c r="A6" s="1" t="n">
        <v>1</v>
      </c>
      <c r="B6" s="1" t="s">
        <v>26</v>
      </c>
      <c r="C6" s="1" t="s">
        <v>27</v>
      </c>
      <c r="D6" s="1" t="s">
        <v>28</v>
      </c>
      <c r="E6" s="1" t="s">
        <v>29</v>
      </c>
      <c r="G6" s="6"/>
      <c r="I6" s="1" t="n">
        <f aca="false">MAX(0,K$1*C6-J6)</f>
        <v>0</v>
      </c>
      <c r="J6" s="1" t="n">
        <v>12</v>
      </c>
    </row>
    <row r="7" customFormat="false" ht="15" hidden="false" customHeight="true" outlineLevel="0" collapsed="false">
      <c r="A7" s="1" t="n">
        <v>1</v>
      </c>
      <c r="B7" s="1" t="s">
        <v>30</v>
      </c>
      <c r="C7" s="1" t="s">
        <v>19</v>
      </c>
      <c r="D7" s="1" t="s">
        <v>31</v>
      </c>
      <c r="E7" s="1" t="s">
        <v>21</v>
      </c>
      <c r="G7" s="6" t="n">
        <v>2470416</v>
      </c>
      <c r="I7" s="4" t="n">
        <f aca="false">MAX(0,K$1*C7-J7)</f>
        <v>10</v>
      </c>
    </row>
    <row r="8" customFormat="false" ht="15" hidden="false" customHeight="true" outlineLevel="0" collapsed="false">
      <c r="A8" s="1" t="n">
        <v>1</v>
      </c>
      <c r="B8" s="1" t="s">
        <v>32</v>
      </c>
      <c r="C8" s="1" t="s">
        <v>13</v>
      </c>
      <c r="D8" s="1" t="s">
        <v>33</v>
      </c>
      <c r="E8" s="1" t="s">
        <v>34</v>
      </c>
      <c r="F8" s="7" t="s">
        <v>35</v>
      </c>
      <c r="G8" s="8" t="s">
        <v>36</v>
      </c>
      <c r="I8" s="4" t="n">
        <f aca="false">MAX(0,K$1*C8-J8)</f>
        <v>2</v>
      </c>
    </row>
    <row r="9" customFormat="false" ht="15" hidden="false" customHeight="true" outlineLevel="0" collapsed="false">
      <c r="A9" s="1" t="n">
        <v>1</v>
      </c>
      <c r="B9" s="1" t="s">
        <v>37</v>
      </c>
      <c r="C9" s="1" t="s">
        <v>13</v>
      </c>
      <c r="D9" s="1" t="s">
        <v>38</v>
      </c>
      <c r="E9" s="1" t="s">
        <v>39</v>
      </c>
      <c r="F9" s="1" t="s">
        <v>40</v>
      </c>
      <c r="G9" s="6" t="s">
        <v>41</v>
      </c>
      <c r="H9" s="1" t="s">
        <v>42</v>
      </c>
      <c r="I9" s="4" t="n">
        <f aca="false">MAX(0,K$1*C9-J9)</f>
        <v>2</v>
      </c>
    </row>
    <row r="10" customFormat="false" ht="15" hidden="false" customHeight="true" outlineLevel="0" collapsed="false">
      <c r="A10" s="1" t="n">
        <v>1</v>
      </c>
      <c r="B10" s="1" t="s">
        <v>43</v>
      </c>
      <c r="C10" s="1" t="s">
        <v>13</v>
      </c>
      <c r="D10" s="1" t="s">
        <v>44</v>
      </c>
      <c r="E10" s="1" t="s">
        <v>45</v>
      </c>
      <c r="G10" s="6" t="s">
        <v>46</v>
      </c>
      <c r="I10" s="4" t="n">
        <f aca="false">MAX(0,K$1*C10-J10)</f>
        <v>2</v>
      </c>
    </row>
    <row r="11" customFormat="false" ht="15" hidden="false" customHeight="true" outlineLevel="0" collapsed="false">
      <c r="A11" s="1" t="n">
        <v>1</v>
      </c>
      <c r="B11" s="1" t="s">
        <v>47</v>
      </c>
      <c r="C11" s="1" t="s">
        <v>13</v>
      </c>
      <c r="D11" s="1" t="s">
        <v>48</v>
      </c>
      <c r="E11" s="1" t="s">
        <v>49</v>
      </c>
      <c r="G11" s="6" t="s">
        <v>50</v>
      </c>
      <c r="I11" s="4" t="n">
        <f aca="false">MAX(0,K$1*C11-J11)</f>
        <v>2</v>
      </c>
    </row>
    <row r="12" customFormat="false" ht="15" hidden="false" customHeight="true" outlineLevel="0" collapsed="false">
      <c r="A12" s="1" t="n">
        <v>1</v>
      </c>
      <c r="B12" s="1" t="s">
        <v>51</v>
      </c>
      <c r="C12" s="1" t="s">
        <v>13</v>
      </c>
      <c r="D12" s="1" t="s">
        <v>52</v>
      </c>
      <c r="E12" s="1" t="s">
        <v>53</v>
      </c>
      <c r="G12" s="6"/>
      <c r="I12" s="1" t="n">
        <f aca="false">MAX(0,K$1*C12-J12)</f>
        <v>0</v>
      </c>
      <c r="J12" s="1" t="n">
        <v>5</v>
      </c>
    </row>
    <row r="13" customFormat="false" ht="15" hidden="false" customHeight="true" outlineLevel="0" collapsed="false">
      <c r="A13" s="1" t="n">
        <v>1</v>
      </c>
      <c r="B13" s="1" t="s">
        <v>54</v>
      </c>
      <c r="C13" s="1" t="s">
        <v>13</v>
      </c>
      <c r="D13" s="1" t="s">
        <v>55</v>
      </c>
      <c r="E13" s="1" t="s">
        <v>56</v>
      </c>
      <c r="F13" s="1" t="s">
        <v>57</v>
      </c>
      <c r="G13" s="6" t="s">
        <v>58</v>
      </c>
      <c r="I13" s="4" t="n">
        <f aca="false">MAX(0,K$1*C13-J13)</f>
        <v>2</v>
      </c>
    </row>
    <row r="14" customFormat="false" ht="15" hidden="false" customHeight="true" outlineLevel="0" collapsed="false">
      <c r="A14" s="1" t="n">
        <v>1</v>
      </c>
      <c r="B14" s="1" t="s">
        <v>59</v>
      </c>
      <c r="C14" s="1" t="s">
        <v>27</v>
      </c>
      <c r="D14" s="1" t="s">
        <v>60</v>
      </c>
      <c r="E14" s="1" t="s">
        <v>61</v>
      </c>
      <c r="G14" s="6" t="n">
        <v>2614287</v>
      </c>
      <c r="I14" s="4" t="n">
        <f aca="false">MAX(0,K$1*C14-J14)</f>
        <v>4</v>
      </c>
    </row>
    <row r="15" customFormat="false" ht="15" hidden="false" customHeight="true" outlineLevel="0" collapsed="false">
      <c r="A15" s="1" t="n">
        <v>1</v>
      </c>
      <c r="B15" s="1" t="s">
        <v>62</v>
      </c>
      <c r="C15" s="1" t="s">
        <v>63</v>
      </c>
      <c r="D15" s="1" t="s">
        <v>64</v>
      </c>
      <c r="E15" s="1" t="s">
        <v>65</v>
      </c>
      <c r="G15" s="6" t="n">
        <v>1469748</v>
      </c>
      <c r="I15" s="4" t="n">
        <f aca="false">MAX(0,K$1*C15-J15)</f>
        <v>6</v>
      </c>
    </row>
    <row r="16" customFormat="false" ht="15" hidden="false" customHeight="true" outlineLevel="0" collapsed="false">
      <c r="A16" s="1" t="n">
        <v>1</v>
      </c>
      <c r="B16" s="1" t="s">
        <v>66</v>
      </c>
      <c r="C16" s="1" t="s">
        <v>19</v>
      </c>
      <c r="D16" s="1" t="s">
        <v>64</v>
      </c>
      <c r="E16" s="1" t="s">
        <v>61</v>
      </c>
      <c r="G16" s="6" t="n">
        <v>1738864</v>
      </c>
      <c r="I16" s="4" t="n">
        <f aca="false">MAX(0,K$1*C16-J16)</f>
        <v>10</v>
      </c>
    </row>
    <row r="17" customFormat="false" ht="15" hidden="false" customHeight="true" outlineLevel="0" collapsed="false">
      <c r="A17" s="1" t="n">
        <v>1</v>
      </c>
      <c r="B17" s="1" t="s">
        <v>67</v>
      </c>
      <c r="C17" s="1" t="s">
        <v>27</v>
      </c>
      <c r="D17" s="1" t="s">
        <v>68</v>
      </c>
      <c r="E17" s="1" t="s">
        <v>61</v>
      </c>
      <c r="G17" s="6" t="n">
        <v>9232605</v>
      </c>
      <c r="I17" s="4" t="n">
        <f aca="false">MAX(0,K$1*C17-J17)</f>
        <v>4</v>
      </c>
    </row>
    <row r="18" customFormat="false" ht="15" hidden="false" customHeight="true" outlineLevel="0" collapsed="false">
      <c r="A18" s="1" t="n">
        <v>1</v>
      </c>
      <c r="B18" s="1" t="s">
        <v>69</v>
      </c>
      <c r="C18" s="1" t="s">
        <v>13</v>
      </c>
      <c r="D18" s="1" t="s">
        <v>70</v>
      </c>
      <c r="E18" s="1" t="s">
        <v>61</v>
      </c>
      <c r="G18" s="6" t="n">
        <v>2694532</v>
      </c>
      <c r="I18" s="4" t="n">
        <f aca="false">MAX(0,K$1*C18-J18)</f>
        <v>2</v>
      </c>
    </row>
    <row r="19" customFormat="false" ht="15" hidden="false" customHeight="true" outlineLevel="0" collapsed="false">
      <c r="A19" s="1" t="n">
        <v>1</v>
      </c>
      <c r="B19" s="1" t="s">
        <v>71</v>
      </c>
      <c r="C19" s="1" t="s">
        <v>13</v>
      </c>
      <c r="D19" s="1" t="s">
        <v>72</v>
      </c>
      <c r="E19" s="1" t="s">
        <v>61</v>
      </c>
      <c r="G19" s="6" t="n">
        <v>2447198</v>
      </c>
      <c r="I19" s="4" t="n">
        <f aca="false">MAX(0,K$1*C19-J19)</f>
        <v>2</v>
      </c>
    </row>
    <row r="20" customFormat="false" ht="15" hidden="false" customHeight="true" outlineLevel="0" collapsed="false">
      <c r="A20" s="1" t="n">
        <v>1</v>
      </c>
      <c r="B20" s="1" t="s">
        <v>73</v>
      </c>
      <c r="C20" s="1" t="s">
        <v>13</v>
      </c>
      <c r="D20" s="1" t="s">
        <v>74</v>
      </c>
      <c r="E20" s="1" t="s">
        <v>75</v>
      </c>
      <c r="F20" s="1" t="s">
        <v>76</v>
      </c>
      <c r="G20" s="6"/>
      <c r="H20" s="1" t="s">
        <v>77</v>
      </c>
      <c r="I20" s="4" t="n">
        <f aca="false">MAX(0,K$1*C20-J20)</f>
        <v>2</v>
      </c>
    </row>
    <row r="21" customFormat="false" ht="15" hidden="false" customHeight="true" outlineLevel="0" collapsed="false">
      <c r="A21" s="1" t="n">
        <v>1</v>
      </c>
      <c r="B21" s="1" t="s">
        <v>78</v>
      </c>
      <c r="C21" s="1" t="s">
        <v>13</v>
      </c>
      <c r="D21" s="1" t="s">
        <v>79</v>
      </c>
      <c r="E21" s="1" t="s">
        <v>80</v>
      </c>
      <c r="F21" s="1" t="s">
        <v>81</v>
      </c>
      <c r="G21" s="6" t="s">
        <v>82</v>
      </c>
      <c r="I21" s="4" t="n">
        <f aca="false">MAX(0,K$1*C21-J21)</f>
        <v>2</v>
      </c>
    </row>
    <row r="22" customFormat="false" ht="15" hidden="false" customHeight="true" outlineLevel="0" collapsed="false">
      <c r="A22" s="1" t="n">
        <v>1</v>
      </c>
      <c r="B22" s="1" t="s">
        <v>83</v>
      </c>
      <c r="C22" s="1" t="s">
        <v>13</v>
      </c>
      <c r="D22" s="1" t="s">
        <v>84</v>
      </c>
      <c r="E22" s="1" t="s">
        <v>85</v>
      </c>
      <c r="F22" s="1" t="s">
        <v>84</v>
      </c>
      <c r="G22" s="6" t="s">
        <v>86</v>
      </c>
      <c r="H22" s="1" t="s">
        <v>87</v>
      </c>
      <c r="I22" s="4" t="n">
        <f aca="false">MAX(0,K$1*C22-J22)</f>
        <v>2</v>
      </c>
    </row>
    <row r="23" customFormat="false" ht="15" hidden="false" customHeight="true" outlineLevel="0" collapsed="false">
      <c r="A23" s="1" t="n">
        <v>1</v>
      </c>
      <c r="B23" s="1" t="s">
        <v>88</v>
      </c>
      <c r="C23" s="1" t="s">
        <v>13</v>
      </c>
      <c r="D23" s="1" t="s">
        <v>89</v>
      </c>
      <c r="E23" s="1" t="s">
        <v>90</v>
      </c>
      <c r="F23" s="1" t="s">
        <v>91</v>
      </c>
      <c r="G23" s="6" t="s">
        <v>92</v>
      </c>
      <c r="I23" s="4" t="n">
        <f aca="false">MAX(0,K$1*C23-J23)</f>
        <v>2</v>
      </c>
    </row>
    <row r="24" customFormat="false" ht="15" hidden="false" customHeight="true" outlineLevel="0" collapsed="false">
      <c r="A24" s="1" t="n">
        <v>1</v>
      </c>
      <c r="B24" s="1" t="s">
        <v>93</v>
      </c>
      <c r="C24" s="1" t="s">
        <v>13</v>
      </c>
      <c r="D24" s="1" t="s">
        <v>94</v>
      </c>
      <c r="E24" s="1" t="s">
        <v>95</v>
      </c>
      <c r="F24" s="1" t="s">
        <v>96</v>
      </c>
      <c r="G24" s="6" t="s">
        <v>97</v>
      </c>
      <c r="I24" s="4" t="n">
        <f aca="false">MAX(0,K$1*C24-J24)</f>
        <v>2</v>
      </c>
    </row>
    <row r="25" customFormat="false" ht="15" hidden="false" customHeight="true" outlineLevel="0" collapsed="false">
      <c r="A25" s="1" t="n">
        <v>1</v>
      </c>
      <c r="B25" s="1" t="s">
        <v>98</v>
      </c>
      <c r="C25" s="1" t="s">
        <v>27</v>
      </c>
      <c r="D25" s="1" t="s">
        <v>99</v>
      </c>
      <c r="E25" s="1" t="s">
        <v>95</v>
      </c>
      <c r="F25" s="1" t="s">
        <v>100</v>
      </c>
      <c r="G25" s="6" t="s">
        <v>101</v>
      </c>
      <c r="H25" s="1" t="s">
        <v>102</v>
      </c>
      <c r="I25" s="4" t="n">
        <f aca="false">MAX(0,K$1*C25-J25)</f>
        <v>4</v>
      </c>
    </row>
    <row r="26" customFormat="false" ht="15" hidden="false" customHeight="true" outlineLevel="0" collapsed="false">
      <c r="A26" s="1" t="n">
        <v>1</v>
      </c>
      <c r="B26" s="1" t="s">
        <v>103</v>
      </c>
      <c r="C26" s="1" t="s">
        <v>13</v>
      </c>
      <c r="D26" s="1" t="s">
        <v>104</v>
      </c>
      <c r="E26" s="1" t="s">
        <v>105</v>
      </c>
      <c r="F26" s="1" t="s">
        <v>106</v>
      </c>
      <c r="G26" s="6" t="s">
        <v>107</v>
      </c>
      <c r="I26" s="4" t="n">
        <f aca="false">MAX(0,K$1*C26-J26)</f>
        <v>2</v>
      </c>
    </row>
    <row r="27" customFormat="false" ht="13.8" hidden="false" customHeight="true" outlineLevel="0" collapsed="false">
      <c r="G27" s="6"/>
      <c r="I27" s="1" t="n">
        <f aca="false">MAX(0,K$1*C27-J27)</f>
        <v>0</v>
      </c>
    </row>
    <row r="28" customFormat="false" ht="13.8" hidden="false" customHeight="true" outlineLevel="0" collapsed="false">
      <c r="G28" s="6"/>
      <c r="I28" s="1" t="n">
        <f aca="false">MAX(0,K$1*C28-J28)</f>
        <v>0</v>
      </c>
    </row>
    <row r="29" customFormat="false" ht="13.8" hidden="false" customHeight="true" outlineLevel="0" collapsed="false">
      <c r="G29" s="6"/>
      <c r="I29" s="1" t="n">
        <f aca="false">MAX(0,K$1*C29-J29)</f>
        <v>0</v>
      </c>
    </row>
    <row r="30" s="9" customFormat="true" ht="15" hidden="false" customHeight="true" outlineLevel="0" collapsed="false">
      <c r="A30" s="9" t="n">
        <v>1</v>
      </c>
      <c r="B30" s="9" t="s">
        <v>108</v>
      </c>
      <c r="C30" s="9" t="s">
        <v>109</v>
      </c>
      <c r="D30" s="9" t="s">
        <v>110</v>
      </c>
      <c r="E30" s="9" t="s">
        <v>111</v>
      </c>
      <c r="G30" s="6"/>
      <c r="I30" s="1" t="n">
        <f aca="false">MAX(0,K$1*C30-J30)</f>
        <v>0</v>
      </c>
      <c r="J30" s="10" t="n">
        <f aca="false">K$1*C30</f>
        <v>14</v>
      </c>
      <c r="K30" s="1"/>
      <c r="AMJ30" s="1"/>
    </row>
    <row r="31" s="9" customFormat="true" ht="15" hidden="false" customHeight="true" outlineLevel="0" collapsed="false">
      <c r="A31" s="9" t="n">
        <v>1</v>
      </c>
      <c r="B31" s="9" t="s">
        <v>112</v>
      </c>
      <c r="C31" s="9" t="s">
        <v>27</v>
      </c>
      <c r="D31" s="9" t="s">
        <v>110</v>
      </c>
      <c r="E31" s="9" t="s">
        <v>113</v>
      </c>
      <c r="G31" s="6"/>
      <c r="I31" s="1" t="n">
        <f aca="false">MAX(0,K$1*C31-J31)</f>
        <v>0</v>
      </c>
      <c r="J31" s="10" t="n">
        <f aca="false">K$1*C31</f>
        <v>4</v>
      </c>
      <c r="AMJ31" s="1"/>
    </row>
    <row r="32" customFormat="false" ht="13.8" hidden="false" customHeight="true" outlineLevel="0" collapsed="false">
      <c r="G32" s="6"/>
      <c r="I32" s="1" t="n">
        <f aca="false">MAX(0,K$1*C32-J32)</f>
        <v>0</v>
      </c>
    </row>
    <row r="33" customFormat="false" ht="13.8" hidden="false" customHeight="true" outlineLevel="0" collapsed="false">
      <c r="G33" s="6"/>
      <c r="I33" s="1" t="n">
        <f aca="false">MAX(0,K$1*C33-J33)</f>
        <v>0</v>
      </c>
    </row>
    <row r="34" customFormat="false" ht="13.8" hidden="false" customHeight="true" outlineLevel="0" collapsed="false">
      <c r="A34" s="11"/>
      <c r="C34" s="1" t="n">
        <v>1</v>
      </c>
      <c r="E34" s="1" t="s">
        <v>114</v>
      </c>
      <c r="F34" s="1" t="s">
        <v>33</v>
      </c>
      <c r="G34" s="6"/>
      <c r="H34" s="1" t="s">
        <v>115</v>
      </c>
      <c r="I34" s="4" t="n">
        <f aca="false">MAX(0,K$1*C34-J34)</f>
        <v>1</v>
      </c>
      <c r="J34" s="1" t="n">
        <v>1</v>
      </c>
    </row>
    <row r="35" customFormat="false" ht="13.8" hidden="false" customHeight="true" outlineLevel="0" collapsed="false">
      <c r="A35" s="11"/>
      <c r="C35" s="1" t="n">
        <v>3</v>
      </c>
      <c r="E35" s="1" t="s">
        <v>116</v>
      </c>
      <c r="G35" s="6" t="n">
        <v>2494515</v>
      </c>
      <c r="I35" s="4" t="n">
        <f aca="false">MAX(0,K$1*C35-J35)</f>
        <v>6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1" width="22.72"/>
    <col collapsed="false" customWidth="true" hidden="false" outlineLevel="0" max="1025" min="2" style="1" width="9.14"/>
  </cols>
  <sheetData>
    <row r="1" customFormat="false" ht="13.8" hidden="false" customHeight="true" outlineLevel="0" collapsed="false">
      <c r="A1" s="1" t="s">
        <v>10</v>
      </c>
      <c r="B1" s="1" t="n">
        <v>2</v>
      </c>
    </row>
    <row r="2" customFormat="false" ht="13.8" hidden="false" customHeight="true" outlineLevel="0" collapsed="false">
      <c r="A2" s="1" t="s">
        <v>17</v>
      </c>
      <c r="B2" s="1" t="n">
        <v>2</v>
      </c>
    </row>
    <row r="3" customFormat="false" ht="13.8" hidden="false" customHeight="true" outlineLevel="0" collapsed="false">
      <c r="A3" s="1" t="s">
        <v>115</v>
      </c>
      <c r="B3" s="1" t="n">
        <v>1</v>
      </c>
    </row>
    <row r="4" customFormat="false" ht="13.8" hidden="false" customHeight="true" outlineLevel="0" collapsed="false">
      <c r="A4" s="1" t="s">
        <v>42</v>
      </c>
      <c r="B4" s="1" t="n">
        <v>2</v>
      </c>
    </row>
    <row r="5" customFormat="false" ht="13.8" hidden="false" customHeight="true" outlineLevel="0" collapsed="false">
      <c r="A5" s="1" t="s">
        <v>77</v>
      </c>
      <c r="B5" s="1" t="n">
        <v>2</v>
      </c>
    </row>
    <row r="6" customFormat="false" ht="13.8" hidden="false" customHeight="true" outlineLevel="0" collapsed="false">
      <c r="A6" s="1" t="s">
        <v>87</v>
      </c>
      <c r="B6" s="1" t="n">
        <v>2</v>
      </c>
    </row>
    <row r="7" customFormat="false" ht="13.8" hidden="false" customHeight="true" outlineLevel="0" collapsed="false">
      <c r="A7" s="1" t="s">
        <v>102</v>
      </c>
      <c r="B7" s="1" t="n">
        <v>4</v>
      </c>
    </row>
    <row r="8" customFormat="false" ht="13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2020-02-10T14:40:55Z</dcterms:created>
  <dc:creator>openpyxl</dc:creator>
  <dc:description/>
  <dc:language>en-US</dc:language>
  <cp:lastModifiedBy/>
  <dcterms:modified xsi:type="dcterms:W3CDTF">2020-02-10T16:26:02Z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