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ettoo/Desktop/Project/AllFolders/Fs/"/>
    </mc:Choice>
  </mc:AlternateContent>
  <xr:revisionPtr revIDLastSave="0" documentId="13_ncr:1_{8F194C67-1320-5847-8AB8-5E9FD9753AE8}" xr6:coauthVersionLast="47" xr6:coauthVersionMax="47" xr10:uidLastSave="{00000000-0000-0000-0000-000000000000}"/>
  <bookViews>
    <workbookView xWindow="2780" yWindow="1520" windowWidth="27240" windowHeight="15440" xr2:uid="{1442CC32-3FEB-864B-BDFA-06AEA9364306}"/>
  </bookViews>
  <sheets>
    <sheet name="B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B13" i="2"/>
  <c r="C20" i="2"/>
  <c r="C19" i="2"/>
  <c r="C18" i="2"/>
  <c r="C17" i="2"/>
  <c r="C16" i="2"/>
  <c r="C22" i="2"/>
  <c r="B24" i="2"/>
  <c r="B23" i="2"/>
  <c r="B22" i="2"/>
  <c r="B20" i="2"/>
  <c r="B19" i="2"/>
  <c r="B18" i="2"/>
  <c r="B17" i="2"/>
  <c r="B16" i="2"/>
  <c r="C21" i="2"/>
  <c r="B21" i="2"/>
  <c r="C15" i="2"/>
  <c r="C14" i="2" s="1"/>
  <c r="B12" i="2"/>
  <c r="B10" i="2"/>
  <c r="C8" i="2"/>
  <c r="C3" i="2" s="1"/>
  <c r="C2" i="2" s="1"/>
  <c r="B8" i="2"/>
  <c r="B15" i="2" l="1"/>
  <c r="B14" i="2" s="1"/>
  <c r="B3" i="2"/>
  <c r="B2" i="2" s="1"/>
</calcChain>
</file>

<file path=xl/sharedStrings.xml><?xml version="1.0" encoding="utf-8"?>
<sst xmlns="http://schemas.openxmlformats.org/spreadsheetml/2006/main" count="24" uniqueCount="24">
  <si>
    <t xml:space="preserve">Element </t>
  </si>
  <si>
    <t>Assets</t>
  </si>
  <si>
    <t>AssetsCurrent</t>
  </si>
  <si>
    <t>CashAndCashEquivalentsAtCarryingValue</t>
  </si>
  <si>
    <t>Pettycash</t>
  </si>
  <si>
    <t>AccountsReceivableNetCurrent</t>
  </si>
  <si>
    <t xml:space="preserve">InventoryNet </t>
  </si>
  <si>
    <t>PayrollClearing</t>
  </si>
  <si>
    <t>Deposit</t>
  </si>
  <si>
    <t>Undeposited Funds</t>
  </si>
  <si>
    <t xml:space="preserve">PropertyPlantAndEquipmentNet </t>
  </si>
  <si>
    <t>OtherAssetsNoncurrent</t>
  </si>
  <si>
    <t>LiabilitiesAndStockholdersEquity</t>
  </si>
  <si>
    <t>Liabilities</t>
  </si>
  <si>
    <t>LiabilitiesCurrent</t>
  </si>
  <si>
    <t>Accounts Payable</t>
  </si>
  <si>
    <t>Line of Credit</t>
  </si>
  <si>
    <t>Payroll Taxes Payable</t>
  </si>
  <si>
    <t>QuickBooks Credit Card</t>
  </si>
  <si>
    <t>SEC125 Payable</t>
  </si>
  <si>
    <t>StockholdersEquity</t>
  </si>
  <si>
    <t>Deborah Wood Draws</t>
  </si>
  <si>
    <t>Deborah Wood's Time to Jobs during period</t>
  </si>
  <si>
    <t>Opening Bal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</si>
</sst>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3" fontId="2" fillId="2" borderId="0" xfId="0" applyNumberFormat="1" applyFont="1" applyFill="1"/>
    <xf numFmtId="0" fontId="4" fillId="0" borderId="0" xfId="0" applyFont="1"/>
    <xf numFmtId="43" fontId="2" fillId="3" borderId="0" xfId="0" applyNumberFormat="1" applyFont="1" applyFill="1"/>
    <xf numFmtId="43" fontId="0" fillId="3" borderId="0" xfId="0" applyNumberFormat="1" applyFill="1"/>
    <xf numFmtId="43" fontId="0" fillId="3" borderId="0" xfId="1" applyFont="1" applyFill="1"/>
    <xf numFmtId="43" fontId="0" fillId="0" borderId="0" xfId="0" applyNumberFormat="1"/>
    <xf numFmtId="0" fontId="0" fillId="3" borderId="0" xfId="0" applyFill="1"/>
    <xf numFmtId="0" fontId="5" fillId="0" borderId="0" xfId="0" applyFont="1"/>
    <xf numFmtId="43" fontId="0" fillId="4" borderId="0" xfId="1" applyFont="1" applyFill="1"/>
    <xf numFmtId="0" fontId="0" fillId="4" borderId="0" xfId="0" applyFill="1"/>
    <xf numFmtId="43" fontId="2" fillId="0" borderId="0" xfId="0" applyNumberFormat="1" applyFont="1"/>
    <xf numFmtId="43" fontId="2" fillId="5" borderId="0" xfId="0" applyNumberFormat="1" applyFont="1" applyFill="1"/>
    <xf numFmtId="43" fontId="0" fillId="0" borderId="0" xfId="1" applyFont="1"/>
    <xf numFmtId="43" fontId="0" fillId="6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9658-C177-C349-83F1-21E1CE47481F}">
  <dimension ref="A1:D26"/>
  <sheetViews>
    <sheetView tabSelected="1" workbookViewId="0">
      <selection activeCell="D14" sqref="D14"/>
    </sheetView>
  </sheetViews>
  <sheetFormatPr baseColWidth="10" defaultRowHeight="16" x14ac:dyDescent="0.2"/>
  <cols>
    <col min="1" max="1" width="39" customWidth="1"/>
    <col min="2" max="2" width="19.6640625" customWidth="1"/>
    <col min="3" max="3" width="14.1640625" customWidth="1"/>
    <col min="4" max="4" width="14.83203125" customWidth="1"/>
  </cols>
  <sheetData>
    <row r="1" spans="1:4" ht="21" x14ac:dyDescent="0.25">
      <c r="A1" s="1" t="s">
        <v>0</v>
      </c>
      <c r="B1" s="2">
        <v>2019</v>
      </c>
      <c r="C1" s="2">
        <v>2018</v>
      </c>
    </row>
    <row r="2" spans="1:4" ht="21" x14ac:dyDescent="0.25">
      <c r="A2" s="3" t="s">
        <v>1</v>
      </c>
      <c r="B2" s="4">
        <f>B3+B11+B12</f>
        <v>212458.23000000013</v>
      </c>
      <c r="C2" s="4">
        <f>C3+C11+C12</f>
        <v>123656.11000000007</v>
      </c>
    </row>
    <row r="3" spans="1:4" ht="19" x14ac:dyDescent="0.25">
      <c r="A3" s="5" t="s">
        <v>2</v>
      </c>
      <c r="B3" s="6">
        <f>SUM(B4:B10)</f>
        <v>209881.27000000014</v>
      </c>
      <c r="C3" s="6">
        <f>SUM(C4:C10)</f>
        <v>122079.15000000007</v>
      </c>
    </row>
    <row r="4" spans="1:4" x14ac:dyDescent="0.2">
      <c r="A4" t="s">
        <v>3</v>
      </c>
      <c r="B4" s="7">
        <v>104256.44000000002</v>
      </c>
      <c r="C4" s="8">
        <v>77805.320000000007</v>
      </c>
      <c r="D4" s="9"/>
    </row>
    <row r="5" spans="1:4" x14ac:dyDescent="0.2">
      <c r="A5" t="s">
        <v>4</v>
      </c>
      <c r="B5" s="7">
        <v>1000</v>
      </c>
      <c r="C5" s="8">
        <v>500</v>
      </c>
      <c r="D5" s="9"/>
    </row>
    <row r="6" spans="1:4" x14ac:dyDescent="0.2">
      <c r="A6" t="s">
        <v>5</v>
      </c>
      <c r="B6" s="7">
        <v>83484.080000000016</v>
      </c>
      <c r="C6" s="8">
        <v>32333.080000000016</v>
      </c>
      <c r="D6" s="9"/>
    </row>
    <row r="7" spans="1:4" x14ac:dyDescent="0.2">
      <c r="A7" t="s">
        <v>6</v>
      </c>
      <c r="B7" s="8">
        <v>17140.750000000116</v>
      </c>
      <c r="C7" s="8">
        <v>7940.7500000000437</v>
      </c>
    </row>
    <row r="8" spans="1:4" x14ac:dyDescent="0.2">
      <c r="A8" t="s">
        <v>7</v>
      </c>
      <c r="B8" s="10">
        <f>0</f>
        <v>0</v>
      </c>
      <c r="C8" s="10">
        <f>0</f>
        <v>0</v>
      </c>
    </row>
    <row r="9" spans="1:4" x14ac:dyDescent="0.2">
      <c r="A9" t="s">
        <v>8</v>
      </c>
      <c r="B9" s="8">
        <v>4000</v>
      </c>
      <c r="C9" s="8">
        <v>3500</v>
      </c>
    </row>
    <row r="10" spans="1:4" x14ac:dyDescent="0.2">
      <c r="A10" t="s">
        <v>9</v>
      </c>
      <c r="B10" s="8">
        <f>0</f>
        <v>0</v>
      </c>
      <c r="C10" s="8">
        <v>0</v>
      </c>
    </row>
    <row r="11" spans="1:4" x14ac:dyDescent="0.2">
      <c r="A11" s="11" t="s">
        <v>10</v>
      </c>
      <c r="B11" s="12">
        <v>2576.9599999999991</v>
      </c>
      <c r="C11" s="12">
        <v>1576.9599999999991</v>
      </c>
    </row>
    <row r="12" spans="1:4" x14ac:dyDescent="0.2">
      <c r="A12" s="11" t="s">
        <v>11</v>
      </c>
      <c r="B12" s="13">
        <f>0</f>
        <v>0</v>
      </c>
      <c r="C12" s="13">
        <v>0</v>
      </c>
    </row>
    <row r="13" spans="1:4" ht="21" x14ac:dyDescent="0.25">
      <c r="A13" s="3" t="s">
        <v>12</v>
      </c>
      <c r="B13" s="14">
        <f>B14+B21</f>
        <v>212458.22999999998</v>
      </c>
      <c r="C13" s="14">
        <f>C14+C21</f>
        <v>123656.11000000002</v>
      </c>
    </row>
    <row r="14" spans="1:4" ht="21" x14ac:dyDescent="0.25">
      <c r="A14" s="3" t="s">
        <v>13</v>
      </c>
      <c r="B14" s="15">
        <f>B15</f>
        <v>644078.51</v>
      </c>
      <c r="C14" s="15">
        <f>C15</f>
        <v>152078.99000000002</v>
      </c>
    </row>
    <row r="15" spans="1:4" ht="21" x14ac:dyDescent="0.25">
      <c r="A15" s="3" t="s">
        <v>14</v>
      </c>
      <c r="B15" s="15">
        <f>SUM(B16:B20)</f>
        <v>644078.51</v>
      </c>
      <c r="C15" s="15">
        <f>SUM(C16:C20)</f>
        <v>152078.99000000002</v>
      </c>
    </row>
    <row r="16" spans="1:4" x14ac:dyDescent="0.2">
      <c r="A16" t="s">
        <v>15</v>
      </c>
      <c r="B16" s="16">
        <f>--366197.3</f>
        <v>366197.3</v>
      </c>
      <c r="C16" s="16">
        <f>--66697.3</f>
        <v>66697.3</v>
      </c>
    </row>
    <row r="17" spans="1:3" x14ac:dyDescent="0.2">
      <c r="A17" t="s">
        <v>16</v>
      </c>
      <c r="B17" s="16">
        <f>--84208.85</f>
        <v>84208.85</v>
      </c>
      <c r="C17" s="16">
        <f>--81208.85</f>
        <v>81208.850000000006</v>
      </c>
    </row>
    <row r="18" spans="1:3" x14ac:dyDescent="0.2">
      <c r="A18" t="s">
        <v>17</v>
      </c>
      <c r="B18" s="16">
        <f>--183873.24</f>
        <v>183873.24</v>
      </c>
      <c r="C18" s="16">
        <f>--2873.72</f>
        <v>2873.72</v>
      </c>
    </row>
    <row r="19" spans="1:3" x14ac:dyDescent="0.2">
      <c r="A19" t="s">
        <v>18</v>
      </c>
      <c r="B19" s="16">
        <f>--8749.12</f>
        <v>8749.1200000000008</v>
      </c>
      <c r="C19" s="16">
        <f>--1249.12</f>
        <v>1249.1199999999999</v>
      </c>
    </row>
    <row r="20" spans="1:3" x14ac:dyDescent="0.2">
      <c r="A20" t="s">
        <v>19</v>
      </c>
      <c r="B20" s="16">
        <f>--1050</f>
        <v>1050</v>
      </c>
      <c r="C20" s="16">
        <f>--50</f>
        <v>50</v>
      </c>
    </row>
    <row r="21" spans="1:3" ht="21" x14ac:dyDescent="0.25">
      <c r="A21" s="3" t="s">
        <v>20</v>
      </c>
      <c r="B21" s="15">
        <f>SUM(B22:B24)</f>
        <v>-431620.28</v>
      </c>
      <c r="C21" s="15">
        <f>SUM(C22:C24)</f>
        <v>-28422.880000000005</v>
      </c>
    </row>
    <row r="22" spans="1:3" x14ac:dyDescent="0.2">
      <c r="A22" t="s">
        <v>21</v>
      </c>
      <c r="B22" s="16">
        <f>-141000</f>
        <v>-141000</v>
      </c>
      <c r="C22" s="17">
        <f>-135000</f>
        <v>-135000</v>
      </c>
    </row>
    <row r="23" spans="1:3" x14ac:dyDescent="0.2">
      <c r="A23" t="s">
        <v>22</v>
      </c>
      <c r="B23" s="16">
        <f>-262197.4</f>
        <v>-262197.40000000002</v>
      </c>
      <c r="C23" s="17">
        <v>106202.12</v>
      </c>
    </row>
    <row r="24" spans="1:3" x14ac:dyDescent="0.2">
      <c r="A24" t="s">
        <v>23</v>
      </c>
      <c r="B24" s="17">
        <f>-28422.88</f>
        <v>-28422.880000000001</v>
      </c>
      <c r="C24" s="17">
        <v>375</v>
      </c>
    </row>
    <row r="26" spans="1:3" x14ac:dyDescent="0.2">
      <c r="B26" s="9"/>
      <c r="C2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86CE-528B-8743-90CC-3828502F100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2021-07-25T16:03:45Z</dcterms:created>
  <dcterms:modified xsi:type="dcterms:W3CDTF">2021-07-30T20:52:17Z</dcterms:modified>
</cp:coreProperties>
</file>