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ebas\Documents\Term 4\Marketing Analytics\Group Project\Group Project Report_PPT_Data Analysis\"/>
    </mc:Choice>
  </mc:AlternateContent>
  <xr:revisionPtr revIDLastSave="0" documentId="13_ncr:1_{CA0A1AC7-7835-4A5C-8057-C99A36EE8892}" xr6:coauthVersionLast="44" xr6:coauthVersionMax="44" xr10:uidLastSave="{00000000-0000-0000-0000-000000000000}"/>
  <bookViews>
    <workbookView xWindow="-108" yWindow="-108" windowWidth="23256" windowHeight="12576" xr2:uid="{51E6DEFF-94D6-4D2B-B937-6A41FD3F0B05}"/>
  </bookViews>
  <sheets>
    <sheet name="Raw Data" sheetId="1" r:id="rId1"/>
    <sheet name="Data Analysis" sheetId="2" r:id="rId2"/>
    <sheet name="Part Worth Calculation" sheetId="3" r:id="rId3"/>
    <sheet name="Utilities and CDV" sheetId="4" r:id="rId4"/>
    <sheet name="Best to Worst Product Category" sheetId="5" r:id="rId5"/>
  </sheets>
  <definedNames>
    <definedName name="_xlnm._FilterDatabase" localSheetId="4" hidden="1">'Best to Worst Product Category'!$B$2:$K$27</definedName>
    <definedName name="_xlnm._FilterDatabase" localSheetId="1" hidden="1">'Data Analysis'!$A$2:$Y$27</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3" i="4" l="1"/>
  <c r="H3" i="4"/>
  <c r="S3" i="3"/>
  <c r="N5" i="4" l="1"/>
  <c r="N9" i="4"/>
  <c r="K34" i="4"/>
  <c r="K35" i="4"/>
  <c r="K36" i="4"/>
  <c r="K37" i="4"/>
  <c r="K38" i="4"/>
  <c r="K39" i="4"/>
  <c r="K40" i="4"/>
  <c r="K41" i="4"/>
  <c r="K42" i="4"/>
  <c r="K43" i="4"/>
  <c r="K44" i="4"/>
  <c r="K45" i="4"/>
  <c r="K46" i="4"/>
  <c r="K47" i="4"/>
  <c r="K48" i="4"/>
  <c r="K49" i="4"/>
  <c r="K50" i="4"/>
  <c r="K51" i="4"/>
  <c r="K52" i="4"/>
  <c r="K53" i="4"/>
  <c r="K54" i="4"/>
  <c r="K55" i="4"/>
  <c r="K56" i="4"/>
  <c r="K57" i="4"/>
  <c r="N25" i="4"/>
  <c r="N4" i="4"/>
  <c r="N6" i="4"/>
  <c r="N7" i="4"/>
  <c r="N8" i="4"/>
  <c r="N10" i="4"/>
  <c r="N11" i="4"/>
  <c r="N12" i="4"/>
  <c r="N13" i="4"/>
  <c r="N14" i="4"/>
  <c r="N15" i="4"/>
  <c r="N16" i="4"/>
  <c r="N17" i="4"/>
  <c r="N18" i="4"/>
  <c r="N19" i="4"/>
  <c r="N20" i="4"/>
  <c r="N21" i="4"/>
  <c r="N22" i="4"/>
  <c r="N23" i="4"/>
  <c r="N24" i="4"/>
  <c r="N3" i="4"/>
  <c r="L25" i="4"/>
  <c r="L22" i="4"/>
  <c r="L20" i="4"/>
  <c r="L17" i="4"/>
  <c r="L15" i="4"/>
  <c r="L12" i="4"/>
  <c r="L7" i="4"/>
  <c r="H9" i="4"/>
  <c r="H8" i="4"/>
  <c r="H7" i="4"/>
  <c r="H6" i="4"/>
  <c r="H5" i="4"/>
  <c r="H4" i="4"/>
  <c r="F8" i="4"/>
  <c r="G8" i="4" s="1"/>
  <c r="E8" i="4"/>
  <c r="F7" i="4"/>
  <c r="G7" i="4" s="1"/>
  <c r="E7" i="4"/>
  <c r="F3" i="4"/>
  <c r="G3" i="4" s="1"/>
  <c r="B25" i="4"/>
  <c r="F9" i="4" s="1"/>
  <c r="B22" i="4"/>
  <c r="B20" i="4"/>
  <c r="B17" i="4"/>
  <c r="F6" i="4" s="1"/>
  <c r="B15" i="4"/>
  <c r="F5" i="4" s="1"/>
  <c r="B12" i="4"/>
  <c r="E4" i="4" s="1"/>
  <c r="B7" i="4"/>
  <c r="E3" i="4" s="1"/>
  <c r="B50" i="3"/>
  <c r="B53" i="3"/>
  <c r="B58" i="3"/>
  <c r="B55" i="3"/>
  <c r="B48" i="3"/>
  <c r="B45" i="3"/>
  <c r="B40" i="3"/>
  <c r="G6" i="4" l="1"/>
  <c r="F4" i="4"/>
  <c r="G4" i="4" s="1"/>
  <c r="G10" i="4" s="1"/>
  <c r="E5" i="4"/>
  <c r="G5" i="4" s="1"/>
  <c r="E9" i="4"/>
  <c r="G9" i="4" s="1"/>
  <c r="E6" i="4"/>
  <c r="S4" i="3" l="1"/>
  <c r="T4" i="3" s="1"/>
  <c r="S5" i="3"/>
  <c r="T5" i="3" s="1"/>
  <c r="S6" i="3"/>
  <c r="T6" i="3" s="1"/>
  <c r="S7" i="3"/>
  <c r="T7" i="3" s="1"/>
  <c r="S8" i="3"/>
  <c r="T8" i="3" s="1"/>
  <c r="S9" i="3"/>
  <c r="T9" i="3" s="1"/>
  <c r="S10" i="3"/>
  <c r="T10" i="3" s="1"/>
  <c r="S11" i="3"/>
  <c r="T11" i="3" s="1"/>
  <c r="S12" i="3"/>
  <c r="T12" i="3" s="1"/>
  <c r="S13" i="3"/>
  <c r="T13" i="3" s="1"/>
  <c r="S14" i="3"/>
  <c r="T14" i="3" s="1"/>
  <c r="S15" i="3"/>
  <c r="T15" i="3" s="1"/>
  <c r="S16" i="3"/>
  <c r="T16" i="3" s="1"/>
  <c r="S17" i="3"/>
  <c r="T17" i="3" s="1"/>
  <c r="S18" i="3"/>
  <c r="T18" i="3" s="1"/>
  <c r="S19" i="3"/>
  <c r="T19" i="3" s="1"/>
  <c r="S20" i="3"/>
  <c r="T20" i="3" s="1"/>
  <c r="S21" i="3"/>
  <c r="T21" i="3" s="1"/>
  <c r="S22" i="3"/>
  <c r="T22" i="3" s="1"/>
  <c r="S23" i="3"/>
  <c r="T23" i="3" s="1"/>
  <c r="S24" i="3"/>
  <c r="T24" i="3" s="1"/>
  <c r="S25" i="3"/>
  <c r="T25" i="3" s="1"/>
  <c r="S26" i="3"/>
  <c r="T26" i="3" s="1"/>
  <c r="S27" i="3"/>
  <c r="T27" i="3" s="1"/>
  <c r="T3" i="3"/>
</calcChain>
</file>

<file path=xl/sharedStrings.xml><?xml version="1.0" encoding="utf-8"?>
<sst xmlns="http://schemas.openxmlformats.org/spreadsheetml/2006/main" count="1340" uniqueCount="123">
  <si>
    <t>Attributes / Existing product profiles</t>
  </si>
  <si>
    <t>Origin</t>
  </si>
  <si>
    <t>European</t>
  </si>
  <si>
    <t>Canadian</t>
  </si>
  <si>
    <t>Japanese</t>
  </si>
  <si>
    <t>Body</t>
  </si>
  <si>
    <t>Rich full bodied</t>
  </si>
  <si>
    <t>Regular</t>
  </si>
  <si>
    <t>Crisp and clear</t>
  </si>
  <si>
    <t>Aftertaste</t>
  </si>
  <si>
    <t>Mild</t>
  </si>
  <si>
    <t>Strong</t>
  </si>
  <si>
    <t>Calories</t>
  </si>
  <si>
    <t>Full</t>
  </si>
  <si>
    <t>Low</t>
  </si>
  <si>
    <t>Packaging</t>
  </si>
  <si>
    <t>Six 12Oz Small</t>
  </si>
  <si>
    <t>Six 12Oz Large</t>
  </si>
  <si>
    <t>Glass</t>
  </si>
  <si>
    <t>Green Label</t>
  </si>
  <si>
    <t>Brown Label</t>
  </si>
  <si>
    <t>Pilsner</t>
  </si>
  <si>
    <t>Brown Ale</t>
  </si>
  <si>
    <t>Weissbier</t>
  </si>
  <si>
    <t>Velvet Fog</t>
  </si>
  <si>
    <t>Crafty Radler</t>
  </si>
  <si>
    <t>Ichiban Shibori</t>
  </si>
  <si>
    <t>Kirin Lager</t>
  </si>
  <si>
    <t>Royal Challenge Premium Lager</t>
  </si>
  <si>
    <t>Tuborg</t>
  </si>
  <si>
    <t>Indian</t>
  </si>
  <si>
    <t>Kingfisher Ultra</t>
  </si>
  <si>
    <t>American</t>
  </si>
  <si>
    <t>Black Label</t>
  </si>
  <si>
    <t>Ingredient</t>
  </si>
  <si>
    <t>Haywards</t>
  </si>
  <si>
    <t>Wheat</t>
  </si>
  <si>
    <t>Maize</t>
  </si>
  <si>
    <t>Barley</t>
  </si>
  <si>
    <t>Rice</t>
  </si>
  <si>
    <t>Rye</t>
  </si>
  <si>
    <t>Rank</t>
  </si>
  <si>
    <t>Helles</t>
  </si>
  <si>
    <t>Village Blonde</t>
  </si>
  <si>
    <t>Blanche de Chambly</t>
  </si>
  <si>
    <t>Beach Chair Lager</t>
  </si>
  <si>
    <t>Sapporo Yebisu</t>
  </si>
  <si>
    <t>Sapporo Nama</t>
  </si>
  <si>
    <t>Foster</t>
  </si>
  <si>
    <t>Hop Rod</t>
  </si>
  <si>
    <t>Michelob Ultra</t>
  </si>
  <si>
    <t>Miller Lite</t>
  </si>
  <si>
    <t>Budweiser Magnum</t>
  </si>
  <si>
    <t>Heineken</t>
  </si>
  <si>
    <t>99</t>
  </si>
  <si>
    <t>Bud Lite</t>
  </si>
  <si>
    <t>97</t>
  </si>
  <si>
    <t>85</t>
  </si>
  <si>
    <t>82</t>
  </si>
  <si>
    <t>75</t>
  </si>
  <si>
    <t>80</t>
  </si>
  <si>
    <t>90</t>
  </si>
  <si>
    <t>78</t>
  </si>
  <si>
    <t>71</t>
  </si>
  <si>
    <t>74</t>
  </si>
  <si>
    <t>76</t>
  </si>
  <si>
    <t>70</t>
  </si>
  <si>
    <t>88</t>
  </si>
  <si>
    <t>79</t>
  </si>
  <si>
    <t>65</t>
  </si>
  <si>
    <t>50</t>
  </si>
  <si>
    <t>55</t>
  </si>
  <si>
    <t>89</t>
  </si>
  <si>
    <t>40</t>
  </si>
  <si>
    <t>45</t>
  </si>
  <si>
    <t>67</t>
  </si>
  <si>
    <t>69</t>
  </si>
  <si>
    <t>47</t>
  </si>
  <si>
    <t>59</t>
  </si>
  <si>
    <t>66</t>
  </si>
  <si>
    <t>Preferences</t>
  </si>
  <si>
    <t>0</t>
  </si>
  <si>
    <t>-1</t>
  </si>
  <si>
    <t>1</t>
  </si>
  <si>
    <t>Large</t>
  </si>
  <si>
    <t>Black</t>
  </si>
  <si>
    <t>Green</t>
  </si>
  <si>
    <t>Conjoint part worths are scaled to an arbitrary additive constant within each attribute and are interval data. The arbitrary origin on the scaling within each attribute results from dummy coding in the design matrix. When using a specific kind of dummy coding called “effects coding,” utilities are scaled to sum to 0 within each attribute.</t>
  </si>
  <si>
    <t>Inverse Rank</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</si>
  <si>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</si>
  <si>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</si>
  <si>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</si>
  <si>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</si>
  <si>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</si>
  <si>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</si>
  <si>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</si>
  <si>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</si>
  <si>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</si>
  <si>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</si>
  <si>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</si>
  <si>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</si>
  <si>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</si>
  <si>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</si>
  <si>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</si>
  <si>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</si>
  <si>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</si>
  <si>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</si>
  <si>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</si>
  <si>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</si>
  <si>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</si>
  <si>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</si>
  <si>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</si>
  <si>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</si>
  <si>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Level of Attributes</t>
  </si>
  <si>
    <t>Part-Worth</t>
  </si>
  <si>
    <t>Minimum Value</t>
  </si>
  <si>
    <t>Maximum Value</t>
  </si>
  <si>
    <t>Utilities</t>
  </si>
  <si>
    <t>Total Range</t>
  </si>
  <si>
    <t>Attributes</t>
  </si>
  <si>
    <t>Utilities * Part-Worth</t>
  </si>
  <si>
    <t>CDV</t>
  </si>
  <si>
    <t>NOTE: Data is changed as per excel limitation as we cannot regress more that 16 variable using excel. So few attributes have been removed. Kindly check the procedure based on which the conjoint analysis is performed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</si>
</sst>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name val="Arial"/>
      <family val="2"/>
    </font>
    <font>
      <sz val="8"/>
      <name val="Calibri"/>
      <family val="2"/>
      <scheme val="minor"/>
    </font>
    <font>
      <b/>
      <sz val="11"/>
      <color rgb="FFFF0000"/>
      <name val="Calibri"/>
      <family val="2"/>
      <scheme val="minor"/>
    </font>
    <font>
      <i/>
      <sz val="11"/>
      <color theme="1"/>
      <name val="Calibri"/>
      <family val="2"/>
      <scheme val="minor"/>
    </font>
    <font>
      <b/>
      <i/>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0">
    <xf numFmtId="0" fontId="0" fillId="0" borderId="0" xfId="0"/>
    <xf numFmtId="49" fontId="0" fillId="0" borderId="1" xfId="0" applyNumberFormat="1" applyBorder="1" applyAlignment="1">
      <alignment horizontal="center" vertical="center" wrapText="1"/>
    </xf>
    <xf numFmtId="0" fontId="2" fillId="2" borderId="1" xfId="0" applyFont="1" applyFill="1" applyBorder="1" applyAlignment="1">
      <alignment vertical="center" wrapText="1"/>
    </xf>
    <xf numFmtId="49" fontId="2" fillId="2" borderId="1" xfId="0" applyNumberFormat="1" applyFont="1" applyFill="1" applyBorder="1" applyAlignment="1" applyProtection="1">
      <alignment horizontal="center" vertical="center" wrapText="1"/>
      <protection locked="0"/>
    </xf>
    <xf numFmtId="49" fontId="0" fillId="2" borderId="1" xfId="0" applyNumberFormat="1" applyFill="1" applyBorder="1" applyAlignment="1">
      <alignment vertical="center" wrapText="1"/>
    </xf>
    <xf numFmtId="49" fontId="0" fillId="0" borderId="1" xfId="0" applyNumberFormat="1" applyFill="1" applyBorder="1" applyAlignment="1">
      <alignment horizontal="center" vertical="center" wrapText="1"/>
    </xf>
    <xf numFmtId="0" fontId="0" fillId="0" borderId="1" xfId="0" applyNumberFormat="1" applyBorder="1" applyAlignment="1">
      <alignment horizontal="center" vertical="center" wrapText="1"/>
    </xf>
    <xf numFmtId="0" fontId="0" fillId="0" borderId="1" xfId="0" applyNumberFormat="1" applyFill="1" applyBorder="1" applyAlignment="1">
      <alignment horizontal="center" vertical="center" wrapText="1"/>
    </xf>
    <xf numFmtId="49" fontId="1" fillId="2" borderId="1" xfId="0" applyNumberFormat="1" applyFont="1" applyFill="1" applyBorder="1" applyAlignment="1">
      <alignment vertical="center" wrapText="1"/>
    </xf>
    <xf numFmtId="49" fontId="4"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1" fillId="0" borderId="0" xfId="0" applyFont="1"/>
    <xf numFmtId="49" fontId="0" fillId="2" borderId="2" xfId="0" applyNumberFormat="1" applyFill="1" applyBorder="1" applyAlignment="1">
      <alignment vertical="center" wrapText="1"/>
    </xf>
    <xf numFmtId="0" fontId="0" fillId="0" borderId="0" xfId="0" applyNumberFormat="1"/>
    <xf numFmtId="0" fontId="0" fillId="0" borderId="0" xfId="0" applyFill="1" applyBorder="1" applyAlignment="1"/>
    <xf numFmtId="0" fontId="0" fillId="0" borderId="3" xfId="0" applyFill="1" applyBorder="1" applyAlignment="1"/>
    <xf numFmtId="0" fontId="5" fillId="0" borderId="4" xfId="0" applyFont="1" applyFill="1" applyBorder="1" applyAlignment="1">
      <alignment horizontal="center"/>
    </xf>
    <xf numFmtId="0" fontId="5" fillId="0" borderId="4" xfId="0" applyFont="1" applyFill="1" applyBorder="1" applyAlignment="1">
      <alignment horizontal="centerContinuous"/>
    </xf>
    <xf numFmtId="0" fontId="6" fillId="3" borderId="4" xfId="0" applyFont="1" applyFill="1" applyBorder="1" applyAlignment="1">
      <alignment horizontal="center"/>
    </xf>
    <xf numFmtId="0" fontId="1" fillId="3" borderId="0" xfId="0" applyFont="1" applyFill="1" applyBorder="1" applyAlignment="1"/>
    <xf numFmtId="0" fontId="1" fillId="3" borderId="3" xfId="0" applyFont="1" applyFill="1" applyBorder="1" applyAlignment="1"/>
    <xf numFmtId="2" fontId="1" fillId="3" borderId="0" xfId="0" applyNumberFormat="1" applyFont="1" applyFill="1" applyBorder="1" applyAlignment="1"/>
    <xf numFmtId="2" fontId="1" fillId="3" borderId="3" xfId="0" applyNumberFormat="1" applyFont="1" applyFill="1" applyBorder="1" applyAlignment="1"/>
    <xf numFmtId="0" fontId="0" fillId="0" borderId="1" xfId="0" applyBorder="1"/>
    <xf numFmtId="0" fontId="1" fillId="3" borderId="1" xfId="0" applyFont="1" applyFill="1" applyBorder="1" applyAlignment="1"/>
    <xf numFmtId="2" fontId="0" fillId="0" borderId="1" xfId="0" applyNumberFormat="1" applyBorder="1"/>
    <xf numFmtId="0" fontId="7" fillId="0" borderId="1" xfId="0" applyFont="1" applyBorder="1"/>
    <xf numFmtId="0" fontId="7" fillId="0" borderId="1" xfId="0" applyFont="1" applyBorder="1" applyAlignment="1">
      <alignment horizontal="center"/>
    </xf>
    <xf numFmtId="2" fontId="1" fillId="3" borderId="1" xfId="0" applyNumberFormat="1" applyFont="1" applyFill="1" applyBorder="1" applyAlignment="1">
      <alignment horizontal="center"/>
    </xf>
    <xf numFmtId="2" fontId="0" fillId="0" borderId="1" xfId="0" applyNumberFormat="1" applyBorder="1" applyAlignment="1">
      <alignment horizontal="center"/>
    </xf>
    <xf numFmtId="49" fontId="7" fillId="0" borderId="1" xfId="0" applyNumberFormat="1" applyFont="1" applyBorder="1"/>
    <xf numFmtId="49" fontId="7" fillId="0" borderId="1" xfId="0" applyNumberFormat="1" applyFont="1" applyBorder="1" applyAlignment="1">
      <alignment horizontal="center"/>
    </xf>
    <xf numFmtId="49" fontId="1" fillId="3" borderId="1" xfId="0" applyNumberFormat="1" applyFont="1" applyFill="1" applyBorder="1" applyAlignment="1"/>
    <xf numFmtId="49" fontId="1" fillId="3" borderId="1" xfId="0" applyNumberFormat="1" applyFont="1" applyFill="1" applyBorder="1" applyAlignment="1">
      <alignment horizontal="center"/>
    </xf>
    <xf numFmtId="49" fontId="0" fillId="0" borderId="1" xfId="0" applyNumberFormat="1" applyBorder="1" applyAlignment="1">
      <alignment horizontal="center"/>
    </xf>
    <xf numFmtId="49" fontId="2" fillId="2" borderId="1" xfId="0" applyNumberFormat="1" applyFont="1" applyFill="1" applyBorder="1" applyAlignment="1">
      <alignment vertical="center" wrapText="1"/>
    </xf>
    <xf numFmtId="0" fontId="1" fillId="3" borderId="1" xfId="0" applyNumberFormat="1" applyFont="1" applyFill="1" applyBorder="1" applyAlignment="1">
      <alignment horizontal="center"/>
    </xf>
    <xf numFmtId="49" fontId="1" fillId="3"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11B7-212B-48CA-880F-6E4982A771E6}">
  <dimension ref="A2:I31"/>
  <sheetViews>
    <sheetView tabSelected="1" topLeftCell="A2" workbookViewId="0">
      <selection activeCell="B32" sqref="B32"/>
    </sheetView>
  </sheetViews>
  <sheetFormatPr defaultColWidth="38" defaultRowHeight="14.4" x14ac:dyDescent="0.3"/>
  <cols>
    <col min="1" max="1" width="33.33203125" bestFit="1" customWidth="1"/>
    <col min="2" max="2" width="13.5546875" bestFit="1" customWidth="1"/>
    <col min="3" max="3" width="13.5546875" customWidth="1"/>
    <col min="4" max="4" width="13.5546875" bestFit="1" customWidth="1"/>
    <col min="5" max="6" width="12.5546875" bestFit="1" customWidth="1"/>
    <col min="7" max="7" width="12.88671875" bestFit="1" customWidth="1"/>
    <col min="8" max="8" width="12.88671875" customWidth="1"/>
    <col min="9" max="9" width="12.88671875" bestFit="1" customWidth="1"/>
  </cols>
  <sheetData>
    <row r="2" spans="1:9" x14ac:dyDescent="0.3">
      <c r="A2" s="2" t="s">
        <v>0</v>
      </c>
      <c r="B2" s="4" t="s">
        <v>1</v>
      </c>
      <c r="C2" s="4" t="s">
        <v>34</v>
      </c>
      <c r="D2" s="4" t="s">
        <v>5</v>
      </c>
      <c r="E2" s="4" t="s">
        <v>9</v>
      </c>
      <c r="F2" s="4" t="s">
        <v>12</v>
      </c>
      <c r="G2" s="4" t="s">
        <v>15</v>
      </c>
      <c r="H2" s="4" t="s">
        <v>18</v>
      </c>
      <c r="I2" s="4" t="s">
        <v>80</v>
      </c>
    </row>
    <row r="3" spans="1:9" x14ac:dyDescent="0.3">
      <c r="A3" s="3" t="s">
        <v>21</v>
      </c>
      <c r="B3" s="1" t="s">
        <v>2</v>
      </c>
      <c r="C3" s="1" t="s">
        <v>36</v>
      </c>
      <c r="D3" s="1" t="s">
        <v>6</v>
      </c>
      <c r="E3" s="1" t="s">
        <v>10</v>
      </c>
      <c r="F3" s="1" t="s">
        <v>7</v>
      </c>
      <c r="G3" s="1" t="s">
        <v>16</v>
      </c>
      <c r="H3" s="1" t="s">
        <v>19</v>
      </c>
      <c r="I3" s="1" t="s">
        <v>78</v>
      </c>
    </row>
    <row r="4" spans="1:9" x14ac:dyDescent="0.3">
      <c r="A4" s="3" t="s">
        <v>53</v>
      </c>
      <c r="B4" s="1" t="s">
        <v>2</v>
      </c>
      <c r="C4" s="1" t="s">
        <v>36</v>
      </c>
      <c r="D4" s="1" t="s">
        <v>6</v>
      </c>
      <c r="E4" s="1" t="s">
        <v>11</v>
      </c>
      <c r="F4" s="1" t="s">
        <v>7</v>
      </c>
      <c r="G4" s="1" t="s">
        <v>17</v>
      </c>
      <c r="H4" s="1" t="s">
        <v>19</v>
      </c>
      <c r="I4" s="1" t="s">
        <v>54</v>
      </c>
    </row>
    <row r="5" spans="1:9" x14ac:dyDescent="0.3">
      <c r="A5" s="3" t="s">
        <v>22</v>
      </c>
      <c r="B5" s="1" t="s">
        <v>2</v>
      </c>
      <c r="C5" s="1" t="s">
        <v>38</v>
      </c>
      <c r="D5" s="1" t="s">
        <v>6</v>
      </c>
      <c r="E5" s="1" t="s">
        <v>11</v>
      </c>
      <c r="F5" s="1" t="s">
        <v>13</v>
      </c>
      <c r="G5" s="1" t="s">
        <v>17</v>
      </c>
      <c r="H5" s="1" t="s">
        <v>20</v>
      </c>
      <c r="I5" s="1" t="s">
        <v>58</v>
      </c>
    </row>
    <row r="6" spans="1:9" x14ac:dyDescent="0.3">
      <c r="A6" s="3" t="s">
        <v>23</v>
      </c>
      <c r="B6" s="1" t="s">
        <v>2</v>
      </c>
      <c r="C6" s="1" t="s">
        <v>40</v>
      </c>
      <c r="D6" s="1" t="s">
        <v>7</v>
      </c>
      <c r="E6" s="1" t="s">
        <v>10</v>
      </c>
      <c r="F6" s="1" t="s">
        <v>7</v>
      </c>
      <c r="G6" s="1" t="s">
        <v>16</v>
      </c>
      <c r="H6" s="1" t="s">
        <v>20</v>
      </c>
      <c r="I6" s="1" t="s">
        <v>71</v>
      </c>
    </row>
    <row r="7" spans="1:9" x14ac:dyDescent="0.3">
      <c r="A7" s="3" t="s">
        <v>42</v>
      </c>
      <c r="B7" s="1" t="s">
        <v>2</v>
      </c>
      <c r="C7" s="1" t="s">
        <v>40</v>
      </c>
      <c r="D7" s="1" t="s">
        <v>7</v>
      </c>
      <c r="E7" s="1" t="s">
        <v>11</v>
      </c>
      <c r="F7" s="1" t="s">
        <v>14</v>
      </c>
      <c r="G7" s="1" t="s">
        <v>17</v>
      </c>
      <c r="H7" s="1" t="s">
        <v>20</v>
      </c>
      <c r="I7" s="1" t="s">
        <v>57</v>
      </c>
    </row>
    <row r="8" spans="1:9" x14ac:dyDescent="0.3">
      <c r="A8" s="3" t="s">
        <v>24</v>
      </c>
      <c r="B8" s="1" t="s">
        <v>3</v>
      </c>
      <c r="C8" s="1" t="s">
        <v>36</v>
      </c>
      <c r="D8" s="1" t="s">
        <v>7</v>
      </c>
      <c r="E8" s="1" t="s">
        <v>10</v>
      </c>
      <c r="F8" s="1" t="s">
        <v>7</v>
      </c>
      <c r="G8" s="1" t="s">
        <v>16</v>
      </c>
      <c r="H8" s="1" t="s">
        <v>19</v>
      </c>
      <c r="I8" s="1" t="s">
        <v>70</v>
      </c>
    </row>
    <row r="9" spans="1:9" x14ac:dyDescent="0.3">
      <c r="A9" s="3" t="s">
        <v>43</v>
      </c>
      <c r="B9" s="1" t="s">
        <v>3</v>
      </c>
      <c r="C9" s="1" t="s">
        <v>36</v>
      </c>
      <c r="D9" s="1" t="s">
        <v>6</v>
      </c>
      <c r="E9" s="1" t="s">
        <v>11</v>
      </c>
      <c r="F9" s="1" t="s">
        <v>13</v>
      </c>
      <c r="G9" s="1" t="s">
        <v>16</v>
      </c>
      <c r="H9" s="1" t="s">
        <v>19</v>
      </c>
      <c r="I9" s="1" t="s">
        <v>69</v>
      </c>
    </row>
    <row r="10" spans="1:9" x14ac:dyDescent="0.3">
      <c r="A10" s="3" t="s">
        <v>44</v>
      </c>
      <c r="B10" s="1" t="s">
        <v>3</v>
      </c>
      <c r="C10" s="1" t="s">
        <v>37</v>
      </c>
      <c r="D10" s="1" t="s">
        <v>7</v>
      </c>
      <c r="E10" s="1" t="s">
        <v>11</v>
      </c>
      <c r="F10" s="1" t="s">
        <v>14</v>
      </c>
      <c r="G10" s="1" t="s">
        <v>16</v>
      </c>
      <c r="H10" s="1" t="s">
        <v>19</v>
      </c>
      <c r="I10" s="1" t="s">
        <v>63</v>
      </c>
    </row>
    <row r="11" spans="1:9" x14ac:dyDescent="0.3">
      <c r="A11" s="3" t="s">
        <v>45</v>
      </c>
      <c r="B11" s="1" t="s">
        <v>3</v>
      </c>
      <c r="C11" s="1" t="s">
        <v>38</v>
      </c>
      <c r="D11" s="1" t="s">
        <v>6</v>
      </c>
      <c r="E11" s="1" t="s">
        <v>11</v>
      </c>
      <c r="F11" s="1" t="s">
        <v>13</v>
      </c>
      <c r="G11" s="1" t="s">
        <v>17</v>
      </c>
      <c r="H11" s="1" t="s">
        <v>33</v>
      </c>
      <c r="I11" s="1" t="s">
        <v>62</v>
      </c>
    </row>
    <row r="12" spans="1:9" x14ac:dyDescent="0.3">
      <c r="A12" s="3" t="s">
        <v>25</v>
      </c>
      <c r="B12" s="1" t="s">
        <v>3</v>
      </c>
      <c r="C12" s="1" t="s">
        <v>38</v>
      </c>
      <c r="D12" s="1" t="s">
        <v>8</v>
      </c>
      <c r="E12" s="1" t="s">
        <v>10</v>
      </c>
      <c r="F12" s="1" t="s">
        <v>7</v>
      </c>
      <c r="G12" s="1" t="s">
        <v>17</v>
      </c>
      <c r="H12" s="1" t="s">
        <v>33</v>
      </c>
      <c r="I12" s="1" t="s">
        <v>66</v>
      </c>
    </row>
    <row r="13" spans="1:9" x14ac:dyDescent="0.3">
      <c r="A13" s="3" t="s">
        <v>47</v>
      </c>
      <c r="B13" s="1" t="s">
        <v>4</v>
      </c>
      <c r="C13" s="1" t="s">
        <v>39</v>
      </c>
      <c r="D13" s="1" t="s">
        <v>8</v>
      </c>
      <c r="E13" s="1" t="s">
        <v>10</v>
      </c>
      <c r="F13" s="1" t="s">
        <v>13</v>
      </c>
      <c r="G13" s="1" t="s">
        <v>17</v>
      </c>
      <c r="H13" s="1" t="s">
        <v>33</v>
      </c>
      <c r="I13" s="1" t="s">
        <v>68</v>
      </c>
    </row>
    <row r="14" spans="1:9" x14ac:dyDescent="0.3">
      <c r="A14" s="3" t="s">
        <v>46</v>
      </c>
      <c r="B14" s="1" t="s">
        <v>4</v>
      </c>
      <c r="C14" s="1" t="s">
        <v>39</v>
      </c>
      <c r="D14" s="1" t="s">
        <v>8</v>
      </c>
      <c r="E14" s="1" t="s">
        <v>10</v>
      </c>
      <c r="F14" s="1" t="s">
        <v>7</v>
      </c>
      <c r="G14" s="1" t="s">
        <v>16</v>
      </c>
      <c r="H14" s="1" t="s">
        <v>19</v>
      </c>
      <c r="I14" s="1" t="s">
        <v>67</v>
      </c>
    </row>
    <row r="15" spans="1:9" x14ac:dyDescent="0.3">
      <c r="A15" s="3" t="s">
        <v>26</v>
      </c>
      <c r="B15" s="1" t="s">
        <v>4</v>
      </c>
      <c r="C15" s="1" t="s">
        <v>39</v>
      </c>
      <c r="D15" s="1" t="s">
        <v>7</v>
      </c>
      <c r="E15" s="1" t="s">
        <v>10</v>
      </c>
      <c r="F15" s="1" t="s">
        <v>7</v>
      </c>
      <c r="G15" s="1" t="s">
        <v>16</v>
      </c>
      <c r="H15" s="1" t="s">
        <v>20</v>
      </c>
      <c r="I15" s="1" t="s">
        <v>79</v>
      </c>
    </row>
    <row r="16" spans="1:9" x14ac:dyDescent="0.3">
      <c r="A16" s="3" t="s">
        <v>46</v>
      </c>
      <c r="B16" s="1" t="s">
        <v>4</v>
      </c>
      <c r="C16" s="5" t="s">
        <v>37</v>
      </c>
      <c r="D16" s="5" t="s">
        <v>6</v>
      </c>
      <c r="E16" s="5" t="s">
        <v>10</v>
      </c>
      <c r="F16" s="5" t="s">
        <v>7</v>
      </c>
      <c r="G16" s="1" t="s">
        <v>16</v>
      </c>
      <c r="H16" s="1" t="s">
        <v>33</v>
      </c>
      <c r="I16" s="1" t="s">
        <v>60</v>
      </c>
    </row>
    <row r="17" spans="1:9" x14ac:dyDescent="0.3">
      <c r="A17" s="3" t="s">
        <v>27</v>
      </c>
      <c r="B17" s="1" t="s">
        <v>4</v>
      </c>
      <c r="C17" s="5" t="s">
        <v>37</v>
      </c>
      <c r="D17" s="5" t="s">
        <v>6</v>
      </c>
      <c r="E17" s="5" t="s">
        <v>11</v>
      </c>
      <c r="F17" s="5" t="s">
        <v>13</v>
      </c>
      <c r="G17" s="1" t="s">
        <v>17</v>
      </c>
      <c r="H17" s="1" t="s">
        <v>33</v>
      </c>
      <c r="I17" s="1" t="s">
        <v>59</v>
      </c>
    </row>
    <row r="18" spans="1:9" x14ac:dyDescent="0.3">
      <c r="A18" s="3" t="s">
        <v>28</v>
      </c>
      <c r="B18" s="5" t="s">
        <v>30</v>
      </c>
      <c r="C18" s="1" t="s">
        <v>38</v>
      </c>
      <c r="D18" s="5" t="s">
        <v>6</v>
      </c>
      <c r="E18" s="5" t="s">
        <v>11</v>
      </c>
      <c r="F18" s="5" t="s">
        <v>13</v>
      </c>
      <c r="G18" s="1" t="s">
        <v>17</v>
      </c>
      <c r="H18" s="1" t="s">
        <v>19</v>
      </c>
      <c r="I18" s="1" t="s">
        <v>75</v>
      </c>
    </row>
    <row r="19" spans="1:9" x14ac:dyDescent="0.3">
      <c r="A19" s="3" t="s">
        <v>29</v>
      </c>
      <c r="B19" s="5" t="s">
        <v>30</v>
      </c>
      <c r="C19" s="5" t="s">
        <v>37</v>
      </c>
      <c r="D19" s="5" t="s">
        <v>7</v>
      </c>
      <c r="E19" s="5" t="s">
        <v>11</v>
      </c>
      <c r="F19" s="5" t="s">
        <v>10</v>
      </c>
      <c r="G19" s="1" t="s">
        <v>17</v>
      </c>
      <c r="H19" s="1" t="s">
        <v>19</v>
      </c>
      <c r="I19" s="1" t="s">
        <v>72</v>
      </c>
    </row>
    <row r="20" spans="1:9" x14ac:dyDescent="0.3">
      <c r="A20" s="3" t="s">
        <v>35</v>
      </c>
      <c r="B20" s="5" t="s">
        <v>30</v>
      </c>
      <c r="C20" s="5" t="s">
        <v>39</v>
      </c>
      <c r="D20" s="5" t="s">
        <v>7</v>
      </c>
      <c r="E20" s="5" t="s">
        <v>10</v>
      </c>
      <c r="F20" s="5" t="s">
        <v>14</v>
      </c>
      <c r="G20" s="1" t="s">
        <v>16</v>
      </c>
      <c r="H20" s="1" t="s">
        <v>33</v>
      </c>
      <c r="I20" s="1" t="s">
        <v>64</v>
      </c>
    </row>
    <row r="21" spans="1:9" x14ac:dyDescent="0.3">
      <c r="A21" s="3" t="s">
        <v>31</v>
      </c>
      <c r="B21" s="5" t="s">
        <v>30</v>
      </c>
      <c r="C21" s="5" t="s">
        <v>38</v>
      </c>
      <c r="D21" s="5" t="s">
        <v>8</v>
      </c>
      <c r="E21" s="5" t="s">
        <v>10</v>
      </c>
      <c r="F21" s="5" t="s">
        <v>14</v>
      </c>
      <c r="G21" s="1" t="s">
        <v>16</v>
      </c>
      <c r="H21" s="1" t="s">
        <v>20</v>
      </c>
      <c r="I21" s="1" t="s">
        <v>65</v>
      </c>
    </row>
    <row r="22" spans="1:9" x14ac:dyDescent="0.3">
      <c r="A22" s="3" t="s">
        <v>48</v>
      </c>
      <c r="B22" s="5" t="s">
        <v>30</v>
      </c>
      <c r="C22" s="5" t="s">
        <v>38</v>
      </c>
      <c r="D22" s="5" t="s">
        <v>6</v>
      </c>
      <c r="E22" s="5" t="s">
        <v>10</v>
      </c>
      <c r="F22" s="5" t="s">
        <v>7</v>
      </c>
      <c r="G22" s="1" t="s">
        <v>17</v>
      </c>
      <c r="H22" s="1" t="s">
        <v>33</v>
      </c>
      <c r="I22" s="1" t="s">
        <v>74</v>
      </c>
    </row>
    <row r="23" spans="1:9" x14ac:dyDescent="0.3">
      <c r="A23" s="3" t="s">
        <v>49</v>
      </c>
      <c r="B23" s="5" t="s">
        <v>32</v>
      </c>
      <c r="C23" s="5" t="s">
        <v>40</v>
      </c>
      <c r="D23" s="5" t="s">
        <v>6</v>
      </c>
      <c r="E23" s="5" t="s">
        <v>11</v>
      </c>
      <c r="F23" s="5" t="s">
        <v>13</v>
      </c>
      <c r="G23" s="1" t="s">
        <v>17</v>
      </c>
      <c r="H23" s="1" t="s">
        <v>33</v>
      </c>
      <c r="I23" s="1" t="s">
        <v>73</v>
      </c>
    </row>
    <row r="24" spans="1:9" x14ac:dyDescent="0.3">
      <c r="A24" s="3" t="s">
        <v>52</v>
      </c>
      <c r="B24" s="5" t="s">
        <v>32</v>
      </c>
      <c r="C24" s="5" t="s">
        <v>38</v>
      </c>
      <c r="D24" s="5" t="s">
        <v>6</v>
      </c>
      <c r="E24" s="5" t="s">
        <v>11</v>
      </c>
      <c r="F24" s="5" t="s">
        <v>13</v>
      </c>
      <c r="G24" s="1" t="s">
        <v>17</v>
      </c>
      <c r="H24" s="1" t="s">
        <v>19</v>
      </c>
      <c r="I24" s="1" t="s">
        <v>61</v>
      </c>
    </row>
    <row r="25" spans="1:9" x14ac:dyDescent="0.3">
      <c r="A25" s="3" t="s">
        <v>50</v>
      </c>
      <c r="B25" s="5" t="s">
        <v>32</v>
      </c>
      <c r="C25" s="1" t="s">
        <v>38</v>
      </c>
      <c r="D25" s="5" t="s">
        <v>7</v>
      </c>
      <c r="E25" s="5" t="s">
        <v>10</v>
      </c>
      <c r="F25" s="5" t="s">
        <v>13</v>
      </c>
      <c r="G25" s="1" t="s">
        <v>17</v>
      </c>
      <c r="H25" s="1" t="s">
        <v>19</v>
      </c>
      <c r="I25" s="1" t="s">
        <v>76</v>
      </c>
    </row>
    <row r="26" spans="1:9" x14ac:dyDescent="0.3">
      <c r="A26" s="3" t="s">
        <v>55</v>
      </c>
      <c r="B26" s="5" t="s">
        <v>32</v>
      </c>
      <c r="C26" s="1" t="s">
        <v>38</v>
      </c>
      <c r="D26" s="5" t="s">
        <v>7</v>
      </c>
      <c r="E26" s="5" t="s">
        <v>10</v>
      </c>
      <c r="F26" s="5" t="s">
        <v>7</v>
      </c>
      <c r="G26" s="1" t="s">
        <v>16</v>
      </c>
      <c r="H26" s="1" t="s">
        <v>19</v>
      </c>
      <c r="I26" s="1" t="s">
        <v>56</v>
      </c>
    </row>
    <row r="27" spans="1:9" x14ac:dyDescent="0.3">
      <c r="A27" s="3" t="s">
        <v>51</v>
      </c>
      <c r="B27" s="5" t="s">
        <v>32</v>
      </c>
      <c r="C27" s="1" t="s">
        <v>36</v>
      </c>
      <c r="D27" s="5" t="s">
        <v>8</v>
      </c>
      <c r="E27" s="5" t="s">
        <v>10</v>
      </c>
      <c r="F27" s="5" t="s">
        <v>14</v>
      </c>
      <c r="G27" s="1" t="s">
        <v>16</v>
      </c>
      <c r="H27" s="1" t="s">
        <v>19</v>
      </c>
      <c r="I27" s="1" t="s">
        <v>77</v>
      </c>
    </row>
    <row r="31" spans="1:9" x14ac:dyDescent="0.3">
      <c r="B31" s="13"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2A1F-403A-46DB-9F51-C03217CFEDAF}">
  <dimension ref="A2:Y31"/>
  <sheetViews>
    <sheetView topLeftCell="A2" workbookViewId="0">
      <selection activeCell="A3" sqref="A3"/>
    </sheetView>
  </sheetViews>
  <sheetFormatPr defaultColWidth="39.77734375" defaultRowHeight="14.4" x14ac:dyDescent="0.3"/>
  <cols>
    <col min="1" max="1" width="35.5546875" bestFit="1" customWidth="1"/>
    <col min="2" max="2" width="9.109375" bestFit="1" customWidth="1"/>
    <col min="3" max="3" width="10.77734375" bestFit="1" customWidth="1"/>
    <col min="4" max="4" width="10.6640625" bestFit="1" customWidth="1"/>
    <col min="5" max="5" width="8.21875" bestFit="1" customWidth="1"/>
    <col min="6" max="6" width="10.88671875" bestFit="1" customWidth="1"/>
    <col min="7" max="7" width="11.88671875" bestFit="1" customWidth="1"/>
    <col min="8" max="8" width="8.33203125" bestFit="1" customWidth="1"/>
    <col min="9" max="9" width="6.21875" bestFit="1" customWidth="1"/>
    <col min="10" max="10" width="8.109375" bestFit="1" customWidth="1"/>
    <col min="11" max="11" width="6.6640625" bestFit="1" customWidth="1"/>
    <col min="12" max="12" width="14.109375" bestFit="1" customWidth="1"/>
    <col min="13" max="13" width="15.77734375" bestFit="1" customWidth="1"/>
    <col min="14" max="14" width="9.33203125" bestFit="1" customWidth="1"/>
    <col min="15" max="15" width="11.5546875" bestFit="1" customWidth="1"/>
    <col min="16" max="16" width="8.44140625" bestFit="1" customWidth="1"/>
    <col min="17" max="17" width="9.77734375" bestFit="1" customWidth="1"/>
    <col min="18" max="18" width="9.33203125" bestFit="1" customWidth="1"/>
    <col min="19" max="19" width="6" bestFit="1" customWidth="1"/>
    <col min="20" max="20" width="12.88671875" bestFit="1" customWidth="1"/>
    <col min="21" max="21" width="7.6640625" bestFit="1" customWidth="1"/>
    <col min="22" max="22" width="11.33203125" bestFit="1" customWidth="1"/>
    <col min="23" max="23" width="7.5546875" bestFit="1" customWidth="1"/>
    <col min="24" max="24" width="8.109375" bestFit="1" customWidth="1"/>
    <col min="25" max="25" width="12.88671875" bestFit="1" customWidth="1"/>
  </cols>
  <sheetData>
    <row r="2" spans="1:25" x14ac:dyDescent="0.3">
      <c r="A2" s="2" t="s">
        <v>0</v>
      </c>
      <c r="B2" s="8" t="s">
        <v>1</v>
      </c>
      <c r="C2" s="4" t="s">
        <v>3</v>
      </c>
      <c r="D2" s="4" t="s">
        <v>4</v>
      </c>
      <c r="E2" s="4" t="s">
        <v>30</v>
      </c>
      <c r="F2" s="4" t="s">
        <v>32</v>
      </c>
      <c r="G2" s="8" t="s">
        <v>34</v>
      </c>
      <c r="H2" s="4" t="s">
        <v>38</v>
      </c>
      <c r="I2" s="4" t="s">
        <v>40</v>
      </c>
      <c r="J2" s="4" t="s">
        <v>37</v>
      </c>
      <c r="K2" s="4" t="s">
        <v>39</v>
      </c>
      <c r="L2" s="8" t="s">
        <v>5</v>
      </c>
      <c r="M2" s="4" t="s">
        <v>6</v>
      </c>
      <c r="N2" s="4" t="s">
        <v>7</v>
      </c>
      <c r="O2" s="8" t="s">
        <v>9</v>
      </c>
      <c r="P2" s="4" t="s">
        <v>11</v>
      </c>
      <c r="Q2" s="8" t="s">
        <v>12</v>
      </c>
      <c r="R2" s="4" t="s">
        <v>7</v>
      </c>
      <c r="S2" s="4" t="s">
        <v>13</v>
      </c>
      <c r="T2" s="8" t="s">
        <v>15</v>
      </c>
      <c r="U2" s="4" t="s">
        <v>84</v>
      </c>
      <c r="V2" s="8" t="s">
        <v>18</v>
      </c>
      <c r="W2" s="4" t="s">
        <v>85</v>
      </c>
      <c r="X2" s="4" t="s">
        <v>86</v>
      </c>
      <c r="Y2" s="4" t="s">
        <v>80</v>
      </c>
    </row>
    <row r="3" spans="1:25" x14ac:dyDescent="0.3">
      <c r="A3" s="3" t="s">
        <v>21</v>
      </c>
      <c r="B3" s="9" t="s">
        <v>2</v>
      </c>
      <c r="C3" s="6">
        <v>-2</v>
      </c>
      <c r="D3" s="6">
        <v>-2</v>
      </c>
      <c r="E3" s="6">
        <v>-2</v>
      </c>
      <c r="F3" s="6">
        <v>-2</v>
      </c>
      <c r="G3" s="9" t="s">
        <v>36</v>
      </c>
      <c r="H3" s="6">
        <v>-2</v>
      </c>
      <c r="I3" s="6">
        <v>-2</v>
      </c>
      <c r="J3" s="6">
        <v>-2</v>
      </c>
      <c r="K3" s="6">
        <v>-2</v>
      </c>
      <c r="L3" s="10" t="s">
        <v>6</v>
      </c>
      <c r="M3" s="1" t="s">
        <v>83</v>
      </c>
      <c r="N3" s="1" t="s">
        <v>81</v>
      </c>
      <c r="O3" s="9" t="s">
        <v>10</v>
      </c>
      <c r="P3" s="1" t="s">
        <v>82</v>
      </c>
      <c r="Q3" s="10" t="s">
        <v>7</v>
      </c>
      <c r="R3" s="1" t="s">
        <v>83</v>
      </c>
      <c r="S3" s="1" t="s">
        <v>81</v>
      </c>
      <c r="T3" s="9" t="s">
        <v>16</v>
      </c>
      <c r="U3" s="1" t="s">
        <v>82</v>
      </c>
      <c r="V3" s="10" t="s">
        <v>19</v>
      </c>
      <c r="W3" s="1" t="s">
        <v>81</v>
      </c>
      <c r="X3" s="1" t="s">
        <v>83</v>
      </c>
      <c r="Y3" s="1" t="s">
        <v>78</v>
      </c>
    </row>
    <row r="4" spans="1:25" x14ac:dyDescent="0.3">
      <c r="A4" s="3" t="s">
        <v>53</v>
      </c>
      <c r="B4" s="9" t="s">
        <v>2</v>
      </c>
      <c r="C4" s="6">
        <v>-2</v>
      </c>
      <c r="D4" s="6">
        <v>-2</v>
      </c>
      <c r="E4" s="6">
        <v>-2</v>
      </c>
      <c r="F4" s="6">
        <v>-2</v>
      </c>
      <c r="G4" s="9" t="s">
        <v>36</v>
      </c>
      <c r="H4" s="6">
        <v>-2</v>
      </c>
      <c r="I4" s="6">
        <v>-2</v>
      </c>
      <c r="J4" s="6">
        <v>-2</v>
      </c>
      <c r="K4" s="6">
        <v>-2</v>
      </c>
      <c r="L4" s="10" t="s">
        <v>6</v>
      </c>
      <c r="M4" s="1" t="s">
        <v>83</v>
      </c>
      <c r="N4" s="1" t="s">
        <v>81</v>
      </c>
      <c r="O4" s="10" t="s">
        <v>11</v>
      </c>
      <c r="P4" s="1" t="s">
        <v>83</v>
      </c>
      <c r="Q4" s="10" t="s">
        <v>7</v>
      </c>
      <c r="R4" s="1" t="s">
        <v>83</v>
      </c>
      <c r="S4" s="1" t="s">
        <v>81</v>
      </c>
      <c r="T4" s="10" t="s">
        <v>17</v>
      </c>
      <c r="U4" s="1" t="s">
        <v>83</v>
      </c>
      <c r="V4" s="10" t="s">
        <v>19</v>
      </c>
      <c r="W4" s="1" t="s">
        <v>81</v>
      </c>
      <c r="X4" s="1" t="s">
        <v>83</v>
      </c>
      <c r="Y4" s="1" t="s">
        <v>54</v>
      </c>
    </row>
    <row r="5" spans="1:25" x14ac:dyDescent="0.3">
      <c r="A5" s="3" t="s">
        <v>22</v>
      </c>
      <c r="B5" s="9" t="s">
        <v>2</v>
      </c>
      <c r="C5" s="6">
        <v>-2</v>
      </c>
      <c r="D5" s="6">
        <v>-2</v>
      </c>
      <c r="E5" s="6">
        <v>-2</v>
      </c>
      <c r="F5" s="6">
        <v>-2</v>
      </c>
      <c r="G5" s="10" t="s">
        <v>38</v>
      </c>
      <c r="H5" s="6">
        <v>2</v>
      </c>
      <c r="I5" s="6">
        <v>-1</v>
      </c>
      <c r="J5" s="6">
        <v>0</v>
      </c>
      <c r="K5" s="6">
        <v>1</v>
      </c>
      <c r="L5" s="10" t="s">
        <v>6</v>
      </c>
      <c r="M5" s="1" t="s">
        <v>83</v>
      </c>
      <c r="N5" s="1" t="s">
        <v>81</v>
      </c>
      <c r="O5" s="10" t="s">
        <v>11</v>
      </c>
      <c r="P5" s="1" t="s">
        <v>83</v>
      </c>
      <c r="Q5" s="10" t="s">
        <v>13</v>
      </c>
      <c r="R5" s="1" t="s">
        <v>81</v>
      </c>
      <c r="S5" s="1" t="s">
        <v>83</v>
      </c>
      <c r="T5" s="10" t="s">
        <v>17</v>
      </c>
      <c r="U5" s="1" t="s">
        <v>83</v>
      </c>
      <c r="V5" s="9" t="s">
        <v>20</v>
      </c>
      <c r="W5" s="1" t="s">
        <v>82</v>
      </c>
      <c r="X5" s="1" t="s">
        <v>82</v>
      </c>
      <c r="Y5" s="1" t="s">
        <v>58</v>
      </c>
    </row>
    <row r="6" spans="1:25" x14ac:dyDescent="0.3">
      <c r="A6" s="3" t="s">
        <v>23</v>
      </c>
      <c r="B6" s="9" t="s">
        <v>2</v>
      </c>
      <c r="C6" s="6">
        <v>-2</v>
      </c>
      <c r="D6" s="6">
        <v>-2</v>
      </c>
      <c r="E6" s="6">
        <v>-2</v>
      </c>
      <c r="F6" s="6">
        <v>-2</v>
      </c>
      <c r="G6" s="10" t="s">
        <v>40</v>
      </c>
      <c r="H6" s="6">
        <v>-1</v>
      </c>
      <c r="I6" s="6">
        <v>2</v>
      </c>
      <c r="J6" s="6">
        <v>1</v>
      </c>
      <c r="K6" s="6">
        <v>0</v>
      </c>
      <c r="L6" s="10" t="s">
        <v>7</v>
      </c>
      <c r="M6" s="1" t="s">
        <v>81</v>
      </c>
      <c r="N6" s="1" t="s">
        <v>83</v>
      </c>
      <c r="O6" s="9" t="s">
        <v>10</v>
      </c>
      <c r="P6" s="1" t="s">
        <v>82</v>
      </c>
      <c r="Q6" s="10" t="s">
        <v>7</v>
      </c>
      <c r="R6" s="1" t="s">
        <v>83</v>
      </c>
      <c r="S6" s="1" t="s">
        <v>81</v>
      </c>
      <c r="T6" s="9" t="s">
        <v>16</v>
      </c>
      <c r="U6" s="1" t="s">
        <v>82</v>
      </c>
      <c r="V6" s="9" t="s">
        <v>20</v>
      </c>
      <c r="W6" s="1" t="s">
        <v>82</v>
      </c>
      <c r="X6" s="1" t="s">
        <v>82</v>
      </c>
      <c r="Y6" s="1" t="s">
        <v>71</v>
      </c>
    </row>
    <row r="7" spans="1:25" x14ac:dyDescent="0.3">
      <c r="A7" s="3" t="s">
        <v>42</v>
      </c>
      <c r="B7" s="9" t="s">
        <v>2</v>
      </c>
      <c r="C7" s="6">
        <v>-2</v>
      </c>
      <c r="D7" s="6">
        <v>-2</v>
      </c>
      <c r="E7" s="6">
        <v>-2</v>
      </c>
      <c r="F7" s="6">
        <v>-2</v>
      </c>
      <c r="G7" s="10" t="s">
        <v>40</v>
      </c>
      <c r="H7" s="6">
        <v>-1</v>
      </c>
      <c r="I7" s="6">
        <v>2</v>
      </c>
      <c r="J7" s="6">
        <v>1</v>
      </c>
      <c r="K7" s="6">
        <v>0</v>
      </c>
      <c r="L7" s="10" t="s">
        <v>7</v>
      </c>
      <c r="M7" s="1" t="s">
        <v>81</v>
      </c>
      <c r="N7" s="1" t="s">
        <v>83</v>
      </c>
      <c r="O7" s="10" t="s">
        <v>11</v>
      </c>
      <c r="P7" s="1" t="s">
        <v>83</v>
      </c>
      <c r="Q7" s="9" t="s">
        <v>14</v>
      </c>
      <c r="R7" s="1" t="s">
        <v>82</v>
      </c>
      <c r="S7" s="1" t="s">
        <v>82</v>
      </c>
      <c r="T7" s="10" t="s">
        <v>17</v>
      </c>
      <c r="U7" s="1" t="s">
        <v>83</v>
      </c>
      <c r="V7" s="9" t="s">
        <v>20</v>
      </c>
      <c r="W7" s="1" t="s">
        <v>82</v>
      </c>
      <c r="X7" s="1" t="s">
        <v>82</v>
      </c>
      <c r="Y7" s="1" t="s">
        <v>57</v>
      </c>
    </row>
    <row r="8" spans="1:25" x14ac:dyDescent="0.3">
      <c r="A8" s="3" t="s">
        <v>24</v>
      </c>
      <c r="B8" s="10" t="s">
        <v>3</v>
      </c>
      <c r="C8" s="6">
        <v>2</v>
      </c>
      <c r="D8" s="6">
        <v>0</v>
      </c>
      <c r="E8" s="7">
        <v>-1</v>
      </c>
      <c r="F8" s="7">
        <v>1</v>
      </c>
      <c r="G8" s="9" t="s">
        <v>36</v>
      </c>
      <c r="H8" s="6">
        <v>-2</v>
      </c>
      <c r="I8" s="6">
        <v>-2</v>
      </c>
      <c r="J8" s="6">
        <v>-2</v>
      </c>
      <c r="K8" s="6">
        <v>-2</v>
      </c>
      <c r="L8" s="10" t="s">
        <v>7</v>
      </c>
      <c r="M8" s="1" t="s">
        <v>81</v>
      </c>
      <c r="N8" s="1" t="s">
        <v>83</v>
      </c>
      <c r="O8" s="9" t="s">
        <v>10</v>
      </c>
      <c r="P8" s="1" t="s">
        <v>82</v>
      </c>
      <c r="Q8" s="10" t="s">
        <v>7</v>
      </c>
      <c r="R8" s="1" t="s">
        <v>83</v>
      </c>
      <c r="S8" s="1" t="s">
        <v>81</v>
      </c>
      <c r="T8" s="9" t="s">
        <v>16</v>
      </c>
      <c r="U8" s="1" t="s">
        <v>82</v>
      </c>
      <c r="V8" s="10" t="s">
        <v>19</v>
      </c>
      <c r="W8" s="1" t="s">
        <v>81</v>
      </c>
      <c r="X8" s="1" t="s">
        <v>83</v>
      </c>
      <c r="Y8" s="1" t="s">
        <v>70</v>
      </c>
    </row>
    <row r="9" spans="1:25" x14ac:dyDescent="0.3">
      <c r="A9" s="3" t="s">
        <v>43</v>
      </c>
      <c r="B9" s="10" t="s">
        <v>3</v>
      </c>
      <c r="C9" s="6">
        <v>2</v>
      </c>
      <c r="D9" s="6">
        <v>0</v>
      </c>
      <c r="E9" s="7">
        <v>-1</v>
      </c>
      <c r="F9" s="7">
        <v>1</v>
      </c>
      <c r="G9" s="9" t="s">
        <v>36</v>
      </c>
      <c r="H9" s="6">
        <v>-2</v>
      </c>
      <c r="I9" s="6">
        <v>-2</v>
      </c>
      <c r="J9" s="6">
        <v>-2</v>
      </c>
      <c r="K9" s="6">
        <v>-2</v>
      </c>
      <c r="L9" s="10" t="s">
        <v>6</v>
      </c>
      <c r="M9" s="1" t="s">
        <v>83</v>
      </c>
      <c r="N9" s="1" t="s">
        <v>81</v>
      </c>
      <c r="O9" s="10" t="s">
        <v>11</v>
      </c>
      <c r="P9" s="1" t="s">
        <v>83</v>
      </c>
      <c r="Q9" s="10" t="s">
        <v>13</v>
      </c>
      <c r="R9" s="1" t="s">
        <v>81</v>
      </c>
      <c r="S9" s="1" t="s">
        <v>83</v>
      </c>
      <c r="T9" s="9" t="s">
        <v>16</v>
      </c>
      <c r="U9" s="1" t="s">
        <v>82</v>
      </c>
      <c r="V9" s="10" t="s">
        <v>19</v>
      </c>
      <c r="W9" s="1" t="s">
        <v>81</v>
      </c>
      <c r="X9" s="1" t="s">
        <v>83</v>
      </c>
      <c r="Y9" s="1" t="s">
        <v>69</v>
      </c>
    </row>
    <row r="10" spans="1:25" x14ac:dyDescent="0.3">
      <c r="A10" s="3" t="s">
        <v>44</v>
      </c>
      <c r="B10" s="10" t="s">
        <v>3</v>
      </c>
      <c r="C10" s="6">
        <v>2</v>
      </c>
      <c r="D10" s="6">
        <v>0</v>
      </c>
      <c r="E10" s="7">
        <v>-1</v>
      </c>
      <c r="F10" s="7">
        <v>1</v>
      </c>
      <c r="G10" s="10" t="s">
        <v>37</v>
      </c>
      <c r="H10" s="6">
        <v>0</v>
      </c>
      <c r="I10" s="6">
        <v>1</v>
      </c>
      <c r="J10" s="6">
        <v>2</v>
      </c>
      <c r="K10" s="6">
        <v>-1</v>
      </c>
      <c r="L10" s="10" t="s">
        <v>7</v>
      </c>
      <c r="M10" s="1" t="s">
        <v>81</v>
      </c>
      <c r="N10" s="1" t="s">
        <v>83</v>
      </c>
      <c r="O10" s="10" t="s">
        <v>11</v>
      </c>
      <c r="P10" s="1" t="s">
        <v>83</v>
      </c>
      <c r="Q10" s="9" t="s">
        <v>14</v>
      </c>
      <c r="R10" s="1" t="s">
        <v>82</v>
      </c>
      <c r="S10" s="1" t="s">
        <v>82</v>
      </c>
      <c r="T10" s="9" t="s">
        <v>16</v>
      </c>
      <c r="U10" s="1" t="s">
        <v>82</v>
      </c>
      <c r="V10" s="10" t="s">
        <v>19</v>
      </c>
      <c r="W10" s="1" t="s">
        <v>81</v>
      </c>
      <c r="X10" s="1" t="s">
        <v>83</v>
      </c>
      <c r="Y10" s="1" t="s">
        <v>63</v>
      </c>
    </row>
    <row r="11" spans="1:25" x14ac:dyDescent="0.3">
      <c r="A11" s="3" t="s">
        <v>45</v>
      </c>
      <c r="B11" s="10" t="s">
        <v>3</v>
      </c>
      <c r="C11" s="6">
        <v>2</v>
      </c>
      <c r="D11" s="6">
        <v>0</v>
      </c>
      <c r="E11" s="7">
        <v>-1</v>
      </c>
      <c r="F11" s="7">
        <v>1</v>
      </c>
      <c r="G11" s="10" t="s">
        <v>38</v>
      </c>
      <c r="H11" s="6">
        <v>2</v>
      </c>
      <c r="I11" s="6">
        <v>-1</v>
      </c>
      <c r="J11" s="6">
        <v>0</v>
      </c>
      <c r="K11" s="6">
        <v>1</v>
      </c>
      <c r="L11" s="10" t="s">
        <v>6</v>
      </c>
      <c r="M11" s="1" t="s">
        <v>83</v>
      </c>
      <c r="N11" s="1" t="s">
        <v>81</v>
      </c>
      <c r="O11" s="10" t="s">
        <v>11</v>
      </c>
      <c r="P11" s="1" t="s">
        <v>83</v>
      </c>
      <c r="Q11" s="10" t="s">
        <v>13</v>
      </c>
      <c r="R11" s="1" t="s">
        <v>81</v>
      </c>
      <c r="S11" s="1" t="s">
        <v>83</v>
      </c>
      <c r="T11" s="10" t="s">
        <v>17</v>
      </c>
      <c r="U11" s="1" t="s">
        <v>83</v>
      </c>
      <c r="V11" s="10" t="s">
        <v>33</v>
      </c>
      <c r="W11" s="1" t="s">
        <v>83</v>
      </c>
      <c r="X11" s="1" t="s">
        <v>81</v>
      </c>
      <c r="Y11" s="1" t="s">
        <v>62</v>
      </c>
    </row>
    <row r="12" spans="1:25" x14ac:dyDescent="0.3">
      <c r="A12" s="3" t="s">
        <v>25</v>
      </c>
      <c r="B12" s="10" t="s">
        <v>3</v>
      </c>
      <c r="C12" s="6">
        <v>2</v>
      </c>
      <c r="D12" s="6">
        <v>0</v>
      </c>
      <c r="E12" s="7">
        <v>-1</v>
      </c>
      <c r="F12" s="7">
        <v>1</v>
      </c>
      <c r="G12" s="10" t="s">
        <v>38</v>
      </c>
      <c r="H12" s="6">
        <v>2</v>
      </c>
      <c r="I12" s="6">
        <v>-1</v>
      </c>
      <c r="J12" s="6">
        <v>0</v>
      </c>
      <c r="K12" s="6">
        <v>1</v>
      </c>
      <c r="L12" s="9" t="s">
        <v>8</v>
      </c>
      <c r="M12" s="1" t="s">
        <v>82</v>
      </c>
      <c r="N12" s="1" t="s">
        <v>82</v>
      </c>
      <c r="O12" s="9" t="s">
        <v>10</v>
      </c>
      <c r="P12" s="1" t="s">
        <v>82</v>
      </c>
      <c r="Q12" s="10" t="s">
        <v>7</v>
      </c>
      <c r="R12" s="1" t="s">
        <v>83</v>
      </c>
      <c r="S12" s="1" t="s">
        <v>81</v>
      </c>
      <c r="T12" s="10" t="s">
        <v>17</v>
      </c>
      <c r="U12" s="1" t="s">
        <v>83</v>
      </c>
      <c r="V12" s="10" t="s">
        <v>33</v>
      </c>
      <c r="W12" s="1" t="s">
        <v>83</v>
      </c>
      <c r="X12" s="1" t="s">
        <v>81</v>
      </c>
      <c r="Y12" s="1" t="s">
        <v>66</v>
      </c>
    </row>
    <row r="13" spans="1:25" x14ac:dyDescent="0.3">
      <c r="A13" s="3" t="s">
        <v>47</v>
      </c>
      <c r="B13" s="10" t="s">
        <v>4</v>
      </c>
      <c r="C13" s="6">
        <v>0</v>
      </c>
      <c r="D13" s="6">
        <v>2</v>
      </c>
      <c r="E13" s="7">
        <v>1</v>
      </c>
      <c r="F13" s="7">
        <v>-1</v>
      </c>
      <c r="G13" s="10" t="s">
        <v>39</v>
      </c>
      <c r="H13" s="6">
        <v>1</v>
      </c>
      <c r="I13" s="6">
        <v>0</v>
      </c>
      <c r="J13" s="6">
        <v>-1</v>
      </c>
      <c r="K13" s="6">
        <v>2</v>
      </c>
      <c r="L13" s="9" t="s">
        <v>8</v>
      </c>
      <c r="M13" s="1" t="s">
        <v>82</v>
      </c>
      <c r="N13" s="1" t="s">
        <v>82</v>
      </c>
      <c r="O13" s="9" t="s">
        <v>10</v>
      </c>
      <c r="P13" s="1" t="s">
        <v>82</v>
      </c>
      <c r="Q13" s="10" t="s">
        <v>13</v>
      </c>
      <c r="R13" s="1" t="s">
        <v>81</v>
      </c>
      <c r="S13" s="1" t="s">
        <v>83</v>
      </c>
      <c r="T13" s="10" t="s">
        <v>17</v>
      </c>
      <c r="U13" s="1" t="s">
        <v>83</v>
      </c>
      <c r="V13" s="10" t="s">
        <v>33</v>
      </c>
      <c r="W13" s="1" t="s">
        <v>83</v>
      </c>
      <c r="X13" s="1" t="s">
        <v>81</v>
      </c>
      <c r="Y13" s="1" t="s">
        <v>68</v>
      </c>
    </row>
    <row r="14" spans="1:25" x14ac:dyDescent="0.3">
      <c r="A14" s="3" t="s">
        <v>46</v>
      </c>
      <c r="B14" s="10" t="s">
        <v>4</v>
      </c>
      <c r="C14" s="6">
        <v>0</v>
      </c>
      <c r="D14" s="6">
        <v>2</v>
      </c>
      <c r="E14" s="7">
        <v>1</v>
      </c>
      <c r="F14" s="7">
        <v>-1</v>
      </c>
      <c r="G14" s="10" t="s">
        <v>39</v>
      </c>
      <c r="H14" s="6">
        <v>1</v>
      </c>
      <c r="I14" s="6">
        <v>0</v>
      </c>
      <c r="J14" s="6">
        <v>-1</v>
      </c>
      <c r="K14" s="6">
        <v>2</v>
      </c>
      <c r="L14" s="9" t="s">
        <v>8</v>
      </c>
      <c r="M14" s="1" t="s">
        <v>82</v>
      </c>
      <c r="N14" s="1" t="s">
        <v>82</v>
      </c>
      <c r="O14" s="9" t="s">
        <v>10</v>
      </c>
      <c r="P14" s="1" t="s">
        <v>82</v>
      </c>
      <c r="Q14" s="10" t="s">
        <v>7</v>
      </c>
      <c r="R14" s="1" t="s">
        <v>83</v>
      </c>
      <c r="S14" s="1" t="s">
        <v>81</v>
      </c>
      <c r="T14" s="9" t="s">
        <v>16</v>
      </c>
      <c r="U14" s="1" t="s">
        <v>82</v>
      </c>
      <c r="V14" s="10" t="s">
        <v>19</v>
      </c>
      <c r="W14" s="1" t="s">
        <v>81</v>
      </c>
      <c r="X14" s="1" t="s">
        <v>83</v>
      </c>
      <c r="Y14" s="1" t="s">
        <v>67</v>
      </c>
    </row>
    <row r="15" spans="1:25" x14ac:dyDescent="0.3">
      <c r="A15" s="3" t="s">
        <v>26</v>
      </c>
      <c r="B15" s="10" t="s">
        <v>4</v>
      </c>
      <c r="C15" s="6">
        <v>0</v>
      </c>
      <c r="D15" s="6">
        <v>2</v>
      </c>
      <c r="E15" s="7">
        <v>1</v>
      </c>
      <c r="F15" s="7">
        <v>-1</v>
      </c>
      <c r="G15" s="10" t="s">
        <v>39</v>
      </c>
      <c r="H15" s="6">
        <v>1</v>
      </c>
      <c r="I15" s="6">
        <v>0</v>
      </c>
      <c r="J15" s="6">
        <v>-1</v>
      </c>
      <c r="K15" s="6">
        <v>2</v>
      </c>
      <c r="L15" s="10" t="s">
        <v>7</v>
      </c>
      <c r="M15" s="1" t="s">
        <v>81</v>
      </c>
      <c r="N15" s="1" t="s">
        <v>83</v>
      </c>
      <c r="O15" s="9" t="s">
        <v>10</v>
      </c>
      <c r="P15" s="1" t="s">
        <v>82</v>
      </c>
      <c r="Q15" s="10" t="s">
        <v>7</v>
      </c>
      <c r="R15" s="1" t="s">
        <v>83</v>
      </c>
      <c r="S15" s="1" t="s">
        <v>81</v>
      </c>
      <c r="T15" s="9" t="s">
        <v>16</v>
      </c>
      <c r="U15" s="1" t="s">
        <v>82</v>
      </c>
      <c r="V15" s="9" t="s">
        <v>20</v>
      </c>
      <c r="W15" s="1" t="s">
        <v>82</v>
      </c>
      <c r="X15" s="1" t="s">
        <v>82</v>
      </c>
      <c r="Y15" s="1" t="s">
        <v>79</v>
      </c>
    </row>
    <row r="16" spans="1:25" x14ac:dyDescent="0.3">
      <c r="A16" s="3" t="s">
        <v>46</v>
      </c>
      <c r="B16" s="10" t="s">
        <v>4</v>
      </c>
      <c r="C16" s="6">
        <v>0</v>
      </c>
      <c r="D16" s="6">
        <v>2</v>
      </c>
      <c r="E16" s="7">
        <v>1</v>
      </c>
      <c r="F16" s="7">
        <v>-1</v>
      </c>
      <c r="G16" s="11" t="s">
        <v>37</v>
      </c>
      <c r="H16" s="6">
        <v>0</v>
      </c>
      <c r="I16" s="7">
        <v>1</v>
      </c>
      <c r="J16" s="7">
        <v>2</v>
      </c>
      <c r="K16" s="7">
        <v>-1</v>
      </c>
      <c r="L16" s="11" t="s">
        <v>6</v>
      </c>
      <c r="M16" s="1" t="s">
        <v>83</v>
      </c>
      <c r="N16" s="1" t="s">
        <v>81</v>
      </c>
      <c r="O16" s="12" t="s">
        <v>10</v>
      </c>
      <c r="P16" s="1" t="s">
        <v>82</v>
      </c>
      <c r="Q16" s="11" t="s">
        <v>7</v>
      </c>
      <c r="R16" s="1" t="s">
        <v>83</v>
      </c>
      <c r="S16" s="1" t="s">
        <v>81</v>
      </c>
      <c r="T16" s="9" t="s">
        <v>16</v>
      </c>
      <c r="U16" s="1" t="s">
        <v>82</v>
      </c>
      <c r="V16" s="10" t="s">
        <v>33</v>
      </c>
      <c r="W16" s="1" t="s">
        <v>83</v>
      </c>
      <c r="X16" s="1" t="s">
        <v>81</v>
      </c>
      <c r="Y16" s="1" t="s">
        <v>60</v>
      </c>
    </row>
    <row r="17" spans="1:25" x14ac:dyDescent="0.3">
      <c r="A17" s="3" t="s">
        <v>27</v>
      </c>
      <c r="B17" s="10" t="s">
        <v>4</v>
      </c>
      <c r="C17" s="6">
        <v>0</v>
      </c>
      <c r="D17" s="6">
        <v>2</v>
      </c>
      <c r="E17" s="7">
        <v>1</v>
      </c>
      <c r="F17" s="7">
        <v>-1</v>
      </c>
      <c r="G17" s="11" t="s">
        <v>37</v>
      </c>
      <c r="H17" s="6">
        <v>0</v>
      </c>
      <c r="I17" s="7">
        <v>1</v>
      </c>
      <c r="J17" s="7">
        <v>2</v>
      </c>
      <c r="K17" s="7">
        <v>-1</v>
      </c>
      <c r="L17" s="11" t="s">
        <v>6</v>
      </c>
      <c r="M17" s="1" t="s">
        <v>83</v>
      </c>
      <c r="N17" s="1" t="s">
        <v>81</v>
      </c>
      <c r="O17" s="11" t="s">
        <v>11</v>
      </c>
      <c r="P17" s="1" t="s">
        <v>83</v>
      </c>
      <c r="Q17" s="11" t="s">
        <v>13</v>
      </c>
      <c r="R17" s="1" t="s">
        <v>81</v>
      </c>
      <c r="S17" s="1" t="s">
        <v>83</v>
      </c>
      <c r="T17" s="10" t="s">
        <v>17</v>
      </c>
      <c r="U17" s="1" t="s">
        <v>83</v>
      </c>
      <c r="V17" s="10" t="s">
        <v>33</v>
      </c>
      <c r="W17" s="1" t="s">
        <v>83</v>
      </c>
      <c r="X17" s="1" t="s">
        <v>81</v>
      </c>
      <c r="Y17" s="1" t="s">
        <v>59</v>
      </c>
    </row>
    <row r="18" spans="1:25" x14ac:dyDescent="0.3">
      <c r="A18" s="3" t="s">
        <v>28</v>
      </c>
      <c r="B18" s="11" t="s">
        <v>30</v>
      </c>
      <c r="C18" s="7">
        <v>-1</v>
      </c>
      <c r="D18" s="7">
        <v>1</v>
      </c>
      <c r="E18" s="6">
        <v>2</v>
      </c>
      <c r="F18" s="6">
        <v>0</v>
      </c>
      <c r="G18" s="10" t="s">
        <v>38</v>
      </c>
      <c r="H18" s="6">
        <v>2</v>
      </c>
      <c r="I18" s="6">
        <v>-1</v>
      </c>
      <c r="J18" s="6">
        <v>0</v>
      </c>
      <c r="K18" s="6">
        <v>1</v>
      </c>
      <c r="L18" s="11" t="s">
        <v>6</v>
      </c>
      <c r="M18" s="1" t="s">
        <v>83</v>
      </c>
      <c r="N18" s="1" t="s">
        <v>81</v>
      </c>
      <c r="O18" s="11" t="s">
        <v>11</v>
      </c>
      <c r="P18" s="1" t="s">
        <v>83</v>
      </c>
      <c r="Q18" s="11" t="s">
        <v>13</v>
      </c>
      <c r="R18" s="1" t="s">
        <v>81</v>
      </c>
      <c r="S18" s="1" t="s">
        <v>83</v>
      </c>
      <c r="T18" s="10" t="s">
        <v>17</v>
      </c>
      <c r="U18" s="1" t="s">
        <v>83</v>
      </c>
      <c r="V18" s="10" t="s">
        <v>19</v>
      </c>
      <c r="W18" s="1" t="s">
        <v>81</v>
      </c>
      <c r="X18" s="1" t="s">
        <v>83</v>
      </c>
      <c r="Y18" s="1" t="s">
        <v>75</v>
      </c>
    </row>
    <row r="19" spans="1:25" x14ac:dyDescent="0.3">
      <c r="A19" s="3" t="s">
        <v>29</v>
      </c>
      <c r="B19" s="11" t="s">
        <v>30</v>
      </c>
      <c r="C19" s="7">
        <v>-1</v>
      </c>
      <c r="D19" s="7">
        <v>1</v>
      </c>
      <c r="E19" s="6">
        <v>2</v>
      </c>
      <c r="F19" s="6">
        <v>0</v>
      </c>
      <c r="G19" s="11" t="s">
        <v>37</v>
      </c>
      <c r="H19" s="6">
        <v>0</v>
      </c>
      <c r="I19" s="7">
        <v>1</v>
      </c>
      <c r="J19" s="7">
        <v>2</v>
      </c>
      <c r="K19" s="7">
        <v>-1</v>
      </c>
      <c r="L19" s="11" t="s">
        <v>7</v>
      </c>
      <c r="M19" s="1" t="s">
        <v>81</v>
      </c>
      <c r="N19" s="1" t="s">
        <v>83</v>
      </c>
      <c r="O19" s="11" t="s">
        <v>11</v>
      </c>
      <c r="P19" s="1" t="s">
        <v>83</v>
      </c>
      <c r="Q19" s="11" t="s">
        <v>7</v>
      </c>
      <c r="R19" s="1" t="s">
        <v>83</v>
      </c>
      <c r="S19" s="1" t="s">
        <v>81</v>
      </c>
      <c r="T19" s="10" t="s">
        <v>17</v>
      </c>
      <c r="U19" s="1" t="s">
        <v>83</v>
      </c>
      <c r="V19" s="10" t="s">
        <v>19</v>
      </c>
      <c r="W19" s="1" t="s">
        <v>81</v>
      </c>
      <c r="X19" s="1" t="s">
        <v>83</v>
      </c>
      <c r="Y19" s="1" t="s">
        <v>72</v>
      </c>
    </row>
    <row r="20" spans="1:25" x14ac:dyDescent="0.3">
      <c r="A20" s="3" t="s">
        <v>35</v>
      </c>
      <c r="B20" s="11" t="s">
        <v>30</v>
      </c>
      <c r="C20" s="7">
        <v>-1</v>
      </c>
      <c r="D20" s="7">
        <v>1</v>
      </c>
      <c r="E20" s="6">
        <v>2</v>
      </c>
      <c r="F20" s="6">
        <v>0</v>
      </c>
      <c r="G20" s="11" t="s">
        <v>39</v>
      </c>
      <c r="H20" s="6">
        <v>1</v>
      </c>
      <c r="I20" s="7">
        <v>0</v>
      </c>
      <c r="J20" s="7">
        <v>-1</v>
      </c>
      <c r="K20" s="7">
        <v>2</v>
      </c>
      <c r="L20" s="11" t="s">
        <v>7</v>
      </c>
      <c r="M20" s="1" t="s">
        <v>81</v>
      </c>
      <c r="N20" s="1" t="s">
        <v>83</v>
      </c>
      <c r="O20" s="12" t="s">
        <v>10</v>
      </c>
      <c r="P20" s="1" t="s">
        <v>82</v>
      </c>
      <c r="Q20" s="12" t="s">
        <v>14</v>
      </c>
      <c r="R20" s="1" t="s">
        <v>82</v>
      </c>
      <c r="S20" s="1" t="s">
        <v>82</v>
      </c>
      <c r="T20" s="9" t="s">
        <v>16</v>
      </c>
      <c r="U20" s="1" t="s">
        <v>82</v>
      </c>
      <c r="V20" s="10" t="s">
        <v>33</v>
      </c>
      <c r="W20" s="1" t="s">
        <v>83</v>
      </c>
      <c r="X20" s="1" t="s">
        <v>81</v>
      </c>
      <c r="Y20" s="1" t="s">
        <v>64</v>
      </c>
    </row>
    <row r="21" spans="1:25" x14ac:dyDescent="0.3">
      <c r="A21" s="3" t="s">
        <v>31</v>
      </c>
      <c r="B21" s="11" t="s">
        <v>30</v>
      </c>
      <c r="C21" s="7">
        <v>-1</v>
      </c>
      <c r="D21" s="7">
        <v>1</v>
      </c>
      <c r="E21" s="6">
        <v>2</v>
      </c>
      <c r="F21" s="6">
        <v>0</v>
      </c>
      <c r="G21" s="11" t="s">
        <v>38</v>
      </c>
      <c r="H21" s="6">
        <v>2</v>
      </c>
      <c r="I21" s="6">
        <v>-1</v>
      </c>
      <c r="J21" s="6">
        <v>0</v>
      </c>
      <c r="K21" s="6">
        <v>1</v>
      </c>
      <c r="L21" s="12" t="s">
        <v>8</v>
      </c>
      <c r="M21" s="1" t="s">
        <v>82</v>
      </c>
      <c r="N21" s="1" t="s">
        <v>82</v>
      </c>
      <c r="O21" s="12" t="s">
        <v>10</v>
      </c>
      <c r="P21" s="1" t="s">
        <v>82</v>
      </c>
      <c r="Q21" s="12" t="s">
        <v>14</v>
      </c>
      <c r="R21" s="1" t="s">
        <v>82</v>
      </c>
      <c r="S21" s="1" t="s">
        <v>82</v>
      </c>
      <c r="T21" s="9" t="s">
        <v>16</v>
      </c>
      <c r="U21" s="1" t="s">
        <v>82</v>
      </c>
      <c r="V21" s="9" t="s">
        <v>20</v>
      </c>
      <c r="W21" s="1" t="s">
        <v>82</v>
      </c>
      <c r="X21" s="1" t="s">
        <v>82</v>
      </c>
      <c r="Y21" s="1" t="s">
        <v>65</v>
      </c>
    </row>
    <row r="22" spans="1:25" x14ac:dyDescent="0.3">
      <c r="A22" s="3" t="s">
        <v>48</v>
      </c>
      <c r="B22" s="11" t="s">
        <v>30</v>
      </c>
      <c r="C22" s="7">
        <v>-1</v>
      </c>
      <c r="D22" s="7">
        <v>1</v>
      </c>
      <c r="E22" s="6">
        <v>2</v>
      </c>
      <c r="F22" s="6">
        <v>0</v>
      </c>
      <c r="G22" s="11" t="s">
        <v>38</v>
      </c>
      <c r="H22" s="6">
        <v>2</v>
      </c>
      <c r="I22" s="6">
        <v>-1</v>
      </c>
      <c r="J22" s="6">
        <v>0</v>
      </c>
      <c r="K22" s="6">
        <v>1</v>
      </c>
      <c r="L22" s="11" t="s">
        <v>6</v>
      </c>
      <c r="M22" s="1" t="s">
        <v>83</v>
      </c>
      <c r="N22" s="1" t="s">
        <v>81</v>
      </c>
      <c r="O22" s="12" t="s">
        <v>10</v>
      </c>
      <c r="P22" s="1" t="s">
        <v>82</v>
      </c>
      <c r="Q22" s="11" t="s">
        <v>7</v>
      </c>
      <c r="R22" s="1" t="s">
        <v>83</v>
      </c>
      <c r="S22" s="1" t="s">
        <v>81</v>
      </c>
      <c r="T22" s="10" t="s">
        <v>17</v>
      </c>
      <c r="U22" s="1" t="s">
        <v>83</v>
      </c>
      <c r="V22" s="10" t="s">
        <v>33</v>
      </c>
      <c r="W22" s="1" t="s">
        <v>83</v>
      </c>
      <c r="X22" s="1" t="s">
        <v>81</v>
      </c>
      <c r="Y22" s="1" t="s">
        <v>74</v>
      </c>
    </row>
    <row r="23" spans="1:25" x14ac:dyDescent="0.3">
      <c r="A23" s="3" t="s">
        <v>49</v>
      </c>
      <c r="B23" s="11" t="s">
        <v>32</v>
      </c>
      <c r="C23" s="7">
        <v>1</v>
      </c>
      <c r="D23" s="7">
        <v>-1</v>
      </c>
      <c r="E23" s="6">
        <v>0</v>
      </c>
      <c r="F23" s="6">
        <v>2</v>
      </c>
      <c r="G23" s="11" t="s">
        <v>40</v>
      </c>
      <c r="H23" s="7">
        <v>-1</v>
      </c>
      <c r="I23" s="7">
        <v>2</v>
      </c>
      <c r="J23" s="7">
        <v>1</v>
      </c>
      <c r="K23" s="7">
        <v>0</v>
      </c>
      <c r="L23" s="11" t="s">
        <v>6</v>
      </c>
      <c r="M23" s="1" t="s">
        <v>83</v>
      </c>
      <c r="N23" s="1" t="s">
        <v>81</v>
      </c>
      <c r="O23" s="11" t="s">
        <v>11</v>
      </c>
      <c r="P23" s="1" t="s">
        <v>83</v>
      </c>
      <c r="Q23" s="11" t="s">
        <v>13</v>
      </c>
      <c r="R23" s="1" t="s">
        <v>81</v>
      </c>
      <c r="S23" s="1" t="s">
        <v>83</v>
      </c>
      <c r="T23" s="10" t="s">
        <v>17</v>
      </c>
      <c r="U23" s="1" t="s">
        <v>83</v>
      </c>
      <c r="V23" s="10" t="s">
        <v>33</v>
      </c>
      <c r="W23" s="1" t="s">
        <v>83</v>
      </c>
      <c r="X23" s="1" t="s">
        <v>81</v>
      </c>
      <c r="Y23" s="1" t="s">
        <v>73</v>
      </c>
    </row>
    <row r="24" spans="1:25" x14ac:dyDescent="0.3">
      <c r="A24" s="3" t="s">
        <v>52</v>
      </c>
      <c r="B24" s="11" t="s">
        <v>32</v>
      </c>
      <c r="C24" s="7">
        <v>1</v>
      </c>
      <c r="D24" s="7">
        <v>-1</v>
      </c>
      <c r="E24" s="6">
        <v>0</v>
      </c>
      <c r="F24" s="6">
        <v>2</v>
      </c>
      <c r="G24" s="11" t="s">
        <v>38</v>
      </c>
      <c r="H24" s="6">
        <v>2</v>
      </c>
      <c r="I24" s="6">
        <v>-1</v>
      </c>
      <c r="J24" s="6">
        <v>0</v>
      </c>
      <c r="K24" s="6">
        <v>1</v>
      </c>
      <c r="L24" s="11" t="s">
        <v>6</v>
      </c>
      <c r="M24" s="1" t="s">
        <v>83</v>
      </c>
      <c r="N24" s="1" t="s">
        <v>81</v>
      </c>
      <c r="O24" s="11" t="s">
        <v>11</v>
      </c>
      <c r="P24" s="1" t="s">
        <v>83</v>
      </c>
      <c r="Q24" s="11" t="s">
        <v>13</v>
      </c>
      <c r="R24" s="1" t="s">
        <v>81</v>
      </c>
      <c r="S24" s="1" t="s">
        <v>83</v>
      </c>
      <c r="T24" s="10" t="s">
        <v>17</v>
      </c>
      <c r="U24" s="1" t="s">
        <v>83</v>
      </c>
      <c r="V24" s="10" t="s">
        <v>19</v>
      </c>
      <c r="W24" s="1" t="s">
        <v>81</v>
      </c>
      <c r="X24" s="1" t="s">
        <v>83</v>
      </c>
      <c r="Y24" s="1" t="s">
        <v>61</v>
      </c>
    </row>
    <row r="25" spans="1:25" x14ac:dyDescent="0.3">
      <c r="A25" s="3" t="s">
        <v>50</v>
      </c>
      <c r="B25" s="11" t="s">
        <v>32</v>
      </c>
      <c r="C25" s="7">
        <v>1</v>
      </c>
      <c r="D25" s="7">
        <v>-1</v>
      </c>
      <c r="E25" s="6">
        <v>0</v>
      </c>
      <c r="F25" s="6">
        <v>2</v>
      </c>
      <c r="G25" s="10" t="s">
        <v>38</v>
      </c>
      <c r="H25" s="6">
        <v>2</v>
      </c>
      <c r="I25" s="6">
        <v>-1</v>
      </c>
      <c r="J25" s="6">
        <v>0</v>
      </c>
      <c r="K25" s="6">
        <v>1</v>
      </c>
      <c r="L25" s="11" t="s">
        <v>7</v>
      </c>
      <c r="M25" s="1" t="s">
        <v>81</v>
      </c>
      <c r="N25" s="1" t="s">
        <v>83</v>
      </c>
      <c r="O25" s="12" t="s">
        <v>10</v>
      </c>
      <c r="P25" s="1" t="s">
        <v>82</v>
      </c>
      <c r="Q25" s="11" t="s">
        <v>13</v>
      </c>
      <c r="R25" s="1" t="s">
        <v>81</v>
      </c>
      <c r="S25" s="1" t="s">
        <v>83</v>
      </c>
      <c r="T25" s="10" t="s">
        <v>17</v>
      </c>
      <c r="U25" s="1" t="s">
        <v>83</v>
      </c>
      <c r="V25" s="10" t="s">
        <v>19</v>
      </c>
      <c r="W25" s="1" t="s">
        <v>81</v>
      </c>
      <c r="X25" s="1" t="s">
        <v>83</v>
      </c>
      <c r="Y25" s="1" t="s">
        <v>76</v>
      </c>
    </row>
    <row r="26" spans="1:25" x14ac:dyDescent="0.3">
      <c r="A26" s="3" t="s">
        <v>55</v>
      </c>
      <c r="B26" s="11" t="s">
        <v>32</v>
      </c>
      <c r="C26" s="7">
        <v>1</v>
      </c>
      <c r="D26" s="7">
        <v>-1</v>
      </c>
      <c r="E26" s="6">
        <v>0</v>
      </c>
      <c r="F26" s="6">
        <v>2</v>
      </c>
      <c r="G26" s="10" t="s">
        <v>38</v>
      </c>
      <c r="H26" s="6">
        <v>2</v>
      </c>
      <c r="I26" s="6">
        <v>-1</v>
      </c>
      <c r="J26" s="6">
        <v>0</v>
      </c>
      <c r="K26" s="6">
        <v>1</v>
      </c>
      <c r="L26" s="11" t="s">
        <v>7</v>
      </c>
      <c r="M26" s="1" t="s">
        <v>81</v>
      </c>
      <c r="N26" s="1" t="s">
        <v>83</v>
      </c>
      <c r="O26" s="12" t="s">
        <v>10</v>
      </c>
      <c r="P26" s="1" t="s">
        <v>82</v>
      </c>
      <c r="Q26" s="11" t="s">
        <v>7</v>
      </c>
      <c r="R26" s="1" t="s">
        <v>83</v>
      </c>
      <c r="S26" s="1" t="s">
        <v>81</v>
      </c>
      <c r="T26" s="9" t="s">
        <v>16</v>
      </c>
      <c r="U26" s="1" t="s">
        <v>82</v>
      </c>
      <c r="V26" s="10" t="s">
        <v>19</v>
      </c>
      <c r="W26" s="1" t="s">
        <v>81</v>
      </c>
      <c r="X26" s="1" t="s">
        <v>83</v>
      </c>
      <c r="Y26" s="1" t="s">
        <v>56</v>
      </c>
    </row>
    <row r="27" spans="1:25" x14ac:dyDescent="0.3">
      <c r="A27" s="3" t="s">
        <v>51</v>
      </c>
      <c r="B27" s="11" t="s">
        <v>32</v>
      </c>
      <c r="C27" s="7">
        <v>1</v>
      </c>
      <c r="D27" s="7">
        <v>-1</v>
      </c>
      <c r="E27" s="6">
        <v>0</v>
      </c>
      <c r="F27" s="6">
        <v>2</v>
      </c>
      <c r="G27" s="9" t="s">
        <v>36</v>
      </c>
      <c r="H27" s="6">
        <v>-2</v>
      </c>
      <c r="I27" s="6">
        <v>-2</v>
      </c>
      <c r="J27" s="6">
        <v>-2</v>
      </c>
      <c r="K27" s="6">
        <v>-2</v>
      </c>
      <c r="L27" s="12" t="s">
        <v>8</v>
      </c>
      <c r="M27" s="1" t="s">
        <v>82</v>
      </c>
      <c r="N27" s="1" t="s">
        <v>82</v>
      </c>
      <c r="O27" s="12" t="s">
        <v>10</v>
      </c>
      <c r="P27" s="1" t="s">
        <v>82</v>
      </c>
      <c r="Q27" s="12" t="s">
        <v>14</v>
      </c>
      <c r="R27" s="1" t="s">
        <v>82</v>
      </c>
      <c r="S27" s="1" t="s">
        <v>82</v>
      </c>
      <c r="T27" s="9" t="s">
        <v>16</v>
      </c>
      <c r="U27" s="1" t="s">
        <v>82</v>
      </c>
      <c r="V27" s="10" t="s">
        <v>19</v>
      </c>
      <c r="W27" s="1" t="s">
        <v>81</v>
      </c>
      <c r="X27" s="1" t="s">
        <v>83</v>
      </c>
      <c r="Y27" s="1" t="s">
        <v>77</v>
      </c>
    </row>
    <row r="31" spans="1:25" x14ac:dyDescent="0.3">
      <c r="A31" s="13" t="s">
        <v>87</v>
      </c>
    </row>
  </sheetData>
  <autoFilter ref="A2:Y27" xr:uid="{4CA6E712-B79A-400A-A4B2-11DFF0E5857B}"/>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7B679-40D3-45E6-AE9B-8614D8C51EFA}">
  <dimension ref="A2:AD58"/>
  <sheetViews>
    <sheetView topLeftCell="A14" workbookViewId="0">
      <selection activeCell="B2" sqref="B2"/>
    </sheetView>
  </sheetViews>
  <sheetFormatPr defaultColWidth="37.109375" defaultRowHeight="14.4" x14ac:dyDescent="0.3"/>
  <cols>
    <col min="1" max="1" width="33.33203125" bestFit="1" customWidth="1"/>
    <col min="2" max="2" width="12" bestFit="1" customWidth="1"/>
    <col min="3" max="3" width="8.44140625" bestFit="1" customWidth="1"/>
    <col min="4" max="4" width="6" bestFit="1" customWidth="1"/>
    <col min="5" max="5" width="8.6640625" bestFit="1" customWidth="1"/>
    <col min="6" max="6" width="6.109375" bestFit="1" customWidth="1"/>
    <col min="7" max="7" width="4" bestFit="1" customWidth="1"/>
    <col min="8" max="8" width="5.88671875" bestFit="1" customWidth="1"/>
    <col min="9" max="9" width="4.44140625" bestFit="1" customWidth="1"/>
    <col min="10" max="10" width="13.5546875" bestFit="1" customWidth="1"/>
    <col min="11" max="11" width="7.109375" bestFit="1" customWidth="1"/>
    <col min="12" max="12" width="6.21875" bestFit="1" customWidth="1"/>
    <col min="13" max="13" width="7.109375" bestFit="1" customWidth="1"/>
    <col min="14" max="14" width="3.77734375" bestFit="1" customWidth="1"/>
    <col min="15" max="15" width="5.44140625" bestFit="1" customWidth="1"/>
    <col min="16" max="16" width="5.33203125" bestFit="1" customWidth="1"/>
    <col min="17" max="17" width="5.88671875" bestFit="1" customWidth="1"/>
    <col min="18" max="18" width="10.6640625" bestFit="1" customWidth="1"/>
    <col min="19" max="19" width="5" bestFit="1" customWidth="1"/>
    <col min="20" max="20" width="11.33203125" bestFit="1" customWidth="1"/>
    <col min="21" max="21" width="23.109375" customWidth="1"/>
    <col min="22" max="22" width="17.44140625" bestFit="1" customWidth="1"/>
    <col min="23" max="23" width="12.6640625" bestFit="1" customWidth="1"/>
    <col min="24" max="24" width="13.44140625" bestFit="1" customWidth="1"/>
    <col min="25" max="25" width="12.6640625" bestFit="1" customWidth="1"/>
    <col min="26" max="26" width="12" bestFit="1" customWidth="1"/>
    <col min="27" max="27" width="12.6640625" bestFit="1" customWidth="1"/>
    <col min="28" max="28" width="12" bestFit="1" customWidth="1"/>
    <col min="29" max="29" width="12.6640625" bestFit="1" customWidth="1"/>
    <col min="30" max="30" width="12.109375" bestFit="1" customWidth="1"/>
  </cols>
  <sheetData>
    <row r="2" spans="1:27" x14ac:dyDescent="0.3">
      <c r="A2" s="2" t="s">
        <v>0</v>
      </c>
      <c r="B2" s="4" t="s">
        <v>3</v>
      </c>
      <c r="C2" s="4" t="s">
        <v>4</v>
      </c>
      <c r="D2" s="4" t="s">
        <v>30</v>
      </c>
      <c r="E2" s="4" t="s">
        <v>32</v>
      </c>
      <c r="F2" s="4" t="s">
        <v>38</v>
      </c>
      <c r="G2" s="4" t="s">
        <v>40</v>
      </c>
      <c r="H2" s="4" t="s">
        <v>37</v>
      </c>
      <c r="I2" s="4" t="s">
        <v>39</v>
      </c>
      <c r="J2" s="4" t="s">
        <v>6</v>
      </c>
      <c r="K2" s="4" t="s">
        <v>7</v>
      </c>
      <c r="L2" s="4" t="s">
        <v>11</v>
      </c>
      <c r="M2" s="4" t="s">
        <v>7</v>
      </c>
      <c r="N2" s="4" t="s">
        <v>13</v>
      </c>
      <c r="O2" s="4" t="s">
        <v>84</v>
      </c>
      <c r="P2" s="4" t="s">
        <v>85</v>
      </c>
      <c r="Q2" s="4" t="s">
        <v>86</v>
      </c>
      <c r="R2" s="4" t="s">
        <v>80</v>
      </c>
      <c r="S2" s="14" t="s">
        <v>41</v>
      </c>
      <c r="T2" s="14" t="s">
        <v>88</v>
      </c>
    </row>
    <row r="3" spans="1:27" x14ac:dyDescent="0.3">
      <c r="A3" s="3" t="s">
        <v>21</v>
      </c>
      <c r="B3" s="6">
        <v>-2</v>
      </c>
      <c r="C3" s="6">
        <v>-2</v>
      </c>
      <c r="D3" s="6">
        <v>-2</v>
      </c>
      <c r="E3" s="6">
        <v>-2</v>
      </c>
      <c r="F3" s="6">
        <v>-2</v>
      </c>
      <c r="G3" s="6">
        <v>-2</v>
      </c>
      <c r="H3" s="6">
        <v>-2</v>
      </c>
      <c r="I3" s="6">
        <v>-2</v>
      </c>
      <c r="J3" s="6">
        <v>1</v>
      </c>
      <c r="K3" s="6">
        <v>0</v>
      </c>
      <c r="L3" s="6">
        <v>-1</v>
      </c>
      <c r="M3" s="6">
        <v>1</v>
      </c>
      <c r="N3" s="6">
        <v>0</v>
      </c>
      <c r="O3" s="6">
        <v>-1</v>
      </c>
      <c r="P3" s="6">
        <v>0</v>
      </c>
      <c r="Q3" s="6">
        <v>1</v>
      </c>
      <c r="R3" s="6">
        <v>59</v>
      </c>
      <c r="S3" s="15">
        <f>RANK(R3,$R$3:$R$27)</f>
        <v>20</v>
      </c>
      <c r="T3" s="15">
        <f>26-S3</f>
        <v>6</v>
      </c>
    </row>
    <row r="4" spans="1:27" x14ac:dyDescent="0.3">
      <c r="A4" s="3" t="s">
        <v>53</v>
      </c>
      <c r="B4" s="6">
        <v>-2</v>
      </c>
      <c r="C4" s="6">
        <v>-2</v>
      </c>
      <c r="D4" s="6">
        <v>-2</v>
      </c>
      <c r="E4" s="6">
        <v>-2</v>
      </c>
      <c r="F4" s="6">
        <v>-2</v>
      </c>
      <c r="G4" s="6">
        <v>-2</v>
      </c>
      <c r="H4" s="6">
        <v>-2</v>
      </c>
      <c r="I4" s="6">
        <v>-2</v>
      </c>
      <c r="J4" s="6">
        <v>1</v>
      </c>
      <c r="K4" s="6">
        <v>0</v>
      </c>
      <c r="L4" s="6">
        <v>1</v>
      </c>
      <c r="M4" s="6">
        <v>1</v>
      </c>
      <c r="N4" s="6">
        <v>0</v>
      </c>
      <c r="O4" s="6">
        <v>1</v>
      </c>
      <c r="P4" s="6">
        <v>0</v>
      </c>
      <c r="Q4" s="6">
        <v>1</v>
      </c>
      <c r="R4" s="6">
        <v>99</v>
      </c>
      <c r="S4" s="15">
        <f t="shared" ref="S4:S27" si="0">RANK(R4,$R$3:$R$27)</f>
        <v>1</v>
      </c>
      <c r="T4" s="15">
        <f t="shared" ref="T4:T27" si="1">26-S4</f>
        <v>25</v>
      </c>
      <c r="V4" t="s">
        <v>89</v>
      </c>
    </row>
    <row r="5" spans="1:27" ht="15" thickBot="1" x14ac:dyDescent="0.35">
      <c r="A5" s="3" t="s">
        <v>22</v>
      </c>
      <c r="B5" s="6">
        <v>-2</v>
      </c>
      <c r="C5" s="6">
        <v>-2</v>
      </c>
      <c r="D5" s="6">
        <v>-2</v>
      </c>
      <c r="E5" s="6">
        <v>-2</v>
      </c>
      <c r="F5" s="6">
        <v>2</v>
      </c>
      <c r="G5" s="6">
        <v>-1</v>
      </c>
      <c r="H5" s="6">
        <v>0</v>
      </c>
      <c r="I5" s="6">
        <v>1</v>
      </c>
      <c r="J5" s="6">
        <v>1</v>
      </c>
      <c r="K5" s="6">
        <v>0</v>
      </c>
      <c r="L5" s="6">
        <v>1</v>
      </c>
      <c r="M5" s="6">
        <v>0</v>
      </c>
      <c r="N5" s="6">
        <v>1</v>
      </c>
      <c r="O5" s="6">
        <v>1</v>
      </c>
      <c r="P5" s="6">
        <v>-1</v>
      </c>
      <c r="Q5" s="6">
        <v>-1</v>
      </c>
      <c r="R5" s="6">
        <v>82</v>
      </c>
      <c r="S5" s="15">
        <f t="shared" si="0"/>
        <v>7</v>
      </c>
      <c r="T5" s="15">
        <f t="shared" si="1"/>
        <v>19</v>
      </c>
    </row>
    <row r="6" spans="1:27" x14ac:dyDescent="0.3">
      <c r="A6" s="3" t="s">
        <v>23</v>
      </c>
      <c r="B6" s="6">
        <v>-2</v>
      </c>
      <c r="C6" s="6">
        <v>-2</v>
      </c>
      <c r="D6" s="6">
        <v>-2</v>
      </c>
      <c r="E6" s="6">
        <v>-2</v>
      </c>
      <c r="F6" s="6">
        <v>-1</v>
      </c>
      <c r="G6" s="6">
        <v>2</v>
      </c>
      <c r="H6" s="6">
        <v>1</v>
      </c>
      <c r="I6" s="6">
        <v>0</v>
      </c>
      <c r="J6" s="6">
        <v>0</v>
      </c>
      <c r="K6" s="6">
        <v>1</v>
      </c>
      <c r="L6" s="6">
        <v>-1</v>
      </c>
      <c r="M6" s="6">
        <v>1</v>
      </c>
      <c r="N6" s="6">
        <v>0</v>
      </c>
      <c r="O6" s="6">
        <v>-1</v>
      </c>
      <c r="P6" s="6">
        <v>-1</v>
      </c>
      <c r="Q6" s="6">
        <v>-1</v>
      </c>
      <c r="R6" s="6">
        <v>55</v>
      </c>
      <c r="S6" s="15">
        <f t="shared" si="0"/>
        <v>21</v>
      </c>
      <c r="T6" s="15">
        <f t="shared" si="1"/>
        <v>5</v>
      </c>
      <c r="V6" s="19" t="s">
        <v>90</v>
      </c>
      <c r="W6" s="19"/>
    </row>
    <row r="7" spans="1:27" x14ac:dyDescent="0.3">
      <c r="A7" s="3" t="s">
        <v>42</v>
      </c>
      <c r="B7" s="6">
        <v>-2</v>
      </c>
      <c r="C7" s="6">
        <v>-2</v>
      </c>
      <c r="D7" s="6">
        <v>-2</v>
      </c>
      <c r="E7" s="6">
        <v>-2</v>
      </c>
      <c r="F7" s="6">
        <v>-1</v>
      </c>
      <c r="G7" s="6">
        <v>2</v>
      </c>
      <c r="H7" s="6">
        <v>1</v>
      </c>
      <c r="I7" s="6">
        <v>0</v>
      </c>
      <c r="J7" s="6">
        <v>0</v>
      </c>
      <c r="K7" s="6">
        <v>1</v>
      </c>
      <c r="L7" s="6">
        <v>1</v>
      </c>
      <c r="M7" s="6">
        <v>-1</v>
      </c>
      <c r="N7" s="6">
        <v>-1</v>
      </c>
      <c r="O7" s="6">
        <v>1</v>
      </c>
      <c r="P7" s="6">
        <v>-1</v>
      </c>
      <c r="Q7" s="6">
        <v>-1</v>
      </c>
      <c r="R7" s="6">
        <v>85</v>
      </c>
      <c r="S7" s="15">
        <f t="shared" si="0"/>
        <v>6</v>
      </c>
      <c r="T7" s="15">
        <f t="shared" si="1"/>
        <v>20</v>
      </c>
      <c r="V7" s="16" t="s">
        <v>91</v>
      </c>
      <c r="W7" s="16">
        <v>0.72621901272233047</v>
      </c>
    </row>
    <row r="8" spans="1:27" x14ac:dyDescent="0.3">
      <c r="A8" s="3" t="s">
        <v>24</v>
      </c>
      <c r="B8" s="6">
        <v>2</v>
      </c>
      <c r="C8" s="6">
        <v>0</v>
      </c>
      <c r="D8" s="7">
        <v>-1</v>
      </c>
      <c r="E8" s="7">
        <v>1</v>
      </c>
      <c r="F8" s="6">
        <v>-2</v>
      </c>
      <c r="G8" s="6">
        <v>-2</v>
      </c>
      <c r="H8" s="6">
        <v>-2</v>
      </c>
      <c r="I8" s="6">
        <v>-2</v>
      </c>
      <c r="J8" s="6">
        <v>0</v>
      </c>
      <c r="K8" s="6">
        <v>1</v>
      </c>
      <c r="L8" s="6">
        <v>-1</v>
      </c>
      <c r="M8" s="6">
        <v>1</v>
      </c>
      <c r="N8" s="6">
        <v>0</v>
      </c>
      <c r="O8" s="6">
        <v>-1</v>
      </c>
      <c r="P8" s="6">
        <v>0</v>
      </c>
      <c r="Q8" s="6">
        <v>1</v>
      </c>
      <c r="R8" s="6">
        <v>50</v>
      </c>
      <c r="S8" s="15">
        <f t="shared" si="0"/>
        <v>22</v>
      </c>
      <c r="T8" s="15">
        <f t="shared" si="1"/>
        <v>4</v>
      </c>
      <c r="V8" s="16" t="s">
        <v>92</v>
      </c>
      <c r="W8" s="16">
        <v>0.52739405443939635</v>
      </c>
    </row>
    <row r="9" spans="1:27" x14ac:dyDescent="0.3">
      <c r="A9" s="3" t="s">
        <v>43</v>
      </c>
      <c r="B9" s="6">
        <v>2</v>
      </c>
      <c r="C9" s="6">
        <v>0</v>
      </c>
      <c r="D9" s="7">
        <v>-1</v>
      </c>
      <c r="E9" s="7">
        <v>1</v>
      </c>
      <c r="F9" s="6">
        <v>-2</v>
      </c>
      <c r="G9" s="6">
        <v>-2</v>
      </c>
      <c r="H9" s="6">
        <v>-2</v>
      </c>
      <c r="I9" s="6">
        <v>-2</v>
      </c>
      <c r="J9" s="6">
        <v>1</v>
      </c>
      <c r="K9" s="6">
        <v>0</v>
      </c>
      <c r="L9" s="6">
        <v>1</v>
      </c>
      <c r="M9" s="6">
        <v>0</v>
      </c>
      <c r="N9" s="6">
        <v>1</v>
      </c>
      <c r="O9" s="6">
        <v>-1</v>
      </c>
      <c r="P9" s="6">
        <v>0</v>
      </c>
      <c r="Q9" s="6">
        <v>1</v>
      </c>
      <c r="R9" s="6">
        <v>65</v>
      </c>
      <c r="S9" s="15">
        <f t="shared" si="0"/>
        <v>19</v>
      </c>
      <c r="T9" s="15">
        <f t="shared" si="1"/>
        <v>7</v>
      </c>
      <c r="V9" s="16" t="s">
        <v>93</v>
      </c>
      <c r="W9" s="16">
        <v>-0.33425426934544866</v>
      </c>
    </row>
    <row r="10" spans="1:27" x14ac:dyDescent="0.3">
      <c r="A10" s="3" t="s">
        <v>44</v>
      </c>
      <c r="B10" s="6">
        <v>2</v>
      </c>
      <c r="C10" s="6">
        <v>0</v>
      </c>
      <c r="D10" s="7">
        <v>-1</v>
      </c>
      <c r="E10" s="7">
        <v>1</v>
      </c>
      <c r="F10" s="6">
        <v>0</v>
      </c>
      <c r="G10" s="6">
        <v>1</v>
      </c>
      <c r="H10" s="6">
        <v>2</v>
      </c>
      <c r="I10" s="6">
        <v>-1</v>
      </c>
      <c r="J10" s="6">
        <v>0</v>
      </c>
      <c r="K10" s="6">
        <v>1</v>
      </c>
      <c r="L10" s="6">
        <v>1</v>
      </c>
      <c r="M10" s="6">
        <v>-1</v>
      </c>
      <c r="N10" s="6">
        <v>-1</v>
      </c>
      <c r="O10" s="6">
        <v>-1</v>
      </c>
      <c r="P10" s="6">
        <v>0</v>
      </c>
      <c r="Q10" s="6">
        <v>1</v>
      </c>
      <c r="R10" s="6">
        <v>71</v>
      </c>
      <c r="S10" s="15">
        <f t="shared" si="0"/>
        <v>14</v>
      </c>
      <c r="T10" s="15">
        <f t="shared" si="1"/>
        <v>12</v>
      </c>
      <c r="V10" s="16" t="s">
        <v>94</v>
      </c>
      <c r="W10" s="16">
        <v>7.8382889027439191</v>
      </c>
    </row>
    <row r="11" spans="1:27" ht="15" thickBot="1" x14ac:dyDescent="0.35">
      <c r="A11" s="3" t="s">
        <v>45</v>
      </c>
      <c r="B11" s="6">
        <v>2</v>
      </c>
      <c r="C11" s="6">
        <v>0</v>
      </c>
      <c r="D11" s="7">
        <v>-1</v>
      </c>
      <c r="E11" s="7">
        <v>1</v>
      </c>
      <c r="F11" s="6">
        <v>2</v>
      </c>
      <c r="G11" s="6">
        <v>-1</v>
      </c>
      <c r="H11" s="6">
        <v>0</v>
      </c>
      <c r="I11" s="6">
        <v>1</v>
      </c>
      <c r="J11" s="6">
        <v>1</v>
      </c>
      <c r="K11" s="6">
        <v>0</v>
      </c>
      <c r="L11" s="6">
        <v>1</v>
      </c>
      <c r="M11" s="6">
        <v>0</v>
      </c>
      <c r="N11" s="6">
        <v>1</v>
      </c>
      <c r="O11" s="6">
        <v>1</v>
      </c>
      <c r="P11" s="6">
        <v>1</v>
      </c>
      <c r="Q11" s="6">
        <v>0</v>
      </c>
      <c r="R11" s="6">
        <v>78</v>
      </c>
      <c r="S11" s="15">
        <f t="shared" si="0"/>
        <v>10</v>
      </c>
      <c r="T11" s="15">
        <f t="shared" si="1"/>
        <v>16</v>
      </c>
      <c r="V11" s="17" t="s">
        <v>95</v>
      </c>
      <c r="W11" s="17">
        <v>25</v>
      </c>
    </row>
    <row r="12" spans="1:27" x14ac:dyDescent="0.3">
      <c r="A12" s="3" t="s">
        <v>25</v>
      </c>
      <c r="B12" s="6">
        <v>2</v>
      </c>
      <c r="C12" s="6">
        <v>0</v>
      </c>
      <c r="D12" s="7">
        <v>-1</v>
      </c>
      <c r="E12" s="7">
        <v>1</v>
      </c>
      <c r="F12" s="6">
        <v>2</v>
      </c>
      <c r="G12" s="6">
        <v>-1</v>
      </c>
      <c r="H12" s="6">
        <v>0</v>
      </c>
      <c r="I12" s="6">
        <v>1</v>
      </c>
      <c r="J12" s="6">
        <v>-1</v>
      </c>
      <c r="K12" s="6">
        <v>-1</v>
      </c>
      <c r="L12" s="6">
        <v>-1</v>
      </c>
      <c r="M12" s="6">
        <v>1</v>
      </c>
      <c r="N12" s="6">
        <v>0</v>
      </c>
      <c r="O12" s="6">
        <v>1</v>
      </c>
      <c r="P12" s="6">
        <v>1</v>
      </c>
      <c r="Q12" s="6">
        <v>0</v>
      </c>
      <c r="R12" s="6">
        <v>70</v>
      </c>
      <c r="S12" s="15">
        <f t="shared" si="0"/>
        <v>15</v>
      </c>
      <c r="T12" s="15">
        <f t="shared" si="1"/>
        <v>11</v>
      </c>
    </row>
    <row r="13" spans="1:27" ht="15" thickBot="1" x14ac:dyDescent="0.35">
      <c r="A13" s="3" t="s">
        <v>47</v>
      </c>
      <c r="B13" s="6">
        <v>0</v>
      </c>
      <c r="C13" s="6">
        <v>2</v>
      </c>
      <c r="D13" s="7">
        <v>1</v>
      </c>
      <c r="E13" s="7">
        <v>-1</v>
      </c>
      <c r="F13" s="6">
        <v>1</v>
      </c>
      <c r="G13" s="6">
        <v>0</v>
      </c>
      <c r="H13" s="6">
        <v>-1</v>
      </c>
      <c r="I13" s="6">
        <v>2</v>
      </c>
      <c r="J13" s="6">
        <v>-1</v>
      </c>
      <c r="K13" s="6">
        <v>-1</v>
      </c>
      <c r="L13" s="6">
        <v>-1</v>
      </c>
      <c r="M13" s="6">
        <v>0</v>
      </c>
      <c r="N13" s="6">
        <v>1</v>
      </c>
      <c r="O13" s="6">
        <v>1</v>
      </c>
      <c r="P13" s="6">
        <v>1</v>
      </c>
      <c r="Q13" s="6">
        <v>0</v>
      </c>
      <c r="R13" s="6">
        <v>79</v>
      </c>
      <c r="S13" s="15">
        <f t="shared" si="0"/>
        <v>9</v>
      </c>
      <c r="T13" s="15">
        <f t="shared" si="1"/>
        <v>17</v>
      </c>
      <c r="V13" t="s">
        <v>96</v>
      </c>
    </row>
    <row r="14" spans="1:27" x14ac:dyDescent="0.3">
      <c r="A14" s="3" t="s">
        <v>46</v>
      </c>
      <c r="B14" s="6">
        <v>0</v>
      </c>
      <c r="C14" s="6">
        <v>2</v>
      </c>
      <c r="D14" s="7">
        <v>1</v>
      </c>
      <c r="E14" s="7">
        <v>-1</v>
      </c>
      <c r="F14" s="6">
        <v>1</v>
      </c>
      <c r="G14" s="6">
        <v>0</v>
      </c>
      <c r="H14" s="6">
        <v>-1</v>
      </c>
      <c r="I14" s="6">
        <v>2</v>
      </c>
      <c r="J14" s="6">
        <v>-1</v>
      </c>
      <c r="K14" s="6">
        <v>-1</v>
      </c>
      <c r="L14" s="6">
        <v>-1</v>
      </c>
      <c r="M14" s="6">
        <v>1</v>
      </c>
      <c r="N14" s="6">
        <v>0</v>
      </c>
      <c r="O14" s="6">
        <v>-1</v>
      </c>
      <c r="P14" s="6">
        <v>0</v>
      </c>
      <c r="Q14" s="6">
        <v>1</v>
      </c>
      <c r="R14" s="6">
        <v>88</v>
      </c>
      <c r="S14" s="15">
        <f t="shared" si="0"/>
        <v>5</v>
      </c>
      <c r="T14" s="15">
        <f t="shared" si="1"/>
        <v>21</v>
      </c>
      <c r="V14" s="18"/>
      <c r="W14" s="18" t="s">
        <v>101</v>
      </c>
      <c r="X14" s="18" t="s">
        <v>102</v>
      </c>
      <c r="Y14" s="18" t="s">
        <v>103</v>
      </c>
      <c r="Z14" s="18" t="s">
        <v>104</v>
      </c>
      <c r="AA14" s="18" t="s">
        <v>105</v>
      </c>
    </row>
    <row r="15" spans="1:27" x14ac:dyDescent="0.3">
      <c r="A15" s="3" t="s">
        <v>26</v>
      </c>
      <c r="B15" s="6">
        <v>0</v>
      </c>
      <c r="C15" s="6">
        <v>2</v>
      </c>
      <c r="D15" s="7">
        <v>1</v>
      </c>
      <c r="E15" s="7">
        <v>-1</v>
      </c>
      <c r="F15" s="6">
        <v>1</v>
      </c>
      <c r="G15" s="6">
        <v>0</v>
      </c>
      <c r="H15" s="6">
        <v>-1</v>
      </c>
      <c r="I15" s="6">
        <v>2</v>
      </c>
      <c r="J15" s="6">
        <v>0</v>
      </c>
      <c r="K15" s="6">
        <v>1</v>
      </c>
      <c r="L15" s="6">
        <v>-1</v>
      </c>
      <c r="M15" s="6">
        <v>1</v>
      </c>
      <c r="N15" s="6">
        <v>0</v>
      </c>
      <c r="O15" s="6">
        <v>-1</v>
      </c>
      <c r="P15" s="6">
        <v>-1</v>
      </c>
      <c r="Q15" s="6">
        <v>-1</v>
      </c>
      <c r="R15" s="6">
        <v>66</v>
      </c>
      <c r="S15" s="15">
        <f t="shared" si="0"/>
        <v>18</v>
      </c>
      <c r="T15" s="15">
        <f t="shared" si="1"/>
        <v>8</v>
      </c>
      <c r="V15" s="16" t="s">
        <v>97</v>
      </c>
      <c r="W15" s="16">
        <v>16</v>
      </c>
      <c r="X15" s="16">
        <v>685.61227077121532</v>
      </c>
      <c r="Y15" s="16">
        <v>42.850766923200958</v>
      </c>
      <c r="Z15" s="16">
        <v>0.79709119706149889</v>
      </c>
      <c r="AA15" s="16">
        <v>0.66836047500885543</v>
      </c>
    </row>
    <row r="16" spans="1:27" x14ac:dyDescent="0.3">
      <c r="A16" s="3" t="s">
        <v>46</v>
      </c>
      <c r="B16" s="6">
        <v>0</v>
      </c>
      <c r="C16" s="6">
        <v>2</v>
      </c>
      <c r="D16" s="7">
        <v>1</v>
      </c>
      <c r="E16" s="7">
        <v>-1</v>
      </c>
      <c r="F16" s="6">
        <v>0</v>
      </c>
      <c r="G16" s="7">
        <v>1</v>
      </c>
      <c r="H16" s="7">
        <v>2</v>
      </c>
      <c r="I16" s="7">
        <v>-1</v>
      </c>
      <c r="J16" s="6">
        <v>1</v>
      </c>
      <c r="K16" s="6">
        <v>0</v>
      </c>
      <c r="L16" s="6">
        <v>-1</v>
      </c>
      <c r="M16" s="6">
        <v>1</v>
      </c>
      <c r="N16" s="6">
        <v>0</v>
      </c>
      <c r="O16" s="6">
        <v>-1</v>
      </c>
      <c r="P16" s="6">
        <v>1</v>
      </c>
      <c r="Q16" s="6">
        <v>0</v>
      </c>
      <c r="R16" s="6">
        <v>80</v>
      </c>
      <c r="S16" s="15">
        <f t="shared" si="0"/>
        <v>8</v>
      </c>
      <c r="T16" s="15">
        <f t="shared" si="1"/>
        <v>18</v>
      </c>
      <c r="V16" s="16" t="s">
        <v>98</v>
      </c>
      <c r="W16" s="16">
        <v>10</v>
      </c>
      <c r="X16" s="16">
        <v>614.38772922878468</v>
      </c>
      <c r="Y16" s="16">
        <v>61.438772922878471</v>
      </c>
      <c r="Z16" s="16"/>
      <c r="AA16" s="16"/>
    </row>
    <row r="17" spans="1:30" ht="15" thickBot="1" x14ac:dyDescent="0.35">
      <c r="A17" s="3" t="s">
        <v>27</v>
      </c>
      <c r="B17" s="6">
        <v>0</v>
      </c>
      <c r="C17" s="6">
        <v>2</v>
      </c>
      <c r="D17" s="7">
        <v>1</v>
      </c>
      <c r="E17" s="7">
        <v>-1</v>
      </c>
      <c r="F17" s="6">
        <v>0</v>
      </c>
      <c r="G17" s="7">
        <v>1</v>
      </c>
      <c r="H17" s="7">
        <v>2</v>
      </c>
      <c r="I17" s="7">
        <v>-1</v>
      </c>
      <c r="J17" s="6">
        <v>1</v>
      </c>
      <c r="K17" s="6">
        <v>0</v>
      </c>
      <c r="L17" s="6">
        <v>1</v>
      </c>
      <c r="M17" s="6">
        <v>0</v>
      </c>
      <c r="N17" s="6">
        <v>1</v>
      </c>
      <c r="O17" s="6">
        <v>1</v>
      </c>
      <c r="P17" s="6">
        <v>1</v>
      </c>
      <c r="Q17" s="6">
        <v>0</v>
      </c>
      <c r="R17" s="6">
        <v>75</v>
      </c>
      <c r="S17" s="15">
        <f t="shared" si="0"/>
        <v>12</v>
      </c>
      <c r="T17" s="15">
        <f t="shared" si="1"/>
        <v>14</v>
      </c>
      <c r="V17" s="17" t="s">
        <v>99</v>
      </c>
      <c r="W17" s="17">
        <v>26</v>
      </c>
      <c r="X17" s="17">
        <v>1300</v>
      </c>
      <c r="Y17" s="17"/>
      <c r="Z17" s="17"/>
      <c r="AA17" s="17"/>
    </row>
    <row r="18" spans="1:30" ht="15" thickBot="1" x14ac:dyDescent="0.35">
      <c r="A18" s="3" t="s">
        <v>28</v>
      </c>
      <c r="B18" s="7">
        <v>-1</v>
      </c>
      <c r="C18" s="7">
        <v>1</v>
      </c>
      <c r="D18" s="6">
        <v>2</v>
      </c>
      <c r="E18" s="6">
        <v>0</v>
      </c>
      <c r="F18" s="6">
        <v>2</v>
      </c>
      <c r="G18" s="6">
        <v>-1</v>
      </c>
      <c r="H18" s="6">
        <v>0</v>
      </c>
      <c r="I18" s="6">
        <v>1</v>
      </c>
      <c r="J18" s="6">
        <v>1</v>
      </c>
      <c r="K18" s="6">
        <v>0</v>
      </c>
      <c r="L18" s="6">
        <v>1</v>
      </c>
      <c r="M18" s="6">
        <v>0</v>
      </c>
      <c r="N18" s="6">
        <v>1</v>
      </c>
      <c r="O18" s="6">
        <v>1</v>
      </c>
      <c r="P18" s="6">
        <v>0</v>
      </c>
      <c r="Q18" s="6">
        <v>1</v>
      </c>
      <c r="R18" s="6">
        <v>67</v>
      </c>
      <c r="S18" s="15">
        <f t="shared" si="0"/>
        <v>17</v>
      </c>
      <c r="T18" s="15">
        <f t="shared" si="1"/>
        <v>9</v>
      </c>
    </row>
    <row r="19" spans="1:30" x14ac:dyDescent="0.3">
      <c r="A19" s="3" t="s">
        <v>29</v>
      </c>
      <c r="B19" s="7">
        <v>-1</v>
      </c>
      <c r="C19" s="7">
        <v>1</v>
      </c>
      <c r="D19" s="6">
        <v>2</v>
      </c>
      <c r="E19" s="6">
        <v>0</v>
      </c>
      <c r="F19" s="6">
        <v>0</v>
      </c>
      <c r="G19" s="7">
        <v>1</v>
      </c>
      <c r="H19" s="7">
        <v>2</v>
      </c>
      <c r="I19" s="7">
        <v>-1</v>
      </c>
      <c r="J19" s="6">
        <v>0</v>
      </c>
      <c r="K19" s="6">
        <v>1</v>
      </c>
      <c r="L19" s="6">
        <v>1</v>
      </c>
      <c r="M19" s="6">
        <v>1</v>
      </c>
      <c r="N19" s="6">
        <v>0</v>
      </c>
      <c r="O19" s="6">
        <v>1</v>
      </c>
      <c r="P19" s="6">
        <v>0</v>
      </c>
      <c r="Q19" s="6">
        <v>1</v>
      </c>
      <c r="R19" s="6">
        <v>89</v>
      </c>
      <c r="S19" s="15">
        <f t="shared" si="0"/>
        <v>4</v>
      </c>
      <c r="T19" s="15">
        <f t="shared" si="1"/>
        <v>22</v>
      </c>
      <c r="V19" s="20"/>
      <c r="W19" s="20" t="s">
        <v>106</v>
      </c>
      <c r="X19" s="18" t="s">
        <v>94</v>
      </c>
      <c r="Y19" s="18" t="s">
        <v>107</v>
      </c>
      <c r="Z19" s="18" t="s">
        <v>108</v>
      </c>
      <c r="AA19" s="18" t="s">
        <v>109</v>
      </c>
      <c r="AB19" s="18" t="s">
        <v>110</v>
      </c>
      <c r="AC19" s="18" t="s">
        <v>111</v>
      </c>
      <c r="AD19" s="18" t="s">
        <v>112</v>
      </c>
    </row>
    <row r="20" spans="1:30" x14ac:dyDescent="0.3">
      <c r="A20" s="3" t="s">
        <v>35</v>
      </c>
      <c r="B20" s="7">
        <v>-1</v>
      </c>
      <c r="C20" s="7">
        <v>1</v>
      </c>
      <c r="D20" s="6">
        <v>2</v>
      </c>
      <c r="E20" s="6">
        <v>0</v>
      </c>
      <c r="F20" s="6">
        <v>1</v>
      </c>
      <c r="G20" s="7">
        <v>0</v>
      </c>
      <c r="H20" s="7">
        <v>-1</v>
      </c>
      <c r="I20" s="7">
        <v>2</v>
      </c>
      <c r="J20" s="6">
        <v>0</v>
      </c>
      <c r="K20" s="6">
        <v>1</v>
      </c>
      <c r="L20" s="6">
        <v>-1</v>
      </c>
      <c r="M20" s="6">
        <v>-1</v>
      </c>
      <c r="N20" s="6">
        <v>-1</v>
      </c>
      <c r="O20" s="6">
        <v>-1</v>
      </c>
      <c r="P20" s="6">
        <v>1</v>
      </c>
      <c r="Q20" s="6">
        <v>0</v>
      </c>
      <c r="R20" s="6">
        <v>74</v>
      </c>
      <c r="S20" s="15">
        <f t="shared" si="0"/>
        <v>13</v>
      </c>
      <c r="T20" s="15">
        <f t="shared" si="1"/>
        <v>13</v>
      </c>
      <c r="V20" s="21" t="s">
        <v>100</v>
      </c>
      <c r="W20" s="23">
        <v>12.216948613547597</v>
      </c>
      <c r="X20" s="16">
        <v>2.0052787473969937</v>
      </c>
      <c r="Y20" s="16">
        <v>6.0923942017568065</v>
      </c>
      <c r="Z20" s="16">
        <v>1.168616782472036E-4</v>
      </c>
      <c r="AA20" s="16">
        <v>7.7489091274099851</v>
      </c>
      <c r="AB20" s="16">
        <v>16.68498809968521</v>
      </c>
      <c r="AC20" s="16">
        <v>7.7489091274099851</v>
      </c>
      <c r="AD20" s="16">
        <v>16.68498809968521</v>
      </c>
    </row>
    <row r="21" spans="1:30" x14ac:dyDescent="0.3">
      <c r="A21" s="3" t="s">
        <v>31</v>
      </c>
      <c r="B21" s="7">
        <v>-1</v>
      </c>
      <c r="C21" s="7">
        <v>1</v>
      </c>
      <c r="D21" s="6">
        <v>2</v>
      </c>
      <c r="E21" s="6">
        <v>0</v>
      </c>
      <c r="F21" s="6">
        <v>2</v>
      </c>
      <c r="G21" s="6">
        <v>-1</v>
      </c>
      <c r="H21" s="6">
        <v>0</v>
      </c>
      <c r="I21" s="6">
        <v>1</v>
      </c>
      <c r="J21" s="6">
        <v>-1</v>
      </c>
      <c r="K21" s="6">
        <v>-1</v>
      </c>
      <c r="L21" s="6">
        <v>-1</v>
      </c>
      <c r="M21" s="6">
        <v>-1</v>
      </c>
      <c r="N21" s="6">
        <v>-1</v>
      </c>
      <c r="O21" s="6">
        <v>-1</v>
      </c>
      <c r="P21" s="6">
        <v>-1</v>
      </c>
      <c r="Q21" s="6">
        <v>-1</v>
      </c>
      <c r="R21" s="6">
        <v>76</v>
      </c>
      <c r="S21" s="15">
        <f t="shared" si="0"/>
        <v>11</v>
      </c>
      <c r="T21" s="15">
        <f t="shared" si="1"/>
        <v>15</v>
      </c>
      <c r="V21" s="21" t="s">
        <v>3</v>
      </c>
      <c r="W21" s="23">
        <v>-0.56977121740060144</v>
      </c>
      <c r="X21" s="16">
        <v>2.8874443673495356</v>
      </c>
      <c r="Y21" s="16">
        <v>-0.19732716718057847</v>
      </c>
      <c r="Z21" s="16">
        <v>0.84752465611279304</v>
      </c>
      <c r="AA21" s="16">
        <v>-7.0033981952410302</v>
      </c>
      <c r="AB21" s="16">
        <v>5.8638557604398267</v>
      </c>
      <c r="AC21" s="16">
        <v>-7.0033981952410302</v>
      </c>
      <c r="AD21" s="16">
        <v>5.8638557604398267</v>
      </c>
    </row>
    <row r="22" spans="1:30" x14ac:dyDescent="0.3">
      <c r="A22" s="3" t="s">
        <v>48</v>
      </c>
      <c r="B22" s="7">
        <v>-1</v>
      </c>
      <c r="C22" s="7">
        <v>1</v>
      </c>
      <c r="D22" s="6">
        <v>2</v>
      </c>
      <c r="E22" s="6">
        <v>0</v>
      </c>
      <c r="F22" s="6">
        <v>2</v>
      </c>
      <c r="G22" s="6">
        <v>-1</v>
      </c>
      <c r="H22" s="6">
        <v>0</v>
      </c>
      <c r="I22" s="6">
        <v>1</v>
      </c>
      <c r="J22" s="6">
        <v>1</v>
      </c>
      <c r="K22" s="6">
        <v>0</v>
      </c>
      <c r="L22" s="6">
        <v>-1</v>
      </c>
      <c r="M22" s="6">
        <v>1</v>
      </c>
      <c r="N22" s="6">
        <v>0</v>
      </c>
      <c r="O22" s="6">
        <v>1</v>
      </c>
      <c r="P22" s="6">
        <v>1</v>
      </c>
      <c r="Q22" s="6">
        <v>0</v>
      </c>
      <c r="R22" s="6">
        <v>45</v>
      </c>
      <c r="S22" s="15">
        <f t="shared" si="0"/>
        <v>24</v>
      </c>
      <c r="T22" s="15">
        <f t="shared" si="1"/>
        <v>2</v>
      </c>
      <c r="V22" s="21" t="s">
        <v>4</v>
      </c>
      <c r="W22" s="23">
        <v>-1.200139458015687</v>
      </c>
      <c r="X22" s="16">
        <v>1.6292658298708174</v>
      </c>
      <c r="Y22" s="16">
        <v>-0.73661365506624832</v>
      </c>
      <c r="Z22" s="16">
        <v>0.47828207012339496</v>
      </c>
      <c r="AA22" s="16">
        <v>-4.8303699537645146</v>
      </c>
      <c r="AB22" s="16">
        <v>2.4300910377331402</v>
      </c>
      <c r="AC22" s="16">
        <v>-4.8303699537645146</v>
      </c>
      <c r="AD22" s="16">
        <v>2.4300910377331402</v>
      </c>
    </row>
    <row r="23" spans="1:30" x14ac:dyDescent="0.3">
      <c r="A23" s="3" t="s">
        <v>49</v>
      </c>
      <c r="B23" s="7">
        <v>1</v>
      </c>
      <c r="C23" s="7">
        <v>-1</v>
      </c>
      <c r="D23" s="6">
        <v>0</v>
      </c>
      <c r="E23" s="6">
        <v>2</v>
      </c>
      <c r="F23" s="7">
        <v>-1</v>
      </c>
      <c r="G23" s="7">
        <v>2</v>
      </c>
      <c r="H23" s="7">
        <v>1</v>
      </c>
      <c r="I23" s="7">
        <v>0</v>
      </c>
      <c r="J23" s="6">
        <v>1</v>
      </c>
      <c r="K23" s="6">
        <v>0</v>
      </c>
      <c r="L23" s="6">
        <v>1</v>
      </c>
      <c r="M23" s="6">
        <v>0</v>
      </c>
      <c r="N23" s="6">
        <v>1</v>
      </c>
      <c r="O23" s="6">
        <v>1</v>
      </c>
      <c r="P23" s="6">
        <v>1</v>
      </c>
      <c r="Q23" s="6">
        <v>0</v>
      </c>
      <c r="R23" s="6">
        <v>40</v>
      </c>
      <c r="S23" s="15">
        <f t="shared" si="0"/>
        <v>25</v>
      </c>
      <c r="T23" s="15">
        <f t="shared" si="1"/>
        <v>1</v>
      </c>
      <c r="V23" s="21" t="s">
        <v>30</v>
      </c>
      <c r="W23" s="23">
        <v>0</v>
      </c>
      <c r="X23" s="16">
        <v>0</v>
      </c>
      <c r="Y23" s="16">
        <v>65535</v>
      </c>
      <c r="Z23" s="16">
        <v>0</v>
      </c>
      <c r="AA23" s="16">
        <v>0</v>
      </c>
      <c r="AB23" s="16">
        <v>0</v>
      </c>
      <c r="AC23" s="16">
        <v>0</v>
      </c>
      <c r="AD23" s="16">
        <v>0</v>
      </c>
    </row>
    <row r="24" spans="1:30" x14ac:dyDescent="0.3">
      <c r="A24" s="3" t="s">
        <v>52</v>
      </c>
      <c r="B24" s="7">
        <v>1</v>
      </c>
      <c r="C24" s="7">
        <v>-1</v>
      </c>
      <c r="D24" s="6">
        <v>0</v>
      </c>
      <c r="E24" s="6">
        <v>2</v>
      </c>
      <c r="F24" s="6">
        <v>2</v>
      </c>
      <c r="G24" s="6">
        <v>-1</v>
      </c>
      <c r="H24" s="6">
        <v>0</v>
      </c>
      <c r="I24" s="6">
        <v>1</v>
      </c>
      <c r="J24" s="6">
        <v>1</v>
      </c>
      <c r="K24" s="6">
        <v>0</v>
      </c>
      <c r="L24" s="6">
        <v>1</v>
      </c>
      <c r="M24" s="6">
        <v>0</v>
      </c>
      <c r="N24" s="6">
        <v>1</v>
      </c>
      <c r="O24" s="6">
        <v>1</v>
      </c>
      <c r="P24" s="6">
        <v>0</v>
      </c>
      <c r="Q24" s="6">
        <v>1</v>
      </c>
      <c r="R24" s="6">
        <v>90</v>
      </c>
      <c r="S24" s="15">
        <f t="shared" si="0"/>
        <v>3</v>
      </c>
      <c r="T24" s="15">
        <f t="shared" si="1"/>
        <v>23</v>
      </c>
      <c r="V24" s="21" t="s">
        <v>32</v>
      </c>
      <c r="W24" s="23">
        <v>-2.715539730769585</v>
      </c>
      <c r="X24" s="16">
        <v>2.6217923852634009</v>
      </c>
      <c r="Y24" s="16">
        <v>-1.0357569676504974</v>
      </c>
      <c r="Z24" s="16">
        <v>0</v>
      </c>
      <c r="AA24" s="16">
        <v>-8.557257206216736</v>
      </c>
      <c r="AB24" s="16">
        <v>3.1261777446775652</v>
      </c>
      <c r="AC24" s="16">
        <v>-8.557257206216736</v>
      </c>
      <c r="AD24" s="16">
        <v>3.1261777446775652</v>
      </c>
    </row>
    <row r="25" spans="1:30" x14ac:dyDescent="0.3">
      <c r="A25" s="3" t="s">
        <v>50</v>
      </c>
      <c r="B25" s="7">
        <v>1</v>
      </c>
      <c r="C25" s="7">
        <v>-1</v>
      </c>
      <c r="D25" s="6">
        <v>0</v>
      </c>
      <c r="E25" s="6">
        <v>2</v>
      </c>
      <c r="F25" s="6">
        <v>2</v>
      </c>
      <c r="G25" s="6">
        <v>-1</v>
      </c>
      <c r="H25" s="6">
        <v>0</v>
      </c>
      <c r="I25" s="6">
        <v>1</v>
      </c>
      <c r="J25" s="6">
        <v>0</v>
      </c>
      <c r="K25" s="6">
        <v>1</v>
      </c>
      <c r="L25" s="6">
        <v>-1</v>
      </c>
      <c r="M25" s="6">
        <v>0</v>
      </c>
      <c r="N25" s="6">
        <v>1</v>
      </c>
      <c r="O25" s="6">
        <v>1</v>
      </c>
      <c r="P25" s="6">
        <v>0</v>
      </c>
      <c r="Q25" s="6">
        <v>1</v>
      </c>
      <c r="R25" s="6">
        <v>69</v>
      </c>
      <c r="S25" s="15">
        <f t="shared" si="0"/>
        <v>16</v>
      </c>
      <c r="T25" s="15">
        <f t="shared" si="1"/>
        <v>10</v>
      </c>
      <c r="V25" s="21" t="s">
        <v>38</v>
      </c>
      <c r="W25" s="23">
        <v>3.8251004527031736</v>
      </c>
      <c r="X25" s="16">
        <v>2.9086867077115999</v>
      </c>
      <c r="Y25" s="16">
        <v>1.3150610007471584</v>
      </c>
      <c r="Z25" s="16">
        <v>0.21784577076323874</v>
      </c>
      <c r="AA25" s="16">
        <v>-2.6558574090050868</v>
      </c>
      <c r="AB25" s="16">
        <v>10.306058314411434</v>
      </c>
      <c r="AC25" s="16">
        <v>-2.6558574090050868</v>
      </c>
      <c r="AD25" s="16">
        <v>10.306058314411434</v>
      </c>
    </row>
    <row r="26" spans="1:30" x14ac:dyDescent="0.3">
      <c r="A26" s="3" t="s">
        <v>55</v>
      </c>
      <c r="B26" s="7">
        <v>1</v>
      </c>
      <c r="C26" s="7">
        <v>-1</v>
      </c>
      <c r="D26" s="6">
        <v>0</v>
      </c>
      <c r="E26" s="6">
        <v>2</v>
      </c>
      <c r="F26" s="6">
        <v>2</v>
      </c>
      <c r="G26" s="6">
        <v>-1</v>
      </c>
      <c r="H26" s="6">
        <v>0</v>
      </c>
      <c r="I26" s="6">
        <v>1</v>
      </c>
      <c r="J26" s="6">
        <v>0</v>
      </c>
      <c r="K26" s="6">
        <v>1</v>
      </c>
      <c r="L26" s="6">
        <v>-1</v>
      </c>
      <c r="M26" s="6">
        <v>1</v>
      </c>
      <c r="N26" s="6">
        <v>0</v>
      </c>
      <c r="O26" s="6">
        <v>-1</v>
      </c>
      <c r="P26" s="6">
        <v>0</v>
      </c>
      <c r="Q26" s="6">
        <v>1</v>
      </c>
      <c r="R26" s="6">
        <v>97</v>
      </c>
      <c r="S26" s="15">
        <f t="shared" si="0"/>
        <v>2</v>
      </c>
      <c r="T26" s="15">
        <f t="shared" si="1"/>
        <v>24</v>
      </c>
      <c r="V26" s="21" t="s">
        <v>40</v>
      </c>
      <c r="W26" s="23">
        <v>0</v>
      </c>
      <c r="X26" s="16">
        <v>0</v>
      </c>
      <c r="Y26" s="16">
        <v>65535</v>
      </c>
      <c r="Z26" s="16">
        <v>0</v>
      </c>
      <c r="AA26" s="16">
        <v>0</v>
      </c>
      <c r="AB26" s="16">
        <v>0</v>
      </c>
      <c r="AC26" s="16">
        <v>0</v>
      </c>
      <c r="AD26" s="16">
        <v>0</v>
      </c>
    </row>
    <row r="27" spans="1:30" x14ac:dyDescent="0.3">
      <c r="A27" s="3" t="s">
        <v>51</v>
      </c>
      <c r="B27" s="7">
        <v>1</v>
      </c>
      <c r="C27" s="7">
        <v>-1</v>
      </c>
      <c r="D27" s="6">
        <v>0</v>
      </c>
      <c r="E27" s="6">
        <v>2</v>
      </c>
      <c r="F27" s="6">
        <v>-2</v>
      </c>
      <c r="G27" s="6">
        <v>-2</v>
      </c>
      <c r="H27" s="6">
        <v>-2</v>
      </c>
      <c r="I27" s="6">
        <v>-2</v>
      </c>
      <c r="J27" s="6">
        <v>-1</v>
      </c>
      <c r="K27" s="6">
        <v>-1</v>
      </c>
      <c r="L27" s="6">
        <v>-1</v>
      </c>
      <c r="M27" s="6">
        <v>-1</v>
      </c>
      <c r="N27" s="6">
        <v>-1</v>
      </c>
      <c r="O27" s="6">
        <v>-1</v>
      </c>
      <c r="P27" s="6">
        <v>0</v>
      </c>
      <c r="Q27" s="6">
        <v>1</v>
      </c>
      <c r="R27" s="6">
        <v>47</v>
      </c>
      <c r="S27" s="15">
        <f t="shared" si="0"/>
        <v>23</v>
      </c>
      <c r="T27" s="15">
        <f t="shared" si="1"/>
        <v>3</v>
      </c>
      <c r="V27" s="21" t="s">
        <v>37</v>
      </c>
      <c r="W27" s="23">
        <v>-0.16898706104162989</v>
      </c>
      <c r="X27" s="16">
        <v>2.0048795646571707</v>
      </c>
      <c r="Y27" s="16">
        <v>-8.4287886425001415E-2</v>
      </c>
      <c r="Z27" s="16">
        <v>0</v>
      </c>
      <c r="AA27" s="16">
        <v>-4.6361371126075994</v>
      </c>
      <c r="AB27" s="16">
        <v>4.2981629905243395</v>
      </c>
      <c r="AC27" s="16">
        <v>-4.6361371126075994</v>
      </c>
      <c r="AD27" s="16">
        <v>4.2981629905243395</v>
      </c>
    </row>
    <row r="28" spans="1:30" x14ac:dyDescent="0.3">
      <c r="V28" s="21" t="s">
        <v>39</v>
      </c>
      <c r="W28" s="23">
        <v>-0.73270810013519072</v>
      </c>
      <c r="X28" s="16">
        <v>3.3310135295166949</v>
      </c>
      <c r="Y28" s="16">
        <v>-0.21996551309159684</v>
      </c>
      <c r="Z28" s="16">
        <v>0.83032341390494546</v>
      </c>
      <c r="AA28" s="16">
        <v>-8.1546687617432667</v>
      </c>
      <c r="AB28" s="16">
        <v>6.6892525614728857</v>
      </c>
      <c r="AC28" s="16">
        <v>-8.1546687617432667</v>
      </c>
      <c r="AD28" s="16">
        <v>6.6892525614728857</v>
      </c>
    </row>
    <row r="29" spans="1:30" x14ac:dyDescent="0.3">
      <c r="V29" s="21" t="s">
        <v>6</v>
      </c>
      <c r="W29" s="23">
        <v>-5.7109615254785524</v>
      </c>
      <c r="X29" s="16">
        <v>5.3979314734411883</v>
      </c>
      <c r="Y29" s="16">
        <v>-1.0579907421162216</v>
      </c>
      <c r="Z29" s="16">
        <v>0.31494696390235638</v>
      </c>
      <c r="AA29" s="16">
        <v>-17.73830236181238</v>
      </c>
      <c r="AB29" s="16">
        <v>6.3163793108552753</v>
      </c>
      <c r="AC29" s="16">
        <v>-17.73830236181238</v>
      </c>
      <c r="AD29" s="16">
        <v>6.3163793108552753</v>
      </c>
    </row>
    <row r="30" spans="1:30" x14ac:dyDescent="0.3">
      <c r="V30" s="21" t="s">
        <v>7</v>
      </c>
      <c r="W30" s="23">
        <v>0.9340548150180199</v>
      </c>
      <c r="X30" s="16">
        <v>3.2839822816612059</v>
      </c>
      <c r="Y30" s="16">
        <v>0.28442748313048977</v>
      </c>
      <c r="Z30" s="16">
        <v>0.78188560575153532</v>
      </c>
      <c r="AA30" s="16">
        <v>-6.3831136959858457</v>
      </c>
      <c r="AB30" s="16">
        <v>8.2512233260218864</v>
      </c>
      <c r="AC30" s="16">
        <v>-6.3831136959858457</v>
      </c>
      <c r="AD30" s="16">
        <v>8.2512233260218864</v>
      </c>
    </row>
    <row r="31" spans="1:30" x14ac:dyDescent="0.3">
      <c r="V31" s="21" t="s">
        <v>11</v>
      </c>
      <c r="W31" s="23">
        <v>6.1636583140810037</v>
      </c>
      <c r="X31" s="16">
        <v>4.0675533493815195</v>
      </c>
      <c r="Y31" s="16">
        <v>1.5153232876510891</v>
      </c>
      <c r="Z31" s="16">
        <v>0.16064169568053097</v>
      </c>
      <c r="AA31" s="16">
        <v>-2.8994153362028596</v>
      </c>
      <c r="AB31" s="16">
        <v>15.226731964364866</v>
      </c>
      <c r="AC31" s="16">
        <v>-2.8994153362028596</v>
      </c>
      <c r="AD31" s="16">
        <v>15.226731964364866</v>
      </c>
    </row>
    <row r="32" spans="1:30" x14ac:dyDescent="0.3">
      <c r="V32" s="21" t="s">
        <v>7</v>
      </c>
      <c r="W32" s="23">
        <v>2.1137377851225914</v>
      </c>
      <c r="X32" s="16">
        <v>3.0917200799560351</v>
      </c>
      <c r="Y32" s="16">
        <v>0.68367695989885635</v>
      </c>
      <c r="Z32" s="16">
        <v>0.50971007848472394</v>
      </c>
      <c r="AA32" s="16">
        <v>-4.7750438444935615</v>
      </c>
      <c r="AB32" s="16">
        <v>9.0025194147387442</v>
      </c>
      <c r="AC32" s="16">
        <v>-4.7750438444935615</v>
      </c>
      <c r="AD32" s="16">
        <v>9.0025194147387442</v>
      </c>
    </row>
    <row r="33" spans="1:30" x14ac:dyDescent="0.3">
      <c r="V33" s="21" t="s">
        <v>13</v>
      </c>
      <c r="W33" s="23">
        <v>-0.5944203106564645</v>
      </c>
      <c r="X33" s="16">
        <v>4.1989082311343671</v>
      </c>
      <c r="Y33" s="16">
        <v>-0.1415654446193689</v>
      </c>
      <c r="Z33" s="16">
        <v>0.89023459614028377</v>
      </c>
      <c r="AA33" s="16">
        <v>-9.9501708763719101</v>
      </c>
      <c r="AB33" s="16">
        <v>8.7613302550589829</v>
      </c>
      <c r="AC33" s="16">
        <v>-9.9501708763719101</v>
      </c>
      <c r="AD33" s="16">
        <v>8.7613302550589829</v>
      </c>
    </row>
    <row r="34" spans="1:30" x14ac:dyDescent="0.3">
      <c r="V34" s="21" t="s">
        <v>84</v>
      </c>
      <c r="W34" s="23">
        <v>-2.3278155520666775</v>
      </c>
      <c r="X34" s="16">
        <v>3.5849607583021736</v>
      </c>
      <c r="Y34" s="16">
        <v>-0.64932804262245924</v>
      </c>
      <c r="Z34" s="16">
        <v>0.53075678976979246</v>
      </c>
      <c r="AA34" s="16">
        <v>-10.315605900485926</v>
      </c>
      <c r="AB34" s="16">
        <v>5.6599747963525715</v>
      </c>
      <c r="AC34" s="16">
        <v>-10.315605900485926</v>
      </c>
      <c r="AD34" s="16">
        <v>5.6599747963525715</v>
      </c>
    </row>
    <row r="35" spans="1:30" x14ac:dyDescent="0.3">
      <c r="A35" s="28" t="s">
        <v>113</v>
      </c>
      <c r="B35" s="29" t="s">
        <v>114</v>
      </c>
      <c r="V35" s="21" t="s">
        <v>85</v>
      </c>
      <c r="W35" s="23">
        <v>2.7182928481482094</v>
      </c>
      <c r="X35" s="16">
        <v>4.7919824834862856</v>
      </c>
      <c r="Y35" s="16">
        <v>0.56725851096404345</v>
      </c>
      <c r="Z35" s="16">
        <v>0.58304759021270081</v>
      </c>
      <c r="AA35" s="16">
        <v>-7.9589095013452589</v>
      </c>
      <c r="AB35" s="16">
        <v>13.395495197641678</v>
      </c>
      <c r="AC35" s="16">
        <v>-7.9589095013452589</v>
      </c>
      <c r="AD35" s="16">
        <v>13.395495197641678</v>
      </c>
    </row>
    <row r="36" spans="1:30" ht="15" thickBot="1" x14ac:dyDescent="0.35">
      <c r="A36" s="26" t="s">
        <v>3</v>
      </c>
      <c r="B36" s="30">
        <v>-0.56977121740060144</v>
      </c>
      <c r="V36" s="22" t="s">
        <v>86</v>
      </c>
      <c r="W36" s="24">
        <v>2.818608582688118</v>
      </c>
      <c r="X36" s="17">
        <v>3.7817524790075847</v>
      </c>
      <c r="Y36" s="17">
        <v>0.74531810274050059</v>
      </c>
      <c r="Z36" s="17">
        <v>0.47323345409496842</v>
      </c>
      <c r="AA36" s="17">
        <v>-5.6076610443840895</v>
      </c>
      <c r="AB36" s="17">
        <v>11.244878209760325</v>
      </c>
      <c r="AC36" s="17">
        <v>-5.6076610443840895</v>
      </c>
      <c r="AD36" s="17">
        <v>11.244878209760325</v>
      </c>
    </row>
    <row r="37" spans="1:30" x14ac:dyDescent="0.3">
      <c r="A37" s="26" t="s">
        <v>4</v>
      </c>
      <c r="B37" s="30">
        <v>-1.200139458015687</v>
      </c>
    </row>
    <row r="38" spans="1:30" x14ac:dyDescent="0.3">
      <c r="A38" s="26" t="s">
        <v>30</v>
      </c>
      <c r="B38" s="30">
        <v>0</v>
      </c>
    </row>
    <row r="39" spans="1:30" x14ac:dyDescent="0.3">
      <c r="A39" s="26" t="s">
        <v>32</v>
      </c>
      <c r="B39" s="30">
        <v>-2.715539730769585</v>
      </c>
    </row>
    <row r="40" spans="1:30" x14ac:dyDescent="0.3">
      <c r="A40" s="9" t="s">
        <v>2</v>
      </c>
      <c r="B40" s="31">
        <f>0-SUM(B36:B39)</f>
        <v>4.4854504061858735</v>
      </c>
    </row>
    <row r="41" spans="1:30" x14ac:dyDescent="0.3">
      <c r="A41" s="26" t="s">
        <v>38</v>
      </c>
      <c r="B41" s="30">
        <v>3.8251004527031736</v>
      </c>
    </row>
    <row r="42" spans="1:30" x14ac:dyDescent="0.3">
      <c r="A42" s="26" t="s">
        <v>40</v>
      </c>
      <c r="B42" s="30">
        <v>0</v>
      </c>
    </row>
    <row r="43" spans="1:30" x14ac:dyDescent="0.3">
      <c r="A43" s="26" t="s">
        <v>37</v>
      </c>
      <c r="B43" s="30">
        <v>-0.16898706104162989</v>
      </c>
    </row>
    <row r="44" spans="1:30" x14ac:dyDescent="0.3">
      <c r="A44" s="26" t="s">
        <v>39</v>
      </c>
      <c r="B44" s="30">
        <v>-0.73270810013519072</v>
      </c>
    </row>
    <row r="45" spans="1:30" x14ac:dyDescent="0.3">
      <c r="A45" s="9" t="s">
        <v>36</v>
      </c>
      <c r="B45" s="31">
        <f>0-SUM(B41:B44)</f>
        <v>-2.9234052915263531</v>
      </c>
    </row>
    <row r="46" spans="1:30" x14ac:dyDescent="0.3">
      <c r="A46" s="26" t="s">
        <v>6</v>
      </c>
      <c r="B46" s="30">
        <v>-5.7109615254785524</v>
      </c>
    </row>
    <row r="47" spans="1:30" x14ac:dyDescent="0.3">
      <c r="A47" s="26" t="s">
        <v>7</v>
      </c>
      <c r="B47" s="30">
        <v>0.9340548150180199</v>
      </c>
    </row>
    <row r="48" spans="1:30" x14ac:dyDescent="0.3">
      <c r="A48" s="9" t="s">
        <v>8</v>
      </c>
      <c r="B48" s="31">
        <f>0-SUM(B46:B47)</f>
        <v>4.7769067104605325</v>
      </c>
    </row>
    <row r="49" spans="1:2" x14ac:dyDescent="0.3">
      <c r="A49" s="26" t="s">
        <v>11</v>
      </c>
      <c r="B49" s="30">
        <v>6.1636583140810037</v>
      </c>
    </row>
    <row r="50" spans="1:2" x14ac:dyDescent="0.3">
      <c r="A50" s="9" t="s">
        <v>10</v>
      </c>
      <c r="B50" s="31">
        <f>-B49</f>
        <v>-6.1636583140810037</v>
      </c>
    </row>
    <row r="51" spans="1:2" x14ac:dyDescent="0.3">
      <c r="A51" s="26" t="s">
        <v>7</v>
      </c>
      <c r="B51" s="30">
        <v>2.1137377851225914</v>
      </c>
    </row>
    <row r="52" spans="1:2" x14ac:dyDescent="0.3">
      <c r="A52" s="26" t="s">
        <v>13</v>
      </c>
      <c r="B52" s="30">
        <v>-0.5944203106564645</v>
      </c>
    </row>
    <row r="53" spans="1:2" x14ac:dyDescent="0.3">
      <c r="A53" s="9" t="s">
        <v>14</v>
      </c>
      <c r="B53" s="31">
        <f>0-SUM(B51:B52)</f>
        <v>-1.5193174744661269</v>
      </c>
    </row>
    <row r="54" spans="1:2" x14ac:dyDescent="0.3">
      <c r="A54" s="26" t="s">
        <v>84</v>
      </c>
      <c r="B54" s="30">
        <v>-2.3278155520666775</v>
      </c>
    </row>
    <row r="55" spans="1:2" x14ac:dyDescent="0.3">
      <c r="A55" s="9" t="s">
        <v>16</v>
      </c>
      <c r="B55" s="31">
        <f>-B54</f>
        <v>2.3278155520666775</v>
      </c>
    </row>
    <row r="56" spans="1:2" x14ac:dyDescent="0.3">
      <c r="A56" s="26" t="s">
        <v>85</v>
      </c>
      <c r="B56" s="30">
        <v>2.7182928481482094</v>
      </c>
    </row>
    <row r="57" spans="1:2" x14ac:dyDescent="0.3">
      <c r="A57" s="26" t="s">
        <v>86</v>
      </c>
      <c r="B57" s="30">
        <v>2.82</v>
      </c>
    </row>
    <row r="58" spans="1:2" x14ac:dyDescent="0.3">
      <c r="A58" s="9" t="s">
        <v>20</v>
      </c>
      <c r="B58" s="31">
        <f>0-SUM(B56:B57)</f>
        <v>-5.5382928481482097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9D59D-149F-4203-86CE-F0F1EDAD523E}">
  <dimension ref="A2:N57"/>
  <sheetViews>
    <sheetView topLeftCell="A14" workbookViewId="0">
      <selection activeCell="K33" sqref="K33"/>
    </sheetView>
  </sheetViews>
  <sheetFormatPr defaultColWidth="20.6640625" defaultRowHeight="14.4" x14ac:dyDescent="0.3"/>
  <cols>
    <col min="1" max="1" width="16.44140625" bestFit="1" customWidth="1"/>
    <col min="2" max="2" width="19" bestFit="1" customWidth="1"/>
    <col min="3" max="3" width="8.77734375" bestFit="1" customWidth="1"/>
    <col min="4" max="4" width="9.33203125" bestFit="1" customWidth="1"/>
    <col min="5" max="5" width="14.5546875" bestFit="1" customWidth="1"/>
    <col min="6" max="6" width="14.88671875" bestFit="1" customWidth="1"/>
    <col min="7" max="7" width="10.88671875" bestFit="1" customWidth="1"/>
    <col min="8" max="8" width="12.6640625" bestFit="1" customWidth="1"/>
    <col min="9" max="9" width="11.109375" bestFit="1" customWidth="1"/>
    <col min="10" max="10" width="10.6640625" bestFit="1" customWidth="1"/>
    <col min="11" max="11" width="16.44140625" bestFit="1" customWidth="1"/>
    <col min="12" max="12" width="12.21875" bestFit="1" customWidth="1"/>
    <col min="13" max="13" width="11.5546875" bestFit="1" customWidth="1"/>
    <col min="14" max="14" width="18.77734375" bestFit="1" customWidth="1"/>
  </cols>
  <sheetData>
    <row r="2" spans="1:14" x14ac:dyDescent="0.3">
      <c r="A2" s="28" t="s">
        <v>113</v>
      </c>
      <c r="B2" s="29" t="s">
        <v>114</v>
      </c>
      <c r="D2" s="28" t="s">
        <v>119</v>
      </c>
      <c r="E2" s="28" t="s">
        <v>115</v>
      </c>
      <c r="F2" s="28" t="s">
        <v>116</v>
      </c>
      <c r="G2" s="28" t="s">
        <v>118</v>
      </c>
      <c r="H2" s="28" t="s">
        <v>117</v>
      </c>
      <c r="J2" s="32" t="s">
        <v>119</v>
      </c>
      <c r="K2" s="32" t="s">
        <v>113</v>
      </c>
      <c r="L2" s="33" t="s">
        <v>114</v>
      </c>
      <c r="M2" s="32" t="s">
        <v>117</v>
      </c>
      <c r="N2" s="32" t="s">
        <v>120</v>
      </c>
    </row>
    <row r="3" spans="1:14" x14ac:dyDescent="0.3">
      <c r="A3" s="26" t="s">
        <v>3</v>
      </c>
      <c r="B3" s="30">
        <v>-0.56977121740060144</v>
      </c>
      <c r="D3" s="4" t="s">
        <v>1</v>
      </c>
      <c r="E3" s="27">
        <f>MIN(B3:B7)</f>
        <v>-2.715539730769585</v>
      </c>
      <c r="F3" s="27">
        <f>MAX(B3:B7)</f>
        <v>4.4854504061858735</v>
      </c>
      <c r="G3" s="27">
        <f t="shared" ref="G3:G9" si="0">F3-E3</f>
        <v>7.2009901369554585</v>
      </c>
      <c r="H3" s="25">
        <f>G3/$G$10</f>
        <v>0.13482056432493697</v>
      </c>
      <c r="J3" s="39" t="s">
        <v>1</v>
      </c>
      <c r="K3" s="34" t="s">
        <v>3</v>
      </c>
      <c r="L3" s="35">
        <v>-0.56977121740060144</v>
      </c>
      <c r="M3" s="35">
        <v>0.13482056432493697</v>
      </c>
      <c r="N3" s="38">
        <f>L3*M3</f>
        <v>-7.6816877066055431E-2</v>
      </c>
    </row>
    <row r="4" spans="1:14" x14ac:dyDescent="0.3">
      <c r="A4" s="26" t="s">
        <v>4</v>
      </c>
      <c r="B4" s="30">
        <v>-1.200139458015687</v>
      </c>
      <c r="D4" s="4" t="s">
        <v>34</v>
      </c>
      <c r="E4" s="27">
        <f>MIN(B8:B12)</f>
        <v>-2.9234052915263531</v>
      </c>
      <c r="F4" s="27">
        <f>MAX(B8:B12)</f>
        <v>3.8251004527031736</v>
      </c>
      <c r="G4" s="27">
        <f t="shared" si="0"/>
        <v>6.7485057442295266</v>
      </c>
      <c r="H4" s="25">
        <f t="shared" ref="H4:H9" si="1">G4/$G$10</f>
        <v>0.12634892361785374</v>
      </c>
      <c r="J4" s="39"/>
      <c r="K4" s="34" t="s">
        <v>4</v>
      </c>
      <c r="L4" s="35">
        <v>-1.200139458015687</v>
      </c>
      <c r="M4" s="35">
        <v>0.13482056432493697</v>
      </c>
      <c r="N4" s="38">
        <f t="shared" ref="N4:N24" si="2">L4*M4</f>
        <v>-0.16180347899829892</v>
      </c>
    </row>
    <row r="5" spans="1:14" x14ac:dyDescent="0.3">
      <c r="A5" s="26" t="s">
        <v>30</v>
      </c>
      <c r="B5" s="30">
        <v>0</v>
      </c>
      <c r="D5" s="4" t="s">
        <v>5</v>
      </c>
      <c r="E5" s="27">
        <f>MIN(B13:B15)</f>
        <v>-5.7109615254785524</v>
      </c>
      <c r="F5" s="27">
        <f>MAX(B13:B15)</f>
        <v>4.7769067104605325</v>
      </c>
      <c r="G5" s="27">
        <f t="shared" si="0"/>
        <v>10.487868235939086</v>
      </c>
      <c r="H5" s="25">
        <f t="shared" si="1"/>
        <v>0.19635915162254508</v>
      </c>
      <c r="J5" s="39"/>
      <c r="K5" s="34" t="s">
        <v>30</v>
      </c>
      <c r="L5" s="35">
        <v>0</v>
      </c>
      <c r="M5" s="35">
        <v>0.134820564324937</v>
      </c>
      <c r="N5" s="38">
        <f t="shared" si="2"/>
        <v>0</v>
      </c>
    </row>
    <row r="6" spans="1:14" x14ac:dyDescent="0.3">
      <c r="A6" s="26" t="s">
        <v>32</v>
      </c>
      <c r="B6" s="30">
        <v>-2.715539730769585</v>
      </c>
      <c r="D6" s="4" t="s">
        <v>9</v>
      </c>
      <c r="E6" s="27">
        <f>MIN(B16:B17)</f>
        <v>-6.1636583140810037</v>
      </c>
      <c r="F6" s="27">
        <f>MAX(B16:B17)</f>
        <v>6.1636583140810037</v>
      </c>
      <c r="G6" s="27">
        <f t="shared" si="0"/>
        <v>12.327316628162007</v>
      </c>
      <c r="H6" s="25">
        <f t="shared" si="1"/>
        <v>0.23079823091156956</v>
      </c>
      <c r="J6" s="39"/>
      <c r="K6" s="34" t="s">
        <v>32</v>
      </c>
      <c r="L6" s="35">
        <v>-2.715539730769585</v>
      </c>
      <c r="M6" s="35">
        <v>0.134820564324937</v>
      </c>
      <c r="N6" s="38">
        <f t="shared" si="2"/>
        <v>-0.36611059894914294</v>
      </c>
    </row>
    <row r="7" spans="1:14" x14ac:dyDescent="0.3">
      <c r="A7" s="9" t="s">
        <v>2</v>
      </c>
      <c r="B7" s="31">
        <f>0-SUM(B3:B6)</f>
        <v>4.4854504061858735</v>
      </c>
      <c r="D7" s="4" t="s">
        <v>12</v>
      </c>
      <c r="E7" s="27">
        <f>MIN(B18:B20)</f>
        <v>-1.5193174744661269</v>
      </c>
      <c r="F7" s="27">
        <f>MAX(B18:B20)</f>
        <v>2.1137377851225914</v>
      </c>
      <c r="G7" s="27">
        <f t="shared" si="0"/>
        <v>3.6330552595887182</v>
      </c>
      <c r="H7" s="25">
        <f t="shared" si="1"/>
        <v>6.8019890460302823E-2</v>
      </c>
      <c r="J7" s="39"/>
      <c r="K7" s="9" t="s">
        <v>2</v>
      </c>
      <c r="L7" s="36">
        <f>0-SUM(L3:L6)</f>
        <v>4.4854504061858735</v>
      </c>
      <c r="M7" s="35">
        <v>0.134820564324937</v>
      </c>
      <c r="N7" s="38">
        <f t="shared" si="2"/>
        <v>0.60473095501349738</v>
      </c>
    </row>
    <row r="8" spans="1:14" x14ac:dyDescent="0.3">
      <c r="A8" s="26" t="s">
        <v>38</v>
      </c>
      <c r="B8" s="30">
        <v>3.8251004527031736</v>
      </c>
      <c r="D8" s="4" t="s">
        <v>15</v>
      </c>
      <c r="E8" s="27">
        <f>MIN(B21:B22)</f>
        <v>-2.3278155520666775</v>
      </c>
      <c r="F8" s="27">
        <f>MAX(B21:B22)</f>
        <v>2.3278155520666775</v>
      </c>
      <c r="G8" s="27">
        <f t="shared" si="0"/>
        <v>4.6556311041333549</v>
      </c>
      <c r="H8" s="25">
        <f t="shared" si="1"/>
        <v>8.7165070470901371E-2</v>
      </c>
      <c r="J8" s="39" t="s">
        <v>34</v>
      </c>
      <c r="K8" s="34" t="s">
        <v>38</v>
      </c>
      <c r="L8" s="35">
        <v>3.8251004527031736</v>
      </c>
      <c r="M8" s="35">
        <v>0.12634892361785374</v>
      </c>
      <c r="N8" s="38">
        <f t="shared" si="2"/>
        <v>0.48329732492921107</v>
      </c>
    </row>
    <row r="9" spans="1:14" x14ac:dyDescent="0.3">
      <c r="A9" s="26" t="s">
        <v>40</v>
      </c>
      <c r="B9" s="30">
        <v>0</v>
      </c>
      <c r="D9" s="4" t="s">
        <v>18</v>
      </c>
      <c r="E9" s="27">
        <f>MIN(B23:B25)</f>
        <v>-5.5382928481482097</v>
      </c>
      <c r="F9" s="27">
        <f>MAX(B23:B25)</f>
        <v>2.82</v>
      </c>
      <c r="G9" s="27">
        <f t="shared" si="0"/>
        <v>8.3582928481482099</v>
      </c>
      <c r="H9" s="25">
        <f t="shared" si="1"/>
        <v>0.15648816859189046</v>
      </c>
      <c r="J9" s="39"/>
      <c r="K9" s="34" t="s">
        <v>40</v>
      </c>
      <c r="L9" s="35">
        <v>0</v>
      </c>
      <c r="M9" s="35">
        <v>0.12634892361785374</v>
      </c>
      <c r="N9" s="38">
        <f t="shared" si="2"/>
        <v>0</v>
      </c>
    </row>
    <row r="10" spans="1:14" x14ac:dyDescent="0.3">
      <c r="A10" s="26" t="s">
        <v>37</v>
      </c>
      <c r="B10" s="30">
        <v>-0.16898706104162989</v>
      </c>
      <c r="D10" s="25"/>
      <c r="E10" s="25"/>
      <c r="F10" s="25" t="s">
        <v>99</v>
      </c>
      <c r="G10" s="27">
        <f>SUM(G3:G9)</f>
        <v>53.41165995715636</v>
      </c>
      <c r="H10" s="25"/>
      <c r="J10" s="39"/>
      <c r="K10" s="34" t="s">
        <v>37</v>
      </c>
      <c r="L10" s="35">
        <v>-0.16898706104162989</v>
      </c>
      <c r="M10" s="35">
        <v>0.12634892361785374</v>
      </c>
      <c r="N10" s="38">
        <f t="shared" si="2"/>
        <v>-2.1351333267954482E-2</v>
      </c>
    </row>
    <row r="11" spans="1:14" x14ac:dyDescent="0.3">
      <c r="A11" s="26" t="s">
        <v>39</v>
      </c>
      <c r="B11" s="30">
        <v>-0.73270810013519072</v>
      </c>
      <c r="J11" s="39"/>
      <c r="K11" s="34" t="s">
        <v>39</v>
      </c>
      <c r="L11" s="35">
        <v>-0.73270810013519072</v>
      </c>
      <c r="M11" s="35">
        <v>0.12634892361785374</v>
      </c>
      <c r="N11" s="38">
        <f t="shared" si="2"/>
        <v>-9.2576879778163937E-2</v>
      </c>
    </row>
    <row r="12" spans="1:14" x14ac:dyDescent="0.3">
      <c r="A12" s="9" t="s">
        <v>36</v>
      </c>
      <c r="B12" s="31">
        <f>0-SUM(B8:B11)</f>
        <v>-2.9234052915263531</v>
      </c>
      <c r="J12" s="39"/>
      <c r="K12" s="9" t="s">
        <v>36</v>
      </c>
      <c r="L12" s="36">
        <f>0-SUM(L8:L11)</f>
        <v>-2.9234052915263531</v>
      </c>
      <c r="M12" s="35">
        <v>0.12634892361785374</v>
      </c>
      <c r="N12" s="38">
        <f t="shared" si="2"/>
        <v>-0.36936911188309263</v>
      </c>
    </row>
    <row r="13" spans="1:14" x14ac:dyDescent="0.3">
      <c r="A13" s="26" t="s">
        <v>6</v>
      </c>
      <c r="B13" s="30">
        <v>-5.7109615254785524</v>
      </c>
      <c r="J13" s="39" t="s">
        <v>5</v>
      </c>
      <c r="K13" s="34" t="s">
        <v>6</v>
      </c>
      <c r="L13" s="35">
        <v>-5.7109615254785524</v>
      </c>
      <c r="M13" s="35">
        <v>0.19635915162254508</v>
      </c>
      <c r="N13" s="38">
        <f t="shared" si="2"/>
        <v>-1.1213995600919644</v>
      </c>
    </row>
    <row r="14" spans="1:14" x14ac:dyDescent="0.3">
      <c r="A14" s="26" t="s">
        <v>7</v>
      </c>
      <c r="B14" s="30">
        <v>0.9340548150180199</v>
      </c>
      <c r="J14" s="39"/>
      <c r="K14" s="34" t="s">
        <v>7</v>
      </c>
      <c r="L14" s="35">
        <v>0.9340548150180199</v>
      </c>
      <c r="M14" s="35">
        <v>0.19635915162254508</v>
      </c>
      <c r="N14" s="38">
        <f t="shared" si="2"/>
        <v>0.18341021104589167</v>
      </c>
    </row>
    <row r="15" spans="1:14" x14ac:dyDescent="0.3">
      <c r="A15" s="9" t="s">
        <v>8</v>
      </c>
      <c r="B15" s="31">
        <f>0-SUM(B13:B14)</f>
        <v>4.7769067104605325</v>
      </c>
      <c r="J15" s="39"/>
      <c r="K15" s="9" t="s">
        <v>8</v>
      </c>
      <c r="L15" s="36">
        <f>0-SUM(L13:L14)</f>
        <v>4.7769067104605325</v>
      </c>
      <c r="M15" s="35">
        <v>0.19635915162254508</v>
      </c>
      <c r="N15" s="38">
        <f t="shared" si="2"/>
        <v>0.93798934904607278</v>
      </c>
    </row>
    <row r="16" spans="1:14" x14ac:dyDescent="0.3">
      <c r="A16" s="26" t="s">
        <v>11</v>
      </c>
      <c r="B16" s="30">
        <v>6.1636583140810037</v>
      </c>
      <c r="J16" s="39" t="s">
        <v>9</v>
      </c>
      <c r="K16" s="34" t="s">
        <v>11</v>
      </c>
      <c r="L16" s="35">
        <v>6.1636583140810037</v>
      </c>
      <c r="M16" s="35">
        <v>0.23079823091156956</v>
      </c>
      <c r="N16" s="38">
        <f t="shared" si="2"/>
        <v>1.4225614348332831</v>
      </c>
    </row>
    <row r="17" spans="1:14" x14ac:dyDescent="0.3">
      <c r="A17" s="9" t="s">
        <v>10</v>
      </c>
      <c r="B17" s="31">
        <f>-B16</f>
        <v>-6.1636583140810037</v>
      </c>
      <c r="J17" s="39"/>
      <c r="K17" s="9" t="s">
        <v>10</v>
      </c>
      <c r="L17" s="36">
        <f>-L16</f>
        <v>-6.1636583140810037</v>
      </c>
      <c r="M17" s="35">
        <v>0.23079823091156956</v>
      </c>
      <c r="N17" s="38">
        <f t="shared" si="2"/>
        <v>-1.4225614348332831</v>
      </c>
    </row>
    <row r="18" spans="1:14" x14ac:dyDescent="0.3">
      <c r="A18" s="26" t="s">
        <v>7</v>
      </c>
      <c r="B18" s="30">
        <v>2.1137377851225914</v>
      </c>
      <c r="J18" s="39" t="s">
        <v>12</v>
      </c>
      <c r="K18" s="34" t="s">
        <v>7</v>
      </c>
      <c r="L18" s="35">
        <v>2.1137377851225914</v>
      </c>
      <c r="M18" s="35">
        <v>6.8019890460302823E-2</v>
      </c>
      <c r="N18" s="38">
        <f t="shared" si="2"/>
        <v>0.14377621260584178</v>
      </c>
    </row>
    <row r="19" spans="1:14" x14ac:dyDescent="0.3">
      <c r="A19" s="26" t="s">
        <v>13</v>
      </c>
      <c r="B19" s="30">
        <v>-0.5944203106564645</v>
      </c>
      <c r="J19" s="39"/>
      <c r="K19" s="34" t="s">
        <v>13</v>
      </c>
      <c r="L19" s="35">
        <v>-0.5944203106564645</v>
      </c>
      <c r="M19" s="35">
        <v>6.8019890460302823E-2</v>
      </c>
      <c r="N19" s="38">
        <f t="shared" si="2"/>
        <v>-4.0432404418231892E-2</v>
      </c>
    </row>
    <row r="20" spans="1:14" x14ac:dyDescent="0.3">
      <c r="A20" s="9" t="s">
        <v>14</v>
      </c>
      <c r="B20" s="31">
        <f>0-SUM(B18:B19)</f>
        <v>-1.5193174744661269</v>
      </c>
      <c r="J20" s="39"/>
      <c r="K20" s="9" t="s">
        <v>14</v>
      </c>
      <c r="L20" s="36">
        <f>0-SUM(L18:L19)</f>
        <v>-1.5193174744661269</v>
      </c>
      <c r="M20" s="35">
        <v>6.8019890460302823E-2</v>
      </c>
      <c r="N20" s="38">
        <f t="shared" si="2"/>
        <v>-0.10334380818760988</v>
      </c>
    </row>
    <row r="21" spans="1:14" x14ac:dyDescent="0.3">
      <c r="A21" s="26" t="s">
        <v>84</v>
      </c>
      <c r="B21" s="30">
        <v>-2.3278155520666775</v>
      </c>
      <c r="J21" s="39" t="s">
        <v>15</v>
      </c>
      <c r="K21" s="34" t="s">
        <v>84</v>
      </c>
      <c r="L21" s="35">
        <v>-2.3278155520666775</v>
      </c>
      <c r="M21" s="35">
        <v>8.7165070470901371E-2</v>
      </c>
      <c r="N21" s="38">
        <f t="shared" si="2"/>
        <v>-0.20290420663915212</v>
      </c>
    </row>
    <row r="22" spans="1:14" x14ac:dyDescent="0.3">
      <c r="A22" s="9" t="s">
        <v>16</v>
      </c>
      <c r="B22" s="31">
        <f>-B21</f>
        <v>2.3278155520666775</v>
      </c>
      <c r="J22" s="39"/>
      <c r="K22" s="9" t="s">
        <v>16</v>
      </c>
      <c r="L22" s="36">
        <f>-L21</f>
        <v>2.3278155520666775</v>
      </c>
      <c r="M22" s="35">
        <v>8.7165070470901371E-2</v>
      </c>
      <c r="N22" s="38">
        <f t="shared" si="2"/>
        <v>0.20290420663915212</v>
      </c>
    </row>
    <row r="23" spans="1:14" x14ac:dyDescent="0.3">
      <c r="A23" s="26" t="s">
        <v>85</v>
      </c>
      <c r="B23" s="30">
        <v>2.7182928481482094</v>
      </c>
      <c r="J23" s="39" t="s">
        <v>18</v>
      </c>
      <c r="K23" s="34" t="s">
        <v>33</v>
      </c>
      <c r="L23" s="35">
        <v>2.7182928481482094</v>
      </c>
      <c r="M23" s="35">
        <v>0.15648816859189046</v>
      </c>
      <c r="N23" s="38">
        <f t="shared" si="2"/>
        <v>0.42538066950314707</v>
      </c>
    </row>
    <row r="24" spans="1:14" x14ac:dyDescent="0.3">
      <c r="A24" s="26" t="s">
        <v>86</v>
      </c>
      <c r="B24" s="30">
        <v>2.82</v>
      </c>
      <c r="J24" s="39"/>
      <c r="K24" s="34" t="s">
        <v>19</v>
      </c>
      <c r="L24" s="35">
        <v>2.82</v>
      </c>
      <c r="M24" s="35">
        <v>0.15648816859189046</v>
      </c>
      <c r="N24" s="38">
        <f t="shared" si="2"/>
        <v>0.44129663542913106</v>
      </c>
    </row>
    <row r="25" spans="1:14" x14ac:dyDescent="0.3">
      <c r="A25" s="9" t="s">
        <v>20</v>
      </c>
      <c r="B25" s="31">
        <f>0-SUM(B23:B24)</f>
        <v>-5.5382928481482097</v>
      </c>
      <c r="J25" s="39"/>
      <c r="K25" s="9" t="s">
        <v>20</v>
      </c>
      <c r="L25" s="36">
        <f>0-SUM(L23:L24)</f>
        <v>-5.5382928481482097</v>
      </c>
      <c r="M25" s="35">
        <v>0.15648816859189046</v>
      </c>
      <c r="N25" s="38">
        <f>L25*M25</f>
        <v>-0.86667730493227824</v>
      </c>
    </row>
    <row r="32" spans="1:14" ht="26.4" x14ac:dyDescent="0.3">
      <c r="B32" s="37" t="s">
        <v>0</v>
      </c>
      <c r="C32" s="4" t="s">
        <v>1</v>
      </c>
      <c r="D32" s="4" t="s">
        <v>34</v>
      </c>
      <c r="E32" s="4" t="s">
        <v>5</v>
      </c>
      <c r="F32" s="4" t="s">
        <v>9</v>
      </c>
      <c r="G32" s="4" t="s">
        <v>12</v>
      </c>
      <c r="H32" s="4" t="s">
        <v>15</v>
      </c>
      <c r="I32" s="4" t="s">
        <v>18</v>
      </c>
      <c r="J32" s="4" t="s">
        <v>80</v>
      </c>
      <c r="K32" s="4" t="s">
        <v>121</v>
      </c>
    </row>
    <row r="33" spans="2:11" x14ac:dyDescent="0.3">
      <c r="B33" s="3" t="s">
        <v>21</v>
      </c>
      <c r="C33" s="1" t="s">
        <v>2</v>
      </c>
      <c r="D33" s="1" t="s">
        <v>36</v>
      </c>
      <c r="E33" s="1" t="s">
        <v>6</v>
      </c>
      <c r="F33" s="1" t="s">
        <v>10</v>
      </c>
      <c r="G33" s="1" t="s">
        <v>7</v>
      </c>
      <c r="H33" s="1" t="s">
        <v>16</v>
      </c>
      <c r="I33" s="1" t="s">
        <v>19</v>
      </c>
      <c r="J33" s="1" t="s">
        <v>78</v>
      </c>
      <c r="K33" s="6">
        <f>SUM(SUMIF($K$3:$K$25,C33,$N$3:$N$25),SUMIF($K$3:$K$25,D33,$N$3:$N$25),SUMIF($K$3:$K$25,E33,$N$3:$N$25),SUMIF($K$3:$K$25,F33,$N$3:$N$25),SUMIF($K$3:$K$25,G33,$N$3:$N$25),SUMIF($K$3:$K$25,H33,$N$3:$N$25),SUMIF($K$3:$K$25,I33,$N$3:$N$25))</f>
        <v>-1.3372118860748259</v>
      </c>
    </row>
    <row r="34" spans="2:11" x14ac:dyDescent="0.3">
      <c r="B34" s="3" t="s">
        <v>53</v>
      </c>
      <c r="C34" s="1" t="s">
        <v>2</v>
      </c>
      <c r="D34" s="1" t="s">
        <v>36</v>
      </c>
      <c r="E34" s="1" t="s">
        <v>6</v>
      </c>
      <c r="F34" s="1" t="s">
        <v>11</v>
      </c>
      <c r="G34" s="1" t="s">
        <v>7</v>
      </c>
      <c r="H34" s="1" t="s">
        <v>17</v>
      </c>
      <c r="I34" s="1" t="s">
        <v>19</v>
      </c>
      <c r="J34" s="1" t="s">
        <v>54</v>
      </c>
      <c r="K34" s="6">
        <f t="shared" ref="K34:K57" si="3">SUM(SUMIF($K$3:$K$25,C34,$N$3:$N$25),SUMIF($K$3:$K$25,D34,$N$3:$N$25),SUMIF($K$3:$K$25,E34,$N$3:$N$25),SUMIF($K$3:$K$25,F34,$N$3:$N$25),SUMIF($K$3:$K$25,G34,$N$3:$N$25),SUMIF($K$3:$K$25,H34,$N$3:$N$25),SUMIF($K$3:$K$25,I34,$N$3:$N$25))</f>
        <v>1.3050067769525879</v>
      </c>
    </row>
    <row r="35" spans="2:11" x14ac:dyDescent="0.3">
      <c r="B35" s="3" t="s">
        <v>22</v>
      </c>
      <c r="C35" s="1" t="s">
        <v>2</v>
      </c>
      <c r="D35" s="1" t="s">
        <v>38</v>
      </c>
      <c r="E35" s="1" t="s">
        <v>6</v>
      </c>
      <c r="F35" s="1" t="s">
        <v>11</v>
      </c>
      <c r="G35" s="1" t="s">
        <v>13</v>
      </c>
      <c r="H35" s="1" t="s">
        <v>17</v>
      </c>
      <c r="I35" s="1" t="s">
        <v>20</v>
      </c>
      <c r="J35" s="1" t="s">
        <v>58</v>
      </c>
      <c r="K35" s="6">
        <f t="shared" si="3"/>
        <v>0.48208044533351724</v>
      </c>
    </row>
    <row r="36" spans="2:11" x14ac:dyDescent="0.3">
      <c r="B36" s="3" t="s">
        <v>23</v>
      </c>
      <c r="C36" s="1" t="s">
        <v>2</v>
      </c>
      <c r="D36" s="1" t="s">
        <v>40</v>
      </c>
      <c r="E36" s="1" t="s">
        <v>7</v>
      </c>
      <c r="F36" s="1" t="s">
        <v>10</v>
      </c>
      <c r="G36" s="1" t="s">
        <v>7</v>
      </c>
      <c r="H36" s="1" t="s">
        <v>16</v>
      </c>
      <c r="I36" s="1" t="s">
        <v>20</v>
      </c>
      <c r="J36" s="1" t="s">
        <v>71</v>
      </c>
      <c r="K36" s="6">
        <f t="shared" si="3"/>
        <v>-0.82723073080944498</v>
      </c>
    </row>
    <row r="37" spans="2:11" x14ac:dyDescent="0.3">
      <c r="B37" s="3" t="s">
        <v>42</v>
      </c>
      <c r="C37" s="1" t="s">
        <v>2</v>
      </c>
      <c r="D37" s="1" t="s">
        <v>40</v>
      </c>
      <c r="E37" s="1" t="s">
        <v>7</v>
      </c>
      <c r="F37" s="1" t="s">
        <v>11</v>
      </c>
      <c r="G37" s="1" t="s">
        <v>14</v>
      </c>
      <c r="H37" s="1" t="s">
        <v>17</v>
      </c>
      <c r="I37" s="1" t="s">
        <v>20</v>
      </c>
      <c r="J37" s="1" t="s">
        <v>57</v>
      </c>
      <c r="K37" s="6">
        <f t="shared" si="3"/>
        <v>1.384457700378626</v>
      </c>
    </row>
    <row r="38" spans="2:11" x14ac:dyDescent="0.3">
      <c r="B38" s="3" t="s">
        <v>24</v>
      </c>
      <c r="C38" s="1" t="s">
        <v>3</v>
      </c>
      <c r="D38" s="1" t="s">
        <v>36</v>
      </c>
      <c r="E38" s="1" t="s">
        <v>7</v>
      </c>
      <c r="F38" s="1" t="s">
        <v>10</v>
      </c>
      <c r="G38" s="1" t="s">
        <v>7</v>
      </c>
      <c r="H38" s="1" t="s">
        <v>16</v>
      </c>
      <c r="I38" s="1" t="s">
        <v>19</v>
      </c>
      <c r="J38" s="1" t="s">
        <v>70</v>
      </c>
      <c r="K38" s="6">
        <f t="shared" si="3"/>
        <v>-0.5701737344106812</v>
      </c>
    </row>
    <row r="39" spans="2:11" x14ac:dyDescent="0.3">
      <c r="B39" s="3" t="s">
        <v>43</v>
      </c>
      <c r="C39" s="1" t="s">
        <v>3</v>
      </c>
      <c r="D39" s="1" t="s">
        <v>36</v>
      </c>
      <c r="E39" s="1" t="s">
        <v>6</v>
      </c>
      <c r="F39" s="1" t="s">
        <v>11</v>
      </c>
      <c r="G39" s="1" t="s">
        <v>13</v>
      </c>
      <c r="H39" s="1" t="s">
        <v>16</v>
      </c>
      <c r="I39" s="1" t="s">
        <v>19</v>
      </c>
      <c r="J39" s="1" t="s">
        <v>69</v>
      </c>
      <c r="K39" s="6">
        <f t="shared" si="3"/>
        <v>0.45874432344222205</v>
      </c>
    </row>
    <row r="40" spans="2:11" x14ac:dyDescent="0.3">
      <c r="B40" s="3" t="s">
        <v>44</v>
      </c>
      <c r="C40" s="1" t="s">
        <v>3</v>
      </c>
      <c r="D40" s="1" t="s">
        <v>37</v>
      </c>
      <c r="E40" s="1" t="s">
        <v>7</v>
      </c>
      <c r="F40" s="1" t="s">
        <v>11</v>
      </c>
      <c r="G40" s="1" t="s">
        <v>14</v>
      </c>
      <c r="H40" s="1" t="s">
        <v>16</v>
      </c>
      <c r="I40" s="1" t="s">
        <v>19</v>
      </c>
      <c r="J40" s="1" t="s">
        <v>63</v>
      </c>
      <c r="K40" s="6">
        <f t="shared" si="3"/>
        <v>2.1924366820316799</v>
      </c>
    </row>
    <row r="41" spans="2:11" x14ac:dyDescent="0.3">
      <c r="B41" s="3" t="s">
        <v>45</v>
      </c>
      <c r="C41" s="1" t="s">
        <v>3</v>
      </c>
      <c r="D41" s="1" t="s">
        <v>38</v>
      </c>
      <c r="E41" s="1" t="s">
        <v>6</v>
      </c>
      <c r="F41" s="1" t="s">
        <v>11</v>
      </c>
      <c r="G41" s="1" t="s">
        <v>13</v>
      </c>
      <c r="H41" s="1" t="s">
        <v>17</v>
      </c>
      <c r="I41" s="1" t="s">
        <v>33</v>
      </c>
      <c r="J41" s="1" t="s">
        <v>62</v>
      </c>
      <c r="K41" s="6">
        <f t="shared" si="3"/>
        <v>1.0925905876893895</v>
      </c>
    </row>
    <row r="42" spans="2:11" x14ac:dyDescent="0.3">
      <c r="B42" s="3" t="s">
        <v>25</v>
      </c>
      <c r="C42" s="1" t="s">
        <v>3</v>
      </c>
      <c r="D42" s="1" t="s">
        <v>38</v>
      </c>
      <c r="E42" s="1" t="s">
        <v>8</v>
      </c>
      <c r="F42" s="1" t="s">
        <v>10</v>
      </c>
      <c r="G42" s="1" t="s">
        <v>7</v>
      </c>
      <c r="H42" s="1" t="s">
        <v>17</v>
      </c>
      <c r="I42" s="1" t="s">
        <v>33</v>
      </c>
      <c r="J42" s="1" t="s">
        <v>66</v>
      </c>
      <c r="K42" s="6">
        <f t="shared" si="3"/>
        <v>0.67447545523082586</v>
      </c>
    </row>
    <row r="43" spans="2:11" x14ac:dyDescent="0.3">
      <c r="B43" s="3" t="s">
        <v>47</v>
      </c>
      <c r="C43" s="1" t="s">
        <v>4</v>
      </c>
      <c r="D43" s="1" t="s">
        <v>39</v>
      </c>
      <c r="E43" s="1" t="s">
        <v>8</v>
      </c>
      <c r="F43" s="1" t="s">
        <v>10</v>
      </c>
      <c r="G43" s="1" t="s">
        <v>13</v>
      </c>
      <c r="H43" s="1" t="s">
        <v>17</v>
      </c>
      <c r="I43" s="1" t="s">
        <v>33</v>
      </c>
      <c r="J43" s="1" t="s">
        <v>68</v>
      </c>
      <c r="K43" s="6">
        <f t="shared" si="3"/>
        <v>-0.35400417947875812</v>
      </c>
    </row>
    <row r="44" spans="2:11" x14ac:dyDescent="0.3">
      <c r="B44" s="3" t="s">
        <v>46</v>
      </c>
      <c r="C44" s="1" t="s">
        <v>4</v>
      </c>
      <c r="D44" s="1" t="s">
        <v>39</v>
      </c>
      <c r="E44" s="1" t="s">
        <v>8</v>
      </c>
      <c r="F44" s="1" t="s">
        <v>10</v>
      </c>
      <c r="G44" s="1" t="s">
        <v>7</v>
      </c>
      <c r="H44" s="1" t="s">
        <v>16</v>
      </c>
      <c r="I44" s="1" t="s">
        <v>19</v>
      </c>
      <c r="J44" s="1" t="s">
        <v>67</v>
      </c>
      <c r="K44" s="6">
        <f t="shared" si="3"/>
        <v>0.23243482115634337</v>
      </c>
    </row>
    <row r="45" spans="2:11" x14ac:dyDescent="0.3">
      <c r="B45" s="3" t="s">
        <v>26</v>
      </c>
      <c r="C45" s="1" t="s">
        <v>4</v>
      </c>
      <c r="D45" s="1" t="s">
        <v>39</v>
      </c>
      <c r="E45" s="1" t="s">
        <v>7</v>
      </c>
      <c r="F45" s="1" t="s">
        <v>10</v>
      </c>
      <c r="G45" s="1" t="s">
        <v>7</v>
      </c>
      <c r="H45" s="1" t="s">
        <v>16</v>
      </c>
      <c r="I45" s="1" t="s">
        <v>20</v>
      </c>
      <c r="J45" s="1" t="s">
        <v>79</v>
      </c>
      <c r="K45" s="6">
        <f t="shared" si="3"/>
        <v>-1.6863420445994053</v>
      </c>
    </row>
    <row r="46" spans="2:11" x14ac:dyDescent="0.3">
      <c r="B46" s="3" t="s">
        <v>46</v>
      </c>
      <c r="C46" s="1" t="s">
        <v>4</v>
      </c>
      <c r="D46" s="5" t="s">
        <v>37</v>
      </c>
      <c r="E46" s="5" t="s">
        <v>6</v>
      </c>
      <c r="F46" s="5" t="s">
        <v>10</v>
      </c>
      <c r="G46" s="5" t="s">
        <v>7</v>
      </c>
      <c r="H46" s="1" t="s">
        <v>16</v>
      </c>
      <c r="I46" s="1" t="s">
        <v>33</v>
      </c>
      <c r="J46" s="1" t="s">
        <v>60</v>
      </c>
      <c r="K46" s="6">
        <f t="shared" si="3"/>
        <v>-1.771644507397468</v>
      </c>
    </row>
    <row r="47" spans="2:11" x14ac:dyDescent="0.3">
      <c r="B47" s="3" t="s">
        <v>27</v>
      </c>
      <c r="C47" s="1" t="s">
        <v>4</v>
      </c>
      <c r="D47" s="5" t="s">
        <v>37</v>
      </c>
      <c r="E47" s="5" t="s">
        <v>6</v>
      </c>
      <c r="F47" s="5" t="s">
        <v>11</v>
      </c>
      <c r="G47" s="5" t="s">
        <v>13</v>
      </c>
      <c r="H47" s="1" t="s">
        <v>17</v>
      </c>
      <c r="I47" s="1" t="s">
        <v>33</v>
      </c>
      <c r="J47" s="1" t="s">
        <v>59</v>
      </c>
      <c r="K47" s="6">
        <f t="shared" si="3"/>
        <v>0.50295532755998051</v>
      </c>
    </row>
    <row r="48" spans="2:11" ht="26.4" x14ac:dyDescent="0.3">
      <c r="B48" s="3" t="s">
        <v>28</v>
      </c>
      <c r="C48" s="5" t="s">
        <v>30</v>
      </c>
      <c r="D48" s="1" t="s">
        <v>38</v>
      </c>
      <c r="E48" s="5" t="s">
        <v>6</v>
      </c>
      <c r="F48" s="5" t="s">
        <v>11</v>
      </c>
      <c r="G48" s="5" t="s">
        <v>13</v>
      </c>
      <c r="H48" s="1" t="s">
        <v>17</v>
      </c>
      <c r="I48" s="1" t="s">
        <v>19</v>
      </c>
      <c r="J48" s="1" t="s">
        <v>75</v>
      </c>
      <c r="K48" s="6">
        <f t="shared" si="3"/>
        <v>1.1853234306814289</v>
      </c>
    </row>
    <row r="49" spans="2:11" x14ac:dyDescent="0.3">
      <c r="B49" s="3" t="s">
        <v>29</v>
      </c>
      <c r="C49" s="5" t="s">
        <v>30</v>
      </c>
      <c r="D49" s="5" t="s">
        <v>37</v>
      </c>
      <c r="E49" s="5" t="s">
        <v>7</v>
      </c>
      <c r="F49" s="5" t="s">
        <v>11</v>
      </c>
      <c r="G49" s="5" t="s">
        <v>10</v>
      </c>
      <c r="H49" s="1" t="s">
        <v>17</v>
      </c>
      <c r="I49" s="1" t="s">
        <v>19</v>
      </c>
      <c r="J49" s="1" t="s">
        <v>72</v>
      </c>
      <c r="K49" s="6">
        <f t="shared" si="3"/>
        <v>0.74713172581290999</v>
      </c>
    </row>
    <row r="50" spans="2:11" x14ac:dyDescent="0.3">
      <c r="B50" s="3" t="s">
        <v>35</v>
      </c>
      <c r="C50" s="5" t="s">
        <v>30</v>
      </c>
      <c r="D50" s="5" t="s">
        <v>39</v>
      </c>
      <c r="E50" s="5" t="s">
        <v>7</v>
      </c>
      <c r="F50" s="5" t="s">
        <v>10</v>
      </c>
      <c r="G50" s="5" t="s">
        <v>14</v>
      </c>
      <c r="H50" s="1" t="s">
        <v>16</v>
      </c>
      <c r="I50" s="1" t="s">
        <v>33</v>
      </c>
      <c r="J50" s="1" t="s">
        <v>64</v>
      </c>
      <c r="K50" s="6">
        <f t="shared" si="3"/>
        <v>-0.66301082300502423</v>
      </c>
    </row>
    <row r="51" spans="2:11" x14ac:dyDescent="0.3">
      <c r="B51" s="3" t="s">
        <v>31</v>
      </c>
      <c r="C51" s="5" t="s">
        <v>30</v>
      </c>
      <c r="D51" s="5" t="s">
        <v>38</v>
      </c>
      <c r="E51" s="5" t="s">
        <v>8</v>
      </c>
      <c r="F51" s="5" t="s">
        <v>10</v>
      </c>
      <c r="G51" s="5" t="s">
        <v>14</v>
      </c>
      <c r="H51" s="1" t="s">
        <v>16</v>
      </c>
      <c r="I51" s="1" t="s">
        <v>20</v>
      </c>
      <c r="J51" s="1" t="s">
        <v>65</v>
      </c>
      <c r="K51" s="6">
        <f t="shared" si="3"/>
        <v>-0.76839166733873521</v>
      </c>
    </row>
    <row r="52" spans="2:11" x14ac:dyDescent="0.3">
      <c r="B52" s="3" t="s">
        <v>48</v>
      </c>
      <c r="C52" s="5" t="s">
        <v>30</v>
      </c>
      <c r="D52" s="5" t="s">
        <v>38</v>
      </c>
      <c r="E52" s="5" t="s">
        <v>6</v>
      </c>
      <c r="F52" s="5" t="s">
        <v>10</v>
      </c>
      <c r="G52" s="5" t="s">
        <v>7</v>
      </c>
      <c r="H52" s="1" t="s">
        <v>17</v>
      </c>
      <c r="I52" s="1" t="s">
        <v>33</v>
      </c>
      <c r="J52" s="1" t="s">
        <v>74</v>
      </c>
      <c r="K52" s="6">
        <f t="shared" si="3"/>
        <v>-1.3080965768411559</v>
      </c>
    </row>
    <row r="53" spans="2:11" x14ac:dyDescent="0.3">
      <c r="B53" s="3" t="s">
        <v>49</v>
      </c>
      <c r="C53" s="5" t="s">
        <v>32</v>
      </c>
      <c r="D53" s="5" t="s">
        <v>40</v>
      </c>
      <c r="E53" s="5" t="s">
        <v>6</v>
      </c>
      <c r="F53" s="5" t="s">
        <v>11</v>
      </c>
      <c r="G53" s="5" t="s">
        <v>13</v>
      </c>
      <c r="H53" s="1" t="s">
        <v>17</v>
      </c>
      <c r="I53" s="1" t="s">
        <v>33</v>
      </c>
      <c r="J53" s="1" t="s">
        <v>73</v>
      </c>
      <c r="K53" s="6">
        <f t="shared" si="3"/>
        <v>0.31999954087709104</v>
      </c>
    </row>
    <row r="54" spans="2:11" x14ac:dyDescent="0.3">
      <c r="B54" s="3" t="s">
        <v>52</v>
      </c>
      <c r="C54" s="5" t="s">
        <v>32</v>
      </c>
      <c r="D54" s="5" t="s">
        <v>38</v>
      </c>
      <c r="E54" s="5" t="s">
        <v>6</v>
      </c>
      <c r="F54" s="5" t="s">
        <v>11</v>
      </c>
      <c r="G54" s="5" t="s">
        <v>13</v>
      </c>
      <c r="H54" s="1" t="s">
        <v>17</v>
      </c>
      <c r="I54" s="1" t="s">
        <v>19</v>
      </c>
      <c r="J54" s="1" t="s">
        <v>61</v>
      </c>
      <c r="K54" s="6">
        <f t="shared" si="3"/>
        <v>0.81921283173228598</v>
      </c>
    </row>
    <row r="55" spans="2:11" x14ac:dyDescent="0.3">
      <c r="B55" s="3" t="s">
        <v>50</v>
      </c>
      <c r="C55" s="5" t="s">
        <v>32</v>
      </c>
      <c r="D55" s="1" t="s">
        <v>38</v>
      </c>
      <c r="E55" s="5" t="s">
        <v>7</v>
      </c>
      <c r="F55" s="5" t="s">
        <v>10</v>
      </c>
      <c r="G55" s="5" t="s">
        <v>13</v>
      </c>
      <c r="H55" s="1" t="s">
        <v>17</v>
      </c>
      <c r="I55" s="1" t="s">
        <v>19</v>
      </c>
      <c r="J55" s="1" t="s">
        <v>76</v>
      </c>
      <c r="K55" s="6">
        <f t="shared" si="3"/>
        <v>-0.57732405419058241</v>
      </c>
    </row>
    <row r="56" spans="2:11" x14ac:dyDescent="0.3">
      <c r="B56" s="3" t="s">
        <v>55</v>
      </c>
      <c r="C56" s="5" t="s">
        <v>32</v>
      </c>
      <c r="D56" s="1" t="s">
        <v>38</v>
      </c>
      <c r="E56" s="5" t="s">
        <v>7</v>
      </c>
      <c r="F56" s="5" t="s">
        <v>10</v>
      </c>
      <c r="G56" s="5" t="s">
        <v>7</v>
      </c>
      <c r="H56" s="1" t="s">
        <v>16</v>
      </c>
      <c r="I56" s="1" t="s">
        <v>19</v>
      </c>
      <c r="J56" s="1" t="s">
        <v>56</v>
      </c>
      <c r="K56" s="6">
        <f t="shared" si="3"/>
        <v>-6.8010194814649982E-3</v>
      </c>
    </row>
    <row r="57" spans="2:11" x14ac:dyDescent="0.3">
      <c r="B57" s="3" t="s">
        <v>51</v>
      </c>
      <c r="C57" s="5" t="s">
        <v>32</v>
      </c>
      <c r="D57" s="1" t="s">
        <v>36</v>
      </c>
      <c r="E57" s="5" t="s">
        <v>8</v>
      </c>
      <c r="F57" s="5" t="s">
        <v>10</v>
      </c>
      <c r="G57" s="5" t="s">
        <v>14</v>
      </c>
      <c r="H57" s="1" t="s">
        <v>16</v>
      </c>
      <c r="I57" s="1" t="s">
        <v>19</v>
      </c>
      <c r="J57" s="1" t="s">
        <v>77</v>
      </c>
      <c r="K57" s="6">
        <f t="shared" si="3"/>
        <v>-0.67919476273877244</v>
      </c>
    </row>
  </sheetData>
  <mergeCells count="7">
    <mergeCell ref="J23:J25"/>
    <mergeCell ref="J3:J7"/>
    <mergeCell ref="J8:J12"/>
    <mergeCell ref="J13:J15"/>
    <mergeCell ref="J16:J17"/>
    <mergeCell ref="J18:J20"/>
    <mergeCell ref="J21:J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0F9C-1B27-4E9C-A34D-BA5C6AB37F41}">
  <dimension ref="B2:K27"/>
  <sheetViews>
    <sheetView workbookViewId="0">
      <selection activeCell="K3" sqref="K3"/>
    </sheetView>
  </sheetViews>
  <sheetFormatPr defaultColWidth="14" defaultRowHeight="14.4" x14ac:dyDescent="0.3"/>
  <cols>
    <col min="2" max="2" width="33.33203125" bestFit="1" customWidth="1"/>
    <col min="3" max="3" width="8.77734375" bestFit="1" customWidth="1"/>
    <col min="4" max="4" width="9.21875" bestFit="1" customWidth="1"/>
    <col min="5" max="5" width="13.5546875" bestFit="1" customWidth="1"/>
    <col min="6" max="6" width="9.21875" bestFit="1" customWidth="1"/>
    <col min="7" max="7" width="7.5546875" bestFit="1" customWidth="1"/>
    <col min="8" max="8" width="12.6640625" bestFit="1" customWidth="1"/>
    <col min="9" max="9" width="11.109375" bestFit="1" customWidth="1"/>
    <col min="10" max="10" width="10.6640625" bestFit="1" customWidth="1"/>
    <col min="11" max="11" width="12.21875" bestFit="1" customWidth="1"/>
  </cols>
  <sheetData>
    <row r="2" spans="2:11" x14ac:dyDescent="0.3">
      <c r="B2" s="37" t="s">
        <v>0</v>
      </c>
      <c r="C2" s="4" t="s">
        <v>1</v>
      </c>
      <c r="D2" s="4" t="s">
        <v>34</v>
      </c>
      <c r="E2" s="4" t="s">
        <v>5</v>
      </c>
      <c r="F2" s="4" t="s">
        <v>9</v>
      </c>
      <c r="G2" s="4" t="s">
        <v>12</v>
      </c>
      <c r="H2" s="4" t="s">
        <v>15</v>
      </c>
      <c r="I2" s="4" t="s">
        <v>18</v>
      </c>
      <c r="J2" s="4" t="s">
        <v>80</v>
      </c>
      <c r="K2" s="4" t="s">
        <v>121</v>
      </c>
    </row>
    <row r="3" spans="2:11" x14ac:dyDescent="0.3">
      <c r="B3" s="3" t="s">
        <v>44</v>
      </c>
      <c r="C3" s="1" t="s">
        <v>3</v>
      </c>
      <c r="D3" s="1" t="s">
        <v>37</v>
      </c>
      <c r="E3" s="1" t="s">
        <v>7</v>
      </c>
      <c r="F3" s="1" t="s">
        <v>11</v>
      </c>
      <c r="G3" s="1" t="s">
        <v>14</v>
      </c>
      <c r="H3" s="1" t="s">
        <v>16</v>
      </c>
      <c r="I3" s="1" t="s">
        <v>19</v>
      </c>
      <c r="J3" s="1" t="s">
        <v>63</v>
      </c>
      <c r="K3" s="6">
        <v>2.1924366820316799</v>
      </c>
    </row>
    <row r="4" spans="2:11" x14ac:dyDescent="0.3">
      <c r="B4" s="3" t="s">
        <v>42</v>
      </c>
      <c r="C4" s="1" t="s">
        <v>2</v>
      </c>
      <c r="D4" s="1" t="s">
        <v>40</v>
      </c>
      <c r="E4" s="1" t="s">
        <v>7</v>
      </c>
      <c r="F4" s="1" t="s">
        <v>11</v>
      </c>
      <c r="G4" s="1" t="s">
        <v>14</v>
      </c>
      <c r="H4" s="1" t="s">
        <v>17</v>
      </c>
      <c r="I4" s="1" t="s">
        <v>20</v>
      </c>
      <c r="J4" s="1" t="s">
        <v>57</v>
      </c>
      <c r="K4" s="6">
        <v>1.384457700378626</v>
      </c>
    </row>
    <row r="5" spans="2:11" x14ac:dyDescent="0.3">
      <c r="B5" s="3" t="s">
        <v>53</v>
      </c>
      <c r="C5" s="1" t="s">
        <v>2</v>
      </c>
      <c r="D5" s="1" t="s">
        <v>36</v>
      </c>
      <c r="E5" s="1" t="s">
        <v>6</v>
      </c>
      <c r="F5" s="1" t="s">
        <v>11</v>
      </c>
      <c r="G5" s="1" t="s">
        <v>7</v>
      </c>
      <c r="H5" s="1" t="s">
        <v>17</v>
      </c>
      <c r="I5" s="1" t="s">
        <v>19</v>
      </c>
      <c r="J5" s="1" t="s">
        <v>54</v>
      </c>
      <c r="K5" s="6">
        <v>1.3050067769525879</v>
      </c>
    </row>
    <row r="6" spans="2:11" x14ac:dyDescent="0.3">
      <c r="B6" s="3" t="s">
        <v>28</v>
      </c>
      <c r="C6" s="5" t="s">
        <v>30</v>
      </c>
      <c r="D6" s="1" t="s">
        <v>38</v>
      </c>
      <c r="E6" s="5" t="s">
        <v>6</v>
      </c>
      <c r="F6" s="5" t="s">
        <v>11</v>
      </c>
      <c r="G6" s="5" t="s">
        <v>13</v>
      </c>
      <c r="H6" s="1" t="s">
        <v>17</v>
      </c>
      <c r="I6" s="1" t="s">
        <v>19</v>
      </c>
      <c r="J6" s="1" t="s">
        <v>75</v>
      </c>
      <c r="K6" s="6">
        <v>1.1853234306814289</v>
      </c>
    </row>
    <row r="7" spans="2:11" x14ac:dyDescent="0.3">
      <c r="B7" s="3" t="s">
        <v>45</v>
      </c>
      <c r="C7" s="1" t="s">
        <v>3</v>
      </c>
      <c r="D7" s="1" t="s">
        <v>38</v>
      </c>
      <c r="E7" s="1" t="s">
        <v>6</v>
      </c>
      <c r="F7" s="1" t="s">
        <v>11</v>
      </c>
      <c r="G7" s="1" t="s">
        <v>13</v>
      </c>
      <c r="H7" s="1" t="s">
        <v>17</v>
      </c>
      <c r="I7" s="1" t="s">
        <v>33</v>
      </c>
      <c r="J7" s="1" t="s">
        <v>62</v>
      </c>
      <c r="K7" s="6">
        <v>1.0925905876893895</v>
      </c>
    </row>
    <row r="8" spans="2:11" x14ac:dyDescent="0.3">
      <c r="B8" s="3" t="s">
        <v>52</v>
      </c>
      <c r="C8" s="5" t="s">
        <v>32</v>
      </c>
      <c r="D8" s="5" t="s">
        <v>38</v>
      </c>
      <c r="E8" s="5" t="s">
        <v>6</v>
      </c>
      <c r="F8" s="5" t="s">
        <v>11</v>
      </c>
      <c r="G8" s="5" t="s">
        <v>13</v>
      </c>
      <c r="H8" s="1" t="s">
        <v>17</v>
      </c>
      <c r="I8" s="1" t="s">
        <v>19</v>
      </c>
      <c r="J8" s="1" t="s">
        <v>61</v>
      </c>
      <c r="K8" s="6">
        <v>0.81921283173228598</v>
      </c>
    </row>
    <row r="9" spans="2:11" x14ac:dyDescent="0.3">
      <c r="B9" s="3" t="s">
        <v>29</v>
      </c>
      <c r="C9" s="5" t="s">
        <v>30</v>
      </c>
      <c r="D9" s="5" t="s">
        <v>37</v>
      </c>
      <c r="E9" s="5" t="s">
        <v>7</v>
      </c>
      <c r="F9" s="5" t="s">
        <v>11</v>
      </c>
      <c r="G9" s="5" t="s">
        <v>10</v>
      </c>
      <c r="H9" s="1" t="s">
        <v>17</v>
      </c>
      <c r="I9" s="1" t="s">
        <v>19</v>
      </c>
      <c r="J9" s="1" t="s">
        <v>72</v>
      </c>
      <c r="K9" s="6">
        <v>0.74713172581290999</v>
      </c>
    </row>
    <row r="10" spans="2:11" x14ac:dyDescent="0.3">
      <c r="B10" s="3" t="s">
        <v>25</v>
      </c>
      <c r="C10" s="1" t="s">
        <v>3</v>
      </c>
      <c r="D10" s="1" t="s">
        <v>38</v>
      </c>
      <c r="E10" s="1" t="s">
        <v>8</v>
      </c>
      <c r="F10" s="1" t="s">
        <v>10</v>
      </c>
      <c r="G10" s="1" t="s">
        <v>7</v>
      </c>
      <c r="H10" s="1" t="s">
        <v>17</v>
      </c>
      <c r="I10" s="1" t="s">
        <v>33</v>
      </c>
      <c r="J10" s="1" t="s">
        <v>66</v>
      </c>
      <c r="K10" s="6">
        <v>0.67447545523082586</v>
      </c>
    </row>
    <row r="11" spans="2:11" x14ac:dyDescent="0.3">
      <c r="B11" s="3" t="s">
        <v>27</v>
      </c>
      <c r="C11" s="1" t="s">
        <v>4</v>
      </c>
      <c r="D11" s="5" t="s">
        <v>37</v>
      </c>
      <c r="E11" s="5" t="s">
        <v>6</v>
      </c>
      <c r="F11" s="5" t="s">
        <v>11</v>
      </c>
      <c r="G11" s="5" t="s">
        <v>13</v>
      </c>
      <c r="H11" s="1" t="s">
        <v>17</v>
      </c>
      <c r="I11" s="1" t="s">
        <v>33</v>
      </c>
      <c r="J11" s="1" t="s">
        <v>59</v>
      </c>
      <c r="K11" s="6">
        <v>0.50295532755998051</v>
      </c>
    </row>
    <row r="12" spans="2:11" x14ac:dyDescent="0.3">
      <c r="B12" s="3" t="s">
        <v>22</v>
      </c>
      <c r="C12" s="1" t="s">
        <v>2</v>
      </c>
      <c r="D12" s="1" t="s">
        <v>38</v>
      </c>
      <c r="E12" s="1" t="s">
        <v>6</v>
      </c>
      <c r="F12" s="1" t="s">
        <v>11</v>
      </c>
      <c r="G12" s="1" t="s">
        <v>13</v>
      </c>
      <c r="H12" s="1" t="s">
        <v>17</v>
      </c>
      <c r="I12" s="1" t="s">
        <v>20</v>
      </c>
      <c r="J12" s="1" t="s">
        <v>58</v>
      </c>
      <c r="K12" s="6">
        <v>0.48208044533351724</v>
      </c>
    </row>
    <row r="13" spans="2:11" x14ac:dyDescent="0.3">
      <c r="B13" s="3" t="s">
        <v>43</v>
      </c>
      <c r="C13" s="1" t="s">
        <v>3</v>
      </c>
      <c r="D13" s="1" t="s">
        <v>36</v>
      </c>
      <c r="E13" s="1" t="s">
        <v>6</v>
      </c>
      <c r="F13" s="1" t="s">
        <v>11</v>
      </c>
      <c r="G13" s="1" t="s">
        <v>13</v>
      </c>
      <c r="H13" s="1" t="s">
        <v>16</v>
      </c>
      <c r="I13" s="1" t="s">
        <v>19</v>
      </c>
      <c r="J13" s="1" t="s">
        <v>69</v>
      </c>
      <c r="K13" s="6">
        <v>0.45874432344222205</v>
      </c>
    </row>
    <row r="14" spans="2:11" x14ac:dyDescent="0.3">
      <c r="B14" s="3" t="s">
        <v>49</v>
      </c>
      <c r="C14" s="5" t="s">
        <v>32</v>
      </c>
      <c r="D14" s="5" t="s">
        <v>40</v>
      </c>
      <c r="E14" s="5" t="s">
        <v>6</v>
      </c>
      <c r="F14" s="5" t="s">
        <v>11</v>
      </c>
      <c r="G14" s="5" t="s">
        <v>13</v>
      </c>
      <c r="H14" s="1" t="s">
        <v>17</v>
      </c>
      <c r="I14" s="1" t="s">
        <v>33</v>
      </c>
      <c r="J14" s="1" t="s">
        <v>73</v>
      </c>
      <c r="K14" s="6">
        <v>0.31999954087709104</v>
      </c>
    </row>
    <row r="15" spans="2:11" x14ac:dyDescent="0.3">
      <c r="B15" s="3" t="s">
        <v>46</v>
      </c>
      <c r="C15" s="1" t="s">
        <v>4</v>
      </c>
      <c r="D15" s="1" t="s">
        <v>39</v>
      </c>
      <c r="E15" s="1" t="s">
        <v>8</v>
      </c>
      <c r="F15" s="1" t="s">
        <v>10</v>
      </c>
      <c r="G15" s="1" t="s">
        <v>7</v>
      </c>
      <c r="H15" s="1" t="s">
        <v>16</v>
      </c>
      <c r="I15" s="1" t="s">
        <v>19</v>
      </c>
      <c r="J15" s="1" t="s">
        <v>67</v>
      </c>
      <c r="K15" s="6">
        <v>0.23243482115634337</v>
      </c>
    </row>
    <row r="16" spans="2:11" x14ac:dyDescent="0.3">
      <c r="B16" s="3" t="s">
        <v>55</v>
      </c>
      <c r="C16" s="5" t="s">
        <v>32</v>
      </c>
      <c r="D16" s="1" t="s">
        <v>38</v>
      </c>
      <c r="E16" s="5" t="s">
        <v>7</v>
      </c>
      <c r="F16" s="5" t="s">
        <v>10</v>
      </c>
      <c r="G16" s="5" t="s">
        <v>7</v>
      </c>
      <c r="H16" s="1" t="s">
        <v>16</v>
      </c>
      <c r="I16" s="1" t="s">
        <v>19</v>
      </c>
      <c r="J16" s="1" t="s">
        <v>56</v>
      </c>
      <c r="K16" s="6">
        <v>-6.8010194814649982E-3</v>
      </c>
    </row>
    <row r="17" spans="2:11" x14ac:dyDescent="0.3">
      <c r="B17" s="3" t="s">
        <v>47</v>
      </c>
      <c r="C17" s="1" t="s">
        <v>4</v>
      </c>
      <c r="D17" s="1" t="s">
        <v>39</v>
      </c>
      <c r="E17" s="1" t="s">
        <v>8</v>
      </c>
      <c r="F17" s="1" t="s">
        <v>10</v>
      </c>
      <c r="G17" s="1" t="s">
        <v>13</v>
      </c>
      <c r="H17" s="1" t="s">
        <v>17</v>
      </c>
      <c r="I17" s="1" t="s">
        <v>33</v>
      </c>
      <c r="J17" s="1" t="s">
        <v>68</v>
      </c>
      <c r="K17" s="6">
        <v>-0.35400417947875812</v>
      </c>
    </row>
    <row r="18" spans="2:11" x14ac:dyDescent="0.3">
      <c r="B18" s="3" t="s">
        <v>24</v>
      </c>
      <c r="C18" s="1" t="s">
        <v>3</v>
      </c>
      <c r="D18" s="1" t="s">
        <v>36</v>
      </c>
      <c r="E18" s="1" t="s">
        <v>7</v>
      </c>
      <c r="F18" s="1" t="s">
        <v>10</v>
      </c>
      <c r="G18" s="1" t="s">
        <v>7</v>
      </c>
      <c r="H18" s="1" t="s">
        <v>16</v>
      </c>
      <c r="I18" s="1" t="s">
        <v>19</v>
      </c>
      <c r="J18" s="1" t="s">
        <v>70</v>
      </c>
      <c r="K18" s="6">
        <v>-0.5701737344106812</v>
      </c>
    </row>
    <row r="19" spans="2:11" x14ac:dyDescent="0.3">
      <c r="B19" s="3" t="s">
        <v>50</v>
      </c>
      <c r="C19" s="5" t="s">
        <v>32</v>
      </c>
      <c r="D19" s="1" t="s">
        <v>38</v>
      </c>
      <c r="E19" s="5" t="s">
        <v>7</v>
      </c>
      <c r="F19" s="5" t="s">
        <v>10</v>
      </c>
      <c r="G19" s="5" t="s">
        <v>13</v>
      </c>
      <c r="H19" s="1" t="s">
        <v>17</v>
      </c>
      <c r="I19" s="1" t="s">
        <v>19</v>
      </c>
      <c r="J19" s="1" t="s">
        <v>76</v>
      </c>
      <c r="K19" s="6">
        <v>-0.57732405419058241</v>
      </c>
    </row>
    <row r="20" spans="2:11" x14ac:dyDescent="0.3">
      <c r="B20" s="3" t="s">
        <v>35</v>
      </c>
      <c r="C20" s="5" t="s">
        <v>30</v>
      </c>
      <c r="D20" s="5" t="s">
        <v>39</v>
      </c>
      <c r="E20" s="5" t="s">
        <v>7</v>
      </c>
      <c r="F20" s="5" t="s">
        <v>10</v>
      </c>
      <c r="G20" s="5" t="s">
        <v>14</v>
      </c>
      <c r="H20" s="1" t="s">
        <v>16</v>
      </c>
      <c r="I20" s="1" t="s">
        <v>33</v>
      </c>
      <c r="J20" s="1" t="s">
        <v>64</v>
      </c>
      <c r="K20" s="6">
        <v>-0.66301082300502423</v>
      </c>
    </row>
    <row r="21" spans="2:11" x14ac:dyDescent="0.3">
      <c r="B21" s="3" t="s">
        <v>51</v>
      </c>
      <c r="C21" s="5" t="s">
        <v>32</v>
      </c>
      <c r="D21" s="1" t="s">
        <v>36</v>
      </c>
      <c r="E21" s="5" t="s">
        <v>8</v>
      </c>
      <c r="F21" s="5" t="s">
        <v>10</v>
      </c>
      <c r="G21" s="5" t="s">
        <v>14</v>
      </c>
      <c r="H21" s="1" t="s">
        <v>16</v>
      </c>
      <c r="I21" s="1" t="s">
        <v>19</v>
      </c>
      <c r="J21" s="1" t="s">
        <v>77</v>
      </c>
      <c r="K21" s="6">
        <v>-0.67919476273877244</v>
      </c>
    </row>
    <row r="22" spans="2:11" x14ac:dyDescent="0.3">
      <c r="B22" s="3" t="s">
        <v>31</v>
      </c>
      <c r="C22" s="5" t="s">
        <v>30</v>
      </c>
      <c r="D22" s="5" t="s">
        <v>38</v>
      </c>
      <c r="E22" s="5" t="s">
        <v>8</v>
      </c>
      <c r="F22" s="5" t="s">
        <v>10</v>
      </c>
      <c r="G22" s="5" t="s">
        <v>14</v>
      </c>
      <c r="H22" s="1" t="s">
        <v>16</v>
      </c>
      <c r="I22" s="1" t="s">
        <v>20</v>
      </c>
      <c r="J22" s="1" t="s">
        <v>65</v>
      </c>
      <c r="K22" s="6">
        <v>-0.76839166733873521</v>
      </c>
    </row>
    <row r="23" spans="2:11" x14ac:dyDescent="0.3">
      <c r="B23" s="3" t="s">
        <v>23</v>
      </c>
      <c r="C23" s="1" t="s">
        <v>2</v>
      </c>
      <c r="D23" s="1" t="s">
        <v>40</v>
      </c>
      <c r="E23" s="1" t="s">
        <v>7</v>
      </c>
      <c r="F23" s="1" t="s">
        <v>10</v>
      </c>
      <c r="G23" s="1" t="s">
        <v>7</v>
      </c>
      <c r="H23" s="1" t="s">
        <v>16</v>
      </c>
      <c r="I23" s="1" t="s">
        <v>20</v>
      </c>
      <c r="J23" s="1" t="s">
        <v>71</v>
      </c>
      <c r="K23" s="6">
        <v>-0.82723073080944498</v>
      </c>
    </row>
    <row r="24" spans="2:11" x14ac:dyDescent="0.3">
      <c r="B24" s="3" t="s">
        <v>48</v>
      </c>
      <c r="C24" s="5" t="s">
        <v>30</v>
      </c>
      <c r="D24" s="5" t="s">
        <v>38</v>
      </c>
      <c r="E24" s="5" t="s">
        <v>6</v>
      </c>
      <c r="F24" s="5" t="s">
        <v>10</v>
      </c>
      <c r="G24" s="5" t="s">
        <v>7</v>
      </c>
      <c r="H24" s="1" t="s">
        <v>17</v>
      </c>
      <c r="I24" s="1" t="s">
        <v>33</v>
      </c>
      <c r="J24" s="1" t="s">
        <v>74</v>
      </c>
      <c r="K24" s="6">
        <v>-1.3080965768411559</v>
      </c>
    </row>
    <row r="25" spans="2:11" x14ac:dyDescent="0.3">
      <c r="B25" s="3" t="s">
        <v>21</v>
      </c>
      <c r="C25" s="1" t="s">
        <v>2</v>
      </c>
      <c r="D25" s="1" t="s">
        <v>36</v>
      </c>
      <c r="E25" s="1" t="s">
        <v>6</v>
      </c>
      <c r="F25" s="1" t="s">
        <v>10</v>
      </c>
      <c r="G25" s="1" t="s">
        <v>7</v>
      </c>
      <c r="H25" s="1" t="s">
        <v>16</v>
      </c>
      <c r="I25" s="1" t="s">
        <v>19</v>
      </c>
      <c r="J25" s="1" t="s">
        <v>78</v>
      </c>
      <c r="K25" s="6">
        <v>-1.3372118860748259</v>
      </c>
    </row>
    <row r="26" spans="2:11" x14ac:dyDescent="0.3">
      <c r="B26" s="3" t="s">
        <v>26</v>
      </c>
      <c r="C26" s="1" t="s">
        <v>4</v>
      </c>
      <c r="D26" s="1" t="s">
        <v>39</v>
      </c>
      <c r="E26" s="1" t="s">
        <v>7</v>
      </c>
      <c r="F26" s="1" t="s">
        <v>10</v>
      </c>
      <c r="G26" s="1" t="s">
        <v>7</v>
      </c>
      <c r="H26" s="1" t="s">
        <v>16</v>
      </c>
      <c r="I26" s="1" t="s">
        <v>20</v>
      </c>
      <c r="J26" s="1" t="s">
        <v>79</v>
      </c>
      <c r="K26" s="6">
        <v>-1.6863420445994053</v>
      </c>
    </row>
    <row r="27" spans="2:11" x14ac:dyDescent="0.3">
      <c r="B27" s="3" t="s">
        <v>46</v>
      </c>
      <c r="C27" s="1" t="s">
        <v>4</v>
      </c>
      <c r="D27" s="5" t="s">
        <v>37</v>
      </c>
      <c r="E27" s="5" t="s">
        <v>6</v>
      </c>
      <c r="F27" s="5" t="s">
        <v>10</v>
      </c>
      <c r="G27" s="5" t="s">
        <v>7</v>
      </c>
      <c r="H27" s="1" t="s">
        <v>16</v>
      </c>
      <c r="I27" s="1" t="s">
        <v>33</v>
      </c>
      <c r="J27" s="1" t="s">
        <v>60</v>
      </c>
      <c r="K27" s="6">
        <v>-1.771644507397468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Analysis</vt:lpstr>
      <vt:lpstr>Part Worth Calculation</vt:lpstr>
      <vt:lpstr>Utilities and CDV</vt:lpstr>
      <vt:lpstr>Best to Worst Product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DEBASIS MOHANTY</dc:creator>
  <cp:lastModifiedBy>DEBASIS MOHANTY</cp:lastModifiedBy>
  <dcterms:created xsi:type="dcterms:W3CDTF">2020-06-28T06:33:47Z</dcterms:created>
  <dcterms:modified xsi:type="dcterms:W3CDTF">2020-06-29T14:53:54Z</dcterms:modified>
</cp:coreProperties>
</file>