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ivah\OneDrive\Desktop\jkmwebsite\projects\articles\"/>
    </mc:Choice>
  </mc:AlternateContent>
  <xr:revisionPtr revIDLastSave="0" documentId="13_ncr:1_{16445016-BBFA-4E32-879E-23CDF9547002}" xr6:coauthVersionLast="47" xr6:coauthVersionMax="47" xr10:uidLastSave="{00000000-0000-0000-0000-000000000000}"/>
  <bookViews>
    <workbookView xWindow="1152" yWindow="0" windowWidth="17280" windowHeight="12240" xr2:uid="{00000000-000D-0000-FFFF-FFFF00000000}"/>
  </bookViews>
  <sheets>
    <sheet name="elements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7" i="1" l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2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<sst xmlns="http://schemas.openxmlformats.org/spreadsheetml/2006/main" count="873" uniqueCount="203">
  <si>
    <t>Element</t>
  </si>
  <si>
    <t>Country</t>
  </si>
  <si>
    <t>Reserves</t>
  </si>
  <si>
    <t>Reserves %</t>
  </si>
  <si>
    <t>Production 2020</t>
  </si>
  <si>
    <t>Production 2021</t>
  </si>
  <si>
    <t>lithium</t>
  </si>
  <si>
    <t>https://pubs.usgs.gov/periodicals/mcs2022/mcs2022-lithium.pdf</t>
  </si>
  <si>
    <t>helium</t>
  </si>
  <si>
    <t>https://pubs.usgs.gov/periodicals/mcs2022/mcs2022-helium.pdf</t>
  </si>
  <si>
    <t>beryllium</t>
  </si>
  <si>
    <t>https://pubs.usgs.gov/periodicals/mcs2022/mcs2022-beryllium.pdf</t>
  </si>
  <si>
    <t>boron</t>
  </si>
  <si>
    <t>https://pubs.usgs.gov/periodicals/mcs2022/mcs2022-boron.pdf</t>
  </si>
  <si>
    <t>https://pubs.usgs.gov/periodicals/mcs2022/mcs2022-nitrogen.pdf</t>
  </si>
  <si>
    <t>nitrogen</t>
  </si>
  <si>
    <t>https://pubs.usgs.gov/periodicals/mcs2022/mcs2022-silicon.pdf</t>
  </si>
  <si>
    <t>silicon</t>
  </si>
  <si>
    <t>sulfur</t>
  </si>
  <si>
    <t>https://pubs.usgs.gov/periodicals/mcs2022/mcs2022-sulfur.pdf</t>
  </si>
  <si>
    <t>titanium</t>
  </si>
  <si>
    <t>https://pubs.usgs.gov/periodicals/mcs2022/mcs2022-titanium.pdf</t>
  </si>
  <si>
    <t>https://pubs.usgs.gov/periodicals/mcs2022/mcs2022-vanadium.pdf</t>
  </si>
  <si>
    <t>vanadium</t>
  </si>
  <si>
    <t>chromium</t>
  </si>
  <si>
    <t>https://pubs.usgs.gov/periodicals/mcs2022/mcs2022-chromium.pdf</t>
  </si>
  <si>
    <t>https://pubs.usgs.gov/periodicals/mcs2022/mcs2022-manganese.pdf</t>
  </si>
  <si>
    <t>manganese</t>
  </si>
  <si>
    <t>https://pubs.usgs.gov/periodicals/mcs2022/mcs2022-cobalt.pdf</t>
  </si>
  <si>
    <t>cobalt</t>
  </si>
  <si>
    <t>nickel</t>
  </si>
  <si>
    <t>https://pubs.usgs.gov/periodicals/mcs2022/mcs2022-nickel.pdf</t>
  </si>
  <si>
    <t>copper</t>
  </si>
  <si>
    <t>https://pubs.usgs.gov/periodicals/mcs2022/mcs2022-copper.pdf</t>
  </si>
  <si>
    <t>https://pubs.usgs.gov/periodicals/mcs2022/mcs2022-zinc.pdf</t>
  </si>
  <si>
    <t>zinc</t>
  </si>
  <si>
    <t>gallium</t>
  </si>
  <si>
    <t>https://pubs.usgs.gov/periodicals/mcs2022/mcs2022-gallium.pdf</t>
  </si>
  <si>
    <t>https://pubs.usgs.gov/periodicals/mcs2022/mcs2022-germanium.pdf</t>
  </si>
  <si>
    <t>germanium</t>
  </si>
  <si>
    <t>arsenic</t>
  </si>
  <si>
    <t>https://pubs.usgs.gov/periodicals/mcs2022/mcs2022-arsenic.pdf</t>
  </si>
  <si>
    <t>https://pubs.usgs.gov/periodicals/mcs2022/mcs2022-selenium.pdf</t>
  </si>
  <si>
    <t>selenium</t>
  </si>
  <si>
    <t>bromine</t>
  </si>
  <si>
    <t>https://pubs.usgs.gov/periodicals/mcs2022/mcs2022-bromine.pdf</t>
  </si>
  <si>
    <t>strontium</t>
  </si>
  <si>
    <t>https://pubs.usgs.gov/periodicals/mcs2022/mcs2022-strontium.pdf</t>
  </si>
  <si>
    <t>niobium</t>
  </si>
  <si>
    <t>https://pubs.usgs.gov/periodicals/mcs2022/mcs2022-niobium.pdf</t>
  </si>
  <si>
    <t>https://pubs.usgs.gov/periodicals/mcs2022/mcs2022-molybdenum.pdf</t>
  </si>
  <si>
    <t>molybdenum</t>
  </si>
  <si>
    <t>silver</t>
  </si>
  <si>
    <t>https://pubs.usgs.gov/periodicals/mcs2022/mcs2022-silver.pdf</t>
  </si>
  <si>
    <t>cadmium</t>
  </si>
  <si>
    <t>https://pubs.usgs.gov/periodicals/mcs2022/mcs2022-cadmium.pdf</t>
  </si>
  <si>
    <t>indium</t>
  </si>
  <si>
    <t>https://pubs.usgs.gov/periodicals/mcs2022/mcs2022-indium.pdf</t>
  </si>
  <si>
    <t>https://pubs.usgs.gov/periodicals/mcs2022/mcs2022-tin.pdf</t>
  </si>
  <si>
    <t>tin</t>
  </si>
  <si>
    <t>antimony</t>
  </si>
  <si>
    <t>https://pubs.usgs.gov/periodicals/mcs2022/mcs2022-antimony.pdf</t>
  </si>
  <si>
    <t>https://pubs.usgs.gov/periodicals/mcs2022/mcs2022-tellurium.pdf</t>
  </si>
  <si>
    <t>tellurium</t>
  </si>
  <si>
    <t>iodine</t>
  </si>
  <si>
    <t>https://pubs.usgs.gov/periodicals/mcs2022/mcs2022-iodine.pdf</t>
  </si>
  <si>
    <t>tantalum</t>
  </si>
  <si>
    <t>https://pubs.usgs.gov/periodicals/mcs2022/mcs2022-tantalum.pdf</t>
  </si>
  <si>
    <t>tungsten</t>
  </si>
  <si>
    <t>https://pubs.usgs.gov/periodicals/mcs2022/mcs2022-tungsten.pdf</t>
  </si>
  <si>
    <t>https://pubs.usgs.gov/periodicals/mcs2022/mcs2022-rhenium.pdf</t>
  </si>
  <si>
    <t>rhenium</t>
  </si>
  <si>
    <t>platinum</t>
  </si>
  <si>
    <t>https://pubs.usgs.gov/periodicals/mcs2022/mcs2022-platinum.pdf</t>
  </si>
  <si>
    <t>gold</t>
  </si>
  <si>
    <t>https://pubs.usgs.gov/periodicals/mcs2022/mcs2022-gold.pdf</t>
  </si>
  <si>
    <t>https://pubs.usgs.gov/periodicals/mcs2022/mcs2022-mercury.pdf</t>
  </si>
  <si>
    <t>mercury</t>
  </si>
  <si>
    <t>lead</t>
  </si>
  <si>
    <t>https://pubs.usgs.gov/periodicals/mcs2022/mcs2022-lead.pdf</t>
  </si>
  <si>
    <t>bismuth</t>
  </si>
  <si>
    <t>https://pubs.usgs.gov/periodicals/mcs2022/mcs2022-bismuth.pdf</t>
  </si>
  <si>
    <t>United States</t>
  </si>
  <si>
    <t>Australia</t>
  </si>
  <si>
    <t>Bolivia</t>
  </si>
  <si>
    <t>Burma</t>
  </si>
  <si>
    <t>Canada</t>
  </si>
  <si>
    <t>China</t>
  </si>
  <si>
    <t>Guatemala</t>
  </si>
  <si>
    <t>NA</t>
  </si>
  <si>
    <t>Iran</t>
  </si>
  <si>
    <t>Kazakhstan</t>
  </si>
  <si>
    <t>Kyrgyzstan</t>
  </si>
  <si>
    <t>Mexico</t>
  </si>
  <si>
    <t>Pakistan</t>
  </si>
  <si>
    <t>Tajikistan</t>
  </si>
  <si>
    <t>Turkey</t>
  </si>
  <si>
    <t>Vietnam</t>
  </si>
  <si>
    <t>Antimony</t>
  </si>
  <si>
    <t>Russia</t>
  </si>
  <si>
    <t>Production 2020 %</t>
  </si>
  <si>
    <t>Production 2021 %</t>
  </si>
  <si>
    <t>Source</t>
  </si>
  <si>
    <t>Belgium</t>
  </si>
  <si>
    <t>Japan</t>
  </si>
  <si>
    <t>Morocco</t>
  </si>
  <si>
    <t>Peru</t>
  </si>
  <si>
    <t>Arsenic</t>
  </si>
  <si>
    <t>Brazil</t>
  </si>
  <si>
    <t>Madagascar</t>
  </si>
  <si>
    <t>Mozambique</t>
  </si>
  <si>
    <t>Nigeria</t>
  </si>
  <si>
    <t>Rwanda</t>
  </si>
  <si>
    <t>Uganda</t>
  </si>
  <si>
    <t>Beryllium</t>
  </si>
  <si>
    <t>Bulgaria</t>
  </si>
  <si>
    <t>Laos</t>
  </si>
  <si>
    <t>Bismuth</t>
  </si>
  <si>
    <t>Argentina</t>
  </si>
  <si>
    <t>Chile</t>
  </si>
  <si>
    <t>Germany</t>
  </si>
  <si>
    <t>Boron</t>
  </si>
  <si>
    <t>Azerbaijan</t>
  </si>
  <si>
    <t>India</t>
  </si>
  <si>
    <t>Israel</t>
  </si>
  <si>
    <t>Jordan</t>
  </si>
  <si>
    <t>Ukraine</t>
  </si>
  <si>
    <t>Bromine</t>
  </si>
  <si>
    <t>Netherlands</t>
  </si>
  <si>
    <t>Norway</t>
  </si>
  <si>
    <t>Uzbekistan</t>
  </si>
  <si>
    <t>Other</t>
  </si>
  <si>
    <t>Cadmium</t>
  </si>
  <si>
    <t>Chromium</t>
  </si>
  <si>
    <t>Finland</t>
  </si>
  <si>
    <t>South Africa</t>
  </si>
  <si>
    <t>Cuba</t>
  </si>
  <si>
    <t>Indonesia</t>
  </si>
  <si>
    <t>Papua New Guinea</t>
  </si>
  <si>
    <t>Philippines</t>
  </si>
  <si>
    <t>Cobalt</t>
  </si>
  <si>
    <t>Gallium</t>
  </si>
  <si>
    <t>Germanium</t>
  </si>
  <si>
    <t>Gold</t>
  </si>
  <si>
    <t>Burkina Faso</t>
  </si>
  <si>
    <t>Colombia</t>
  </si>
  <si>
    <t>Ghana</t>
  </si>
  <si>
    <t>Sudan</t>
  </si>
  <si>
    <t>Tanzania</t>
  </si>
  <si>
    <t>Helium</t>
  </si>
  <si>
    <t>Algeria</t>
  </si>
  <si>
    <t>Poland</t>
  </si>
  <si>
    <t>Qatar</t>
  </si>
  <si>
    <t>Indium</t>
  </si>
  <si>
    <t>France</t>
  </si>
  <si>
    <t>Iodine</t>
  </si>
  <si>
    <t>Turkmenistan</t>
  </si>
  <si>
    <t>Lead</t>
  </si>
  <si>
    <t>Sweden</t>
  </si>
  <si>
    <t>Lithium</t>
  </si>
  <si>
    <t>Portugal</t>
  </si>
  <si>
    <t>Zimbabwe</t>
  </si>
  <si>
    <t>Manganese</t>
  </si>
  <si>
    <t>Côte d’Ivoire</t>
  </si>
  <si>
    <t>Gabon</t>
  </si>
  <si>
    <t>Georgia</t>
  </si>
  <si>
    <t>Malaysia</t>
  </si>
  <si>
    <t>Mercury</t>
  </si>
  <si>
    <t>Molybdenum</t>
  </si>
  <si>
    <t>Armenia</t>
  </si>
  <si>
    <t>Mongolia</t>
  </si>
  <si>
    <t>Nickel</t>
  </si>
  <si>
    <t>New Caledonia</t>
  </si>
  <si>
    <t>Niobium</t>
  </si>
  <si>
    <t>Nitrogen</t>
  </si>
  <si>
    <t>Egypt</t>
  </si>
  <si>
    <t>Oman</t>
  </si>
  <si>
    <t>Saudi Arabia</t>
  </si>
  <si>
    <t>Trinidad and Tobago</t>
  </si>
  <si>
    <t>Rhenium</t>
  </si>
  <si>
    <t>Selenium</t>
  </si>
  <si>
    <t>Silicon</t>
  </si>
  <si>
    <t>Iceland</t>
  </si>
  <si>
    <t>Spain</t>
  </si>
  <si>
    <t>Bhutan</t>
  </si>
  <si>
    <t>Silver</t>
  </si>
  <si>
    <t>Strontium</t>
  </si>
  <si>
    <t>Sulfur</t>
  </si>
  <si>
    <t>Greece</t>
  </si>
  <si>
    <t>Kuwait</t>
  </si>
  <si>
    <t>United Arab Emirates</t>
  </si>
  <si>
    <t>Tantalum</t>
  </si>
  <si>
    <t>Burundi</t>
  </si>
  <si>
    <t>Ethiopia</t>
  </si>
  <si>
    <t>Democratic Republic of Congo</t>
  </si>
  <si>
    <t>Tellurium</t>
  </si>
  <si>
    <t>Tin</t>
  </si>
  <si>
    <t>Tungsten</t>
  </si>
  <si>
    <t>Austria</t>
  </si>
  <si>
    <t>North Korea</t>
  </si>
  <si>
    <t>South Korea</t>
  </si>
  <si>
    <t>Vanadium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</si>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</sst>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9" fontId="0" fillId="0" borderId="0" xfId="1" applyFont="1"/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Border="1" applyAlignment="1">
      <alignment horizontal="lef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2"/>
    <xf numFmtId="0" fontId="2" fillId="0" borderId="0" xfId="0" applyFont="1" applyBorder="1"/>
    <xf numFmtId="3" fontId="2" fillId="0" borderId="0" xfId="0" applyNumberFormat="1" applyFont="1" applyBorder="1"/>
    <xf numFmtId="9" fontId="2" fillId="0" borderId="0" xfId="1" applyFont="1" applyBorder="1"/>
    <xf numFmtId="0" fontId="3" fillId="0" borderId="0" xfId="0" applyFont="1" applyAlignment="1">
      <alignment vertical="center" wrapText="1"/>
    </xf>
    <xf numFmtId="0" fontId="0" fillId="0" borderId="0" xfId="0" applyFill="1" applyBorder="1"/>
    <xf numFmtId="0" fontId="6" fillId="0" borderId="0" xfId="0" applyFont="1" applyBorder="1" applyAlignment="1">
      <alignment horizontal="right" vertical="center" wrapText="1"/>
    </xf>
    <xf numFmtId="9" fontId="5" fillId="0" borderId="0" xfId="1" applyFont="1"/>
    <xf numFmtId="0" fontId="3" fillId="0" borderId="0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s.usgs.gov/periodicals/mcs2022/mcs2022-nickel.pdf" TargetMode="External"/><Relationship Id="rId18" Type="http://schemas.openxmlformats.org/officeDocument/2006/relationships/hyperlink" Target="https://pubs.usgs.gov/periodicals/mcs2022/mcs2022-arsenic.pdf" TargetMode="External"/><Relationship Id="rId26" Type="http://schemas.openxmlformats.org/officeDocument/2006/relationships/hyperlink" Target="https://pubs.usgs.gov/periodicals/mcs2022/mcs2022-indium.pdf" TargetMode="External"/><Relationship Id="rId21" Type="http://schemas.openxmlformats.org/officeDocument/2006/relationships/hyperlink" Target="https://pubs.usgs.gov/periodicals/mcs2022/mcs2022-strontium.pdf" TargetMode="External"/><Relationship Id="rId34" Type="http://schemas.openxmlformats.org/officeDocument/2006/relationships/hyperlink" Target="https://pubs.usgs.gov/periodicals/mcs2022/mcs2022-platinum.pdf" TargetMode="External"/><Relationship Id="rId7" Type="http://schemas.openxmlformats.org/officeDocument/2006/relationships/hyperlink" Target="https://pubs.usgs.gov/periodicals/mcs2022/mcs2022-sulfur.pdf" TargetMode="External"/><Relationship Id="rId12" Type="http://schemas.openxmlformats.org/officeDocument/2006/relationships/hyperlink" Target="https://pubs.usgs.gov/periodicals/mcs2022/mcs2022-cobalt.pdf" TargetMode="External"/><Relationship Id="rId17" Type="http://schemas.openxmlformats.org/officeDocument/2006/relationships/hyperlink" Target="https://pubs.usgs.gov/periodicals/mcs2022/mcs2022-germanium.pdf" TargetMode="External"/><Relationship Id="rId25" Type="http://schemas.openxmlformats.org/officeDocument/2006/relationships/hyperlink" Target="https://pubs.usgs.gov/periodicals/mcs2022/mcs2022-cadmium.pdf" TargetMode="External"/><Relationship Id="rId33" Type="http://schemas.openxmlformats.org/officeDocument/2006/relationships/hyperlink" Target="https://pubs.usgs.gov/periodicals/mcs2022/mcs2022-rhenium.pdf" TargetMode="External"/><Relationship Id="rId38" Type="http://schemas.openxmlformats.org/officeDocument/2006/relationships/hyperlink" Target="https://pubs.usgs.gov/periodicals/mcs2022/mcs2022-bismuth.pdf" TargetMode="External"/><Relationship Id="rId2" Type="http://schemas.openxmlformats.org/officeDocument/2006/relationships/hyperlink" Target="https://pubs.usgs.gov/periodicals/mcs2022/mcs2022-helium.pdf" TargetMode="External"/><Relationship Id="rId16" Type="http://schemas.openxmlformats.org/officeDocument/2006/relationships/hyperlink" Target="https://pubs.usgs.gov/periodicals/mcs2022/mcs2022-gallium.pdf" TargetMode="External"/><Relationship Id="rId20" Type="http://schemas.openxmlformats.org/officeDocument/2006/relationships/hyperlink" Target="https://pubs.usgs.gov/periodicals/mcs2022/mcs2022-bromine.pdf" TargetMode="External"/><Relationship Id="rId29" Type="http://schemas.openxmlformats.org/officeDocument/2006/relationships/hyperlink" Target="https://pubs.usgs.gov/periodicals/mcs2022/mcs2022-tellurium.pdf" TargetMode="External"/><Relationship Id="rId1" Type="http://schemas.openxmlformats.org/officeDocument/2006/relationships/hyperlink" Target="https://pubs.usgs.gov/periodicals/mcs2022/mcs2022-lithium.pdf" TargetMode="External"/><Relationship Id="rId6" Type="http://schemas.openxmlformats.org/officeDocument/2006/relationships/hyperlink" Target="https://pubs.usgs.gov/periodicals/mcs2022/mcs2022-silicon.pdf" TargetMode="External"/><Relationship Id="rId11" Type="http://schemas.openxmlformats.org/officeDocument/2006/relationships/hyperlink" Target="https://pubs.usgs.gov/periodicals/mcs2022/mcs2022-manganese.pdf" TargetMode="External"/><Relationship Id="rId24" Type="http://schemas.openxmlformats.org/officeDocument/2006/relationships/hyperlink" Target="https://pubs.usgs.gov/periodicals/mcs2022/mcs2022-silver.pdf" TargetMode="External"/><Relationship Id="rId32" Type="http://schemas.openxmlformats.org/officeDocument/2006/relationships/hyperlink" Target="https://pubs.usgs.gov/periodicals/mcs2022/mcs2022-tungsten.pdf" TargetMode="External"/><Relationship Id="rId37" Type="http://schemas.openxmlformats.org/officeDocument/2006/relationships/hyperlink" Target="https://pubs.usgs.gov/periodicals/mcs2022/mcs2022-lead.pdf" TargetMode="External"/><Relationship Id="rId5" Type="http://schemas.openxmlformats.org/officeDocument/2006/relationships/hyperlink" Target="https://pubs.usgs.gov/periodicals/mcs2022/mcs2022-nitrogen.pdf" TargetMode="External"/><Relationship Id="rId15" Type="http://schemas.openxmlformats.org/officeDocument/2006/relationships/hyperlink" Target="https://pubs.usgs.gov/periodicals/mcs2022/mcs2022-zinc.pdf" TargetMode="External"/><Relationship Id="rId23" Type="http://schemas.openxmlformats.org/officeDocument/2006/relationships/hyperlink" Target="https://pubs.usgs.gov/periodicals/mcs2022/mcs2022-molybdenum.pdf" TargetMode="External"/><Relationship Id="rId28" Type="http://schemas.openxmlformats.org/officeDocument/2006/relationships/hyperlink" Target="https://pubs.usgs.gov/periodicals/mcs2022/mcs2022-antimony.pdf" TargetMode="External"/><Relationship Id="rId36" Type="http://schemas.openxmlformats.org/officeDocument/2006/relationships/hyperlink" Target="https://pubs.usgs.gov/periodicals/mcs2022/mcs2022-mercury.pdf" TargetMode="External"/><Relationship Id="rId10" Type="http://schemas.openxmlformats.org/officeDocument/2006/relationships/hyperlink" Target="https://pubs.usgs.gov/periodicals/mcs2022/mcs2022-chromium.pdf" TargetMode="External"/><Relationship Id="rId19" Type="http://schemas.openxmlformats.org/officeDocument/2006/relationships/hyperlink" Target="https://pubs.usgs.gov/periodicals/mcs2022/mcs2022-selenium.pdf" TargetMode="External"/><Relationship Id="rId31" Type="http://schemas.openxmlformats.org/officeDocument/2006/relationships/hyperlink" Target="https://pubs.usgs.gov/periodicals/mcs2022/mcs2022-tantalum.pdf" TargetMode="External"/><Relationship Id="rId4" Type="http://schemas.openxmlformats.org/officeDocument/2006/relationships/hyperlink" Target="https://pubs.usgs.gov/periodicals/mcs2022/mcs2022-boron.pdf" TargetMode="External"/><Relationship Id="rId9" Type="http://schemas.openxmlformats.org/officeDocument/2006/relationships/hyperlink" Target="https://pubs.usgs.gov/periodicals/mcs2022/mcs2022-vanadium.pdf" TargetMode="External"/><Relationship Id="rId14" Type="http://schemas.openxmlformats.org/officeDocument/2006/relationships/hyperlink" Target="https://pubs.usgs.gov/periodicals/mcs2022/mcs2022-copper.pdf" TargetMode="External"/><Relationship Id="rId22" Type="http://schemas.openxmlformats.org/officeDocument/2006/relationships/hyperlink" Target="https://pubs.usgs.gov/periodicals/mcs2022/mcs2022-niobium.pdf" TargetMode="External"/><Relationship Id="rId27" Type="http://schemas.openxmlformats.org/officeDocument/2006/relationships/hyperlink" Target="https://pubs.usgs.gov/periodicals/mcs2022/mcs2022-tin.pdf" TargetMode="External"/><Relationship Id="rId30" Type="http://schemas.openxmlformats.org/officeDocument/2006/relationships/hyperlink" Target="https://pubs.usgs.gov/periodicals/mcs2022/mcs2022-iodine.pdf" TargetMode="External"/><Relationship Id="rId35" Type="http://schemas.openxmlformats.org/officeDocument/2006/relationships/hyperlink" Target="https://pubs.usgs.gov/periodicals/mcs2022/mcs2022-gold.pdf" TargetMode="External"/><Relationship Id="rId8" Type="http://schemas.openxmlformats.org/officeDocument/2006/relationships/hyperlink" Target="https://pubs.usgs.gov/periodicals/mcs2022/mcs2022-titanium.pdf" TargetMode="External"/><Relationship Id="rId3" Type="http://schemas.openxmlformats.org/officeDocument/2006/relationships/hyperlink" Target="https://pubs.usgs.gov/periodicals/mcs2022/mcs2022-berylliu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8"/>
  <sheetViews>
    <sheetView tabSelected="1" topLeftCell="A79" workbookViewId="0">
      <selection activeCell="B88" sqref="B88"/>
    </sheetView>
  </sheetViews>
  <sheetFormatPr defaultRowHeight="14.4" x14ac:dyDescent="0.3"/>
  <cols>
    <col min="1" max="1" width="11.6640625" bestFit="1" customWidth="1"/>
    <col min="2" max="2" width="26.44140625" customWidth="1"/>
    <col min="3" max="3" width="15" bestFit="1" customWidth="1"/>
    <col min="4" max="4" width="15" style="7" bestFit="1" customWidth="1"/>
    <col min="5" max="5" width="17.6640625" style="1" bestFit="1" customWidth="1"/>
    <col min="6" max="7" width="16.77734375" bestFit="1" customWidth="1"/>
    <col min="8" max="8" width="10.21875" style="2" bestFit="1" customWidth="1"/>
  </cols>
  <sheetData>
    <row r="1" spans="1:9" s="12" customFormat="1" x14ac:dyDescent="0.3">
      <c r="A1" s="12" t="s">
        <v>0</v>
      </c>
      <c r="B1" s="12" t="s">
        <v>1</v>
      </c>
      <c r="C1" s="12" t="s">
        <v>4</v>
      </c>
      <c r="D1" s="13" t="s">
        <v>5</v>
      </c>
      <c r="E1" s="13" t="s">
        <v>2</v>
      </c>
      <c r="F1" s="12" t="s">
        <v>100</v>
      </c>
      <c r="G1" s="12" t="s">
        <v>101</v>
      </c>
      <c r="H1" s="14" t="s">
        <v>3</v>
      </c>
      <c r="I1" s="12" t="s">
        <v>102</v>
      </c>
    </row>
    <row r="2" spans="1:9" x14ac:dyDescent="0.3">
      <c r="A2" t="s">
        <v>98</v>
      </c>
      <c r="B2" s="3" t="s">
        <v>82</v>
      </c>
      <c r="C2" s="5">
        <v>0</v>
      </c>
      <c r="D2" s="10">
        <v>0</v>
      </c>
      <c r="E2" s="4">
        <v>860000</v>
      </c>
      <c r="F2" s="2">
        <f>C2/SUMIFS(C:C,$A:$A,$A2)</f>
        <v>0</v>
      </c>
      <c r="G2" s="2">
        <f>D2/SUMIFS(D:D,$A:$A,$A2)</f>
        <v>0</v>
      </c>
      <c r="H2" s="2">
        <f>E2/SUMIFS(E:E,$A:$A,$A2)</f>
        <v>7.3054706082229012E-2</v>
      </c>
      <c r="I2" t="str">
        <f>VLOOKUP(A2,sources!A:B,2,0)</f>
        <v>https://pubs.usgs.gov/periodicals/mcs2022/mcs2022-antimony.pdf</v>
      </c>
    </row>
    <row r="3" spans="1:9" x14ac:dyDescent="0.3">
      <c r="A3" t="s">
        <v>98</v>
      </c>
      <c r="B3" s="3" t="s">
        <v>83</v>
      </c>
      <c r="C3" s="4">
        <v>3900</v>
      </c>
      <c r="D3" s="9">
        <v>3400</v>
      </c>
      <c r="E3" s="4">
        <v>9100000</v>
      </c>
      <c r="F3" s="2">
        <f t="shared" ref="F3:F66" si="0">C3/SUMIFS(C:C,A:A,A3)</f>
        <v>3.5224306577913457E-2</v>
      </c>
      <c r="G3" s="2">
        <f t="shared" ref="G3:G66" si="1">D3/SUMIFS(D:D,$A:$A,$A3)</f>
        <v>3.1163498377664939E-2</v>
      </c>
      <c r="H3" s="2">
        <f t="shared" ref="H3:H66" si="2">E3/SUMIFS(E:E,$A:$A,$A3)</f>
        <v>0.77302072714916747</v>
      </c>
      <c r="I3" t="str">
        <f>VLOOKUP(A3,sources!A:B,2,0)</f>
        <v>https://pubs.usgs.gov/periodicals/mcs2022/mcs2022-antimony.pdf</v>
      </c>
    </row>
    <row r="4" spans="1:9" x14ac:dyDescent="0.3">
      <c r="A4" t="s">
        <v>98</v>
      </c>
      <c r="B4" s="3" t="s">
        <v>84</v>
      </c>
      <c r="C4" s="4">
        <v>2600</v>
      </c>
      <c r="D4" s="9">
        <v>2700</v>
      </c>
      <c r="E4" s="4">
        <v>310000</v>
      </c>
      <c r="F4" s="2">
        <f t="shared" si="0"/>
        <v>2.3482871051942304E-2</v>
      </c>
      <c r="G4" s="2">
        <f t="shared" si="1"/>
        <v>2.4747484005792745E-2</v>
      </c>
      <c r="H4" s="2">
        <f t="shared" si="2"/>
        <v>2.6333673122663947E-2</v>
      </c>
      <c r="I4" t="str">
        <f>VLOOKUP(A4,sources!A:B,2,0)</f>
        <v>https://pubs.usgs.gov/periodicals/mcs2022/mcs2022-antimony.pdf</v>
      </c>
    </row>
    <row r="5" spans="1:9" x14ac:dyDescent="0.3">
      <c r="A5" t="s">
        <v>98</v>
      </c>
      <c r="B5" s="3" t="s">
        <v>85</v>
      </c>
      <c r="C5" s="4">
        <v>2200</v>
      </c>
      <c r="D5" s="9">
        <v>2000</v>
      </c>
      <c r="E5" s="4">
        <v>140000</v>
      </c>
      <c r="F5" s="2">
        <f t="shared" si="0"/>
        <v>1.9870121659335795E-2</v>
      </c>
      <c r="G5" s="2">
        <f t="shared" si="1"/>
        <v>1.8331469633920551E-2</v>
      </c>
      <c r="H5" s="2">
        <f t="shared" si="2"/>
        <v>1.1892626571525655E-2</v>
      </c>
      <c r="I5" t="str">
        <f>VLOOKUP(A5,sources!A:B,2,0)</f>
        <v>https://pubs.usgs.gov/periodicals/mcs2022/mcs2022-antimony.pdf</v>
      </c>
    </row>
    <row r="6" spans="1:9" x14ac:dyDescent="0.3">
      <c r="A6" t="s">
        <v>98</v>
      </c>
      <c r="B6" s="3" t="s">
        <v>86</v>
      </c>
      <c r="C6" s="5">
        <v>2</v>
      </c>
      <c r="D6" s="10">
        <v>2</v>
      </c>
      <c r="E6" s="4">
        <v>78000</v>
      </c>
      <c r="F6" s="2">
        <f t="shared" si="0"/>
        <v>1.8063746963032541E-5</v>
      </c>
      <c r="G6" s="2">
        <f t="shared" si="1"/>
        <v>1.8331469633920553E-5</v>
      </c>
      <c r="H6" s="2">
        <f t="shared" si="2"/>
        <v>6.6258919469928644E-3</v>
      </c>
      <c r="I6" t="str">
        <f>VLOOKUP(A6,sources!A:B,2,0)</f>
        <v>https://pubs.usgs.gov/periodicals/mcs2022/mcs2022-antimony.pdf</v>
      </c>
    </row>
    <row r="7" spans="1:9" x14ac:dyDescent="0.3">
      <c r="A7" t="s">
        <v>98</v>
      </c>
      <c r="B7" s="3" t="s">
        <v>87</v>
      </c>
      <c r="C7" s="4">
        <v>61000</v>
      </c>
      <c r="D7" s="9">
        <v>60000</v>
      </c>
      <c r="E7" s="4">
        <v>480000</v>
      </c>
      <c r="F7" s="2">
        <f t="shared" si="0"/>
        <v>0.55094428237249249</v>
      </c>
      <c r="G7" s="2">
        <f t="shared" si="1"/>
        <v>0.54994408901761649</v>
      </c>
      <c r="H7" s="2">
        <f t="shared" si="2"/>
        <v>4.0774719673802244E-2</v>
      </c>
      <c r="I7" t="str">
        <f>VLOOKUP(A7,sources!A:B,2,0)</f>
        <v>https://pubs.usgs.gov/periodicals/mcs2022/mcs2022-antimony.pdf</v>
      </c>
    </row>
    <row r="8" spans="1:9" x14ac:dyDescent="0.3">
      <c r="A8" t="s">
        <v>98</v>
      </c>
      <c r="B8" s="3" t="s">
        <v>88</v>
      </c>
      <c r="C8" s="5">
        <v>80</v>
      </c>
      <c r="D8" s="10">
        <v>80</v>
      </c>
      <c r="E8" s="5">
        <v>0</v>
      </c>
      <c r="F8" s="2">
        <f t="shared" si="0"/>
        <v>7.2254987852130167E-4</v>
      </c>
      <c r="G8" s="2">
        <f t="shared" si="1"/>
        <v>7.3325878535682209E-4</v>
      </c>
      <c r="H8" s="2">
        <f t="shared" si="2"/>
        <v>0</v>
      </c>
      <c r="I8" t="str">
        <f>VLOOKUP(A8,sources!A:B,2,0)</f>
        <v>https://pubs.usgs.gov/periodicals/mcs2022/mcs2022-antimony.pdf</v>
      </c>
    </row>
    <row r="9" spans="1:9" x14ac:dyDescent="0.3">
      <c r="A9" t="s">
        <v>98</v>
      </c>
      <c r="B9" s="3" t="s">
        <v>90</v>
      </c>
      <c r="C9" s="5">
        <v>400</v>
      </c>
      <c r="D9" s="10">
        <v>400</v>
      </c>
      <c r="E9" s="5">
        <v>0</v>
      </c>
      <c r="F9" s="2">
        <f t="shared" si="0"/>
        <v>3.6127493926065082E-3</v>
      </c>
      <c r="G9" s="2">
        <f t="shared" si="1"/>
        <v>3.6662939267841101E-3</v>
      </c>
      <c r="H9" s="2">
        <f t="shared" si="2"/>
        <v>0</v>
      </c>
      <c r="I9" t="str">
        <f>VLOOKUP(A9,sources!A:B,2,0)</f>
        <v>https://pubs.usgs.gov/periodicals/mcs2022/mcs2022-antimony.pdf</v>
      </c>
    </row>
    <row r="10" spans="1:9" x14ac:dyDescent="0.3">
      <c r="A10" t="s">
        <v>98</v>
      </c>
      <c r="B10" s="3" t="s">
        <v>91</v>
      </c>
      <c r="C10" s="5">
        <v>100</v>
      </c>
      <c r="D10" s="10">
        <v>100</v>
      </c>
      <c r="E10" s="5">
        <v>0</v>
      </c>
      <c r="F10" s="2">
        <f t="shared" si="0"/>
        <v>9.0318734815162706E-4</v>
      </c>
      <c r="G10" s="2">
        <f t="shared" si="1"/>
        <v>9.1657348169602753E-4</v>
      </c>
      <c r="H10" s="2">
        <f t="shared" si="2"/>
        <v>0</v>
      </c>
      <c r="I10" t="str">
        <f>VLOOKUP(A10,sources!A:B,2,0)</f>
        <v>https://pubs.usgs.gov/periodicals/mcs2022/mcs2022-antimony.pdf</v>
      </c>
    </row>
    <row r="11" spans="1:9" x14ac:dyDescent="0.3">
      <c r="A11" t="s">
        <v>98</v>
      </c>
      <c r="B11" s="3" t="s">
        <v>92</v>
      </c>
      <c r="C11" s="5">
        <v>0</v>
      </c>
      <c r="D11" s="10">
        <v>0</v>
      </c>
      <c r="E11" s="4">
        <v>260000</v>
      </c>
      <c r="F11" s="2">
        <f t="shared" si="0"/>
        <v>0</v>
      </c>
      <c r="G11" s="2">
        <f t="shared" si="1"/>
        <v>0</v>
      </c>
      <c r="H11" s="2">
        <f t="shared" si="2"/>
        <v>2.2086306489976216E-2</v>
      </c>
      <c r="I11" t="str">
        <f>VLOOKUP(A11,sources!A:B,2,0)</f>
        <v>https://pubs.usgs.gov/periodicals/mcs2022/mcs2022-antimony.pdf</v>
      </c>
    </row>
    <row r="12" spans="1:9" x14ac:dyDescent="0.3">
      <c r="A12" t="s">
        <v>98</v>
      </c>
      <c r="B12" s="3" t="s">
        <v>93</v>
      </c>
      <c r="C12" s="5">
        <v>700</v>
      </c>
      <c r="D12" s="10">
        <v>700</v>
      </c>
      <c r="E12" s="4">
        <v>18000</v>
      </c>
      <c r="F12" s="2">
        <f t="shared" si="0"/>
        <v>6.3223114370613894E-3</v>
      </c>
      <c r="G12" s="2">
        <f t="shared" si="1"/>
        <v>6.416014371872193E-3</v>
      </c>
      <c r="H12" s="2">
        <f t="shared" si="2"/>
        <v>1.5290519877675841E-3</v>
      </c>
      <c r="I12" t="str">
        <f>VLOOKUP(A12,sources!A:B,2,0)</f>
        <v>https://pubs.usgs.gov/periodicals/mcs2022/mcs2022-antimony.pdf</v>
      </c>
    </row>
    <row r="13" spans="1:9" x14ac:dyDescent="0.3">
      <c r="A13" t="s">
        <v>98</v>
      </c>
      <c r="B13" s="3" t="s">
        <v>94</v>
      </c>
      <c r="C13" s="5">
        <v>17</v>
      </c>
      <c r="D13" s="10">
        <v>20</v>
      </c>
      <c r="E13" s="4">
        <v>26000</v>
      </c>
      <c r="F13" s="2">
        <f t="shared" si="0"/>
        <v>1.5354184918577661E-4</v>
      </c>
      <c r="G13" s="2">
        <f t="shared" si="1"/>
        <v>1.8331469633920552E-4</v>
      </c>
      <c r="H13" s="2">
        <f t="shared" si="2"/>
        <v>2.2086306489976213E-3</v>
      </c>
      <c r="I13" t="str">
        <f>VLOOKUP(A13,sources!A:B,2,0)</f>
        <v>https://pubs.usgs.gov/periodicals/mcs2022/mcs2022-antimony.pdf</v>
      </c>
    </row>
    <row r="14" spans="1:9" x14ac:dyDescent="0.3">
      <c r="A14" t="s">
        <v>98</v>
      </c>
      <c r="B14" s="3" t="s">
        <v>99</v>
      </c>
      <c r="C14" s="4">
        <v>25000</v>
      </c>
      <c r="D14" s="9">
        <v>25000</v>
      </c>
      <c r="E14" s="4">
        <v>350000</v>
      </c>
      <c r="F14" s="2">
        <f t="shared" si="0"/>
        <v>0.22579683703790676</v>
      </c>
      <c r="G14" s="2">
        <f t="shared" si="1"/>
        <v>0.2291433704240069</v>
      </c>
      <c r="H14" s="2">
        <f t="shared" si="2"/>
        <v>2.9731566428814134E-2</v>
      </c>
      <c r="I14" t="str">
        <f>VLOOKUP(A14,sources!A:B,2,0)</f>
        <v>https://pubs.usgs.gov/periodicals/mcs2022/mcs2022-antimony.pdf</v>
      </c>
    </row>
    <row r="15" spans="1:9" x14ac:dyDescent="0.3">
      <c r="A15" t="s">
        <v>98</v>
      </c>
      <c r="B15" s="3" t="s">
        <v>95</v>
      </c>
      <c r="C15" s="4">
        <v>13000</v>
      </c>
      <c r="D15" s="9">
        <v>13000</v>
      </c>
      <c r="E15" s="4">
        <v>50000</v>
      </c>
      <c r="F15" s="2">
        <f t="shared" si="0"/>
        <v>0.11741435525971153</v>
      </c>
      <c r="G15" s="2">
        <f t="shared" si="1"/>
        <v>0.11915455262048358</v>
      </c>
      <c r="H15" s="2">
        <f t="shared" si="2"/>
        <v>4.2473666326877336E-3</v>
      </c>
      <c r="I15" t="str">
        <f>VLOOKUP(A15,sources!A:B,2,0)</f>
        <v>https://pubs.usgs.gov/periodicals/mcs2022/mcs2022-antimony.pdf</v>
      </c>
    </row>
    <row r="16" spans="1:9" x14ac:dyDescent="0.3">
      <c r="A16" t="s">
        <v>98</v>
      </c>
      <c r="B16" s="3" t="s">
        <v>96</v>
      </c>
      <c r="C16" s="4">
        <v>1330</v>
      </c>
      <c r="D16" s="9">
        <v>1300</v>
      </c>
      <c r="E16" s="4">
        <v>100000</v>
      </c>
      <c r="F16" s="2">
        <f t="shared" si="0"/>
        <v>1.2012391730416641E-2</v>
      </c>
      <c r="G16" s="2">
        <f t="shared" si="1"/>
        <v>1.1915455262048359E-2</v>
      </c>
      <c r="H16" s="2">
        <f t="shared" si="2"/>
        <v>8.4947332653754672E-3</v>
      </c>
      <c r="I16" t="str">
        <f>VLOOKUP(A16,sources!A:B,2,0)</f>
        <v>https://pubs.usgs.gov/periodicals/mcs2022/mcs2022-antimony.pdf</v>
      </c>
    </row>
    <row r="17" spans="1:9" x14ac:dyDescent="0.3">
      <c r="A17" t="s">
        <v>98</v>
      </c>
      <c r="B17" s="3" t="s">
        <v>97</v>
      </c>
      <c r="C17" s="5">
        <v>390</v>
      </c>
      <c r="D17" s="10">
        <v>400</v>
      </c>
      <c r="E17" s="5">
        <v>0</v>
      </c>
      <c r="F17" s="2">
        <f t="shared" si="0"/>
        <v>3.5224306577913457E-3</v>
      </c>
      <c r="G17" s="2">
        <f t="shared" si="1"/>
        <v>3.6662939267841101E-3</v>
      </c>
      <c r="H17" s="2">
        <f t="shared" si="2"/>
        <v>0</v>
      </c>
      <c r="I17" t="str">
        <f>VLOOKUP(A17,sources!A:B,2,0)</f>
        <v>https://pubs.usgs.gov/periodicals/mcs2022/mcs2022-antimony.pdf</v>
      </c>
    </row>
    <row r="18" spans="1:9" x14ac:dyDescent="0.3">
      <c r="A18" s="6" t="s">
        <v>107</v>
      </c>
      <c r="B18" s="15" t="s">
        <v>82</v>
      </c>
      <c r="C18" s="5">
        <v>0</v>
      </c>
      <c r="D18" s="10">
        <v>0</v>
      </c>
      <c r="E18" s="5">
        <v>0</v>
      </c>
      <c r="F18" s="2">
        <f t="shared" si="0"/>
        <v>0</v>
      </c>
      <c r="G18" s="2">
        <f t="shared" si="1"/>
        <v>0</v>
      </c>
      <c r="H18" s="2" t="e">
        <f t="shared" si="2"/>
        <v>#DIV/0!</v>
      </c>
      <c r="I18" t="str">
        <f>VLOOKUP(A18,sources!A:B,2,0)</f>
        <v>https://pubs.usgs.gov/periodicals/mcs2022/mcs2022-arsenic.pdf</v>
      </c>
    </row>
    <row r="19" spans="1:9" x14ac:dyDescent="0.3">
      <c r="A19" s="6" t="s">
        <v>107</v>
      </c>
      <c r="B19" s="15" t="s">
        <v>103</v>
      </c>
      <c r="C19" s="4">
        <v>1000</v>
      </c>
      <c r="D19" s="9">
        <v>1000</v>
      </c>
      <c r="E19" s="5">
        <v>0</v>
      </c>
      <c r="F19" s="2">
        <f t="shared" si="0"/>
        <v>1.6677785190126752E-2</v>
      </c>
      <c r="G19" s="2">
        <f t="shared" si="1"/>
        <v>1.6863406408094434E-2</v>
      </c>
      <c r="H19" s="2" t="e">
        <f t="shared" si="2"/>
        <v>#DIV/0!</v>
      </c>
      <c r="I19" t="str">
        <f>VLOOKUP(A19,sources!A:B,2,0)</f>
        <v>https://pubs.usgs.gov/periodicals/mcs2022/mcs2022-arsenic.pdf</v>
      </c>
    </row>
    <row r="20" spans="1:9" x14ac:dyDescent="0.3">
      <c r="A20" s="6" t="s">
        <v>107</v>
      </c>
      <c r="B20" s="15" t="s">
        <v>84</v>
      </c>
      <c r="C20" s="5">
        <v>100</v>
      </c>
      <c r="D20" s="10">
        <v>160</v>
      </c>
      <c r="E20" s="5">
        <v>0</v>
      </c>
      <c r="F20" s="2">
        <f t="shared" si="0"/>
        <v>1.667778519012675E-3</v>
      </c>
      <c r="G20" s="2">
        <f t="shared" si="1"/>
        <v>2.6981450252951096E-3</v>
      </c>
      <c r="H20" s="2" t="e">
        <f t="shared" si="2"/>
        <v>#DIV/0!</v>
      </c>
      <c r="I20" t="str">
        <f>VLOOKUP(A20,sources!A:B,2,0)</f>
        <v>https://pubs.usgs.gov/periodicals/mcs2022/mcs2022-arsenic.pdf</v>
      </c>
    </row>
    <row r="21" spans="1:9" x14ac:dyDescent="0.3">
      <c r="A21" s="6" t="s">
        <v>107</v>
      </c>
      <c r="B21" s="15" t="s">
        <v>87</v>
      </c>
      <c r="C21" s="4">
        <v>24000</v>
      </c>
      <c r="D21" s="9">
        <v>24000</v>
      </c>
      <c r="E21" s="5">
        <v>0</v>
      </c>
      <c r="F21" s="2">
        <f t="shared" si="0"/>
        <v>0.40026684456304201</v>
      </c>
      <c r="G21" s="2">
        <f t="shared" si="1"/>
        <v>0.40472175379426645</v>
      </c>
      <c r="H21" s="2" t="e">
        <f t="shared" si="2"/>
        <v>#DIV/0!</v>
      </c>
      <c r="I21" t="str">
        <f>VLOOKUP(A21,sources!A:B,2,0)</f>
        <v>https://pubs.usgs.gov/periodicals/mcs2022/mcs2022-arsenic.pdf</v>
      </c>
    </row>
    <row r="22" spans="1:9" x14ac:dyDescent="0.3">
      <c r="A22" s="6" t="s">
        <v>107</v>
      </c>
      <c r="B22" s="15" t="s">
        <v>104</v>
      </c>
      <c r="C22" s="5">
        <v>40</v>
      </c>
      <c r="D22" s="10">
        <v>40</v>
      </c>
      <c r="E22" s="5">
        <v>0</v>
      </c>
      <c r="F22" s="2">
        <f t="shared" si="0"/>
        <v>6.6711140760506999E-4</v>
      </c>
      <c r="G22" s="2">
        <f t="shared" si="1"/>
        <v>6.7453625632377741E-4</v>
      </c>
      <c r="H22" s="2" t="e">
        <f t="shared" si="2"/>
        <v>#DIV/0!</v>
      </c>
      <c r="I22" t="str">
        <f>VLOOKUP(A22,sources!A:B,2,0)</f>
        <v>https://pubs.usgs.gov/periodicals/mcs2022/mcs2022-arsenic.pdf</v>
      </c>
    </row>
    <row r="23" spans="1:9" x14ac:dyDescent="0.3">
      <c r="A23" s="6" t="s">
        <v>107</v>
      </c>
      <c r="B23" s="15" t="s">
        <v>105</v>
      </c>
      <c r="C23" s="4">
        <v>7700</v>
      </c>
      <c r="D23" s="9">
        <v>7000</v>
      </c>
      <c r="E23" s="5">
        <v>0</v>
      </c>
      <c r="F23" s="2">
        <f t="shared" si="0"/>
        <v>0.12841894596397599</v>
      </c>
      <c r="G23" s="2">
        <f t="shared" si="1"/>
        <v>0.11804384485666104</v>
      </c>
      <c r="H23" s="2" t="e">
        <f t="shared" si="2"/>
        <v>#DIV/0!</v>
      </c>
      <c r="I23" t="str">
        <f>VLOOKUP(A23,sources!A:B,2,0)</f>
        <v>https://pubs.usgs.gov/periodicals/mcs2022/mcs2022-arsenic.pdf</v>
      </c>
    </row>
    <row r="24" spans="1:9" x14ac:dyDescent="0.3">
      <c r="A24" s="6" t="s">
        <v>107</v>
      </c>
      <c r="B24" s="15" t="s">
        <v>106</v>
      </c>
      <c r="C24" s="4">
        <v>27000</v>
      </c>
      <c r="D24" s="9">
        <v>27000</v>
      </c>
      <c r="E24" s="5">
        <v>0</v>
      </c>
      <c r="F24" s="2">
        <f t="shared" si="0"/>
        <v>0.45030020013342226</v>
      </c>
      <c r="G24" s="2">
        <f t="shared" si="1"/>
        <v>0.45531197301854975</v>
      </c>
      <c r="H24" s="2" t="e">
        <f t="shared" si="2"/>
        <v>#DIV/0!</v>
      </c>
      <c r="I24" t="str">
        <f>VLOOKUP(A24,sources!A:B,2,0)</f>
        <v>https://pubs.usgs.gov/periodicals/mcs2022/mcs2022-arsenic.pdf</v>
      </c>
    </row>
    <row r="25" spans="1:9" x14ac:dyDescent="0.3">
      <c r="A25" s="6" t="s">
        <v>107</v>
      </c>
      <c r="B25" s="15" t="s">
        <v>99</v>
      </c>
      <c r="C25" s="5">
        <v>120</v>
      </c>
      <c r="D25" s="10">
        <v>100</v>
      </c>
      <c r="E25" s="5">
        <v>0</v>
      </c>
      <c r="F25" s="2">
        <f t="shared" si="0"/>
        <v>2.0013342228152103E-3</v>
      </c>
      <c r="G25" s="2">
        <f t="shared" si="1"/>
        <v>1.6863406408094434E-3</v>
      </c>
      <c r="H25" s="2" t="e">
        <f t="shared" si="2"/>
        <v>#DIV/0!</v>
      </c>
      <c r="I25" t="str">
        <f>VLOOKUP(A25,sources!A:B,2,0)</f>
        <v>https://pubs.usgs.gov/periodicals/mcs2022/mcs2022-arsenic.pdf</v>
      </c>
    </row>
    <row r="26" spans="1:9" x14ac:dyDescent="0.3">
      <c r="A26" s="16" t="s">
        <v>114</v>
      </c>
      <c r="B26" s="15" t="s">
        <v>82</v>
      </c>
      <c r="C26" s="5">
        <v>165</v>
      </c>
      <c r="D26" s="10">
        <v>170</v>
      </c>
      <c r="E26" s="5">
        <v>0</v>
      </c>
      <c r="F26" s="2">
        <f t="shared" si="0"/>
        <v>0.65737051792828682</v>
      </c>
      <c r="G26" s="2">
        <f t="shared" si="1"/>
        <v>0.6640625</v>
      </c>
      <c r="H26" s="2" t="e">
        <f t="shared" si="2"/>
        <v>#DIV/0!</v>
      </c>
      <c r="I26" t="str">
        <f>VLOOKUP(A26,sources!A:B,2,0)</f>
        <v>https://pubs.usgs.gov/periodicals/mcs2022/mcs2022-beryllium.pdf</v>
      </c>
    </row>
    <row r="27" spans="1:9" x14ac:dyDescent="0.3">
      <c r="A27" s="16" t="s">
        <v>114</v>
      </c>
      <c r="B27" s="15" t="s">
        <v>108</v>
      </c>
      <c r="C27" s="5">
        <v>3</v>
      </c>
      <c r="D27" s="10">
        <v>3</v>
      </c>
      <c r="E27" s="5">
        <v>0</v>
      </c>
      <c r="F27" s="2">
        <f t="shared" si="0"/>
        <v>1.1952191235059761E-2</v>
      </c>
      <c r="G27" s="2">
        <f t="shared" si="1"/>
        <v>1.171875E-2</v>
      </c>
      <c r="H27" s="2" t="e">
        <f t="shared" si="2"/>
        <v>#DIV/0!</v>
      </c>
      <c r="I27" t="str">
        <f>VLOOKUP(A27,sources!A:B,2,0)</f>
        <v>https://pubs.usgs.gov/periodicals/mcs2022/mcs2022-beryllium.pdf</v>
      </c>
    </row>
    <row r="28" spans="1:9" x14ac:dyDescent="0.3">
      <c r="A28" s="16" t="s">
        <v>114</v>
      </c>
      <c r="B28" s="15" t="s">
        <v>87</v>
      </c>
      <c r="C28" s="5">
        <v>70</v>
      </c>
      <c r="D28" s="10">
        <v>70</v>
      </c>
      <c r="E28" s="5">
        <v>0</v>
      </c>
      <c r="F28" s="2">
        <f t="shared" si="0"/>
        <v>0.2788844621513944</v>
      </c>
      <c r="G28" s="2">
        <f t="shared" si="1"/>
        <v>0.2734375</v>
      </c>
      <c r="H28" s="2" t="e">
        <f t="shared" si="2"/>
        <v>#DIV/0!</v>
      </c>
      <c r="I28" t="str">
        <f>VLOOKUP(A28,sources!A:B,2,0)</f>
        <v>https://pubs.usgs.gov/periodicals/mcs2022/mcs2022-beryllium.pdf</v>
      </c>
    </row>
    <row r="29" spans="1:9" x14ac:dyDescent="0.3">
      <c r="A29" s="16" t="s">
        <v>114</v>
      </c>
      <c r="B29" s="15" t="s">
        <v>109</v>
      </c>
      <c r="C29" s="5">
        <v>1</v>
      </c>
      <c r="D29" s="10">
        <v>1</v>
      </c>
      <c r="E29" s="5">
        <v>0</v>
      </c>
      <c r="F29" s="2">
        <f t="shared" si="0"/>
        <v>3.9840637450199202E-3</v>
      </c>
      <c r="G29" s="2">
        <f t="shared" si="1"/>
        <v>3.90625E-3</v>
      </c>
      <c r="H29" s="2" t="e">
        <f t="shared" si="2"/>
        <v>#DIV/0!</v>
      </c>
      <c r="I29" t="str">
        <f>VLOOKUP(A29,sources!A:B,2,0)</f>
        <v>https://pubs.usgs.gov/periodicals/mcs2022/mcs2022-beryllium.pdf</v>
      </c>
    </row>
    <row r="30" spans="1:9" x14ac:dyDescent="0.3">
      <c r="A30" s="16" t="s">
        <v>114</v>
      </c>
      <c r="B30" s="15" t="s">
        <v>110</v>
      </c>
      <c r="C30" s="5">
        <v>3</v>
      </c>
      <c r="D30" s="10">
        <v>3</v>
      </c>
      <c r="E30" s="5">
        <v>0</v>
      </c>
      <c r="F30" s="2">
        <f t="shared" si="0"/>
        <v>1.1952191235059761E-2</v>
      </c>
      <c r="G30" s="2">
        <f t="shared" si="1"/>
        <v>1.171875E-2</v>
      </c>
      <c r="H30" s="2" t="e">
        <f t="shared" si="2"/>
        <v>#DIV/0!</v>
      </c>
      <c r="I30" t="str">
        <f>VLOOKUP(A30,sources!A:B,2,0)</f>
        <v>https://pubs.usgs.gov/periodicals/mcs2022/mcs2022-beryllium.pdf</v>
      </c>
    </row>
    <row r="31" spans="1:9" x14ac:dyDescent="0.3">
      <c r="A31" s="16" t="s">
        <v>114</v>
      </c>
      <c r="B31" s="15" t="s">
        <v>111</v>
      </c>
      <c r="C31" s="5">
        <v>1</v>
      </c>
      <c r="D31" s="10">
        <v>1</v>
      </c>
      <c r="E31" s="5">
        <v>0</v>
      </c>
      <c r="F31" s="2">
        <f t="shared" si="0"/>
        <v>3.9840637450199202E-3</v>
      </c>
      <c r="G31" s="2">
        <f t="shared" si="1"/>
        <v>3.90625E-3</v>
      </c>
      <c r="H31" s="2" t="e">
        <f t="shared" si="2"/>
        <v>#DIV/0!</v>
      </c>
      <c r="I31" t="str">
        <f>VLOOKUP(A31,sources!A:B,2,0)</f>
        <v>https://pubs.usgs.gov/periodicals/mcs2022/mcs2022-beryllium.pdf</v>
      </c>
    </row>
    <row r="32" spans="1:9" x14ac:dyDescent="0.3">
      <c r="A32" s="16" t="s">
        <v>114</v>
      </c>
      <c r="B32" s="15" t="s">
        <v>112</v>
      </c>
      <c r="C32" s="5">
        <v>1</v>
      </c>
      <c r="D32" s="10">
        <v>1</v>
      </c>
      <c r="E32" s="5">
        <v>0</v>
      </c>
      <c r="F32" s="2">
        <f t="shared" si="0"/>
        <v>3.9840637450199202E-3</v>
      </c>
      <c r="G32" s="2">
        <f t="shared" si="1"/>
        <v>3.90625E-3</v>
      </c>
      <c r="H32" s="2" t="e">
        <f t="shared" si="2"/>
        <v>#DIV/0!</v>
      </c>
      <c r="I32" t="str">
        <f>VLOOKUP(A32,sources!A:B,2,0)</f>
        <v>https://pubs.usgs.gov/periodicals/mcs2022/mcs2022-beryllium.pdf</v>
      </c>
    </row>
    <row r="33" spans="1:9" x14ac:dyDescent="0.3">
      <c r="A33" s="16" t="s">
        <v>114</v>
      </c>
      <c r="B33" s="15" t="s">
        <v>113</v>
      </c>
      <c r="C33" s="5">
        <v>7</v>
      </c>
      <c r="D33" s="10">
        <v>7</v>
      </c>
      <c r="E33" s="5">
        <v>0</v>
      </c>
      <c r="F33" s="2">
        <f t="shared" si="0"/>
        <v>2.7888446215139442E-2</v>
      </c>
      <c r="G33" s="2">
        <f t="shared" si="1"/>
        <v>2.734375E-2</v>
      </c>
      <c r="H33" s="2" t="e">
        <f t="shared" si="2"/>
        <v>#DIV/0!</v>
      </c>
      <c r="I33" t="str">
        <f>VLOOKUP(A33,sources!A:B,2,0)</f>
        <v>https://pubs.usgs.gov/periodicals/mcs2022/mcs2022-beryllium.pdf</v>
      </c>
    </row>
    <row r="34" spans="1:9" x14ac:dyDescent="0.3">
      <c r="A34" s="16" t="s">
        <v>117</v>
      </c>
      <c r="B34" s="15" t="s">
        <v>82</v>
      </c>
      <c r="C34" s="5">
        <v>0</v>
      </c>
      <c r="D34" s="10">
        <v>0</v>
      </c>
      <c r="E34" s="5">
        <v>0</v>
      </c>
      <c r="F34" s="2">
        <f t="shared" si="0"/>
        <v>0</v>
      </c>
      <c r="G34" s="2">
        <f t="shared" si="1"/>
        <v>0</v>
      </c>
      <c r="H34" s="2" t="e">
        <f t="shared" si="2"/>
        <v>#DIV/0!</v>
      </c>
      <c r="I34" t="str">
        <f>VLOOKUP(A34,sources!A:B,2,0)</f>
        <v>https://pubs.usgs.gov/periodicals/mcs2022/mcs2022-bismuth.pdf</v>
      </c>
    </row>
    <row r="35" spans="1:9" x14ac:dyDescent="0.3">
      <c r="A35" s="16" t="s">
        <v>117</v>
      </c>
      <c r="B35" s="15" t="s">
        <v>84</v>
      </c>
      <c r="C35" s="5">
        <v>30</v>
      </c>
      <c r="D35" s="10">
        <v>60</v>
      </c>
      <c r="E35" s="5">
        <v>0</v>
      </c>
      <c r="F35" s="2">
        <f t="shared" si="0"/>
        <v>1.5877216194760519E-3</v>
      </c>
      <c r="G35" s="2">
        <f t="shared" si="1"/>
        <v>3.1595576619273301E-3</v>
      </c>
      <c r="H35" s="2" t="e">
        <f t="shared" si="2"/>
        <v>#DIV/0!</v>
      </c>
      <c r="I35" t="str">
        <f>VLOOKUP(A35,sources!A:B,2,0)</f>
        <v>https://pubs.usgs.gov/periodicals/mcs2022/mcs2022-bismuth.pdf</v>
      </c>
    </row>
    <row r="36" spans="1:9" x14ac:dyDescent="0.3">
      <c r="A36" s="16" t="s">
        <v>117</v>
      </c>
      <c r="B36" s="15" t="s">
        <v>115</v>
      </c>
      <c r="C36" s="5">
        <v>50</v>
      </c>
      <c r="D36" s="10">
        <v>50</v>
      </c>
      <c r="E36" s="5">
        <v>0</v>
      </c>
      <c r="F36" s="2">
        <f t="shared" si="0"/>
        <v>2.6462026991267533E-3</v>
      </c>
      <c r="G36" s="2">
        <f t="shared" si="1"/>
        <v>2.6329647182727752E-3</v>
      </c>
      <c r="H36" s="2" t="e">
        <f t="shared" si="2"/>
        <v>#DIV/0!</v>
      </c>
      <c r="I36" t="str">
        <f>VLOOKUP(A36,sources!A:B,2,0)</f>
        <v>https://pubs.usgs.gov/periodicals/mcs2022/mcs2022-bismuth.pdf</v>
      </c>
    </row>
    <row r="37" spans="1:9" x14ac:dyDescent="0.3">
      <c r="A37" s="16" t="s">
        <v>117</v>
      </c>
      <c r="B37" s="15" t="s">
        <v>86</v>
      </c>
      <c r="C37" s="5">
        <v>35</v>
      </c>
      <c r="D37" s="10">
        <v>30</v>
      </c>
      <c r="E37" s="5">
        <v>0</v>
      </c>
      <c r="F37" s="2">
        <f t="shared" si="0"/>
        <v>1.8523418893887271E-3</v>
      </c>
      <c r="G37" s="2">
        <f t="shared" si="1"/>
        <v>1.5797788309636651E-3</v>
      </c>
      <c r="H37" s="2" t="e">
        <f t="shared" si="2"/>
        <v>#DIV/0!</v>
      </c>
      <c r="I37" t="str">
        <f>VLOOKUP(A37,sources!A:B,2,0)</f>
        <v>https://pubs.usgs.gov/periodicals/mcs2022/mcs2022-bismuth.pdf</v>
      </c>
    </row>
    <row r="38" spans="1:9" x14ac:dyDescent="0.3">
      <c r="A38" s="16" t="s">
        <v>117</v>
      </c>
      <c r="B38" s="15" t="s">
        <v>87</v>
      </c>
      <c r="C38" s="4">
        <v>16000</v>
      </c>
      <c r="D38" s="9">
        <v>16000</v>
      </c>
      <c r="E38" s="5">
        <v>0</v>
      </c>
      <c r="F38" s="2">
        <f t="shared" si="0"/>
        <v>0.84678486372056094</v>
      </c>
      <c r="G38" s="2">
        <f t="shared" si="1"/>
        <v>0.84254870984728802</v>
      </c>
      <c r="H38" s="2" t="e">
        <f t="shared" si="2"/>
        <v>#DIV/0!</v>
      </c>
      <c r="I38" t="str">
        <f>VLOOKUP(A38,sources!A:B,2,0)</f>
        <v>https://pubs.usgs.gov/periodicals/mcs2022/mcs2022-bismuth.pdf</v>
      </c>
    </row>
    <row r="39" spans="1:9" x14ac:dyDescent="0.3">
      <c r="A39" s="16" t="s">
        <v>117</v>
      </c>
      <c r="B39" s="15" t="s">
        <v>104</v>
      </c>
      <c r="C39" s="5">
        <v>570</v>
      </c>
      <c r="D39" s="10">
        <v>600</v>
      </c>
      <c r="E39" s="5">
        <v>0</v>
      </c>
      <c r="F39" s="2">
        <f t="shared" si="0"/>
        <v>3.0166710770044985E-2</v>
      </c>
      <c r="G39" s="2">
        <f t="shared" si="1"/>
        <v>3.15955766192733E-2</v>
      </c>
      <c r="H39" s="2" t="e">
        <f t="shared" si="2"/>
        <v>#DIV/0!</v>
      </c>
      <c r="I39" t="str">
        <f>VLOOKUP(A39,sources!A:B,2,0)</f>
        <v>https://pubs.usgs.gov/periodicals/mcs2022/mcs2022-bismuth.pdf</v>
      </c>
    </row>
    <row r="40" spans="1:9" x14ac:dyDescent="0.3">
      <c r="A40" s="16" t="s">
        <v>117</v>
      </c>
      <c r="B40" s="15" t="s">
        <v>91</v>
      </c>
      <c r="C40" s="5">
        <v>230</v>
      </c>
      <c r="D40" s="10">
        <v>240</v>
      </c>
      <c r="E40" s="5">
        <v>0</v>
      </c>
      <c r="F40" s="2">
        <f t="shared" si="0"/>
        <v>1.2172532415983064E-2</v>
      </c>
      <c r="G40" s="2">
        <f t="shared" si="1"/>
        <v>1.2638230647709321E-2</v>
      </c>
      <c r="H40" s="2" t="e">
        <f t="shared" si="2"/>
        <v>#DIV/0!</v>
      </c>
      <c r="I40" t="str">
        <f>VLOOKUP(A40,sources!A:B,2,0)</f>
        <v>https://pubs.usgs.gov/periodicals/mcs2022/mcs2022-bismuth.pdf</v>
      </c>
    </row>
    <row r="41" spans="1:9" x14ac:dyDescent="0.3">
      <c r="A41" s="16" t="s">
        <v>117</v>
      </c>
      <c r="B41" s="15" t="s">
        <v>200</v>
      </c>
      <c r="C41" s="5">
        <v>970</v>
      </c>
      <c r="D41" s="9">
        <v>1000</v>
      </c>
      <c r="E41" s="5">
        <v>0</v>
      </c>
      <c r="F41" s="2">
        <f t="shared" si="0"/>
        <v>5.1336332363059012E-2</v>
      </c>
      <c r="G41" s="2">
        <f t="shared" si="1"/>
        <v>5.2659294365455502E-2</v>
      </c>
      <c r="H41" s="2" t="e">
        <f t="shared" si="2"/>
        <v>#DIV/0!</v>
      </c>
      <c r="I41" t="str">
        <f>VLOOKUP(A41,sources!A:B,2,0)</f>
        <v>https://pubs.usgs.gov/periodicals/mcs2022/mcs2022-bismuth.pdf</v>
      </c>
    </row>
    <row r="42" spans="1:9" x14ac:dyDescent="0.3">
      <c r="A42" s="16" t="s">
        <v>117</v>
      </c>
      <c r="B42" s="15" t="s">
        <v>116</v>
      </c>
      <c r="C42" s="4">
        <v>1000</v>
      </c>
      <c r="D42" s="9">
        <v>1000</v>
      </c>
      <c r="E42" s="5">
        <v>0</v>
      </c>
      <c r="F42" s="2">
        <f t="shared" si="0"/>
        <v>5.2924053982535059E-2</v>
      </c>
      <c r="G42" s="2">
        <f t="shared" si="1"/>
        <v>5.2659294365455502E-2</v>
      </c>
      <c r="H42" s="2" t="e">
        <f t="shared" si="2"/>
        <v>#DIV/0!</v>
      </c>
      <c r="I42" t="str">
        <f>VLOOKUP(A42,sources!A:B,2,0)</f>
        <v>https://pubs.usgs.gov/periodicals/mcs2022/mcs2022-bismuth.pdf</v>
      </c>
    </row>
    <row r="43" spans="1:9" x14ac:dyDescent="0.3">
      <c r="A43" s="16" t="s">
        <v>117</v>
      </c>
      <c r="B43" s="15" t="s">
        <v>93</v>
      </c>
      <c r="C43" s="5">
        <v>10</v>
      </c>
      <c r="D43" s="10">
        <v>10</v>
      </c>
      <c r="E43" s="5">
        <v>0</v>
      </c>
      <c r="F43" s="2">
        <f t="shared" si="0"/>
        <v>5.2924053982535059E-4</v>
      </c>
      <c r="G43" s="2">
        <f t="shared" si="1"/>
        <v>5.2659294365455498E-4</v>
      </c>
      <c r="H43" s="2" t="e">
        <f t="shared" si="2"/>
        <v>#DIV/0!</v>
      </c>
      <c r="I43" t="str">
        <f>VLOOKUP(A43,sources!A:B,2,0)</f>
        <v>https://pubs.usgs.gov/periodicals/mcs2022/mcs2022-bismuth.pdf</v>
      </c>
    </row>
    <row r="44" spans="1:9" x14ac:dyDescent="0.3">
      <c r="A44" s="16" t="s">
        <v>121</v>
      </c>
      <c r="B44" s="3" t="s">
        <v>82</v>
      </c>
      <c r="C44" s="5">
        <v>0</v>
      </c>
      <c r="D44" s="10">
        <v>0</v>
      </c>
      <c r="E44" s="4">
        <v>40000</v>
      </c>
      <c r="F44" s="2">
        <f t="shared" si="0"/>
        <v>0</v>
      </c>
      <c r="G44" s="2">
        <f t="shared" si="1"/>
        <v>0</v>
      </c>
      <c r="H44" s="2">
        <f t="shared" si="2"/>
        <v>2.9784065524944156E-2</v>
      </c>
      <c r="I44" t="str">
        <f>VLOOKUP(A44,sources!A:B,2,0)</f>
        <v>https://pubs.usgs.gov/periodicals/mcs2022/mcs2022-boron.pdf</v>
      </c>
    </row>
    <row r="45" spans="1:9" x14ac:dyDescent="0.3">
      <c r="A45" s="16" t="s">
        <v>121</v>
      </c>
      <c r="B45" s="3" t="s">
        <v>118</v>
      </c>
      <c r="C45" s="5">
        <v>71</v>
      </c>
      <c r="D45" s="10">
        <v>71</v>
      </c>
      <c r="E45" s="5">
        <v>0</v>
      </c>
      <c r="F45" s="2">
        <f t="shared" si="0"/>
        <v>2.1443672606463304E-2</v>
      </c>
      <c r="G45" s="2">
        <f t="shared" si="1"/>
        <v>2.4390243902439025E-2</v>
      </c>
      <c r="H45" s="2">
        <f t="shared" si="2"/>
        <v>0</v>
      </c>
      <c r="I45" t="str">
        <f>VLOOKUP(A45,sources!A:B,2,0)</f>
        <v>https://pubs.usgs.gov/periodicals/mcs2022/mcs2022-boron.pdf</v>
      </c>
    </row>
    <row r="46" spans="1:9" x14ac:dyDescent="0.3">
      <c r="A46" s="16" t="s">
        <v>121</v>
      </c>
      <c r="B46" s="3" t="s">
        <v>84</v>
      </c>
      <c r="C46" s="5">
        <v>200</v>
      </c>
      <c r="D46" s="10">
        <v>210</v>
      </c>
      <c r="E46" s="5">
        <v>0</v>
      </c>
      <c r="F46" s="2">
        <f t="shared" si="0"/>
        <v>6.0404711567502267E-2</v>
      </c>
      <c r="G46" s="2">
        <f t="shared" si="1"/>
        <v>7.2140158021298528E-2</v>
      </c>
      <c r="H46" s="2">
        <f t="shared" si="2"/>
        <v>0</v>
      </c>
      <c r="I46" t="str">
        <f>VLOOKUP(A46,sources!A:B,2,0)</f>
        <v>https://pubs.usgs.gov/periodicals/mcs2022/mcs2022-boron.pdf</v>
      </c>
    </row>
    <row r="47" spans="1:9" x14ac:dyDescent="0.3">
      <c r="A47" s="16" t="s">
        <v>121</v>
      </c>
      <c r="B47" s="3" t="s">
        <v>119</v>
      </c>
      <c r="C47" s="5">
        <v>350</v>
      </c>
      <c r="D47" s="10">
        <v>300</v>
      </c>
      <c r="E47" s="4">
        <v>35000</v>
      </c>
      <c r="F47" s="2">
        <f t="shared" si="0"/>
        <v>0.10570824524312897</v>
      </c>
      <c r="G47" s="2">
        <f t="shared" si="1"/>
        <v>0.10305736860185503</v>
      </c>
      <c r="H47" s="2">
        <f t="shared" si="2"/>
        <v>2.6061057334326135E-2</v>
      </c>
      <c r="I47" t="str">
        <f>VLOOKUP(A47,sources!A:B,2,0)</f>
        <v>https://pubs.usgs.gov/periodicals/mcs2022/mcs2022-boron.pdf</v>
      </c>
    </row>
    <row r="48" spans="1:9" x14ac:dyDescent="0.3">
      <c r="A48" s="16" t="s">
        <v>121</v>
      </c>
      <c r="B48" s="3" t="s">
        <v>87</v>
      </c>
      <c r="C48" s="5">
        <v>380</v>
      </c>
      <c r="D48" s="10">
        <v>380</v>
      </c>
      <c r="E48" s="4">
        <v>24000</v>
      </c>
      <c r="F48" s="2">
        <f t="shared" si="0"/>
        <v>0.1147689519782543</v>
      </c>
      <c r="G48" s="2">
        <f t="shared" si="1"/>
        <v>0.1305393335623497</v>
      </c>
      <c r="H48" s="2">
        <f t="shared" si="2"/>
        <v>1.7870439314966492E-2</v>
      </c>
      <c r="I48" t="str">
        <f>VLOOKUP(A48,sources!A:B,2,0)</f>
        <v>https://pubs.usgs.gov/periodicals/mcs2022/mcs2022-boron.pdf</v>
      </c>
    </row>
    <row r="49" spans="1:9" x14ac:dyDescent="0.3">
      <c r="A49" s="16" t="s">
        <v>121</v>
      </c>
      <c r="B49" s="3" t="s">
        <v>120</v>
      </c>
      <c r="C49" s="5">
        <v>120</v>
      </c>
      <c r="D49" s="10">
        <v>120</v>
      </c>
      <c r="E49" s="5">
        <v>0</v>
      </c>
      <c r="F49" s="2">
        <f t="shared" si="0"/>
        <v>3.6242826940501356E-2</v>
      </c>
      <c r="G49" s="2">
        <f t="shared" si="1"/>
        <v>4.1222947440742015E-2</v>
      </c>
      <c r="H49" s="2">
        <f t="shared" si="2"/>
        <v>0</v>
      </c>
      <c r="I49" t="str">
        <f>VLOOKUP(A49,sources!A:B,2,0)</f>
        <v>https://pubs.usgs.gov/periodicals/mcs2022/mcs2022-boron.pdf</v>
      </c>
    </row>
    <row r="50" spans="1:9" x14ac:dyDescent="0.3">
      <c r="A50" s="16" t="s">
        <v>121</v>
      </c>
      <c r="B50" s="3" t="s">
        <v>106</v>
      </c>
      <c r="C50" s="5">
        <v>110</v>
      </c>
      <c r="D50" s="10">
        <v>50</v>
      </c>
      <c r="E50" s="4">
        <v>4000</v>
      </c>
      <c r="F50" s="2">
        <f t="shared" si="0"/>
        <v>3.3222591362126248E-2</v>
      </c>
      <c r="G50" s="2">
        <f t="shared" si="1"/>
        <v>1.7176228100309172E-2</v>
      </c>
      <c r="H50" s="2">
        <f t="shared" si="2"/>
        <v>2.9784065524944155E-3</v>
      </c>
      <c r="I50" t="str">
        <f>VLOOKUP(A50,sources!A:B,2,0)</f>
        <v>https://pubs.usgs.gov/periodicals/mcs2022/mcs2022-boron.pdf</v>
      </c>
    </row>
    <row r="51" spans="1:9" x14ac:dyDescent="0.3">
      <c r="A51" s="16" t="s">
        <v>121</v>
      </c>
      <c r="B51" s="3" t="s">
        <v>99</v>
      </c>
      <c r="C51" s="5">
        <v>80</v>
      </c>
      <c r="D51" s="10">
        <v>80</v>
      </c>
      <c r="E51" s="4">
        <v>40000</v>
      </c>
      <c r="F51" s="2">
        <f t="shared" si="0"/>
        <v>2.4161884627000908E-2</v>
      </c>
      <c r="G51" s="2">
        <f t="shared" si="1"/>
        <v>2.7481964960494674E-2</v>
      </c>
      <c r="H51" s="2">
        <f t="shared" si="2"/>
        <v>2.9784065524944156E-2</v>
      </c>
      <c r="I51" t="str">
        <f>VLOOKUP(A51,sources!A:B,2,0)</f>
        <v>https://pubs.usgs.gov/periodicals/mcs2022/mcs2022-boron.pdf</v>
      </c>
    </row>
    <row r="52" spans="1:9" x14ac:dyDescent="0.3">
      <c r="A52" s="16" t="s">
        <v>121</v>
      </c>
      <c r="B52" s="3" t="s">
        <v>96</v>
      </c>
      <c r="C52" s="4">
        <v>2000</v>
      </c>
      <c r="D52" s="9">
        <v>1700</v>
      </c>
      <c r="E52" s="4">
        <v>1200000</v>
      </c>
      <c r="F52" s="2">
        <f t="shared" si="0"/>
        <v>0.60404711567502267</v>
      </c>
      <c r="G52" s="2">
        <f t="shared" si="1"/>
        <v>0.58399175541051185</v>
      </c>
      <c r="H52" s="2">
        <f t="shared" si="2"/>
        <v>0.89352196574832465</v>
      </c>
      <c r="I52" t="str">
        <f>VLOOKUP(A52,sources!A:B,2,0)</f>
        <v>https://pubs.usgs.gov/periodicals/mcs2022/mcs2022-boron.pdf</v>
      </c>
    </row>
    <row r="53" spans="1:9" x14ac:dyDescent="0.3">
      <c r="A53" s="16" t="s">
        <v>127</v>
      </c>
      <c r="B53" s="3" t="s">
        <v>82</v>
      </c>
      <c r="C53" s="5">
        <v>0</v>
      </c>
      <c r="D53" s="10">
        <v>0</v>
      </c>
      <c r="E53" s="4">
        <v>11000000</v>
      </c>
      <c r="F53" s="2">
        <f t="shared" si="0"/>
        <v>0</v>
      </c>
      <c r="G53" s="2">
        <f t="shared" si="1"/>
        <v>0</v>
      </c>
      <c r="H53" s="2">
        <f t="shared" si="2"/>
        <v>0.97345132743362828</v>
      </c>
      <c r="I53" t="str">
        <f>VLOOKUP(A53,sources!A:B,2,0)</f>
        <v>https://pubs.usgs.gov/periodicals/mcs2022/mcs2022-bromine.pdf</v>
      </c>
    </row>
    <row r="54" spans="1:9" x14ac:dyDescent="0.3">
      <c r="A54" s="16" t="s">
        <v>127</v>
      </c>
      <c r="B54" s="3" t="s">
        <v>122</v>
      </c>
      <c r="C54" s="5">
        <v>0</v>
      </c>
      <c r="D54" s="10">
        <v>0</v>
      </c>
      <c r="E54" s="4">
        <v>300000</v>
      </c>
      <c r="F54" s="2">
        <f t="shared" si="0"/>
        <v>0</v>
      </c>
      <c r="G54" s="2">
        <f t="shared" si="1"/>
        <v>0</v>
      </c>
      <c r="H54" s="2">
        <f t="shared" si="2"/>
        <v>2.6548672566371681E-2</v>
      </c>
      <c r="I54" t="str">
        <f>VLOOKUP(A54,sources!A:B,2,0)</f>
        <v>https://pubs.usgs.gov/periodicals/mcs2022/mcs2022-bromine.pdf</v>
      </c>
    </row>
    <row r="55" spans="1:9" x14ac:dyDescent="0.3">
      <c r="A55" s="16" t="s">
        <v>127</v>
      </c>
      <c r="B55" s="3" t="s">
        <v>87</v>
      </c>
      <c r="C55" s="4">
        <v>70000</v>
      </c>
      <c r="D55" s="9">
        <v>75000</v>
      </c>
      <c r="E55" s="5">
        <v>0</v>
      </c>
      <c r="F55" s="2">
        <f t="shared" si="0"/>
        <v>0.19897669130187606</v>
      </c>
      <c r="G55" s="2">
        <f t="shared" si="1"/>
        <v>0.19108280254777071</v>
      </c>
      <c r="H55" s="2">
        <f t="shared" si="2"/>
        <v>0</v>
      </c>
      <c r="I55" t="str">
        <f>VLOOKUP(A55,sources!A:B,2,0)</f>
        <v>https://pubs.usgs.gov/periodicals/mcs2022/mcs2022-bromine.pdf</v>
      </c>
    </row>
    <row r="56" spans="1:9" x14ac:dyDescent="0.3">
      <c r="A56" s="16" t="s">
        <v>127</v>
      </c>
      <c r="B56" s="3" t="s">
        <v>123</v>
      </c>
      <c r="C56" s="4">
        <v>3300</v>
      </c>
      <c r="D56" s="9">
        <v>3000</v>
      </c>
      <c r="E56" s="5">
        <v>0</v>
      </c>
      <c r="F56" s="2">
        <f t="shared" si="0"/>
        <v>9.380329732802728E-3</v>
      </c>
      <c r="G56" s="2">
        <f t="shared" si="1"/>
        <v>7.6433121019108281E-3</v>
      </c>
      <c r="H56" s="2">
        <f t="shared" si="2"/>
        <v>0</v>
      </c>
      <c r="I56" t="str">
        <f>VLOOKUP(A56,sources!A:B,2,0)</f>
        <v>https://pubs.usgs.gov/periodicals/mcs2022/mcs2022-bromine.pdf</v>
      </c>
    </row>
    <row r="57" spans="1:9" x14ac:dyDescent="0.3">
      <c r="A57" s="16" t="s">
        <v>127</v>
      </c>
      <c r="B57" s="3" t="s">
        <v>124</v>
      </c>
      <c r="C57" s="4">
        <v>170000</v>
      </c>
      <c r="D57" s="9">
        <v>180000</v>
      </c>
      <c r="E57" s="5">
        <v>0</v>
      </c>
      <c r="F57" s="2">
        <f t="shared" si="0"/>
        <v>0.48322910744741332</v>
      </c>
      <c r="G57" s="2">
        <f t="shared" si="1"/>
        <v>0.45859872611464969</v>
      </c>
      <c r="H57" s="2">
        <f t="shared" si="2"/>
        <v>0</v>
      </c>
      <c r="I57" t="str">
        <f>VLOOKUP(A57,sources!A:B,2,0)</f>
        <v>https://pubs.usgs.gov/periodicals/mcs2022/mcs2022-bromine.pdf</v>
      </c>
    </row>
    <row r="58" spans="1:9" x14ac:dyDescent="0.3">
      <c r="A58" s="16" t="s">
        <v>127</v>
      </c>
      <c r="B58" s="3" t="s">
        <v>104</v>
      </c>
      <c r="C58" s="4">
        <v>20000</v>
      </c>
      <c r="D58" s="9">
        <v>20000</v>
      </c>
      <c r="E58" s="5">
        <v>0</v>
      </c>
      <c r="F58" s="2">
        <f t="shared" si="0"/>
        <v>5.6850483229107449E-2</v>
      </c>
      <c r="G58" s="2">
        <f t="shared" si="1"/>
        <v>5.0955414012738856E-2</v>
      </c>
      <c r="H58" s="2">
        <f t="shared" si="2"/>
        <v>0</v>
      </c>
      <c r="I58" t="str">
        <f>VLOOKUP(A58,sources!A:B,2,0)</f>
        <v>https://pubs.usgs.gov/periodicals/mcs2022/mcs2022-bromine.pdf</v>
      </c>
    </row>
    <row r="59" spans="1:9" x14ac:dyDescent="0.3">
      <c r="A59" s="16" t="s">
        <v>127</v>
      </c>
      <c r="B59" s="3" t="s">
        <v>125</v>
      </c>
      <c r="C59" s="4">
        <v>84000</v>
      </c>
      <c r="D59" s="9">
        <v>110000</v>
      </c>
      <c r="E59" s="5">
        <v>0</v>
      </c>
      <c r="F59" s="2">
        <f t="shared" si="0"/>
        <v>0.23877202956225127</v>
      </c>
      <c r="G59" s="2">
        <f t="shared" si="1"/>
        <v>0.28025477707006369</v>
      </c>
      <c r="H59" s="2">
        <f t="shared" si="2"/>
        <v>0</v>
      </c>
      <c r="I59" t="str">
        <f>VLOOKUP(A59,sources!A:B,2,0)</f>
        <v>https://pubs.usgs.gov/periodicals/mcs2022/mcs2022-bromine.pdf</v>
      </c>
    </row>
    <row r="60" spans="1:9" x14ac:dyDescent="0.3">
      <c r="A60" s="16" t="s">
        <v>127</v>
      </c>
      <c r="B60" s="3" t="s">
        <v>126</v>
      </c>
      <c r="C60" s="4">
        <v>4500</v>
      </c>
      <c r="D60" s="9">
        <v>4500</v>
      </c>
      <c r="E60" s="5">
        <v>0</v>
      </c>
      <c r="F60" s="2">
        <f t="shared" si="0"/>
        <v>1.2791358726549176E-2</v>
      </c>
      <c r="G60" s="2">
        <f t="shared" si="1"/>
        <v>1.1464968152866241E-2</v>
      </c>
      <c r="H60" s="2">
        <f t="shared" si="2"/>
        <v>0</v>
      </c>
      <c r="I60" t="str">
        <f>VLOOKUP(A60,sources!A:B,2,0)</f>
        <v>https://pubs.usgs.gov/periodicals/mcs2022/mcs2022-bromine.pdf</v>
      </c>
    </row>
    <row r="61" spans="1:9" x14ac:dyDescent="0.3">
      <c r="A61" s="16" t="s">
        <v>132</v>
      </c>
      <c r="B61" s="8" t="s">
        <v>82</v>
      </c>
      <c r="C61" s="10">
        <v>0</v>
      </c>
      <c r="D61" s="10">
        <v>0</v>
      </c>
      <c r="E61" s="5">
        <v>0</v>
      </c>
      <c r="F61" s="2">
        <f t="shared" si="0"/>
        <v>0</v>
      </c>
      <c r="G61" s="2">
        <f t="shared" si="1"/>
        <v>0</v>
      </c>
      <c r="H61" s="2" t="e">
        <f t="shared" si="2"/>
        <v>#DIV/0!</v>
      </c>
      <c r="I61" t="str">
        <f>VLOOKUP(A61,sources!A:B,2,0)</f>
        <v>https://pubs.usgs.gov/periodicals/mcs2022/mcs2022-cadmium.pdf</v>
      </c>
    </row>
    <row r="62" spans="1:9" x14ac:dyDescent="0.3">
      <c r="A62" s="16" t="s">
        <v>132</v>
      </c>
      <c r="B62" s="8" t="s">
        <v>83</v>
      </c>
      <c r="C62" s="10">
        <v>348</v>
      </c>
      <c r="D62" s="10">
        <v>300</v>
      </c>
      <c r="E62" s="5">
        <v>0</v>
      </c>
      <c r="F62" s="2">
        <f t="shared" si="0"/>
        <v>1.4587525150905433E-2</v>
      </c>
      <c r="G62" s="2">
        <f t="shared" si="1"/>
        <v>1.2658227848101266E-2</v>
      </c>
      <c r="H62" s="2" t="e">
        <f t="shared" si="2"/>
        <v>#DIV/0!</v>
      </c>
      <c r="I62" t="str">
        <f>VLOOKUP(A62,sources!A:B,2,0)</f>
        <v>https://pubs.usgs.gov/periodicals/mcs2022/mcs2022-cadmium.pdf</v>
      </c>
    </row>
    <row r="63" spans="1:9" x14ac:dyDescent="0.3">
      <c r="A63" s="16" t="s">
        <v>132</v>
      </c>
      <c r="B63" s="8" t="s">
        <v>86</v>
      </c>
      <c r="C63" s="9">
        <v>1800</v>
      </c>
      <c r="D63" s="9">
        <v>1800</v>
      </c>
      <c r="E63" s="5">
        <v>0</v>
      </c>
      <c r="F63" s="2">
        <f t="shared" si="0"/>
        <v>7.5452716297786715E-2</v>
      </c>
      <c r="G63" s="2">
        <f t="shared" si="1"/>
        <v>7.5949367088607597E-2</v>
      </c>
      <c r="H63" s="2" t="e">
        <f t="shared" si="2"/>
        <v>#DIV/0!</v>
      </c>
      <c r="I63" t="str">
        <f>VLOOKUP(A63,sources!A:B,2,0)</f>
        <v>https://pubs.usgs.gov/periodicals/mcs2022/mcs2022-cadmium.pdf</v>
      </c>
    </row>
    <row r="64" spans="1:9" x14ac:dyDescent="0.3">
      <c r="A64" s="16" t="s">
        <v>132</v>
      </c>
      <c r="B64" s="8" t="s">
        <v>87</v>
      </c>
      <c r="C64" s="9">
        <v>10000</v>
      </c>
      <c r="D64" s="9">
        <v>10000</v>
      </c>
      <c r="E64" s="5">
        <v>0</v>
      </c>
      <c r="F64" s="2">
        <f t="shared" si="0"/>
        <v>0.41918175720992623</v>
      </c>
      <c r="G64" s="2">
        <f t="shared" si="1"/>
        <v>0.4219409282700422</v>
      </c>
      <c r="H64" s="2" t="e">
        <f t="shared" si="2"/>
        <v>#DIV/0!</v>
      </c>
      <c r="I64" t="str">
        <f>VLOOKUP(A64,sources!A:B,2,0)</f>
        <v>https://pubs.usgs.gov/periodicals/mcs2022/mcs2022-cadmium.pdf</v>
      </c>
    </row>
    <row r="65" spans="1:9" x14ac:dyDescent="0.3">
      <c r="A65" s="16" t="s">
        <v>132</v>
      </c>
      <c r="B65" s="8" t="s">
        <v>120</v>
      </c>
      <c r="C65" s="10">
        <v>450</v>
      </c>
      <c r="D65" s="10">
        <v>500</v>
      </c>
      <c r="E65" s="5">
        <v>0</v>
      </c>
      <c r="F65" s="2">
        <f t="shared" si="0"/>
        <v>1.8863179074446679E-2</v>
      </c>
      <c r="G65" s="2">
        <f t="shared" si="1"/>
        <v>2.1097046413502109E-2</v>
      </c>
      <c r="H65" s="2" t="e">
        <f t="shared" si="2"/>
        <v>#DIV/0!</v>
      </c>
      <c r="I65" t="str">
        <f>VLOOKUP(A65,sources!A:B,2,0)</f>
        <v>https://pubs.usgs.gov/periodicals/mcs2022/mcs2022-cadmium.pdf</v>
      </c>
    </row>
    <row r="66" spans="1:9" x14ac:dyDescent="0.3">
      <c r="A66" s="16" t="s">
        <v>132</v>
      </c>
      <c r="B66" s="8" t="s">
        <v>104</v>
      </c>
      <c r="C66" s="9">
        <v>1880</v>
      </c>
      <c r="D66" s="9">
        <v>1900</v>
      </c>
      <c r="E66" s="5">
        <v>0</v>
      </c>
      <c r="F66" s="2">
        <f t="shared" si="0"/>
        <v>7.8806170355466124E-2</v>
      </c>
      <c r="G66" s="2">
        <f t="shared" si="1"/>
        <v>8.0168776371308023E-2</v>
      </c>
      <c r="H66" s="2" t="e">
        <f t="shared" si="2"/>
        <v>#DIV/0!</v>
      </c>
      <c r="I66" t="str">
        <f>VLOOKUP(A66,sources!A:B,2,0)</f>
        <v>https://pubs.usgs.gov/periodicals/mcs2022/mcs2022-cadmium.pdf</v>
      </c>
    </row>
    <row r="67" spans="1:9" x14ac:dyDescent="0.3">
      <c r="A67" s="16" t="s">
        <v>132</v>
      </c>
      <c r="B67" s="8" t="s">
        <v>91</v>
      </c>
      <c r="C67" s="9">
        <v>1500</v>
      </c>
      <c r="D67" s="9">
        <v>1500</v>
      </c>
      <c r="E67" s="5">
        <v>0</v>
      </c>
      <c r="F67" s="2">
        <f t="shared" ref="F67:F130" si="3">C67/SUMIFS(C:C,A:A,A67)</f>
        <v>6.2877263581488929E-2</v>
      </c>
      <c r="G67" s="2">
        <f t="shared" ref="G67:G130" si="4">D67/SUMIFS(D:D,$A:$A,$A67)</f>
        <v>6.3291139240506333E-2</v>
      </c>
      <c r="H67" s="2" t="e">
        <f t="shared" ref="H67:H130" si="5">E67/SUMIFS(E:E,$A:$A,$A67)</f>
        <v>#DIV/0!</v>
      </c>
      <c r="I67" t="str">
        <f>VLOOKUP(A67,sources!A:B,2,0)</f>
        <v>https://pubs.usgs.gov/periodicals/mcs2022/mcs2022-cadmium.pdf</v>
      </c>
    </row>
    <row r="68" spans="1:9" x14ac:dyDescent="0.3">
      <c r="A68" s="16" t="s">
        <v>132</v>
      </c>
      <c r="B68" s="8" t="s">
        <v>200</v>
      </c>
      <c r="C68" s="9">
        <v>3000</v>
      </c>
      <c r="D68" s="9">
        <v>3000</v>
      </c>
      <c r="E68" s="5">
        <v>0</v>
      </c>
      <c r="F68" s="2">
        <f t="shared" si="3"/>
        <v>0.12575452716297786</v>
      </c>
      <c r="G68" s="2">
        <f t="shared" si="4"/>
        <v>0.12658227848101267</v>
      </c>
      <c r="H68" s="2" t="e">
        <f t="shared" si="5"/>
        <v>#DIV/0!</v>
      </c>
      <c r="I68" t="str">
        <f>VLOOKUP(A68,sources!A:B,2,0)</f>
        <v>https://pubs.usgs.gov/periodicals/mcs2022/mcs2022-cadmium.pdf</v>
      </c>
    </row>
    <row r="69" spans="1:9" x14ac:dyDescent="0.3">
      <c r="A69" s="16" t="s">
        <v>132</v>
      </c>
      <c r="B69" s="8" t="s">
        <v>93</v>
      </c>
      <c r="C69" s="10">
        <v>978</v>
      </c>
      <c r="D69" s="10">
        <v>800</v>
      </c>
      <c r="E69" s="5">
        <v>0</v>
      </c>
      <c r="F69" s="2">
        <f t="shared" si="3"/>
        <v>4.0995975855130783E-2</v>
      </c>
      <c r="G69" s="2">
        <f t="shared" si="4"/>
        <v>3.3755274261603373E-2</v>
      </c>
      <c r="H69" s="2" t="e">
        <f t="shared" si="5"/>
        <v>#DIV/0!</v>
      </c>
      <c r="I69" t="str">
        <f>VLOOKUP(A69,sources!A:B,2,0)</f>
        <v>https://pubs.usgs.gov/periodicals/mcs2022/mcs2022-cadmium.pdf</v>
      </c>
    </row>
    <row r="70" spans="1:9" x14ac:dyDescent="0.3">
      <c r="A70" s="16" t="s">
        <v>132</v>
      </c>
      <c r="B70" s="8" t="s">
        <v>128</v>
      </c>
      <c r="C70" s="10">
        <v>880</v>
      </c>
      <c r="D70" s="10">
        <v>900</v>
      </c>
      <c r="E70" s="5">
        <v>0</v>
      </c>
      <c r="F70" s="2">
        <f t="shared" si="3"/>
        <v>3.6887994634473509E-2</v>
      </c>
      <c r="G70" s="2">
        <f t="shared" si="4"/>
        <v>3.7974683544303799E-2</v>
      </c>
      <c r="H70" s="2" t="e">
        <f t="shared" si="5"/>
        <v>#DIV/0!</v>
      </c>
      <c r="I70" t="str">
        <f>VLOOKUP(A70,sources!A:B,2,0)</f>
        <v>https://pubs.usgs.gov/periodicals/mcs2022/mcs2022-cadmium.pdf</v>
      </c>
    </row>
    <row r="71" spans="1:9" x14ac:dyDescent="0.3">
      <c r="A71" s="16" t="s">
        <v>132</v>
      </c>
      <c r="B71" s="8" t="s">
        <v>129</v>
      </c>
      <c r="C71" s="10">
        <v>400</v>
      </c>
      <c r="D71" s="10">
        <v>400</v>
      </c>
      <c r="E71" s="5">
        <v>0</v>
      </c>
      <c r="F71" s="2">
        <f t="shared" si="3"/>
        <v>1.676727028839705E-2</v>
      </c>
      <c r="G71" s="2">
        <f t="shared" si="4"/>
        <v>1.6877637130801686E-2</v>
      </c>
      <c r="H71" s="2" t="e">
        <f t="shared" si="5"/>
        <v>#DIV/0!</v>
      </c>
      <c r="I71" t="str">
        <f>VLOOKUP(A71,sources!A:B,2,0)</f>
        <v>https://pubs.usgs.gov/periodicals/mcs2022/mcs2022-cadmium.pdf</v>
      </c>
    </row>
    <row r="72" spans="1:9" x14ac:dyDescent="0.3">
      <c r="A72" s="16" t="s">
        <v>132</v>
      </c>
      <c r="B72" s="8" t="s">
        <v>106</v>
      </c>
      <c r="C72" s="10">
        <v>700</v>
      </c>
      <c r="D72" s="10">
        <v>600</v>
      </c>
      <c r="E72" s="5">
        <v>0</v>
      </c>
      <c r="F72" s="2">
        <f t="shared" si="3"/>
        <v>2.9342723004694836E-2</v>
      </c>
      <c r="G72" s="2">
        <f t="shared" si="4"/>
        <v>2.5316455696202531E-2</v>
      </c>
      <c r="H72" s="2" t="e">
        <f t="shared" si="5"/>
        <v>#DIV/0!</v>
      </c>
      <c r="I72" t="str">
        <f>VLOOKUP(A72,sources!A:B,2,0)</f>
        <v>https://pubs.usgs.gov/periodicals/mcs2022/mcs2022-cadmium.pdf</v>
      </c>
    </row>
    <row r="73" spans="1:9" x14ac:dyDescent="0.3">
      <c r="A73" s="16" t="s">
        <v>132</v>
      </c>
      <c r="B73" s="8" t="s">
        <v>99</v>
      </c>
      <c r="C73" s="9">
        <v>1000</v>
      </c>
      <c r="D73" s="9">
        <v>1000</v>
      </c>
      <c r="E73" s="5">
        <v>0</v>
      </c>
      <c r="F73" s="2">
        <f t="shared" si="3"/>
        <v>4.1918175720992622E-2</v>
      </c>
      <c r="G73" s="2">
        <f t="shared" si="4"/>
        <v>4.2194092827004218E-2</v>
      </c>
      <c r="H73" s="2" t="e">
        <f t="shared" si="5"/>
        <v>#DIV/0!</v>
      </c>
      <c r="I73" t="str">
        <f>VLOOKUP(A73,sources!A:B,2,0)</f>
        <v>https://pubs.usgs.gov/periodicals/mcs2022/mcs2022-cadmium.pdf</v>
      </c>
    </row>
    <row r="74" spans="1:9" x14ac:dyDescent="0.3">
      <c r="A74" s="16" t="s">
        <v>132</v>
      </c>
      <c r="B74" s="8" t="s">
        <v>130</v>
      </c>
      <c r="C74" s="10">
        <v>400</v>
      </c>
      <c r="D74" s="10">
        <v>400</v>
      </c>
      <c r="E74" s="5">
        <v>0</v>
      </c>
      <c r="F74" s="2">
        <f t="shared" si="3"/>
        <v>1.676727028839705E-2</v>
      </c>
      <c r="G74" s="2">
        <f t="shared" si="4"/>
        <v>1.6877637130801686E-2</v>
      </c>
      <c r="H74" s="2" t="e">
        <f t="shared" si="5"/>
        <v>#DIV/0!</v>
      </c>
      <c r="I74" t="str">
        <f>VLOOKUP(A74,sources!A:B,2,0)</f>
        <v>https://pubs.usgs.gov/periodicals/mcs2022/mcs2022-cadmium.pdf</v>
      </c>
    </row>
    <row r="75" spans="1:9" x14ac:dyDescent="0.3">
      <c r="A75" s="16" t="s">
        <v>132</v>
      </c>
      <c r="B75" s="8" t="s">
        <v>131</v>
      </c>
      <c r="C75" s="10">
        <v>520</v>
      </c>
      <c r="D75" s="10">
        <v>600</v>
      </c>
      <c r="E75" s="5">
        <v>0</v>
      </c>
      <c r="F75" s="2">
        <f t="shared" si="3"/>
        <v>2.1797451374916163E-2</v>
      </c>
      <c r="G75" s="2">
        <f t="shared" si="4"/>
        <v>2.5316455696202531E-2</v>
      </c>
      <c r="H75" s="2" t="e">
        <f t="shared" si="5"/>
        <v>#DIV/0!</v>
      </c>
      <c r="I75" t="str">
        <f>VLOOKUP(A75,sources!A:B,2,0)</f>
        <v>https://pubs.usgs.gov/periodicals/mcs2022/mcs2022-cadmium.pdf</v>
      </c>
    </row>
    <row r="76" spans="1:9" x14ac:dyDescent="0.3">
      <c r="A76" s="16" t="s">
        <v>133</v>
      </c>
      <c r="B76" s="8" t="s">
        <v>82</v>
      </c>
      <c r="C76" s="10">
        <v>0</v>
      </c>
      <c r="D76" s="10">
        <v>0</v>
      </c>
      <c r="E76" s="10">
        <v>620</v>
      </c>
      <c r="F76" s="2">
        <f t="shared" si="3"/>
        <v>0</v>
      </c>
      <c r="G76" s="2">
        <f t="shared" si="4"/>
        <v>0</v>
      </c>
      <c r="H76" s="2">
        <f t="shared" si="5"/>
        <v>1.0884449281977459E-3</v>
      </c>
      <c r="I76" t="str">
        <f>VLOOKUP(A76,sources!A:B,2,0)</f>
        <v>https://pubs.usgs.gov/periodicals/mcs2022/mcs2022-chromium.pdf</v>
      </c>
    </row>
    <row r="77" spans="1:9" x14ac:dyDescent="0.3">
      <c r="A77" s="16" t="s">
        <v>133</v>
      </c>
      <c r="B77" s="8" t="s">
        <v>134</v>
      </c>
      <c r="C77" s="9">
        <v>2290</v>
      </c>
      <c r="D77" s="9">
        <v>2300</v>
      </c>
      <c r="E77" s="9">
        <v>13000</v>
      </c>
      <c r="F77" s="2">
        <f t="shared" si="3"/>
        <v>6.1942115228563702E-2</v>
      </c>
      <c r="G77" s="2">
        <f t="shared" si="4"/>
        <v>5.5555555555555552E-2</v>
      </c>
      <c r="H77" s="2">
        <f t="shared" si="5"/>
        <v>2.2822232365436606E-2</v>
      </c>
      <c r="I77" t="str">
        <f>VLOOKUP(A77,sources!A:B,2,0)</f>
        <v>https://pubs.usgs.gov/periodicals/mcs2022/mcs2022-chromium.pdf</v>
      </c>
    </row>
    <row r="78" spans="1:9" x14ac:dyDescent="0.3">
      <c r="A78" s="16" t="s">
        <v>133</v>
      </c>
      <c r="B78" s="8" t="s">
        <v>123</v>
      </c>
      <c r="C78" s="9">
        <v>2500</v>
      </c>
      <c r="D78" s="9">
        <v>3000</v>
      </c>
      <c r="E78" s="9">
        <v>100000</v>
      </c>
      <c r="F78" s="2">
        <f t="shared" si="3"/>
        <v>6.7622396537733304E-2</v>
      </c>
      <c r="G78" s="2">
        <f t="shared" si="4"/>
        <v>7.2463768115942032E-2</v>
      </c>
      <c r="H78" s="2">
        <f t="shared" si="5"/>
        <v>0.17555563358028159</v>
      </c>
      <c r="I78" t="str">
        <f>VLOOKUP(A78,sources!A:B,2,0)</f>
        <v>https://pubs.usgs.gov/periodicals/mcs2022/mcs2022-chromium.pdf</v>
      </c>
    </row>
    <row r="79" spans="1:9" x14ac:dyDescent="0.3">
      <c r="A79" s="16" t="s">
        <v>133</v>
      </c>
      <c r="B79" s="8" t="s">
        <v>91</v>
      </c>
      <c r="C79" s="9">
        <v>7000</v>
      </c>
      <c r="D79" s="9">
        <v>7000</v>
      </c>
      <c r="E79" s="9">
        <v>230000</v>
      </c>
      <c r="F79" s="2">
        <f t="shared" si="3"/>
        <v>0.18934271030565322</v>
      </c>
      <c r="G79" s="2">
        <f t="shared" si="4"/>
        <v>0.16908212560386474</v>
      </c>
      <c r="H79" s="2">
        <f t="shared" si="5"/>
        <v>0.40377795723464766</v>
      </c>
      <c r="I79" t="str">
        <f>VLOOKUP(A79,sources!A:B,2,0)</f>
        <v>https://pubs.usgs.gov/periodicals/mcs2022/mcs2022-chromium.pdf</v>
      </c>
    </row>
    <row r="80" spans="1:9" x14ac:dyDescent="0.3">
      <c r="A80" s="16" t="s">
        <v>133</v>
      </c>
      <c r="B80" s="8" t="s">
        <v>135</v>
      </c>
      <c r="C80" s="9">
        <v>13200</v>
      </c>
      <c r="D80" s="9">
        <v>18000</v>
      </c>
      <c r="E80" s="9">
        <v>200000</v>
      </c>
      <c r="F80" s="2">
        <f t="shared" si="3"/>
        <v>0.35704625371923182</v>
      </c>
      <c r="G80" s="2">
        <f t="shared" si="4"/>
        <v>0.43478260869565216</v>
      </c>
      <c r="H80" s="2">
        <f t="shared" si="5"/>
        <v>0.35111126716056318</v>
      </c>
      <c r="I80" t="str">
        <f>VLOOKUP(A80,sources!A:B,2,0)</f>
        <v>https://pubs.usgs.gov/periodicals/mcs2022/mcs2022-chromium.pdf</v>
      </c>
    </row>
    <row r="81" spans="1:9" x14ac:dyDescent="0.3">
      <c r="A81" s="16" t="s">
        <v>133</v>
      </c>
      <c r="B81" s="8" t="s">
        <v>96</v>
      </c>
      <c r="C81" s="9">
        <v>8000</v>
      </c>
      <c r="D81" s="9">
        <v>7000</v>
      </c>
      <c r="E81" s="9">
        <v>26000</v>
      </c>
      <c r="F81" s="2">
        <f t="shared" si="3"/>
        <v>0.21639166892074654</v>
      </c>
      <c r="G81" s="2">
        <f t="shared" si="4"/>
        <v>0.16908212560386474</v>
      </c>
      <c r="H81" s="2">
        <f t="shared" si="5"/>
        <v>4.5644464730873212E-2</v>
      </c>
      <c r="I81" t="str">
        <f>VLOOKUP(A81,sources!A:B,2,0)</f>
        <v>https://pubs.usgs.gov/periodicals/mcs2022/mcs2022-chromium.pdf</v>
      </c>
    </row>
    <row r="82" spans="1:9" x14ac:dyDescent="0.3">
      <c r="A82" s="16" t="s">
        <v>133</v>
      </c>
      <c r="B82" s="8" t="s">
        <v>131</v>
      </c>
      <c r="C82" s="9">
        <v>3980</v>
      </c>
      <c r="D82" s="9">
        <v>4100</v>
      </c>
      <c r="E82" s="10">
        <v>0</v>
      </c>
      <c r="F82" s="2">
        <f t="shared" si="3"/>
        <v>0.10765485528807141</v>
      </c>
      <c r="G82" s="2">
        <f t="shared" si="4"/>
        <v>9.9033816425120769E-2</v>
      </c>
      <c r="H82" s="2">
        <f t="shared" si="5"/>
        <v>0</v>
      </c>
      <c r="I82" t="str">
        <f>VLOOKUP(A82,sources!A:B,2,0)</f>
        <v>https://pubs.usgs.gov/periodicals/mcs2022/mcs2022-chromium.pdf</v>
      </c>
    </row>
    <row r="83" spans="1:9" x14ac:dyDescent="0.3">
      <c r="A83" s="16" t="s">
        <v>140</v>
      </c>
      <c r="B83" s="15" t="s">
        <v>82</v>
      </c>
      <c r="C83" s="5">
        <v>600</v>
      </c>
      <c r="D83" s="10">
        <v>700</v>
      </c>
      <c r="E83" s="4">
        <v>69000</v>
      </c>
      <c r="F83" s="2">
        <f t="shared" si="3"/>
        <v>4.2179261862917402E-3</v>
      </c>
      <c r="G83" s="2">
        <f t="shared" si="4"/>
        <v>4.2347247428917122E-3</v>
      </c>
      <c r="H83" s="2">
        <f t="shared" si="5"/>
        <v>9.020787030984443E-3</v>
      </c>
      <c r="I83" t="str">
        <f>VLOOKUP(A83,sources!A:B,2,0)</f>
        <v>https://pubs.usgs.gov/periodicals/mcs2022/mcs2022-cobalt.pdf</v>
      </c>
    </row>
    <row r="84" spans="1:9" x14ac:dyDescent="0.3">
      <c r="A84" s="16" t="s">
        <v>140</v>
      </c>
      <c r="B84" s="15" t="s">
        <v>83</v>
      </c>
      <c r="C84" s="4">
        <v>5630</v>
      </c>
      <c r="D84" s="4">
        <v>5600</v>
      </c>
      <c r="E84" s="4">
        <v>1400000</v>
      </c>
      <c r="F84" s="2">
        <f t="shared" si="3"/>
        <v>3.9578207381370828E-2</v>
      </c>
      <c r="G84" s="2">
        <f t="shared" si="4"/>
        <v>3.3877797943133697E-2</v>
      </c>
      <c r="H84" s="2">
        <f t="shared" si="5"/>
        <v>0.18303046149823507</v>
      </c>
      <c r="I84" t="str">
        <f>VLOOKUP(A84,sources!A:B,2,0)</f>
        <v>https://pubs.usgs.gov/periodicals/mcs2022/mcs2022-cobalt.pdf</v>
      </c>
    </row>
    <row r="85" spans="1:9" x14ac:dyDescent="0.3">
      <c r="A85" s="16" t="s">
        <v>140</v>
      </c>
      <c r="B85" s="15" t="s">
        <v>86</v>
      </c>
      <c r="C85" s="4">
        <v>3690</v>
      </c>
      <c r="D85" s="4">
        <v>4300</v>
      </c>
      <c r="E85" s="4">
        <v>220000</v>
      </c>
      <c r="F85" s="2">
        <f t="shared" si="3"/>
        <v>2.5940246045694202E-2</v>
      </c>
      <c r="G85" s="2">
        <f t="shared" si="4"/>
        <v>2.601330913490623E-2</v>
      </c>
      <c r="H85" s="2">
        <f t="shared" si="5"/>
        <v>2.8761929664008368E-2</v>
      </c>
      <c r="I85" t="str">
        <f>VLOOKUP(A85,sources!A:B,2,0)</f>
        <v>https://pubs.usgs.gov/periodicals/mcs2022/mcs2022-cobalt.pdf</v>
      </c>
    </row>
    <row r="86" spans="1:9" x14ac:dyDescent="0.3">
      <c r="A86" s="16" t="s">
        <v>140</v>
      </c>
      <c r="B86" s="15" t="s">
        <v>87</v>
      </c>
      <c r="C86" s="4">
        <v>2200</v>
      </c>
      <c r="D86" s="4">
        <v>2200</v>
      </c>
      <c r="E86" s="4">
        <v>80000</v>
      </c>
      <c r="F86" s="2">
        <f t="shared" si="3"/>
        <v>1.546572934973638E-2</v>
      </c>
      <c r="G86" s="2">
        <f t="shared" si="4"/>
        <v>1.3309134906231096E-2</v>
      </c>
      <c r="H86" s="2">
        <f t="shared" si="5"/>
        <v>1.045888351418486E-2</v>
      </c>
      <c r="I86" t="str">
        <f>VLOOKUP(A86,sources!A:B,2,0)</f>
        <v>https://pubs.usgs.gov/periodicals/mcs2022/mcs2022-cobalt.pdf</v>
      </c>
    </row>
    <row r="87" spans="1:9" x14ac:dyDescent="0.3">
      <c r="A87" s="16" t="s">
        <v>140</v>
      </c>
      <c r="B87" s="15" t="s">
        <v>194</v>
      </c>
      <c r="C87" s="4">
        <v>98000</v>
      </c>
      <c r="D87" s="4">
        <v>120000</v>
      </c>
      <c r="E87" s="4">
        <v>3500000</v>
      </c>
      <c r="F87" s="2">
        <f t="shared" si="3"/>
        <v>0.68892794376098421</v>
      </c>
      <c r="G87" s="2">
        <f t="shared" si="4"/>
        <v>0.72595281306715065</v>
      </c>
      <c r="H87" s="2">
        <f t="shared" si="5"/>
        <v>0.45757615374558763</v>
      </c>
      <c r="I87" t="str">
        <f>VLOOKUP(A87,sources!A:B,2,0)</f>
        <v>https://pubs.usgs.gov/periodicals/mcs2022/mcs2022-cobalt.pdf</v>
      </c>
    </row>
    <row r="88" spans="1:9" x14ac:dyDescent="0.3">
      <c r="A88" s="16" t="s">
        <v>140</v>
      </c>
      <c r="B88" s="15" t="s">
        <v>136</v>
      </c>
      <c r="C88" s="4">
        <v>3800</v>
      </c>
      <c r="D88" s="4">
        <v>3900</v>
      </c>
      <c r="E88" s="4">
        <v>500000</v>
      </c>
      <c r="F88" s="2">
        <f t="shared" si="3"/>
        <v>2.671353251318102E-2</v>
      </c>
      <c r="G88" s="2">
        <f t="shared" si="4"/>
        <v>2.3593466424682397E-2</v>
      </c>
      <c r="H88" s="2">
        <f t="shared" si="5"/>
        <v>6.5368021963655376E-2</v>
      </c>
      <c r="I88" t="str">
        <f>VLOOKUP(A88,sources!A:B,2,0)</f>
        <v>https://pubs.usgs.gov/periodicals/mcs2022/mcs2022-cobalt.pdf</v>
      </c>
    </row>
    <row r="89" spans="1:9" x14ac:dyDescent="0.3">
      <c r="A89" s="16" t="s">
        <v>140</v>
      </c>
      <c r="B89" s="15" t="s">
        <v>137</v>
      </c>
      <c r="C89" s="4">
        <v>1100</v>
      </c>
      <c r="D89" s="4">
        <v>2100</v>
      </c>
      <c r="E89" s="4">
        <v>600000</v>
      </c>
      <c r="F89" s="2">
        <f t="shared" si="3"/>
        <v>7.7328646748681899E-3</v>
      </c>
      <c r="G89" s="2">
        <f t="shared" si="4"/>
        <v>1.2704174228675136E-2</v>
      </c>
      <c r="H89" s="2">
        <f t="shared" si="5"/>
        <v>7.8441626356386462E-2</v>
      </c>
      <c r="I89" t="str">
        <f>VLOOKUP(A89,sources!A:B,2,0)</f>
        <v>https://pubs.usgs.gov/periodicals/mcs2022/mcs2022-cobalt.pdf</v>
      </c>
    </row>
    <row r="90" spans="1:9" x14ac:dyDescent="0.3">
      <c r="A90" s="16" t="s">
        <v>140</v>
      </c>
      <c r="B90" s="15" t="s">
        <v>109</v>
      </c>
      <c r="C90" s="5">
        <v>850</v>
      </c>
      <c r="D90" s="4">
        <v>2500</v>
      </c>
      <c r="E90" s="4">
        <v>100000</v>
      </c>
      <c r="F90" s="2">
        <f t="shared" si="3"/>
        <v>5.9753954305799646E-3</v>
      </c>
      <c r="G90" s="2">
        <f t="shared" si="4"/>
        <v>1.5124016938898971E-2</v>
      </c>
      <c r="H90" s="2">
        <f t="shared" si="5"/>
        <v>1.3073604392731076E-2</v>
      </c>
      <c r="I90" t="str">
        <f>VLOOKUP(A90,sources!A:B,2,0)</f>
        <v>https://pubs.usgs.gov/periodicals/mcs2022/mcs2022-cobalt.pdf</v>
      </c>
    </row>
    <row r="91" spans="1:9" x14ac:dyDescent="0.3">
      <c r="A91" s="16" t="s">
        <v>140</v>
      </c>
      <c r="B91" s="15" t="s">
        <v>105</v>
      </c>
      <c r="C91" s="4">
        <v>2300</v>
      </c>
      <c r="D91" s="4">
        <v>2300</v>
      </c>
      <c r="E91" s="4">
        <v>13000</v>
      </c>
      <c r="F91" s="2">
        <f t="shared" si="3"/>
        <v>1.616871704745167E-2</v>
      </c>
      <c r="G91" s="2">
        <f t="shared" si="4"/>
        <v>1.3914095583787053E-2</v>
      </c>
      <c r="H91" s="2">
        <f t="shared" si="5"/>
        <v>1.6995685710550399E-3</v>
      </c>
      <c r="I91" t="str">
        <f>VLOOKUP(A91,sources!A:B,2,0)</f>
        <v>https://pubs.usgs.gov/periodicals/mcs2022/mcs2022-cobalt.pdf</v>
      </c>
    </row>
    <row r="92" spans="1:9" x14ac:dyDescent="0.3">
      <c r="A92" s="16" t="s">
        <v>140</v>
      </c>
      <c r="B92" s="15" t="s">
        <v>138</v>
      </c>
      <c r="C92" s="4">
        <v>2940</v>
      </c>
      <c r="D92" s="4">
        <v>3000</v>
      </c>
      <c r="E92" s="4">
        <v>47000</v>
      </c>
      <c r="F92" s="2">
        <f t="shared" si="3"/>
        <v>2.0667838312829527E-2</v>
      </c>
      <c r="G92" s="2">
        <f t="shared" si="4"/>
        <v>1.8148820326678767E-2</v>
      </c>
      <c r="H92" s="2">
        <f t="shared" si="5"/>
        <v>6.1445940645836056E-3</v>
      </c>
      <c r="I92" t="str">
        <f>VLOOKUP(A92,sources!A:B,2,0)</f>
        <v>https://pubs.usgs.gov/periodicals/mcs2022/mcs2022-cobalt.pdf</v>
      </c>
    </row>
    <row r="93" spans="1:9" x14ac:dyDescent="0.3">
      <c r="A93" s="16" t="s">
        <v>140</v>
      </c>
      <c r="B93" s="15" t="s">
        <v>139</v>
      </c>
      <c r="C93" s="4">
        <v>4500</v>
      </c>
      <c r="D93" s="4">
        <v>4500</v>
      </c>
      <c r="E93" s="4">
        <v>260000</v>
      </c>
      <c r="F93" s="2">
        <f t="shared" si="3"/>
        <v>3.163444639718805E-2</v>
      </c>
      <c r="G93" s="2">
        <f t="shared" si="4"/>
        <v>2.7223230490018149E-2</v>
      </c>
      <c r="H93" s="2">
        <f t="shared" si="5"/>
        <v>3.3991371421100799E-2</v>
      </c>
      <c r="I93" t="str">
        <f>VLOOKUP(A93,sources!A:B,2,0)</f>
        <v>https://pubs.usgs.gov/periodicals/mcs2022/mcs2022-cobalt.pdf</v>
      </c>
    </row>
    <row r="94" spans="1:9" x14ac:dyDescent="0.3">
      <c r="A94" s="16" t="s">
        <v>140</v>
      </c>
      <c r="B94" s="15" t="s">
        <v>99</v>
      </c>
      <c r="C94" s="9">
        <v>9000</v>
      </c>
      <c r="D94" s="9">
        <v>7600</v>
      </c>
      <c r="E94" s="9">
        <v>250000</v>
      </c>
      <c r="F94" s="2">
        <f t="shared" si="3"/>
        <v>6.32688927943761E-2</v>
      </c>
      <c r="G94" s="2">
        <f t="shared" si="4"/>
        <v>4.5977011494252873E-2</v>
      </c>
      <c r="H94" s="2">
        <f t="shared" si="5"/>
        <v>3.2684010981827688E-2</v>
      </c>
      <c r="I94" t="str">
        <f>VLOOKUP(A94,sources!A:B,2,0)</f>
        <v>https://pubs.usgs.gov/periodicals/mcs2022/mcs2022-cobalt.pdf</v>
      </c>
    </row>
    <row r="95" spans="1:9" x14ac:dyDescent="0.3">
      <c r="A95" s="16" t="s">
        <v>140</v>
      </c>
      <c r="B95" s="15" t="s">
        <v>131</v>
      </c>
      <c r="C95" s="9">
        <v>7640</v>
      </c>
      <c r="D95" s="9">
        <v>6600</v>
      </c>
      <c r="E95" s="9">
        <v>610000</v>
      </c>
      <c r="F95" s="2">
        <f t="shared" si="3"/>
        <v>5.3708260105448158E-2</v>
      </c>
      <c r="G95" s="2">
        <f t="shared" si="4"/>
        <v>3.9927404718693285E-2</v>
      </c>
      <c r="H95" s="2">
        <f t="shared" si="5"/>
        <v>7.974898679565956E-2</v>
      </c>
      <c r="I95" t="str">
        <f>VLOOKUP(A95,sources!A:B,2,0)</f>
        <v>https://pubs.usgs.gov/periodicals/mcs2022/mcs2022-cobalt.pdf</v>
      </c>
    </row>
    <row r="96" spans="1:9" x14ac:dyDescent="0.3">
      <c r="A96" s="16" t="s">
        <v>141</v>
      </c>
      <c r="B96" s="3" t="s">
        <v>82</v>
      </c>
      <c r="C96" s="10">
        <v>0</v>
      </c>
      <c r="D96" s="10">
        <v>0</v>
      </c>
      <c r="E96" s="9">
        <v>0</v>
      </c>
      <c r="F96" s="2">
        <f t="shared" si="3"/>
        <v>0</v>
      </c>
      <c r="G96" s="2">
        <f t="shared" si="4"/>
        <v>0</v>
      </c>
      <c r="H96" s="2" t="e">
        <f t="shared" si="5"/>
        <v>#DIV/0!</v>
      </c>
      <c r="I96" t="str">
        <f>VLOOKUP(A96,sources!A:B,2,0)</f>
        <v>https://pubs.usgs.gov/periodicals/mcs2022/mcs2022-gallium.pdf</v>
      </c>
    </row>
    <row r="97" spans="1:9" x14ac:dyDescent="0.3">
      <c r="A97" s="16" t="s">
        <v>141</v>
      </c>
      <c r="B97" s="3" t="s">
        <v>87</v>
      </c>
      <c r="C97" s="9">
        <v>317000</v>
      </c>
      <c r="D97" s="9">
        <v>420000</v>
      </c>
      <c r="E97" s="9">
        <v>0</v>
      </c>
      <c r="F97" s="2">
        <f t="shared" si="3"/>
        <v>0.96941896024464835</v>
      </c>
      <c r="G97" s="2">
        <f t="shared" si="4"/>
        <v>0.97674418604651159</v>
      </c>
      <c r="H97" s="2" t="e">
        <f t="shared" si="5"/>
        <v>#DIV/0!</v>
      </c>
      <c r="I97" t="str">
        <f>VLOOKUP(A97,sources!A:B,2,0)</f>
        <v>https://pubs.usgs.gov/periodicals/mcs2022/mcs2022-gallium.pdf</v>
      </c>
    </row>
    <row r="98" spans="1:9" x14ac:dyDescent="0.3">
      <c r="A98" s="16" t="s">
        <v>141</v>
      </c>
      <c r="B98" s="3" t="s">
        <v>104</v>
      </c>
      <c r="C98" s="9">
        <v>3000</v>
      </c>
      <c r="D98" s="9">
        <v>3000</v>
      </c>
      <c r="E98" s="9">
        <v>0</v>
      </c>
      <c r="F98" s="2">
        <f t="shared" si="3"/>
        <v>9.1743119266055051E-3</v>
      </c>
      <c r="G98" s="2">
        <f t="shared" si="4"/>
        <v>6.9767441860465115E-3</v>
      </c>
      <c r="H98" s="2" t="e">
        <f t="shared" si="5"/>
        <v>#DIV/0!</v>
      </c>
      <c r="I98" t="str">
        <f>VLOOKUP(A98,sources!A:B,2,0)</f>
        <v>https://pubs.usgs.gov/periodicals/mcs2022/mcs2022-gallium.pdf</v>
      </c>
    </row>
    <row r="99" spans="1:9" x14ac:dyDescent="0.3">
      <c r="A99" s="16" t="s">
        <v>141</v>
      </c>
      <c r="B99" s="3" t="s">
        <v>200</v>
      </c>
      <c r="C99" s="9">
        <v>2000</v>
      </c>
      <c r="D99" s="9">
        <v>2000</v>
      </c>
      <c r="E99" s="9">
        <v>0</v>
      </c>
      <c r="F99" s="2">
        <f t="shared" si="3"/>
        <v>6.1162079510703364E-3</v>
      </c>
      <c r="G99" s="2">
        <f t="shared" si="4"/>
        <v>4.6511627906976744E-3</v>
      </c>
      <c r="H99" s="2" t="e">
        <f t="shared" si="5"/>
        <v>#DIV/0!</v>
      </c>
      <c r="I99" t="str">
        <f>VLOOKUP(A99,sources!A:B,2,0)</f>
        <v>https://pubs.usgs.gov/periodicals/mcs2022/mcs2022-gallium.pdf</v>
      </c>
    </row>
    <row r="100" spans="1:9" x14ac:dyDescent="0.3">
      <c r="A100" s="16" t="s">
        <v>141</v>
      </c>
      <c r="B100" s="3" t="s">
        <v>99</v>
      </c>
      <c r="C100" s="9">
        <v>5000</v>
      </c>
      <c r="D100" s="9">
        <v>5000</v>
      </c>
      <c r="E100" s="9">
        <v>0</v>
      </c>
      <c r="F100" s="2">
        <f t="shared" si="3"/>
        <v>1.5290519877675841E-2</v>
      </c>
      <c r="G100" s="2">
        <f t="shared" si="4"/>
        <v>1.1627906976744186E-2</v>
      </c>
      <c r="H100" s="2" t="e">
        <f t="shared" si="5"/>
        <v>#DIV/0!</v>
      </c>
      <c r="I100" t="str">
        <f>VLOOKUP(A100,sources!A:B,2,0)</f>
        <v>https://pubs.usgs.gov/periodicals/mcs2022/mcs2022-gallium.pdf</v>
      </c>
    </row>
    <row r="101" spans="1:9" x14ac:dyDescent="0.3">
      <c r="A101" s="16" t="s">
        <v>142</v>
      </c>
      <c r="B101" s="3" t="s">
        <v>82</v>
      </c>
      <c r="C101" s="5">
        <v>0</v>
      </c>
      <c r="D101" s="5">
        <v>0</v>
      </c>
      <c r="E101" s="9">
        <v>0</v>
      </c>
      <c r="F101" s="2">
        <f t="shared" si="3"/>
        <v>0</v>
      </c>
      <c r="G101" s="2">
        <f t="shared" si="4"/>
        <v>0</v>
      </c>
      <c r="H101" s="2" t="e">
        <f t="shared" si="5"/>
        <v>#DIV/0!</v>
      </c>
      <c r="I101" t="str">
        <f>VLOOKUP(A101,sources!A:B,2,0)</f>
        <v>https://pubs.usgs.gov/periodicals/mcs2022/mcs2022-germanium.pdf</v>
      </c>
    </row>
    <row r="102" spans="1:9" x14ac:dyDescent="0.3">
      <c r="A102" s="16" t="s">
        <v>142</v>
      </c>
      <c r="B102" s="3" t="s">
        <v>87</v>
      </c>
      <c r="C102" s="4">
        <v>95000</v>
      </c>
      <c r="D102" s="4">
        <v>95000</v>
      </c>
      <c r="E102" s="9">
        <v>0</v>
      </c>
      <c r="F102" s="2">
        <f t="shared" si="3"/>
        <v>0.6785714285714286</v>
      </c>
      <c r="G102" s="2">
        <f t="shared" si="4"/>
        <v>0.6785714285714286</v>
      </c>
      <c r="H102" s="2" t="e">
        <f t="shared" si="5"/>
        <v>#DIV/0!</v>
      </c>
      <c r="I102" t="str">
        <f>VLOOKUP(A102,sources!A:B,2,0)</f>
        <v>https://pubs.usgs.gov/periodicals/mcs2022/mcs2022-germanium.pdf</v>
      </c>
    </row>
    <row r="103" spans="1:9" x14ac:dyDescent="0.3">
      <c r="A103" s="16" t="s">
        <v>142</v>
      </c>
      <c r="B103" s="3" t="s">
        <v>99</v>
      </c>
      <c r="C103" s="4">
        <v>5000</v>
      </c>
      <c r="D103" s="4">
        <v>5000</v>
      </c>
      <c r="E103" s="9">
        <v>0</v>
      </c>
      <c r="F103" s="2">
        <f t="shared" si="3"/>
        <v>3.5714285714285712E-2</v>
      </c>
      <c r="G103" s="2">
        <f t="shared" si="4"/>
        <v>3.5714285714285712E-2</v>
      </c>
      <c r="H103" s="2" t="e">
        <f t="shared" si="5"/>
        <v>#DIV/0!</v>
      </c>
      <c r="I103" t="str">
        <f>VLOOKUP(A103,sources!A:B,2,0)</f>
        <v>https://pubs.usgs.gov/periodicals/mcs2022/mcs2022-germanium.pdf</v>
      </c>
    </row>
    <row r="104" spans="1:9" x14ac:dyDescent="0.3">
      <c r="A104" s="16" t="s">
        <v>142</v>
      </c>
      <c r="B104" s="3" t="s">
        <v>131</v>
      </c>
      <c r="C104" s="4">
        <v>40000</v>
      </c>
      <c r="D104" s="4">
        <v>40000</v>
      </c>
      <c r="E104" s="9">
        <v>0</v>
      </c>
      <c r="F104" s="2">
        <f t="shared" si="3"/>
        <v>0.2857142857142857</v>
      </c>
      <c r="G104" s="2">
        <f t="shared" si="4"/>
        <v>0.2857142857142857</v>
      </c>
      <c r="H104" s="2" t="e">
        <f t="shared" si="5"/>
        <v>#DIV/0!</v>
      </c>
      <c r="I104" t="str">
        <f>VLOOKUP(A104,sources!A:B,2,0)</f>
        <v>https://pubs.usgs.gov/periodicals/mcs2022/mcs2022-germanium.pdf</v>
      </c>
    </row>
    <row r="105" spans="1:9" x14ac:dyDescent="0.3">
      <c r="A105" s="16" t="s">
        <v>143</v>
      </c>
      <c r="B105" s="8" t="s">
        <v>82</v>
      </c>
      <c r="C105" s="10">
        <v>193</v>
      </c>
      <c r="D105" s="10">
        <v>180</v>
      </c>
      <c r="E105" s="9">
        <v>3000</v>
      </c>
      <c r="F105" s="2">
        <f t="shared" si="3"/>
        <v>6.37594978526594E-2</v>
      </c>
      <c r="G105" s="2">
        <f t="shared" si="4"/>
        <v>5.9405940594059403E-2</v>
      </c>
      <c r="H105" s="2">
        <f t="shared" si="5"/>
        <v>5.545286506469501E-2</v>
      </c>
      <c r="I105" t="str">
        <f>VLOOKUP(A105,sources!A:B,2,0)</f>
        <v>https://pubs.usgs.gov/periodicals/mcs2022/mcs2022-gold.pdf</v>
      </c>
    </row>
    <row r="106" spans="1:9" x14ac:dyDescent="0.3">
      <c r="A106" s="16" t="s">
        <v>143</v>
      </c>
      <c r="B106" s="8" t="s">
        <v>118</v>
      </c>
      <c r="C106" s="10">
        <v>59</v>
      </c>
      <c r="D106" s="10">
        <v>60</v>
      </c>
      <c r="E106" s="9">
        <v>1600</v>
      </c>
      <c r="F106" s="2">
        <f t="shared" si="3"/>
        <v>1.9491245457548729E-2</v>
      </c>
      <c r="G106" s="2">
        <f t="shared" si="4"/>
        <v>1.9801980198019802E-2</v>
      </c>
      <c r="H106" s="2">
        <f t="shared" si="5"/>
        <v>2.9574861367837338E-2</v>
      </c>
      <c r="I106" t="str">
        <f>VLOOKUP(A106,sources!A:B,2,0)</f>
        <v>https://pubs.usgs.gov/periodicals/mcs2022/mcs2022-gold.pdf</v>
      </c>
    </row>
    <row r="107" spans="1:9" x14ac:dyDescent="0.3">
      <c r="A107" s="16" t="s">
        <v>143</v>
      </c>
      <c r="B107" s="8" t="s">
        <v>83</v>
      </c>
      <c r="C107" s="10">
        <v>328</v>
      </c>
      <c r="D107" s="10">
        <v>330</v>
      </c>
      <c r="E107" s="9">
        <v>11000</v>
      </c>
      <c r="F107" s="2">
        <f t="shared" si="3"/>
        <v>0.10835811034027089</v>
      </c>
      <c r="G107" s="2">
        <f t="shared" si="4"/>
        <v>0.10891089108910891</v>
      </c>
      <c r="H107" s="2">
        <f t="shared" si="5"/>
        <v>0.20332717190388169</v>
      </c>
      <c r="I107" t="str">
        <f>VLOOKUP(A107,sources!A:B,2,0)</f>
        <v>https://pubs.usgs.gov/periodicals/mcs2022/mcs2022-gold.pdf</v>
      </c>
    </row>
    <row r="108" spans="1:9" x14ac:dyDescent="0.3">
      <c r="A108" s="16" t="s">
        <v>143</v>
      </c>
      <c r="B108" s="8" t="s">
        <v>108</v>
      </c>
      <c r="C108" s="10">
        <v>78</v>
      </c>
      <c r="D108" s="10">
        <v>80</v>
      </c>
      <c r="E108" s="9">
        <v>2400</v>
      </c>
      <c r="F108" s="2">
        <f t="shared" si="3"/>
        <v>2.576808721506442E-2</v>
      </c>
      <c r="G108" s="2">
        <f t="shared" si="4"/>
        <v>2.6402640264026403E-2</v>
      </c>
      <c r="H108" s="2">
        <f t="shared" si="5"/>
        <v>4.4362292051756007E-2</v>
      </c>
      <c r="I108" t="str">
        <f>VLOOKUP(A108,sources!A:B,2,0)</f>
        <v>https://pubs.usgs.gov/periodicals/mcs2022/mcs2022-gold.pdf</v>
      </c>
    </row>
    <row r="109" spans="1:9" x14ac:dyDescent="0.3">
      <c r="A109" s="16" t="s">
        <v>143</v>
      </c>
      <c r="B109" s="8" t="s">
        <v>144</v>
      </c>
      <c r="C109" s="10">
        <v>58</v>
      </c>
      <c r="D109" s="10">
        <v>60</v>
      </c>
      <c r="E109" s="10">
        <v>0</v>
      </c>
      <c r="F109" s="2">
        <f t="shared" si="3"/>
        <v>1.9160885365047901E-2</v>
      </c>
      <c r="G109" s="2">
        <f t="shared" si="4"/>
        <v>1.9801980198019802E-2</v>
      </c>
      <c r="H109" s="2">
        <f t="shared" si="5"/>
        <v>0</v>
      </c>
      <c r="I109" t="str">
        <f>VLOOKUP(A109,sources!A:B,2,0)</f>
        <v>https://pubs.usgs.gov/periodicals/mcs2022/mcs2022-gold.pdf</v>
      </c>
    </row>
    <row r="110" spans="1:9" x14ac:dyDescent="0.3">
      <c r="A110" s="16" t="s">
        <v>143</v>
      </c>
      <c r="B110" s="8" t="s">
        <v>86</v>
      </c>
      <c r="C110" s="10">
        <v>170</v>
      </c>
      <c r="D110" s="10">
        <v>170</v>
      </c>
      <c r="E110" s="9">
        <v>2200</v>
      </c>
      <c r="F110" s="2">
        <f t="shared" si="3"/>
        <v>5.6161215725140406E-2</v>
      </c>
      <c r="G110" s="2">
        <f t="shared" si="4"/>
        <v>5.6105610561056105E-2</v>
      </c>
      <c r="H110" s="2">
        <f t="shared" si="5"/>
        <v>4.0665434380776341E-2</v>
      </c>
      <c r="I110" t="str">
        <f>VLOOKUP(A110,sources!A:B,2,0)</f>
        <v>https://pubs.usgs.gov/periodicals/mcs2022/mcs2022-gold.pdf</v>
      </c>
    </row>
    <row r="111" spans="1:9" x14ac:dyDescent="0.3">
      <c r="A111" s="16" t="s">
        <v>143</v>
      </c>
      <c r="B111" s="8" t="s">
        <v>87</v>
      </c>
      <c r="C111" s="10">
        <v>365</v>
      </c>
      <c r="D111" s="10">
        <v>370</v>
      </c>
      <c r="E111" s="9">
        <v>2000</v>
      </c>
      <c r="F111" s="2">
        <f t="shared" si="3"/>
        <v>0.12058143376280145</v>
      </c>
      <c r="G111" s="2">
        <f t="shared" si="4"/>
        <v>0.12211221122112212</v>
      </c>
      <c r="H111" s="2">
        <f t="shared" si="5"/>
        <v>3.6968576709796676E-2</v>
      </c>
      <c r="I111" t="str">
        <f>VLOOKUP(A111,sources!A:B,2,0)</f>
        <v>https://pubs.usgs.gov/periodicals/mcs2022/mcs2022-gold.pdf</v>
      </c>
    </row>
    <row r="112" spans="1:9" x14ac:dyDescent="0.3">
      <c r="A112" s="16" t="s">
        <v>143</v>
      </c>
      <c r="B112" s="8" t="s">
        <v>145</v>
      </c>
      <c r="C112" s="10">
        <v>48</v>
      </c>
      <c r="D112" s="10">
        <v>50</v>
      </c>
      <c r="E112" s="10">
        <v>0</v>
      </c>
      <c r="F112" s="2">
        <f t="shared" si="3"/>
        <v>1.5857284440039643E-2</v>
      </c>
      <c r="G112" s="2">
        <f t="shared" si="4"/>
        <v>1.65016501650165E-2</v>
      </c>
      <c r="H112" s="2">
        <f t="shared" si="5"/>
        <v>0</v>
      </c>
      <c r="I112" t="str">
        <f>VLOOKUP(A112,sources!A:B,2,0)</f>
        <v>https://pubs.usgs.gov/periodicals/mcs2022/mcs2022-gold.pdf</v>
      </c>
    </row>
    <row r="113" spans="1:9" x14ac:dyDescent="0.3">
      <c r="A113" s="16" t="s">
        <v>143</v>
      </c>
      <c r="B113" s="8" t="s">
        <v>146</v>
      </c>
      <c r="C113" s="10">
        <v>125</v>
      </c>
      <c r="D113" s="10">
        <v>130</v>
      </c>
      <c r="E113" s="9">
        <v>1000</v>
      </c>
      <c r="F113" s="2">
        <f t="shared" si="3"/>
        <v>4.1295011562603234E-2</v>
      </c>
      <c r="G113" s="2">
        <f t="shared" si="4"/>
        <v>4.2904290429042903E-2</v>
      </c>
      <c r="H113" s="2">
        <f t="shared" si="5"/>
        <v>1.8484288354898338E-2</v>
      </c>
      <c r="I113" t="str">
        <f>VLOOKUP(A113,sources!A:B,2,0)</f>
        <v>https://pubs.usgs.gov/periodicals/mcs2022/mcs2022-gold.pdf</v>
      </c>
    </row>
    <row r="114" spans="1:9" x14ac:dyDescent="0.3">
      <c r="A114" s="16" t="s">
        <v>143</v>
      </c>
      <c r="B114" s="8" t="s">
        <v>137</v>
      </c>
      <c r="C114" s="10">
        <v>86</v>
      </c>
      <c r="D114" s="10">
        <v>90</v>
      </c>
      <c r="E114" s="9">
        <v>2600</v>
      </c>
      <c r="F114" s="2">
        <f t="shared" si="3"/>
        <v>2.8410967955071028E-2</v>
      </c>
      <c r="G114" s="2">
        <f t="shared" si="4"/>
        <v>2.9702970297029702E-2</v>
      </c>
      <c r="H114" s="2">
        <f t="shared" si="5"/>
        <v>4.8059149722735672E-2</v>
      </c>
      <c r="I114" t="str">
        <f>VLOOKUP(A114,sources!A:B,2,0)</f>
        <v>https://pubs.usgs.gov/periodicals/mcs2022/mcs2022-gold.pdf</v>
      </c>
    </row>
    <row r="115" spans="1:9" x14ac:dyDescent="0.3">
      <c r="A115" s="16" t="s">
        <v>143</v>
      </c>
      <c r="B115" s="8" t="s">
        <v>91</v>
      </c>
      <c r="C115" s="10">
        <v>63</v>
      </c>
      <c r="D115" s="10">
        <v>60</v>
      </c>
      <c r="E115" s="9">
        <v>1000</v>
      </c>
      <c r="F115" s="2">
        <f t="shared" si="3"/>
        <v>2.0812685827552031E-2</v>
      </c>
      <c r="G115" s="2">
        <f t="shared" si="4"/>
        <v>1.9801980198019802E-2</v>
      </c>
      <c r="H115" s="2">
        <f t="shared" si="5"/>
        <v>1.8484288354898338E-2</v>
      </c>
      <c r="I115" t="str">
        <f>VLOOKUP(A115,sources!A:B,2,0)</f>
        <v>https://pubs.usgs.gov/periodicals/mcs2022/mcs2022-gold.pdf</v>
      </c>
    </row>
    <row r="116" spans="1:9" x14ac:dyDescent="0.3">
      <c r="A116" s="16" t="s">
        <v>143</v>
      </c>
      <c r="B116" s="8" t="s">
        <v>93</v>
      </c>
      <c r="C116" s="10">
        <v>102</v>
      </c>
      <c r="D116" s="10">
        <v>100</v>
      </c>
      <c r="E116" s="9">
        <v>1400</v>
      </c>
      <c r="F116" s="2">
        <f t="shared" si="3"/>
        <v>3.3696729435084241E-2</v>
      </c>
      <c r="G116" s="2">
        <f t="shared" si="4"/>
        <v>3.3003300330033E-2</v>
      </c>
      <c r="H116" s="2">
        <f t="shared" si="5"/>
        <v>2.5878003696857672E-2</v>
      </c>
      <c r="I116" t="str">
        <f>VLOOKUP(A116,sources!A:B,2,0)</f>
        <v>https://pubs.usgs.gov/periodicals/mcs2022/mcs2022-gold.pdf</v>
      </c>
    </row>
    <row r="117" spans="1:9" x14ac:dyDescent="0.3">
      <c r="A117" s="16" t="s">
        <v>143</v>
      </c>
      <c r="B117" s="8" t="s">
        <v>138</v>
      </c>
      <c r="C117" s="10">
        <v>54</v>
      </c>
      <c r="D117" s="10">
        <v>50</v>
      </c>
      <c r="E117" s="9">
        <v>1100</v>
      </c>
      <c r="F117" s="2">
        <f t="shared" si="3"/>
        <v>1.7839444995044598E-2</v>
      </c>
      <c r="G117" s="2">
        <f t="shared" si="4"/>
        <v>1.65016501650165E-2</v>
      </c>
      <c r="H117" s="2">
        <f t="shared" si="5"/>
        <v>2.0332717190388171E-2</v>
      </c>
      <c r="I117" t="str">
        <f>VLOOKUP(A117,sources!A:B,2,0)</f>
        <v>https://pubs.usgs.gov/periodicals/mcs2022/mcs2022-gold.pdf</v>
      </c>
    </row>
    <row r="118" spans="1:9" x14ac:dyDescent="0.3">
      <c r="A118" s="16" t="s">
        <v>143</v>
      </c>
      <c r="B118" s="8" t="s">
        <v>106</v>
      </c>
      <c r="C118" s="10">
        <v>87</v>
      </c>
      <c r="D118" s="10">
        <v>90</v>
      </c>
      <c r="E118" s="9">
        <v>2000</v>
      </c>
      <c r="F118" s="2">
        <f t="shared" si="3"/>
        <v>2.8741328047571853E-2</v>
      </c>
      <c r="G118" s="2">
        <f t="shared" si="4"/>
        <v>2.9702970297029702E-2</v>
      </c>
      <c r="H118" s="2">
        <f t="shared" si="5"/>
        <v>3.6968576709796676E-2</v>
      </c>
      <c r="I118" t="str">
        <f>VLOOKUP(A118,sources!A:B,2,0)</f>
        <v>https://pubs.usgs.gov/periodicals/mcs2022/mcs2022-gold.pdf</v>
      </c>
    </row>
    <row r="119" spans="1:9" x14ac:dyDescent="0.3">
      <c r="A119" s="16" t="s">
        <v>143</v>
      </c>
      <c r="B119" s="8" t="s">
        <v>99</v>
      </c>
      <c r="C119" s="10">
        <v>305</v>
      </c>
      <c r="D119" s="10">
        <v>300</v>
      </c>
      <c r="E119" s="9">
        <v>6800</v>
      </c>
      <c r="F119" s="2">
        <f t="shared" si="3"/>
        <v>0.1007598282127519</v>
      </c>
      <c r="G119" s="2">
        <f t="shared" si="4"/>
        <v>9.9009900990099015E-2</v>
      </c>
      <c r="H119" s="2">
        <f t="shared" si="5"/>
        <v>0.1256931608133087</v>
      </c>
      <c r="I119" t="str">
        <f>VLOOKUP(A119,sources!A:B,2,0)</f>
        <v>https://pubs.usgs.gov/periodicals/mcs2022/mcs2022-gold.pdf</v>
      </c>
    </row>
    <row r="120" spans="1:9" x14ac:dyDescent="0.3">
      <c r="A120" s="16" t="s">
        <v>143</v>
      </c>
      <c r="B120" s="8" t="s">
        <v>135</v>
      </c>
      <c r="C120" s="10">
        <v>96</v>
      </c>
      <c r="D120" s="10">
        <v>100</v>
      </c>
      <c r="E120" s="9">
        <v>5000</v>
      </c>
      <c r="F120" s="2">
        <f t="shared" si="3"/>
        <v>3.1714568880079286E-2</v>
      </c>
      <c r="G120" s="2">
        <f t="shared" si="4"/>
        <v>3.3003300330033E-2</v>
      </c>
      <c r="H120" s="2">
        <f t="shared" si="5"/>
        <v>9.2421441774491686E-2</v>
      </c>
      <c r="I120" t="str">
        <f>VLOOKUP(A120,sources!A:B,2,0)</f>
        <v>https://pubs.usgs.gov/periodicals/mcs2022/mcs2022-gold.pdf</v>
      </c>
    </row>
    <row r="121" spans="1:9" x14ac:dyDescent="0.3">
      <c r="A121" s="16" t="s">
        <v>143</v>
      </c>
      <c r="B121" s="8" t="s">
        <v>147</v>
      </c>
      <c r="C121" s="10">
        <v>90</v>
      </c>
      <c r="D121" s="10">
        <v>90</v>
      </c>
      <c r="E121" s="10">
        <v>0</v>
      </c>
      <c r="F121" s="2">
        <f t="shared" si="3"/>
        <v>2.973240832507433E-2</v>
      </c>
      <c r="G121" s="2">
        <f t="shared" si="4"/>
        <v>2.9702970297029702E-2</v>
      </c>
      <c r="H121" s="2">
        <f t="shared" si="5"/>
        <v>0</v>
      </c>
      <c r="I121" t="str">
        <f>VLOOKUP(A121,sources!A:B,2,0)</f>
        <v>https://pubs.usgs.gov/periodicals/mcs2022/mcs2022-gold.pdf</v>
      </c>
    </row>
    <row r="122" spans="1:9" x14ac:dyDescent="0.3">
      <c r="A122" s="16" t="s">
        <v>143</v>
      </c>
      <c r="B122" s="8" t="s">
        <v>148</v>
      </c>
      <c r="C122" s="10">
        <v>47</v>
      </c>
      <c r="D122" s="10">
        <v>50</v>
      </c>
      <c r="E122" s="10">
        <v>0</v>
      </c>
      <c r="F122" s="2">
        <f t="shared" si="3"/>
        <v>1.5526924347538818E-2</v>
      </c>
      <c r="G122" s="2">
        <f t="shared" si="4"/>
        <v>1.65016501650165E-2</v>
      </c>
      <c r="H122" s="2">
        <f t="shared" si="5"/>
        <v>0</v>
      </c>
      <c r="I122" t="str">
        <f>VLOOKUP(A122,sources!A:B,2,0)</f>
        <v>https://pubs.usgs.gov/periodicals/mcs2022/mcs2022-gold.pdf</v>
      </c>
    </row>
    <row r="123" spans="1:9" x14ac:dyDescent="0.3">
      <c r="A123" s="16" t="s">
        <v>143</v>
      </c>
      <c r="B123" s="8" t="s">
        <v>130</v>
      </c>
      <c r="C123" s="10">
        <v>101</v>
      </c>
      <c r="D123" s="10">
        <v>100</v>
      </c>
      <c r="E123" s="9">
        <v>1800</v>
      </c>
      <c r="F123" s="2">
        <f t="shared" si="3"/>
        <v>3.3366369342583413E-2</v>
      </c>
      <c r="G123" s="2">
        <f t="shared" si="4"/>
        <v>3.3003300330033E-2</v>
      </c>
      <c r="H123" s="2">
        <f t="shared" si="5"/>
        <v>3.3271719038817003E-2</v>
      </c>
      <c r="I123" t="str">
        <f>VLOOKUP(A123,sources!A:B,2,0)</f>
        <v>https://pubs.usgs.gov/periodicals/mcs2022/mcs2022-gold.pdf</v>
      </c>
    </row>
    <row r="124" spans="1:9" x14ac:dyDescent="0.3">
      <c r="A124" s="16" t="s">
        <v>143</v>
      </c>
      <c r="B124" s="8" t="s">
        <v>131</v>
      </c>
      <c r="C124" s="10">
        <v>572</v>
      </c>
      <c r="D124" s="10">
        <v>570</v>
      </c>
      <c r="E124" s="9">
        <v>9200</v>
      </c>
      <c r="F124" s="2">
        <f t="shared" si="3"/>
        <v>0.1889659729104724</v>
      </c>
      <c r="G124" s="2">
        <f t="shared" si="4"/>
        <v>0.18811881188118812</v>
      </c>
      <c r="H124" s="2">
        <f t="shared" si="5"/>
        <v>0.17005545286506468</v>
      </c>
      <c r="I124" t="str">
        <f>VLOOKUP(A124,sources!A:B,2,0)</f>
        <v>https://pubs.usgs.gov/periodicals/mcs2022/mcs2022-gold.pdf</v>
      </c>
    </row>
    <row r="125" spans="1:9" x14ac:dyDescent="0.3">
      <c r="A125" s="16" t="s">
        <v>149</v>
      </c>
      <c r="B125" s="3" t="s">
        <v>82</v>
      </c>
      <c r="C125" s="5">
        <v>83</v>
      </c>
      <c r="D125" s="10">
        <v>77</v>
      </c>
      <c r="E125" s="4">
        <v>8586</v>
      </c>
      <c r="F125" s="2">
        <f t="shared" si="3"/>
        <v>0.5220125786163522</v>
      </c>
      <c r="G125" s="2">
        <f t="shared" si="4"/>
        <v>0.49044585987261147</v>
      </c>
      <c r="H125" s="2">
        <f t="shared" si="5"/>
        <v>0.7090008257638315</v>
      </c>
      <c r="I125" t="str">
        <f>VLOOKUP(A125,sources!A:B,2,0)</f>
        <v>https://pubs.usgs.gov/periodicals/mcs2022/mcs2022-helium.pdf</v>
      </c>
    </row>
    <row r="126" spans="1:9" x14ac:dyDescent="0.3">
      <c r="A126" s="16" t="s">
        <v>149</v>
      </c>
      <c r="B126" s="3" t="s">
        <v>150</v>
      </c>
      <c r="C126" s="5">
        <v>14</v>
      </c>
      <c r="D126" s="5">
        <v>14</v>
      </c>
      <c r="E126" s="4">
        <v>1800</v>
      </c>
      <c r="F126" s="2">
        <f t="shared" si="3"/>
        <v>8.8050314465408799E-2</v>
      </c>
      <c r="G126" s="2">
        <f t="shared" si="4"/>
        <v>8.9171974522292988E-2</v>
      </c>
      <c r="H126" s="2">
        <f t="shared" si="5"/>
        <v>0.14863748967795209</v>
      </c>
      <c r="I126" t="str">
        <f>VLOOKUP(A126,sources!A:B,2,0)</f>
        <v>https://pubs.usgs.gov/periodicals/mcs2022/mcs2022-helium.pdf</v>
      </c>
    </row>
    <row r="127" spans="1:9" x14ac:dyDescent="0.3">
      <c r="A127" s="16" t="s">
        <v>149</v>
      </c>
      <c r="B127" s="3" t="s">
        <v>83</v>
      </c>
      <c r="C127" s="5">
        <v>4</v>
      </c>
      <c r="D127" s="5">
        <v>4</v>
      </c>
      <c r="E127" s="5">
        <v>0</v>
      </c>
      <c r="F127" s="2">
        <f t="shared" si="3"/>
        <v>2.5157232704402517E-2</v>
      </c>
      <c r="G127" s="2">
        <f t="shared" si="4"/>
        <v>2.5477707006369428E-2</v>
      </c>
      <c r="H127" s="2">
        <f t="shared" si="5"/>
        <v>0</v>
      </c>
      <c r="I127" t="str">
        <f>VLOOKUP(A127,sources!A:B,2,0)</f>
        <v>https://pubs.usgs.gov/periodicals/mcs2022/mcs2022-helium.pdf</v>
      </c>
    </row>
    <row r="128" spans="1:9" x14ac:dyDescent="0.3">
      <c r="A128" s="16" t="s">
        <v>149</v>
      </c>
      <c r="B128" s="3" t="s">
        <v>86</v>
      </c>
      <c r="C128" s="5">
        <v>0</v>
      </c>
      <c r="D128" s="5">
        <v>0</v>
      </c>
      <c r="E128" s="5">
        <v>0</v>
      </c>
      <c r="F128" s="2">
        <f t="shared" si="3"/>
        <v>0</v>
      </c>
      <c r="G128" s="2">
        <f t="shared" si="4"/>
        <v>0</v>
      </c>
      <c r="H128" s="2">
        <f t="shared" si="5"/>
        <v>0</v>
      </c>
      <c r="I128" t="str">
        <f>VLOOKUP(A128,sources!A:B,2,0)</f>
        <v>https://pubs.usgs.gov/periodicals/mcs2022/mcs2022-helium.pdf</v>
      </c>
    </row>
    <row r="129" spans="1:9" x14ac:dyDescent="0.3">
      <c r="A129" s="16" t="s">
        <v>149</v>
      </c>
      <c r="B129" s="3" t="s">
        <v>87</v>
      </c>
      <c r="C129" s="5">
        <v>1</v>
      </c>
      <c r="D129" s="5">
        <v>1</v>
      </c>
      <c r="E129" s="5">
        <v>0</v>
      </c>
      <c r="F129" s="2">
        <f t="shared" si="3"/>
        <v>6.2893081761006293E-3</v>
      </c>
      <c r="G129" s="2">
        <f t="shared" si="4"/>
        <v>6.369426751592357E-3</v>
      </c>
      <c r="H129" s="2">
        <f t="shared" si="5"/>
        <v>0</v>
      </c>
      <c r="I129" t="str">
        <f>VLOOKUP(A129,sources!A:B,2,0)</f>
        <v>https://pubs.usgs.gov/periodicals/mcs2022/mcs2022-helium.pdf</v>
      </c>
    </row>
    <row r="130" spans="1:9" x14ac:dyDescent="0.3">
      <c r="A130" s="16" t="s">
        <v>149</v>
      </c>
      <c r="B130" s="3" t="s">
        <v>151</v>
      </c>
      <c r="C130" s="5">
        <v>1</v>
      </c>
      <c r="D130" s="5">
        <v>1</v>
      </c>
      <c r="E130" s="5">
        <v>24</v>
      </c>
      <c r="F130" s="2">
        <f t="shared" si="3"/>
        <v>6.2893081761006293E-3</v>
      </c>
      <c r="G130" s="2">
        <f t="shared" si="4"/>
        <v>6.369426751592357E-3</v>
      </c>
      <c r="H130" s="2">
        <f t="shared" si="5"/>
        <v>1.9818331957060279E-3</v>
      </c>
      <c r="I130" t="str">
        <f>VLOOKUP(A130,sources!A:B,2,0)</f>
        <v>https://pubs.usgs.gov/periodicals/mcs2022/mcs2022-helium.pdf</v>
      </c>
    </row>
    <row r="131" spans="1:9" x14ac:dyDescent="0.3">
      <c r="A131" s="16" t="s">
        <v>149</v>
      </c>
      <c r="B131" s="3" t="s">
        <v>152</v>
      </c>
      <c r="C131" s="5">
        <v>51</v>
      </c>
      <c r="D131" s="5">
        <v>51</v>
      </c>
      <c r="E131" s="5">
        <v>0</v>
      </c>
      <c r="F131" s="2">
        <f t="shared" ref="F131:F194" si="6">C131/SUMIFS(C:C,A:A,A131)</f>
        <v>0.32075471698113206</v>
      </c>
      <c r="G131" s="2">
        <f t="shared" ref="G131:G194" si="7">D131/SUMIFS(D:D,$A:$A,$A131)</f>
        <v>0.32484076433121017</v>
      </c>
      <c r="H131" s="2">
        <f t="shared" ref="H131:H194" si="8">E131/SUMIFS(E:E,$A:$A,$A131)</f>
        <v>0</v>
      </c>
      <c r="I131" t="str">
        <f>VLOOKUP(A131,sources!A:B,2,0)</f>
        <v>https://pubs.usgs.gov/periodicals/mcs2022/mcs2022-helium.pdf</v>
      </c>
    </row>
    <row r="132" spans="1:9" x14ac:dyDescent="0.3">
      <c r="A132" s="16" t="s">
        <v>149</v>
      </c>
      <c r="B132" s="3" t="s">
        <v>99</v>
      </c>
      <c r="C132" s="5">
        <v>5</v>
      </c>
      <c r="D132" s="5">
        <v>9</v>
      </c>
      <c r="E132" s="4">
        <v>1700</v>
      </c>
      <c r="F132" s="2">
        <f t="shared" si="6"/>
        <v>3.1446540880503145E-2</v>
      </c>
      <c r="G132" s="2">
        <f t="shared" si="7"/>
        <v>5.7324840764331211E-2</v>
      </c>
      <c r="H132" s="2">
        <f t="shared" si="8"/>
        <v>0.14037985136251033</v>
      </c>
      <c r="I132" t="str">
        <f>VLOOKUP(A132,sources!A:B,2,0)</f>
        <v>https://pubs.usgs.gov/periodicals/mcs2022/mcs2022-helium.pdf</v>
      </c>
    </row>
    <row r="133" spans="1:9" x14ac:dyDescent="0.3">
      <c r="A133" s="16" t="s">
        <v>153</v>
      </c>
      <c r="B133" s="8" t="s">
        <v>82</v>
      </c>
      <c r="C133" s="10">
        <v>0</v>
      </c>
      <c r="D133" s="10">
        <v>0</v>
      </c>
      <c r="E133" s="9">
        <v>0</v>
      </c>
      <c r="F133" s="2">
        <f t="shared" si="6"/>
        <v>0</v>
      </c>
      <c r="G133" s="2">
        <f t="shared" si="7"/>
        <v>0</v>
      </c>
      <c r="H133" s="2" t="e">
        <f t="shared" si="8"/>
        <v>#DIV/0!</v>
      </c>
      <c r="I133" t="str">
        <f>VLOOKUP(A133,sources!A:B,2,0)</f>
        <v>https://pubs.usgs.gov/periodicals/mcs2022/mcs2022-indium.pdf</v>
      </c>
    </row>
    <row r="134" spans="1:9" x14ac:dyDescent="0.3">
      <c r="A134" s="16" t="s">
        <v>153</v>
      </c>
      <c r="B134" s="3" t="s">
        <v>103</v>
      </c>
      <c r="C134" s="5">
        <v>20</v>
      </c>
      <c r="D134" s="10">
        <v>20</v>
      </c>
      <c r="E134" s="9">
        <v>0</v>
      </c>
      <c r="F134" s="2">
        <f t="shared" si="6"/>
        <v>2.0898641588296761E-2</v>
      </c>
      <c r="G134" s="2">
        <f t="shared" si="7"/>
        <v>2.1739130434782608E-2</v>
      </c>
      <c r="H134" s="2" t="e">
        <f t="shared" si="8"/>
        <v>#DIV/0!</v>
      </c>
      <c r="I134" t="str">
        <f>VLOOKUP(A134,sources!A:B,2,0)</f>
        <v>https://pubs.usgs.gov/periodicals/mcs2022/mcs2022-indium.pdf</v>
      </c>
    </row>
    <row r="135" spans="1:9" x14ac:dyDescent="0.3">
      <c r="A135" s="16" t="s">
        <v>153</v>
      </c>
      <c r="B135" s="3" t="s">
        <v>86</v>
      </c>
      <c r="C135" s="5">
        <v>66</v>
      </c>
      <c r="D135" s="5">
        <v>60</v>
      </c>
      <c r="E135" s="9">
        <v>0</v>
      </c>
      <c r="F135" s="2">
        <f t="shared" si="6"/>
        <v>6.8965517241379309E-2</v>
      </c>
      <c r="G135" s="2">
        <f t="shared" si="7"/>
        <v>6.5217391304347824E-2</v>
      </c>
      <c r="H135" s="2" t="e">
        <f t="shared" si="8"/>
        <v>#DIV/0!</v>
      </c>
      <c r="I135" t="str">
        <f>VLOOKUP(A135,sources!A:B,2,0)</f>
        <v>https://pubs.usgs.gov/periodicals/mcs2022/mcs2022-indium.pdf</v>
      </c>
    </row>
    <row r="136" spans="1:9" x14ac:dyDescent="0.3">
      <c r="A136" s="16" t="s">
        <v>153</v>
      </c>
      <c r="B136" s="3" t="s">
        <v>87</v>
      </c>
      <c r="C136" s="5">
        <v>540</v>
      </c>
      <c r="D136" s="5">
        <v>530</v>
      </c>
      <c r="E136" s="9">
        <v>0</v>
      </c>
      <c r="F136" s="2">
        <f t="shared" si="6"/>
        <v>0.56426332288401249</v>
      </c>
      <c r="G136" s="2">
        <f t="shared" si="7"/>
        <v>0.57608695652173914</v>
      </c>
      <c r="H136" s="2" t="e">
        <f t="shared" si="8"/>
        <v>#DIV/0!</v>
      </c>
      <c r="I136" t="str">
        <f>VLOOKUP(A136,sources!A:B,2,0)</f>
        <v>https://pubs.usgs.gov/periodicals/mcs2022/mcs2022-indium.pdf</v>
      </c>
    </row>
    <row r="137" spans="1:9" x14ac:dyDescent="0.3">
      <c r="A137" s="16" t="s">
        <v>153</v>
      </c>
      <c r="B137" s="3" t="s">
        <v>154</v>
      </c>
      <c r="C137" s="5">
        <v>38</v>
      </c>
      <c r="D137" s="5">
        <v>35</v>
      </c>
      <c r="E137" s="9">
        <v>0</v>
      </c>
      <c r="F137" s="2">
        <f t="shared" si="6"/>
        <v>3.9707419017763847E-2</v>
      </c>
      <c r="G137" s="2">
        <f t="shared" si="7"/>
        <v>3.8043478260869568E-2</v>
      </c>
      <c r="H137" s="2" t="e">
        <f t="shared" si="8"/>
        <v>#DIV/0!</v>
      </c>
      <c r="I137" t="str">
        <f>VLOOKUP(A137,sources!A:B,2,0)</f>
        <v>https://pubs.usgs.gov/periodicals/mcs2022/mcs2022-indium.pdf</v>
      </c>
    </row>
    <row r="138" spans="1:9" x14ac:dyDescent="0.3">
      <c r="A138" s="16" t="s">
        <v>153</v>
      </c>
      <c r="B138" s="3" t="s">
        <v>104</v>
      </c>
      <c r="C138" s="5">
        <v>66</v>
      </c>
      <c r="D138" s="5">
        <v>60</v>
      </c>
      <c r="E138" s="9">
        <v>0</v>
      </c>
      <c r="F138" s="2">
        <f t="shared" si="6"/>
        <v>6.8965517241379309E-2</v>
      </c>
      <c r="G138" s="2">
        <f t="shared" si="7"/>
        <v>6.5217391304347824E-2</v>
      </c>
      <c r="H138" s="2" t="e">
        <f t="shared" si="8"/>
        <v>#DIV/0!</v>
      </c>
      <c r="I138" t="str">
        <f>VLOOKUP(A138,sources!A:B,2,0)</f>
        <v>https://pubs.usgs.gov/periodicals/mcs2022/mcs2022-indium.pdf</v>
      </c>
    </row>
    <row r="139" spans="1:9" x14ac:dyDescent="0.3">
      <c r="A139" s="16" t="s">
        <v>153</v>
      </c>
      <c r="B139" s="3" t="s">
        <v>200</v>
      </c>
      <c r="C139" s="5">
        <v>210</v>
      </c>
      <c r="D139" s="5">
        <v>200</v>
      </c>
      <c r="E139" s="9">
        <v>0</v>
      </c>
      <c r="F139" s="2">
        <f t="shared" si="6"/>
        <v>0.21943573667711599</v>
      </c>
      <c r="G139" s="2">
        <f t="shared" si="7"/>
        <v>0.21739130434782608</v>
      </c>
      <c r="H139" s="2" t="e">
        <f t="shared" si="8"/>
        <v>#DIV/0!</v>
      </c>
      <c r="I139" t="str">
        <f>VLOOKUP(A139,sources!A:B,2,0)</f>
        <v>https://pubs.usgs.gov/periodicals/mcs2022/mcs2022-indium.pdf</v>
      </c>
    </row>
    <row r="140" spans="1:9" x14ac:dyDescent="0.3">
      <c r="A140" s="16" t="s">
        <v>153</v>
      </c>
      <c r="B140" s="3" t="s">
        <v>106</v>
      </c>
      <c r="C140" s="5">
        <v>12</v>
      </c>
      <c r="D140" s="5">
        <v>10</v>
      </c>
      <c r="E140" s="9">
        <v>0</v>
      </c>
      <c r="F140" s="2">
        <f t="shared" si="6"/>
        <v>1.2539184952978056E-2</v>
      </c>
      <c r="G140" s="2">
        <f t="shared" si="7"/>
        <v>1.0869565217391304E-2</v>
      </c>
      <c r="H140" s="2" t="e">
        <f t="shared" si="8"/>
        <v>#DIV/0!</v>
      </c>
      <c r="I140" t="str">
        <f>VLOOKUP(A140,sources!A:B,2,0)</f>
        <v>https://pubs.usgs.gov/periodicals/mcs2022/mcs2022-indium.pdf</v>
      </c>
    </row>
    <row r="141" spans="1:9" x14ac:dyDescent="0.3">
      <c r="A141" s="16" t="s">
        <v>153</v>
      </c>
      <c r="B141" s="3" t="s">
        <v>99</v>
      </c>
      <c r="C141" s="5">
        <v>5</v>
      </c>
      <c r="D141" s="5">
        <v>5</v>
      </c>
      <c r="E141" s="9">
        <v>0</v>
      </c>
      <c r="F141" s="2">
        <f t="shared" si="6"/>
        <v>5.2246603970741903E-3</v>
      </c>
      <c r="G141" s="2">
        <f t="shared" si="7"/>
        <v>5.434782608695652E-3</v>
      </c>
      <c r="H141" s="2" t="e">
        <f t="shared" si="8"/>
        <v>#DIV/0!</v>
      </c>
      <c r="I141" t="str">
        <f>VLOOKUP(A141,sources!A:B,2,0)</f>
        <v>https://pubs.usgs.gov/periodicals/mcs2022/mcs2022-indium.pdf</v>
      </c>
    </row>
    <row r="142" spans="1:9" x14ac:dyDescent="0.3">
      <c r="A142" s="16" t="s">
        <v>155</v>
      </c>
      <c r="B142" s="8" t="s">
        <v>82</v>
      </c>
      <c r="C142" s="10">
        <v>0</v>
      </c>
      <c r="D142" s="10">
        <v>0</v>
      </c>
      <c r="E142" s="9">
        <v>250000</v>
      </c>
      <c r="F142" s="2">
        <f t="shared" si="6"/>
        <v>0</v>
      </c>
      <c r="G142" s="2">
        <f t="shared" si="7"/>
        <v>0</v>
      </c>
      <c r="H142" s="2">
        <f t="shared" si="8"/>
        <v>4.0192926045016078E-2</v>
      </c>
      <c r="I142" t="str">
        <f>VLOOKUP(A142,sources!A:B,2,0)</f>
        <v>https://pubs.usgs.gov/periodicals/mcs2022/mcs2022-iodine.pdf</v>
      </c>
    </row>
    <row r="143" spans="1:9" x14ac:dyDescent="0.3">
      <c r="A143" s="16" t="s">
        <v>155</v>
      </c>
      <c r="B143" s="8" t="s">
        <v>122</v>
      </c>
      <c r="C143" s="10">
        <v>180</v>
      </c>
      <c r="D143" s="10">
        <v>200</v>
      </c>
      <c r="E143" s="9">
        <v>170000</v>
      </c>
      <c r="F143" s="2">
        <f t="shared" si="6"/>
        <v>6.0212751722753732E-3</v>
      </c>
      <c r="G143" s="2">
        <f t="shared" si="7"/>
        <v>6.2827883014481825E-3</v>
      </c>
      <c r="H143" s="2">
        <f t="shared" si="8"/>
        <v>2.7331189710610933E-2</v>
      </c>
      <c r="I143" t="str">
        <f>VLOOKUP(A143,sources!A:B,2,0)</f>
        <v>https://pubs.usgs.gov/periodicals/mcs2022/mcs2022-iodine.pdf</v>
      </c>
    </row>
    <row r="144" spans="1:9" x14ac:dyDescent="0.3">
      <c r="A144" s="16" t="s">
        <v>155</v>
      </c>
      <c r="B144" s="8" t="s">
        <v>119</v>
      </c>
      <c r="C144" s="9">
        <v>20200</v>
      </c>
      <c r="D144" s="9">
        <v>22000</v>
      </c>
      <c r="E144" s="9">
        <v>610000</v>
      </c>
      <c r="F144" s="2">
        <f t="shared" si="6"/>
        <v>0.67572088044423628</v>
      </c>
      <c r="G144" s="2">
        <f t="shared" si="7"/>
        <v>0.69110671315930006</v>
      </c>
      <c r="H144" s="2">
        <f t="shared" si="8"/>
        <v>9.8070739549839234E-2</v>
      </c>
      <c r="I144" t="str">
        <f>VLOOKUP(A144,sources!A:B,2,0)</f>
        <v>https://pubs.usgs.gov/periodicals/mcs2022/mcs2022-iodine.pdf</v>
      </c>
    </row>
    <row r="145" spans="1:9" x14ac:dyDescent="0.3">
      <c r="A145" s="16" t="s">
        <v>155</v>
      </c>
      <c r="B145" s="8" t="s">
        <v>137</v>
      </c>
      <c r="C145" s="10">
        <v>31</v>
      </c>
      <c r="D145" s="10">
        <v>30</v>
      </c>
      <c r="E145" s="9">
        <v>100000</v>
      </c>
      <c r="F145" s="2">
        <f t="shared" si="6"/>
        <v>1.0369973907807587E-3</v>
      </c>
      <c r="G145" s="2">
        <f t="shared" si="7"/>
        <v>9.4241824521722737E-4</v>
      </c>
      <c r="H145" s="2">
        <f t="shared" si="8"/>
        <v>1.607717041800643E-2</v>
      </c>
      <c r="I145" t="str">
        <f>VLOOKUP(A145,sources!A:B,2,0)</f>
        <v>https://pubs.usgs.gov/periodicals/mcs2022/mcs2022-iodine.pdf</v>
      </c>
    </row>
    <row r="146" spans="1:9" x14ac:dyDescent="0.3">
      <c r="A146" s="16" t="s">
        <v>155</v>
      </c>
      <c r="B146" s="8" t="s">
        <v>104</v>
      </c>
      <c r="C146" s="9">
        <v>8880</v>
      </c>
      <c r="D146" s="9">
        <v>9000</v>
      </c>
      <c r="E146" s="9">
        <v>4900000</v>
      </c>
      <c r="F146" s="2">
        <f t="shared" si="6"/>
        <v>0.29704957516558506</v>
      </c>
      <c r="G146" s="2">
        <f t="shared" si="7"/>
        <v>0.28272547356516819</v>
      </c>
      <c r="H146" s="2">
        <f t="shared" si="8"/>
        <v>0.78778135048231512</v>
      </c>
      <c r="I146" t="str">
        <f>VLOOKUP(A146,sources!A:B,2,0)</f>
        <v>https://pubs.usgs.gov/periodicals/mcs2022/mcs2022-iodine.pdf</v>
      </c>
    </row>
    <row r="147" spans="1:9" x14ac:dyDescent="0.3">
      <c r="A147" s="16" t="s">
        <v>155</v>
      </c>
      <c r="B147" s="8" t="s">
        <v>99</v>
      </c>
      <c r="C147" s="10">
        <v>3</v>
      </c>
      <c r="D147" s="10">
        <v>3</v>
      </c>
      <c r="E147" s="9">
        <v>120000</v>
      </c>
      <c r="F147" s="2">
        <f t="shared" si="6"/>
        <v>1.0035458620458954E-4</v>
      </c>
      <c r="G147" s="2">
        <f t="shared" si="7"/>
        <v>9.4241824521722743E-5</v>
      </c>
      <c r="H147" s="2">
        <f t="shared" si="8"/>
        <v>1.9292604501607719E-2</v>
      </c>
      <c r="I147" t="str">
        <f>VLOOKUP(A147,sources!A:B,2,0)</f>
        <v>https://pubs.usgs.gov/periodicals/mcs2022/mcs2022-iodine.pdf</v>
      </c>
    </row>
    <row r="148" spans="1:9" x14ac:dyDescent="0.3">
      <c r="A148" s="16" t="s">
        <v>155</v>
      </c>
      <c r="B148" s="8" t="s">
        <v>156</v>
      </c>
      <c r="C148" s="10">
        <v>600</v>
      </c>
      <c r="D148" s="10">
        <v>600</v>
      </c>
      <c r="E148" s="9">
        <v>70000</v>
      </c>
      <c r="F148" s="2">
        <f t="shared" si="6"/>
        <v>2.0070917240917911E-2</v>
      </c>
      <c r="G148" s="2">
        <f t="shared" si="7"/>
        <v>1.8848364904344547E-2</v>
      </c>
      <c r="H148" s="2">
        <f t="shared" si="8"/>
        <v>1.1254019292604502E-2</v>
      </c>
      <c r="I148" t="str">
        <f>VLOOKUP(A148,sources!A:B,2,0)</f>
        <v>https://pubs.usgs.gov/periodicals/mcs2022/mcs2022-iodine.pdf</v>
      </c>
    </row>
    <row r="149" spans="1:9" x14ac:dyDescent="0.3">
      <c r="A149" s="16" t="s">
        <v>157</v>
      </c>
      <c r="B149" s="8" t="s">
        <v>82</v>
      </c>
      <c r="C149" s="10">
        <v>306</v>
      </c>
      <c r="D149" s="10">
        <v>300</v>
      </c>
      <c r="E149" s="9">
        <v>5000</v>
      </c>
      <c r="F149" s="2">
        <f t="shared" si="6"/>
        <v>6.9863013698630141E-2</v>
      </c>
      <c r="G149" s="2">
        <f t="shared" si="7"/>
        <v>6.9832402234636867E-2</v>
      </c>
      <c r="H149" s="2">
        <f t="shared" si="8"/>
        <v>5.5580257892396623E-2</v>
      </c>
      <c r="I149" t="str">
        <f>VLOOKUP(A149,sources!A:B,2,0)</f>
        <v>https://pubs.usgs.gov/periodicals/mcs2022/mcs2022-lead.pdf</v>
      </c>
    </row>
    <row r="150" spans="1:9" x14ac:dyDescent="0.3">
      <c r="A150" s="16" t="s">
        <v>157</v>
      </c>
      <c r="B150" s="8" t="s">
        <v>83</v>
      </c>
      <c r="C150" s="10">
        <v>494</v>
      </c>
      <c r="D150" s="10">
        <v>500</v>
      </c>
      <c r="E150" s="9">
        <v>37000</v>
      </c>
      <c r="F150" s="2">
        <f t="shared" si="6"/>
        <v>0.11278538812785388</v>
      </c>
      <c r="G150" s="2">
        <f t="shared" si="7"/>
        <v>0.11638733705772812</v>
      </c>
      <c r="H150" s="2">
        <f t="shared" si="8"/>
        <v>0.41129390840373498</v>
      </c>
      <c r="I150" t="str">
        <f>VLOOKUP(A150,sources!A:B,2,0)</f>
        <v>https://pubs.usgs.gov/periodicals/mcs2022/mcs2022-lead.pdf</v>
      </c>
    </row>
    <row r="151" spans="1:9" x14ac:dyDescent="0.3">
      <c r="A151" s="16" t="s">
        <v>157</v>
      </c>
      <c r="B151" s="8" t="s">
        <v>84</v>
      </c>
      <c r="C151" s="10">
        <v>65</v>
      </c>
      <c r="D151" s="10">
        <v>90</v>
      </c>
      <c r="E151" s="9">
        <v>1600</v>
      </c>
      <c r="F151" s="2">
        <f t="shared" si="6"/>
        <v>1.4840182648401826E-2</v>
      </c>
      <c r="G151" s="2">
        <f t="shared" si="7"/>
        <v>2.094972067039106E-2</v>
      </c>
      <c r="H151" s="2">
        <f t="shared" si="8"/>
        <v>1.7785682525566917E-2</v>
      </c>
      <c r="I151" t="str">
        <f>VLOOKUP(A151,sources!A:B,2,0)</f>
        <v>https://pubs.usgs.gov/periodicals/mcs2022/mcs2022-lead.pdf</v>
      </c>
    </row>
    <row r="152" spans="1:9" x14ac:dyDescent="0.3">
      <c r="A152" s="16" t="s">
        <v>157</v>
      </c>
      <c r="B152" s="8" t="s">
        <v>87</v>
      </c>
      <c r="C152" s="9">
        <v>1900</v>
      </c>
      <c r="D152" s="9">
        <v>2000</v>
      </c>
      <c r="E152" s="9">
        <v>18000</v>
      </c>
      <c r="F152" s="2">
        <f t="shared" si="6"/>
        <v>0.43378995433789952</v>
      </c>
      <c r="G152" s="2">
        <f t="shared" si="7"/>
        <v>0.46554934823091249</v>
      </c>
      <c r="H152" s="2">
        <f t="shared" si="8"/>
        <v>0.20008892841262785</v>
      </c>
      <c r="I152" t="str">
        <f>VLOOKUP(A152,sources!A:B,2,0)</f>
        <v>https://pubs.usgs.gov/periodicals/mcs2022/mcs2022-lead.pdf</v>
      </c>
    </row>
    <row r="153" spans="1:9" x14ac:dyDescent="0.3">
      <c r="A153" s="16" t="s">
        <v>157</v>
      </c>
      <c r="B153" s="8" t="s">
        <v>123</v>
      </c>
      <c r="C153" s="10">
        <v>204</v>
      </c>
      <c r="D153" s="10">
        <v>210</v>
      </c>
      <c r="E153" s="9">
        <v>2500</v>
      </c>
      <c r="F153" s="2">
        <f t="shared" si="6"/>
        <v>4.6575342465753428E-2</v>
      </c>
      <c r="G153" s="2">
        <f t="shared" si="7"/>
        <v>4.8882681564245807E-2</v>
      </c>
      <c r="H153" s="2">
        <f t="shared" si="8"/>
        <v>2.7790128946198311E-2</v>
      </c>
      <c r="I153" t="str">
        <f>VLOOKUP(A153,sources!A:B,2,0)</f>
        <v>https://pubs.usgs.gov/periodicals/mcs2022/mcs2022-lead.pdf</v>
      </c>
    </row>
    <row r="154" spans="1:9" x14ac:dyDescent="0.3">
      <c r="A154" s="16" t="s">
        <v>157</v>
      </c>
      <c r="B154" s="8" t="s">
        <v>91</v>
      </c>
      <c r="C154" s="10">
        <v>30</v>
      </c>
      <c r="D154" s="10">
        <v>40</v>
      </c>
      <c r="E154" s="9">
        <v>2000</v>
      </c>
      <c r="F154" s="2">
        <f t="shared" si="6"/>
        <v>6.8493150684931503E-3</v>
      </c>
      <c r="G154" s="2">
        <f t="shared" si="7"/>
        <v>9.3109869646182501E-3</v>
      </c>
      <c r="H154" s="2">
        <f t="shared" si="8"/>
        <v>2.2232103156958647E-2</v>
      </c>
      <c r="I154" t="str">
        <f>VLOOKUP(A154,sources!A:B,2,0)</f>
        <v>https://pubs.usgs.gov/periodicals/mcs2022/mcs2022-lead.pdf</v>
      </c>
    </row>
    <row r="155" spans="1:9" x14ac:dyDescent="0.3">
      <c r="A155" s="16" t="s">
        <v>157</v>
      </c>
      <c r="B155" s="8" t="s">
        <v>93</v>
      </c>
      <c r="C155" s="10">
        <v>260</v>
      </c>
      <c r="D155" s="10">
        <v>270</v>
      </c>
      <c r="E155" s="9">
        <v>5600</v>
      </c>
      <c r="F155" s="2">
        <f t="shared" si="6"/>
        <v>5.9360730593607303E-2</v>
      </c>
      <c r="G155" s="2">
        <f t="shared" si="7"/>
        <v>6.2849162011173187E-2</v>
      </c>
      <c r="H155" s="2">
        <f t="shared" si="8"/>
        <v>6.2249888839484215E-2</v>
      </c>
      <c r="I155" t="str">
        <f>VLOOKUP(A155,sources!A:B,2,0)</f>
        <v>https://pubs.usgs.gov/periodicals/mcs2022/mcs2022-lead.pdf</v>
      </c>
    </row>
    <row r="156" spans="1:9" x14ac:dyDescent="0.3">
      <c r="A156" s="16" t="s">
        <v>157</v>
      </c>
      <c r="B156" s="8" t="s">
        <v>106</v>
      </c>
      <c r="C156" s="10">
        <v>242</v>
      </c>
      <c r="D156" s="10">
        <v>280</v>
      </c>
      <c r="E156" s="9">
        <v>6400</v>
      </c>
      <c r="F156" s="2">
        <f t="shared" si="6"/>
        <v>5.5251141552511415E-2</v>
      </c>
      <c r="G156" s="2">
        <f t="shared" si="7"/>
        <v>6.5176908752327747E-2</v>
      </c>
      <c r="H156" s="2">
        <f t="shared" si="8"/>
        <v>7.1142730102267668E-2</v>
      </c>
      <c r="I156" t="str">
        <f>VLOOKUP(A156,sources!A:B,2,0)</f>
        <v>https://pubs.usgs.gov/periodicals/mcs2022/mcs2022-lead.pdf</v>
      </c>
    </row>
    <row r="157" spans="1:9" x14ac:dyDescent="0.3">
      <c r="A157" s="16" t="s">
        <v>157</v>
      </c>
      <c r="B157" s="8" t="s">
        <v>99</v>
      </c>
      <c r="C157" s="10">
        <v>210</v>
      </c>
      <c r="D157" s="10">
        <v>210</v>
      </c>
      <c r="E157" s="9">
        <v>4000</v>
      </c>
      <c r="F157" s="2">
        <f t="shared" si="6"/>
        <v>4.7945205479452052E-2</v>
      </c>
      <c r="G157" s="2">
        <f t="shared" si="7"/>
        <v>4.8882681564245807E-2</v>
      </c>
      <c r="H157" s="2">
        <f t="shared" si="8"/>
        <v>4.4464206313917294E-2</v>
      </c>
      <c r="I157" t="str">
        <f>VLOOKUP(A157,sources!A:B,2,0)</f>
        <v>https://pubs.usgs.gov/periodicals/mcs2022/mcs2022-lead.pdf</v>
      </c>
    </row>
    <row r="158" spans="1:9" x14ac:dyDescent="0.3">
      <c r="A158" s="16" t="s">
        <v>157</v>
      </c>
      <c r="B158" s="8" t="s">
        <v>158</v>
      </c>
      <c r="C158" s="10">
        <v>70</v>
      </c>
      <c r="D158" s="10">
        <v>70</v>
      </c>
      <c r="E158" s="9">
        <v>1100</v>
      </c>
      <c r="F158" s="2">
        <f t="shared" si="6"/>
        <v>1.5981735159817351E-2</v>
      </c>
      <c r="G158" s="2">
        <f t="shared" si="7"/>
        <v>1.6294227188081937E-2</v>
      </c>
      <c r="H158" s="2">
        <f t="shared" si="8"/>
        <v>1.2227656736327256E-2</v>
      </c>
      <c r="I158" t="str">
        <f>VLOOKUP(A158,sources!A:B,2,0)</f>
        <v>https://pubs.usgs.gov/periodicals/mcs2022/mcs2022-lead.pdf</v>
      </c>
    </row>
    <row r="159" spans="1:9" x14ac:dyDescent="0.3">
      <c r="A159" s="16" t="s">
        <v>157</v>
      </c>
      <c r="B159" s="8" t="s">
        <v>95</v>
      </c>
      <c r="C159" s="10">
        <v>46</v>
      </c>
      <c r="D159" s="10">
        <v>46</v>
      </c>
      <c r="E159" s="10">
        <v>0</v>
      </c>
      <c r="F159" s="2">
        <f t="shared" si="6"/>
        <v>1.0502283105022832E-2</v>
      </c>
      <c r="G159" s="2">
        <f t="shared" si="7"/>
        <v>1.0707635009310988E-2</v>
      </c>
      <c r="H159" s="2">
        <f t="shared" si="8"/>
        <v>0</v>
      </c>
      <c r="I159" t="str">
        <f>VLOOKUP(A159,sources!A:B,2,0)</f>
        <v>https://pubs.usgs.gov/periodicals/mcs2022/mcs2022-lead.pdf</v>
      </c>
    </row>
    <row r="160" spans="1:9" x14ac:dyDescent="0.3">
      <c r="A160" s="16" t="s">
        <v>157</v>
      </c>
      <c r="B160" s="8" t="s">
        <v>96</v>
      </c>
      <c r="C160" s="10">
        <v>63</v>
      </c>
      <c r="D160" s="10">
        <v>60</v>
      </c>
      <c r="E160" s="10">
        <v>860</v>
      </c>
      <c r="F160" s="2">
        <f t="shared" si="6"/>
        <v>1.4383561643835616E-2</v>
      </c>
      <c r="G160" s="2">
        <f t="shared" si="7"/>
        <v>1.3966480446927373E-2</v>
      </c>
      <c r="H160" s="2">
        <f t="shared" si="8"/>
        <v>9.559804357492218E-3</v>
      </c>
      <c r="I160" t="str">
        <f>VLOOKUP(A160,sources!A:B,2,0)</f>
        <v>https://pubs.usgs.gov/periodicals/mcs2022/mcs2022-lead.pdf</v>
      </c>
    </row>
    <row r="161" spans="1:9" x14ac:dyDescent="0.3">
      <c r="A161" s="16" t="s">
        <v>157</v>
      </c>
      <c r="B161" s="8" t="s">
        <v>131</v>
      </c>
      <c r="C161" s="10">
        <v>490</v>
      </c>
      <c r="D161" s="10">
        <v>220</v>
      </c>
      <c r="E161" s="9">
        <v>5900</v>
      </c>
      <c r="F161" s="2">
        <f t="shared" si="6"/>
        <v>0.11187214611872145</v>
      </c>
      <c r="G161" s="2">
        <f t="shared" si="7"/>
        <v>5.1210428305400374E-2</v>
      </c>
      <c r="H161" s="2">
        <f t="shared" si="8"/>
        <v>6.5584704313028014E-2</v>
      </c>
      <c r="I161" t="str">
        <f>VLOOKUP(A161,sources!A:B,2,0)</f>
        <v>https://pubs.usgs.gov/periodicals/mcs2022/mcs2022-lead.pdf</v>
      </c>
    </row>
    <row r="162" spans="1:9" x14ac:dyDescent="0.3">
      <c r="A162" s="16" t="s">
        <v>159</v>
      </c>
      <c r="B162" s="8" t="s">
        <v>82</v>
      </c>
      <c r="C162" s="10">
        <v>0</v>
      </c>
      <c r="D162" s="10">
        <v>0</v>
      </c>
      <c r="E162" s="9">
        <v>750000</v>
      </c>
      <c r="F162" s="2">
        <f t="shared" si="6"/>
        <v>0</v>
      </c>
      <c r="G162" s="2">
        <f t="shared" si="7"/>
        <v>0</v>
      </c>
      <c r="H162" s="2">
        <f t="shared" si="8"/>
        <v>3.3444816053511704E-2</v>
      </c>
      <c r="I162" t="str">
        <f>VLOOKUP(A162,sources!A:B,2,0)</f>
        <v>https://pubs.usgs.gov/periodicals/mcs2022/mcs2022-lithium.pdf</v>
      </c>
    </row>
    <row r="163" spans="1:9" x14ac:dyDescent="0.3">
      <c r="A163" s="16" t="s">
        <v>159</v>
      </c>
      <c r="B163" s="8" t="s">
        <v>118</v>
      </c>
      <c r="C163" s="9">
        <v>5900</v>
      </c>
      <c r="D163" s="9">
        <v>6200</v>
      </c>
      <c r="E163" s="9">
        <v>2200000</v>
      </c>
      <c r="F163" s="2">
        <f t="shared" si="6"/>
        <v>7.1441545074771448E-2</v>
      </c>
      <c r="G163" s="2">
        <f t="shared" si="7"/>
        <v>5.9160305343511452E-2</v>
      </c>
      <c r="H163" s="2">
        <f t="shared" si="8"/>
        <v>9.8104793756967665E-2</v>
      </c>
      <c r="I163" t="str">
        <f>VLOOKUP(A163,sources!A:B,2,0)</f>
        <v>https://pubs.usgs.gov/periodicals/mcs2022/mcs2022-lithium.pdf</v>
      </c>
    </row>
    <row r="164" spans="1:9" x14ac:dyDescent="0.3">
      <c r="A164" s="16" t="s">
        <v>159</v>
      </c>
      <c r="B164" s="8" t="s">
        <v>83</v>
      </c>
      <c r="C164" s="9">
        <v>39700</v>
      </c>
      <c r="D164" s="9">
        <v>55000</v>
      </c>
      <c r="E164" s="9">
        <v>5700000</v>
      </c>
      <c r="F164" s="2">
        <f t="shared" si="6"/>
        <v>0.48071683719803837</v>
      </c>
      <c r="G164" s="2">
        <f t="shared" si="7"/>
        <v>0.52480916030534353</v>
      </c>
      <c r="H164" s="2">
        <f t="shared" si="8"/>
        <v>0.25418060200668896</v>
      </c>
      <c r="I164" t="str">
        <f>VLOOKUP(A164,sources!A:B,2,0)</f>
        <v>https://pubs.usgs.gov/periodicals/mcs2022/mcs2022-lithium.pdf</v>
      </c>
    </row>
    <row r="165" spans="1:9" x14ac:dyDescent="0.3">
      <c r="A165" s="16" t="s">
        <v>159</v>
      </c>
      <c r="B165" s="8" t="s">
        <v>108</v>
      </c>
      <c r="C165" s="9">
        <v>1420</v>
      </c>
      <c r="D165" s="9">
        <v>1500</v>
      </c>
      <c r="E165" s="9">
        <v>95000</v>
      </c>
      <c r="F165" s="2">
        <f t="shared" si="6"/>
        <v>1.7194405763758552E-2</v>
      </c>
      <c r="G165" s="2">
        <f t="shared" si="7"/>
        <v>1.4312977099236641E-2</v>
      </c>
      <c r="H165" s="2">
        <f t="shared" si="8"/>
        <v>4.2363433667781496E-3</v>
      </c>
      <c r="I165" t="str">
        <f>VLOOKUP(A165,sources!A:B,2,0)</f>
        <v>https://pubs.usgs.gov/periodicals/mcs2022/mcs2022-lithium.pdf</v>
      </c>
    </row>
    <row r="166" spans="1:9" x14ac:dyDescent="0.3">
      <c r="A166" s="16" t="s">
        <v>159</v>
      </c>
      <c r="B166" s="8" t="s">
        <v>119</v>
      </c>
      <c r="C166" s="9">
        <v>21500</v>
      </c>
      <c r="D166" s="9">
        <v>26000</v>
      </c>
      <c r="E166" s="9">
        <v>9200000</v>
      </c>
      <c r="F166" s="2">
        <f t="shared" si="6"/>
        <v>0.2603378337470485</v>
      </c>
      <c r="G166" s="2">
        <f t="shared" si="7"/>
        <v>0.24809160305343511</v>
      </c>
      <c r="H166" s="2">
        <f t="shared" si="8"/>
        <v>0.41025641025641024</v>
      </c>
      <c r="I166" t="str">
        <f>VLOOKUP(A166,sources!A:B,2,0)</f>
        <v>https://pubs.usgs.gov/periodicals/mcs2022/mcs2022-lithium.pdf</v>
      </c>
    </row>
    <row r="167" spans="1:9" x14ac:dyDescent="0.3">
      <c r="A167" s="16" t="s">
        <v>159</v>
      </c>
      <c r="B167" s="8" t="s">
        <v>87</v>
      </c>
      <c r="C167" s="9">
        <v>13300</v>
      </c>
      <c r="D167" s="9">
        <v>14000</v>
      </c>
      <c r="E167" s="9">
        <v>1500000</v>
      </c>
      <c r="F167" s="2">
        <f t="shared" si="6"/>
        <v>0.16104619482956953</v>
      </c>
      <c r="G167" s="2">
        <f t="shared" si="7"/>
        <v>0.13358778625954199</v>
      </c>
      <c r="H167" s="2">
        <f t="shared" si="8"/>
        <v>6.6889632107023408E-2</v>
      </c>
      <c r="I167" t="str">
        <f>VLOOKUP(A167,sources!A:B,2,0)</f>
        <v>https://pubs.usgs.gov/periodicals/mcs2022/mcs2022-lithium.pdf</v>
      </c>
    </row>
    <row r="168" spans="1:9" x14ac:dyDescent="0.3">
      <c r="A168" s="16" t="s">
        <v>159</v>
      </c>
      <c r="B168" s="8" t="s">
        <v>160</v>
      </c>
      <c r="C168" s="10">
        <v>348</v>
      </c>
      <c r="D168" s="10">
        <v>900</v>
      </c>
      <c r="E168" s="9">
        <v>60000</v>
      </c>
      <c r="F168" s="2">
        <f t="shared" si="6"/>
        <v>4.2138402857661806E-3</v>
      </c>
      <c r="G168" s="2">
        <f t="shared" si="7"/>
        <v>8.5877862595419852E-3</v>
      </c>
      <c r="H168" s="2">
        <f t="shared" si="8"/>
        <v>2.6755852842809363E-3</v>
      </c>
      <c r="I168" t="str">
        <f>VLOOKUP(A168,sources!A:B,2,0)</f>
        <v>https://pubs.usgs.gov/periodicals/mcs2022/mcs2022-lithium.pdf</v>
      </c>
    </row>
    <row r="169" spans="1:9" x14ac:dyDescent="0.3">
      <c r="A169" s="16" t="s">
        <v>159</v>
      </c>
      <c r="B169" s="8" t="s">
        <v>161</v>
      </c>
      <c r="C169" s="10">
        <v>417</v>
      </c>
      <c r="D169" s="9">
        <v>1200</v>
      </c>
      <c r="E169" s="9">
        <v>220000</v>
      </c>
      <c r="F169" s="2">
        <f t="shared" si="6"/>
        <v>5.0493431010474061E-3</v>
      </c>
      <c r="G169" s="2">
        <f t="shared" si="7"/>
        <v>1.1450381679389313E-2</v>
      </c>
      <c r="H169" s="2">
        <f t="shared" si="8"/>
        <v>9.8104793756967675E-3</v>
      </c>
      <c r="I169" t="str">
        <f>VLOOKUP(A169,sources!A:B,2,0)</f>
        <v>https://pubs.usgs.gov/periodicals/mcs2022/mcs2022-lithium.pdf</v>
      </c>
    </row>
    <row r="170" spans="1:9" x14ac:dyDescent="0.3">
      <c r="A170" s="16" t="s">
        <v>159</v>
      </c>
      <c r="B170" s="8" t="s">
        <v>131</v>
      </c>
      <c r="C170" s="17">
        <v>0</v>
      </c>
      <c r="D170" s="17">
        <v>0</v>
      </c>
      <c r="E170" s="9">
        <v>2700000</v>
      </c>
      <c r="F170" s="2">
        <f t="shared" si="6"/>
        <v>0</v>
      </c>
      <c r="G170" s="2">
        <f t="shared" si="7"/>
        <v>0</v>
      </c>
      <c r="H170" s="2">
        <f t="shared" si="8"/>
        <v>0.12040133779264214</v>
      </c>
      <c r="I170" t="str">
        <f>VLOOKUP(A170,sources!A:B,2,0)</f>
        <v>https://pubs.usgs.gov/periodicals/mcs2022/mcs2022-lithium.pdf</v>
      </c>
    </row>
    <row r="171" spans="1:9" x14ac:dyDescent="0.3">
      <c r="A171" s="16" t="s">
        <v>162</v>
      </c>
      <c r="B171" s="8" t="s">
        <v>82</v>
      </c>
      <c r="C171" s="10">
        <v>0</v>
      </c>
      <c r="D171" s="10">
        <v>0</v>
      </c>
      <c r="E171" s="10">
        <v>0</v>
      </c>
      <c r="F171" s="2">
        <f t="shared" si="6"/>
        <v>0</v>
      </c>
      <c r="G171" s="2">
        <f t="shared" si="7"/>
        <v>0</v>
      </c>
      <c r="H171" s="2">
        <f t="shared" si="8"/>
        <v>0</v>
      </c>
      <c r="I171" t="str">
        <f>VLOOKUP(A171,sources!A:B,2,0)</f>
        <v>https://pubs.usgs.gov/periodicals/mcs2022/mcs2022-manganese.pdf</v>
      </c>
    </row>
    <row r="172" spans="1:9" x14ac:dyDescent="0.3">
      <c r="A172" s="16" t="s">
        <v>162</v>
      </c>
      <c r="B172" s="8" t="s">
        <v>83</v>
      </c>
      <c r="C172" s="9">
        <v>3330</v>
      </c>
      <c r="D172" s="9">
        <v>3300</v>
      </c>
      <c r="E172" s="9">
        <v>270000</v>
      </c>
      <c r="F172" s="2">
        <f t="shared" si="6"/>
        <v>0.17647058823529413</v>
      </c>
      <c r="G172" s="2">
        <f t="shared" si="7"/>
        <v>0.16541353383458646</v>
      </c>
      <c r="H172" s="2">
        <f t="shared" si="8"/>
        <v>0.18096514745308312</v>
      </c>
      <c r="I172" t="str">
        <f>VLOOKUP(A172,sources!A:B,2,0)</f>
        <v>https://pubs.usgs.gov/periodicals/mcs2022/mcs2022-manganese.pdf</v>
      </c>
    </row>
    <row r="173" spans="1:9" x14ac:dyDescent="0.3">
      <c r="A173" s="16" t="s">
        <v>162</v>
      </c>
      <c r="B173" s="8" t="s">
        <v>108</v>
      </c>
      <c r="C173" s="10">
        <v>494</v>
      </c>
      <c r="D173" s="10">
        <v>400</v>
      </c>
      <c r="E173" s="9">
        <v>270000</v>
      </c>
      <c r="F173" s="2">
        <f t="shared" si="6"/>
        <v>2.6179120296767354E-2</v>
      </c>
      <c r="G173" s="2">
        <f t="shared" si="7"/>
        <v>2.0050125313283207E-2</v>
      </c>
      <c r="H173" s="2">
        <f t="shared" si="8"/>
        <v>0.18096514745308312</v>
      </c>
      <c r="I173" t="str">
        <f>VLOOKUP(A173,sources!A:B,2,0)</f>
        <v>https://pubs.usgs.gov/periodicals/mcs2022/mcs2022-manganese.pdf</v>
      </c>
    </row>
    <row r="174" spans="1:9" x14ac:dyDescent="0.3">
      <c r="A174" s="16" t="s">
        <v>162</v>
      </c>
      <c r="B174" s="8" t="s">
        <v>85</v>
      </c>
      <c r="C174" s="10">
        <v>254</v>
      </c>
      <c r="D174" s="10">
        <v>250</v>
      </c>
      <c r="E174" s="10">
        <v>0</v>
      </c>
      <c r="F174" s="2">
        <f t="shared" si="6"/>
        <v>1.3460519342872283E-2</v>
      </c>
      <c r="G174" s="2">
        <f t="shared" si="7"/>
        <v>1.2531328320802004E-2</v>
      </c>
      <c r="H174" s="2">
        <f t="shared" si="8"/>
        <v>0</v>
      </c>
      <c r="I174" t="str">
        <f>VLOOKUP(A174,sources!A:B,2,0)</f>
        <v>https://pubs.usgs.gov/periodicals/mcs2022/mcs2022-manganese.pdf</v>
      </c>
    </row>
    <row r="175" spans="1:9" x14ac:dyDescent="0.3">
      <c r="A175" s="16" t="s">
        <v>162</v>
      </c>
      <c r="B175" s="8" t="s">
        <v>87</v>
      </c>
      <c r="C175" s="9">
        <v>1340</v>
      </c>
      <c r="D175" s="9">
        <v>1300</v>
      </c>
      <c r="E175" s="9">
        <v>54000</v>
      </c>
      <c r="F175" s="2">
        <f t="shared" si="6"/>
        <v>7.101218865924748E-2</v>
      </c>
      <c r="G175" s="2">
        <f t="shared" si="7"/>
        <v>6.5162907268170422E-2</v>
      </c>
      <c r="H175" s="2">
        <f t="shared" si="8"/>
        <v>3.6193029490616625E-2</v>
      </c>
      <c r="I175" t="str">
        <f>VLOOKUP(A175,sources!A:B,2,0)</f>
        <v>https://pubs.usgs.gov/periodicals/mcs2022/mcs2022-manganese.pdf</v>
      </c>
    </row>
    <row r="176" spans="1:9" x14ac:dyDescent="0.3">
      <c r="A176" s="16" t="s">
        <v>162</v>
      </c>
      <c r="B176" s="8" t="s">
        <v>163</v>
      </c>
      <c r="C176" s="10">
        <v>525</v>
      </c>
      <c r="D176" s="10">
        <v>500</v>
      </c>
      <c r="E176" s="10">
        <v>0</v>
      </c>
      <c r="F176" s="2">
        <f t="shared" si="6"/>
        <v>2.7821939586645469E-2</v>
      </c>
      <c r="G176" s="2">
        <f t="shared" si="7"/>
        <v>2.5062656641604009E-2</v>
      </c>
      <c r="H176" s="2">
        <f t="shared" si="8"/>
        <v>0</v>
      </c>
      <c r="I176" t="str">
        <f>VLOOKUP(A176,sources!A:B,2,0)</f>
        <v>https://pubs.usgs.gov/periodicals/mcs2022/mcs2022-manganese.pdf</v>
      </c>
    </row>
    <row r="177" spans="1:9" x14ac:dyDescent="0.3">
      <c r="A177" s="16" t="s">
        <v>162</v>
      </c>
      <c r="B177" s="8" t="s">
        <v>164</v>
      </c>
      <c r="C177" s="9">
        <v>3310</v>
      </c>
      <c r="D177" s="9">
        <v>3600</v>
      </c>
      <c r="E177" s="9">
        <v>61000</v>
      </c>
      <c r="F177" s="2">
        <f t="shared" si="6"/>
        <v>0.17541070482246954</v>
      </c>
      <c r="G177" s="2">
        <f t="shared" si="7"/>
        <v>0.18045112781954886</v>
      </c>
      <c r="H177" s="2">
        <f t="shared" si="8"/>
        <v>4.0884718498659517E-2</v>
      </c>
      <c r="I177" t="str">
        <f>VLOOKUP(A177,sources!A:B,2,0)</f>
        <v>https://pubs.usgs.gov/periodicals/mcs2022/mcs2022-manganese.pdf</v>
      </c>
    </row>
    <row r="178" spans="1:9" x14ac:dyDescent="0.3">
      <c r="A178" s="16" t="s">
        <v>162</v>
      </c>
      <c r="B178" s="8" t="s">
        <v>165</v>
      </c>
      <c r="C178" s="10">
        <v>186</v>
      </c>
      <c r="D178" s="10">
        <v>190</v>
      </c>
      <c r="E178" s="10">
        <v>0</v>
      </c>
      <c r="F178" s="2">
        <f t="shared" si="6"/>
        <v>9.8569157392686801E-3</v>
      </c>
      <c r="G178" s="2">
        <f t="shared" si="7"/>
        <v>9.5238095238095247E-3</v>
      </c>
      <c r="H178" s="2">
        <f t="shared" si="8"/>
        <v>0</v>
      </c>
      <c r="I178" t="str">
        <f>VLOOKUP(A178,sources!A:B,2,0)</f>
        <v>https://pubs.usgs.gov/periodicals/mcs2022/mcs2022-manganese.pdf</v>
      </c>
    </row>
    <row r="179" spans="1:9" x14ac:dyDescent="0.3">
      <c r="A179" s="16" t="s">
        <v>162</v>
      </c>
      <c r="B179" s="8" t="s">
        <v>146</v>
      </c>
      <c r="C179" s="10">
        <v>637</v>
      </c>
      <c r="D179" s="10">
        <v>640</v>
      </c>
      <c r="E179" s="9">
        <v>13000</v>
      </c>
      <c r="F179" s="2">
        <f t="shared" si="6"/>
        <v>3.3757286698463167E-2</v>
      </c>
      <c r="G179" s="2">
        <f t="shared" si="7"/>
        <v>3.2080200501253132E-2</v>
      </c>
      <c r="H179" s="2">
        <f t="shared" si="8"/>
        <v>8.7131367292225207E-3</v>
      </c>
      <c r="I179" t="str">
        <f>VLOOKUP(A179,sources!A:B,2,0)</f>
        <v>https://pubs.usgs.gov/periodicals/mcs2022/mcs2022-manganese.pdf</v>
      </c>
    </row>
    <row r="180" spans="1:9" x14ac:dyDescent="0.3">
      <c r="A180" s="16" t="s">
        <v>162</v>
      </c>
      <c r="B180" s="8" t="s">
        <v>123</v>
      </c>
      <c r="C180" s="10">
        <v>632</v>
      </c>
      <c r="D180" s="10">
        <v>600</v>
      </c>
      <c r="E180" s="9">
        <v>34000</v>
      </c>
      <c r="F180" s="2">
        <f t="shared" si="6"/>
        <v>3.3492315845257019E-2</v>
      </c>
      <c r="G180" s="2">
        <f t="shared" si="7"/>
        <v>3.007518796992481E-2</v>
      </c>
      <c r="H180" s="2">
        <f t="shared" si="8"/>
        <v>2.2788203753351208E-2</v>
      </c>
      <c r="I180" t="str">
        <f>VLOOKUP(A180,sources!A:B,2,0)</f>
        <v>https://pubs.usgs.gov/periodicals/mcs2022/mcs2022-manganese.pdf</v>
      </c>
    </row>
    <row r="181" spans="1:9" x14ac:dyDescent="0.3">
      <c r="A181" s="16" t="s">
        <v>162</v>
      </c>
      <c r="B181" s="8" t="s">
        <v>91</v>
      </c>
      <c r="C181" s="10">
        <v>158</v>
      </c>
      <c r="D181" s="10">
        <v>160</v>
      </c>
      <c r="E181" s="9">
        <v>5000</v>
      </c>
      <c r="F181" s="2">
        <f t="shared" si="6"/>
        <v>8.3730789613142547E-3</v>
      </c>
      <c r="G181" s="2">
        <f t="shared" si="7"/>
        <v>8.0200501253132831E-3</v>
      </c>
      <c r="H181" s="2">
        <f t="shared" si="8"/>
        <v>3.351206434316354E-3</v>
      </c>
      <c r="I181" t="str">
        <f>VLOOKUP(A181,sources!A:B,2,0)</f>
        <v>https://pubs.usgs.gov/periodicals/mcs2022/mcs2022-manganese.pdf</v>
      </c>
    </row>
    <row r="182" spans="1:9" x14ac:dyDescent="0.3">
      <c r="A182" s="16" t="s">
        <v>162</v>
      </c>
      <c r="B182" s="8" t="s">
        <v>166</v>
      </c>
      <c r="C182" s="10">
        <v>347</v>
      </c>
      <c r="D182" s="10">
        <v>360</v>
      </c>
      <c r="E182" s="10">
        <v>0</v>
      </c>
      <c r="F182" s="2">
        <f t="shared" si="6"/>
        <v>1.8388977212506624E-2</v>
      </c>
      <c r="G182" s="2">
        <f t="shared" si="7"/>
        <v>1.8045112781954888E-2</v>
      </c>
      <c r="H182" s="2">
        <f t="shared" si="8"/>
        <v>0</v>
      </c>
      <c r="I182" t="str">
        <f>VLOOKUP(A182,sources!A:B,2,0)</f>
        <v>https://pubs.usgs.gov/periodicals/mcs2022/mcs2022-manganese.pdf</v>
      </c>
    </row>
    <row r="183" spans="1:9" x14ac:dyDescent="0.3">
      <c r="A183" s="16" t="s">
        <v>162</v>
      </c>
      <c r="B183" s="8" t="s">
        <v>93</v>
      </c>
      <c r="C183" s="10">
        <v>198</v>
      </c>
      <c r="D183" s="10">
        <v>200</v>
      </c>
      <c r="E183" s="9">
        <v>5000</v>
      </c>
      <c r="F183" s="2">
        <f t="shared" si="6"/>
        <v>1.0492845786963434E-2</v>
      </c>
      <c r="G183" s="2">
        <f t="shared" si="7"/>
        <v>1.0025062656641603E-2</v>
      </c>
      <c r="H183" s="2">
        <f t="shared" si="8"/>
        <v>3.351206434316354E-3</v>
      </c>
      <c r="I183" t="str">
        <f>VLOOKUP(A183,sources!A:B,2,0)</f>
        <v>https://pubs.usgs.gov/periodicals/mcs2022/mcs2022-manganese.pdf</v>
      </c>
    </row>
    <row r="184" spans="1:9" x14ac:dyDescent="0.3">
      <c r="A184" s="16" t="s">
        <v>162</v>
      </c>
      <c r="B184" s="8" t="s">
        <v>135</v>
      </c>
      <c r="C184" s="9">
        <v>6500</v>
      </c>
      <c r="D184" s="9">
        <v>7400</v>
      </c>
      <c r="E184" s="9">
        <v>640000</v>
      </c>
      <c r="F184" s="2">
        <f t="shared" si="6"/>
        <v>0.34446210916799153</v>
      </c>
      <c r="G184" s="2">
        <f t="shared" si="7"/>
        <v>0.37092731829573933</v>
      </c>
      <c r="H184" s="2">
        <f t="shared" si="8"/>
        <v>0.42895442359249331</v>
      </c>
      <c r="I184" t="str">
        <f>VLOOKUP(A184,sources!A:B,2,0)</f>
        <v>https://pubs.usgs.gov/periodicals/mcs2022/mcs2022-manganese.pdf</v>
      </c>
    </row>
    <row r="185" spans="1:9" x14ac:dyDescent="0.3">
      <c r="A185" s="16" t="s">
        <v>162</v>
      </c>
      <c r="B185" s="8" t="s">
        <v>126</v>
      </c>
      <c r="C185" s="10">
        <v>578</v>
      </c>
      <c r="D185" s="10">
        <v>670</v>
      </c>
      <c r="E185" s="9">
        <v>140000</v>
      </c>
      <c r="F185" s="2">
        <f t="shared" si="6"/>
        <v>3.063063063063063E-2</v>
      </c>
      <c r="G185" s="2">
        <f t="shared" si="7"/>
        <v>3.3583959899749376E-2</v>
      </c>
      <c r="H185" s="2">
        <f t="shared" si="8"/>
        <v>9.3833780160857902E-2</v>
      </c>
      <c r="I185" t="str">
        <f>VLOOKUP(A185,sources!A:B,2,0)</f>
        <v>https://pubs.usgs.gov/periodicals/mcs2022/mcs2022-manganese.pdf</v>
      </c>
    </row>
    <row r="186" spans="1:9" x14ac:dyDescent="0.3">
      <c r="A186" s="16" t="s">
        <v>162</v>
      </c>
      <c r="B186" s="8" t="s">
        <v>97</v>
      </c>
      <c r="C186" s="10">
        <v>121</v>
      </c>
      <c r="D186" s="10">
        <v>120</v>
      </c>
      <c r="E186" s="10">
        <v>0</v>
      </c>
      <c r="F186" s="2">
        <f t="shared" si="6"/>
        <v>6.4122946475887654E-3</v>
      </c>
      <c r="G186" s="2">
        <f t="shared" si="7"/>
        <v>6.0150375939849628E-3</v>
      </c>
      <c r="H186" s="2">
        <f t="shared" si="8"/>
        <v>0</v>
      </c>
      <c r="I186" t="str">
        <f>VLOOKUP(A186,sources!A:B,2,0)</f>
        <v>https://pubs.usgs.gov/periodicals/mcs2022/mcs2022-manganese.pdf</v>
      </c>
    </row>
    <row r="187" spans="1:9" x14ac:dyDescent="0.3">
      <c r="A187" s="16" t="s">
        <v>162</v>
      </c>
      <c r="B187" s="8" t="s">
        <v>131</v>
      </c>
      <c r="C187" s="10">
        <v>260</v>
      </c>
      <c r="D187" s="10">
        <v>260</v>
      </c>
      <c r="E187" s="10">
        <v>0</v>
      </c>
      <c r="F187" s="2">
        <f t="shared" si="6"/>
        <v>1.377848436671966E-2</v>
      </c>
      <c r="G187" s="2">
        <f t="shared" si="7"/>
        <v>1.3032581453634085E-2</v>
      </c>
      <c r="H187" s="2">
        <f t="shared" si="8"/>
        <v>0</v>
      </c>
      <c r="I187" t="str">
        <f>VLOOKUP(A187,sources!A:B,2,0)</f>
        <v>https://pubs.usgs.gov/periodicals/mcs2022/mcs2022-manganese.pdf</v>
      </c>
    </row>
    <row r="188" spans="1:9" x14ac:dyDescent="0.3">
      <c r="A188" s="16" t="s">
        <v>167</v>
      </c>
      <c r="B188" s="8" t="s">
        <v>82</v>
      </c>
      <c r="C188" s="10">
        <v>0</v>
      </c>
      <c r="D188" s="10">
        <v>0</v>
      </c>
      <c r="E188" s="10">
        <v>0</v>
      </c>
      <c r="F188" s="2">
        <f t="shared" si="6"/>
        <v>0</v>
      </c>
      <c r="G188" s="2">
        <f t="shared" si="7"/>
        <v>0</v>
      </c>
      <c r="H188" s="2" t="e">
        <f t="shared" si="8"/>
        <v>#DIV/0!</v>
      </c>
      <c r="I188" t="str">
        <f>VLOOKUP(A188,sources!A:B,2,0)</f>
        <v>https://pubs.usgs.gov/periodicals/mcs2022/mcs2022-mercury.pdf</v>
      </c>
    </row>
    <row r="189" spans="1:9" x14ac:dyDescent="0.3">
      <c r="A189" s="16" t="s">
        <v>167</v>
      </c>
      <c r="B189" s="8" t="s">
        <v>87</v>
      </c>
      <c r="C189" s="9">
        <v>2200</v>
      </c>
      <c r="D189" s="9">
        <v>2000</v>
      </c>
      <c r="E189" s="10">
        <v>0</v>
      </c>
      <c r="F189" s="2">
        <f t="shared" si="6"/>
        <v>0.88211708099438657</v>
      </c>
      <c r="G189" s="2">
        <f t="shared" si="7"/>
        <v>0.87489063867016625</v>
      </c>
      <c r="H189" s="2" t="e">
        <f t="shared" si="8"/>
        <v>#DIV/0!</v>
      </c>
      <c r="I189" t="str">
        <f>VLOOKUP(A189,sources!A:B,2,0)</f>
        <v>https://pubs.usgs.gov/periodicals/mcs2022/mcs2022-mercury.pdf</v>
      </c>
    </row>
    <row r="190" spans="1:9" x14ac:dyDescent="0.3">
      <c r="A190" s="16" t="s">
        <v>167</v>
      </c>
      <c r="B190" s="8" t="s">
        <v>92</v>
      </c>
      <c r="C190" s="10">
        <v>15</v>
      </c>
      <c r="D190" s="10">
        <v>15</v>
      </c>
      <c r="E190" s="10">
        <v>0</v>
      </c>
      <c r="F190" s="2">
        <f t="shared" si="6"/>
        <v>6.0144346431435444E-3</v>
      </c>
      <c r="G190" s="2">
        <f t="shared" si="7"/>
        <v>6.5616797900262466E-3</v>
      </c>
      <c r="H190" s="2" t="e">
        <f t="shared" si="8"/>
        <v>#DIV/0!</v>
      </c>
      <c r="I190" t="str">
        <f>VLOOKUP(A190,sources!A:B,2,0)</f>
        <v>https://pubs.usgs.gov/periodicals/mcs2022/mcs2022-mercury.pdf</v>
      </c>
    </row>
    <row r="191" spans="1:9" x14ac:dyDescent="0.3">
      <c r="A191" s="16" t="s">
        <v>167</v>
      </c>
      <c r="B191" s="8" t="s">
        <v>93</v>
      </c>
      <c r="C191" s="10">
        <v>40</v>
      </c>
      <c r="D191" s="10">
        <v>40</v>
      </c>
      <c r="E191" s="10">
        <v>0</v>
      </c>
      <c r="F191" s="2">
        <f t="shared" si="6"/>
        <v>1.6038492381716118E-2</v>
      </c>
      <c r="G191" s="2">
        <f t="shared" si="7"/>
        <v>1.7497812773403325E-2</v>
      </c>
      <c r="H191" s="2" t="e">
        <f t="shared" si="8"/>
        <v>#DIV/0!</v>
      </c>
      <c r="I191" t="str">
        <f>VLOOKUP(A191,sources!A:B,2,0)</f>
        <v>https://pubs.usgs.gov/periodicals/mcs2022/mcs2022-mercury.pdf</v>
      </c>
    </row>
    <row r="192" spans="1:9" x14ac:dyDescent="0.3">
      <c r="A192" s="16" t="s">
        <v>167</v>
      </c>
      <c r="B192" s="8" t="s">
        <v>129</v>
      </c>
      <c r="C192" s="10">
        <v>20</v>
      </c>
      <c r="D192" s="10">
        <v>20</v>
      </c>
      <c r="E192" s="10">
        <v>0</v>
      </c>
      <c r="F192" s="2">
        <f t="shared" si="6"/>
        <v>8.0192461908580592E-3</v>
      </c>
      <c r="G192" s="2">
        <f t="shared" si="7"/>
        <v>8.7489063867016627E-3</v>
      </c>
      <c r="H192" s="2" t="e">
        <f t="shared" si="8"/>
        <v>#DIV/0!</v>
      </c>
      <c r="I192" t="str">
        <f>VLOOKUP(A192,sources!A:B,2,0)</f>
        <v>https://pubs.usgs.gov/periodicals/mcs2022/mcs2022-mercury.pdf</v>
      </c>
    </row>
    <row r="193" spans="1:9" x14ac:dyDescent="0.3">
      <c r="A193" s="16" t="s">
        <v>167</v>
      </c>
      <c r="B193" s="8" t="s">
        <v>106</v>
      </c>
      <c r="C193" s="10">
        <v>30</v>
      </c>
      <c r="D193" s="10">
        <v>30</v>
      </c>
      <c r="E193" s="10">
        <v>0</v>
      </c>
      <c r="F193" s="2">
        <f t="shared" si="6"/>
        <v>1.2028869286287089E-2</v>
      </c>
      <c r="G193" s="2">
        <f t="shared" si="7"/>
        <v>1.3123359580052493E-2</v>
      </c>
      <c r="H193" s="2" t="e">
        <f t="shared" si="8"/>
        <v>#DIV/0!</v>
      </c>
      <c r="I193" t="str">
        <f>VLOOKUP(A193,sources!A:B,2,0)</f>
        <v>https://pubs.usgs.gov/periodicals/mcs2022/mcs2022-mercury.pdf</v>
      </c>
    </row>
    <row r="194" spans="1:9" x14ac:dyDescent="0.3">
      <c r="A194" s="16" t="s">
        <v>167</v>
      </c>
      <c r="B194" s="8" t="s">
        <v>95</v>
      </c>
      <c r="C194" s="10">
        <v>178</v>
      </c>
      <c r="D194" s="10">
        <v>170</v>
      </c>
      <c r="E194" s="10">
        <v>0</v>
      </c>
      <c r="F194" s="2">
        <f t="shared" si="6"/>
        <v>7.1371291098636727E-2</v>
      </c>
      <c r="G194" s="2">
        <f t="shared" si="7"/>
        <v>7.4365704286964124E-2</v>
      </c>
      <c r="H194" s="2" t="e">
        <f t="shared" si="8"/>
        <v>#DIV/0!</v>
      </c>
      <c r="I194" t="str">
        <f>VLOOKUP(A194,sources!A:B,2,0)</f>
        <v>https://pubs.usgs.gov/periodicals/mcs2022/mcs2022-mercury.pdf</v>
      </c>
    </row>
    <row r="195" spans="1:9" x14ac:dyDescent="0.3">
      <c r="A195" s="16" t="s">
        <v>167</v>
      </c>
      <c r="B195" s="8" t="s">
        <v>131</v>
      </c>
      <c r="C195" s="10">
        <v>11</v>
      </c>
      <c r="D195" s="10">
        <v>11</v>
      </c>
      <c r="E195" s="10">
        <v>0</v>
      </c>
      <c r="F195" s="2">
        <f t="shared" ref="F195:F258" si="9">C195/SUMIFS(C:C,A:A,A195)</f>
        <v>4.4105854049719326E-3</v>
      </c>
      <c r="G195" s="2">
        <f t="shared" ref="G195:G258" si="10">D195/SUMIFS(D:D,$A:$A,$A195)</f>
        <v>4.8118985126859139E-3</v>
      </c>
      <c r="H195" s="2" t="e">
        <f t="shared" ref="H195:H258" si="11">E195/SUMIFS(E:E,$A:$A,$A195)</f>
        <v>#DIV/0!</v>
      </c>
      <c r="I195" t="str">
        <f>VLOOKUP(A195,sources!A:B,2,0)</f>
        <v>https://pubs.usgs.gov/periodicals/mcs2022/mcs2022-mercury.pdf</v>
      </c>
    </row>
    <row r="196" spans="1:9" x14ac:dyDescent="0.3">
      <c r="A196" s="16" t="s">
        <v>168</v>
      </c>
      <c r="B196" s="8" t="s">
        <v>82</v>
      </c>
      <c r="C196" s="9">
        <v>51100</v>
      </c>
      <c r="D196" s="9">
        <v>48000</v>
      </c>
      <c r="E196" s="9">
        <v>2700</v>
      </c>
      <c r="F196" s="2">
        <f t="shared" si="9"/>
        <v>0.17140116257618296</v>
      </c>
      <c r="G196" s="2">
        <f t="shared" si="10"/>
        <v>0.16183412002697237</v>
      </c>
      <c r="H196" s="2">
        <f t="shared" si="11"/>
        <v>0.16802539050345386</v>
      </c>
      <c r="I196" t="str">
        <f>VLOOKUP(A196,sources!A:B,2,0)</f>
        <v>https://pubs.usgs.gov/periodicals/mcs2022/mcs2022-molybdenum.pdf</v>
      </c>
    </row>
    <row r="197" spans="1:9" x14ac:dyDescent="0.3">
      <c r="A197" s="16" t="s">
        <v>168</v>
      </c>
      <c r="B197" s="8" t="s">
        <v>118</v>
      </c>
      <c r="C197" s="10">
        <v>0</v>
      </c>
      <c r="D197" s="10">
        <v>0</v>
      </c>
      <c r="E197" s="10">
        <v>100</v>
      </c>
      <c r="F197" s="2">
        <f t="shared" si="9"/>
        <v>0</v>
      </c>
      <c r="G197" s="2">
        <f t="shared" si="10"/>
        <v>0</v>
      </c>
      <c r="H197" s="2">
        <f t="shared" si="11"/>
        <v>6.2231626112390316E-3</v>
      </c>
      <c r="I197" t="str">
        <f>VLOOKUP(A197,sources!A:B,2,0)</f>
        <v>https://pubs.usgs.gov/periodicals/mcs2022/mcs2022-molybdenum.pdf</v>
      </c>
    </row>
    <row r="198" spans="1:9" x14ac:dyDescent="0.3">
      <c r="A198" s="16" t="s">
        <v>168</v>
      </c>
      <c r="B198" s="8" t="s">
        <v>169</v>
      </c>
      <c r="C198" s="9">
        <v>8700</v>
      </c>
      <c r="D198" s="9">
        <v>8200</v>
      </c>
      <c r="E198" s="10">
        <v>150</v>
      </c>
      <c r="F198" s="2">
        <f t="shared" si="9"/>
        <v>2.9181802630387312E-2</v>
      </c>
      <c r="G198" s="2">
        <f t="shared" si="10"/>
        <v>2.7646662171274445E-2</v>
      </c>
      <c r="H198" s="2">
        <f t="shared" si="11"/>
        <v>9.3347439168585469E-3</v>
      </c>
      <c r="I198" t="str">
        <f>VLOOKUP(A198,sources!A:B,2,0)</f>
        <v>https://pubs.usgs.gov/periodicals/mcs2022/mcs2022-molybdenum.pdf</v>
      </c>
    </row>
    <row r="199" spans="1:9" x14ac:dyDescent="0.3">
      <c r="A199" s="16" t="s">
        <v>168</v>
      </c>
      <c r="B199" s="8" t="s">
        <v>86</v>
      </c>
      <c r="C199" s="9">
        <v>2530</v>
      </c>
      <c r="D199" s="9">
        <v>1700</v>
      </c>
      <c r="E199" s="10">
        <v>96</v>
      </c>
      <c r="F199" s="2">
        <f t="shared" si="9"/>
        <v>8.4862023741241275E-3</v>
      </c>
      <c r="G199" s="2">
        <f t="shared" si="10"/>
        <v>5.7316250842886045E-3</v>
      </c>
      <c r="H199" s="2">
        <f t="shared" si="11"/>
        <v>5.9742361067894705E-3</v>
      </c>
      <c r="I199" t="str">
        <f>VLOOKUP(A199,sources!A:B,2,0)</f>
        <v>https://pubs.usgs.gov/periodicals/mcs2022/mcs2022-molybdenum.pdf</v>
      </c>
    </row>
    <row r="200" spans="1:9" x14ac:dyDescent="0.3">
      <c r="A200" s="16" t="s">
        <v>168</v>
      </c>
      <c r="B200" s="8" t="s">
        <v>119</v>
      </c>
      <c r="C200" s="9">
        <v>59400</v>
      </c>
      <c r="D200" s="9">
        <v>51000</v>
      </c>
      <c r="E200" s="9">
        <v>1400</v>
      </c>
      <c r="F200" s="2">
        <f t="shared" si="9"/>
        <v>0.19924127313160994</v>
      </c>
      <c r="G200" s="2">
        <f t="shared" si="10"/>
        <v>0.17194875252865813</v>
      </c>
      <c r="H200" s="2">
        <f t="shared" si="11"/>
        <v>8.7124276557346447E-2</v>
      </c>
      <c r="I200" t="str">
        <f>VLOOKUP(A200,sources!A:B,2,0)</f>
        <v>https://pubs.usgs.gov/periodicals/mcs2022/mcs2022-molybdenum.pdf</v>
      </c>
    </row>
    <row r="201" spans="1:9" x14ac:dyDescent="0.3">
      <c r="A201" s="16" t="s">
        <v>168</v>
      </c>
      <c r="B201" s="8" t="s">
        <v>87</v>
      </c>
      <c r="C201" s="9">
        <v>120000</v>
      </c>
      <c r="D201" s="9">
        <v>130000</v>
      </c>
      <c r="E201" s="9">
        <v>8300</v>
      </c>
      <c r="F201" s="2">
        <f t="shared" si="9"/>
        <v>0.40250762248810085</v>
      </c>
      <c r="G201" s="2">
        <f t="shared" si="10"/>
        <v>0.43830074173971678</v>
      </c>
      <c r="H201" s="2">
        <f t="shared" si="11"/>
        <v>0.51652249673283968</v>
      </c>
      <c r="I201" t="str">
        <f>VLOOKUP(A201,sources!A:B,2,0)</f>
        <v>https://pubs.usgs.gov/periodicals/mcs2022/mcs2022-molybdenum.pdf</v>
      </c>
    </row>
    <row r="202" spans="1:9" x14ac:dyDescent="0.3">
      <c r="A202" s="16" t="s">
        <v>168</v>
      </c>
      <c r="B202" s="8" t="s">
        <v>90</v>
      </c>
      <c r="C202" s="9">
        <v>1400</v>
      </c>
      <c r="D202" s="9">
        <v>1400</v>
      </c>
      <c r="E202" s="10">
        <v>43</v>
      </c>
      <c r="F202" s="2">
        <f t="shared" si="9"/>
        <v>4.695922262361177E-3</v>
      </c>
      <c r="G202" s="2">
        <f t="shared" si="10"/>
        <v>4.720161834120027E-3</v>
      </c>
      <c r="H202" s="2">
        <f t="shared" si="11"/>
        <v>2.6759599228327836E-3</v>
      </c>
      <c r="I202" t="str">
        <f>VLOOKUP(A202,sources!A:B,2,0)</f>
        <v>https://pubs.usgs.gov/periodicals/mcs2022/mcs2022-molybdenum.pdf</v>
      </c>
    </row>
    <row r="203" spans="1:9" x14ac:dyDescent="0.3">
      <c r="A203" s="16" t="s">
        <v>168</v>
      </c>
      <c r="B203" s="8" t="s">
        <v>200</v>
      </c>
      <c r="C203" s="10">
        <v>411</v>
      </c>
      <c r="D203" s="10">
        <v>400</v>
      </c>
      <c r="E203" s="10" t="s">
        <v>89</v>
      </c>
      <c r="F203" s="2">
        <f t="shared" si="9"/>
        <v>1.3785886070217454E-3</v>
      </c>
      <c r="G203" s="2">
        <f t="shared" si="10"/>
        <v>1.3486176668914363E-3</v>
      </c>
      <c r="H203" s="2" t="e">
        <f t="shared" si="11"/>
        <v>#VALUE!</v>
      </c>
      <c r="I203" t="str">
        <f>VLOOKUP(A203,sources!A:B,2,0)</f>
        <v>https://pubs.usgs.gov/periodicals/mcs2022/mcs2022-molybdenum.pdf</v>
      </c>
    </row>
    <row r="204" spans="1:9" x14ac:dyDescent="0.3">
      <c r="A204" s="16" t="s">
        <v>168</v>
      </c>
      <c r="B204" s="8" t="s">
        <v>93</v>
      </c>
      <c r="C204" s="9">
        <v>16600</v>
      </c>
      <c r="D204" s="9">
        <v>18000</v>
      </c>
      <c r="E204" s="10">
        <v>130</v>
      </c>
      <c r="F204" s="2">
        <f t="shared" si="9"/>
        <v>5.5680221110853953E-2</v>
      </c>
      <c r="G204" s="2">
        <f t="shared" si="10"/>
        <v>6.0687795010114634E-2</v>
      </c>
      <c r="H204" s="2">
        <f t="shared" si="11"/>
        <v>8.0901113946107404E-3</v>
      </c>
      <c r="I204" t="str">
        <f>VLOOKUP(A204,sources!A:B,2,0)</f>
        <v>https://pubs.usgs.gov/periodicals/mcs2022/mcs2022-molybdenum.pdf</v>
      </c>
    </row>
    <row r="205" spans="1:9" x14ac:dyDescent="0.3">
      <c r="A205" s="16" t="s">
        <v>168</v>
      </c>
      <c r="B205" s="8" t="s">
        <v>170</v>
      </c>
      <c r="C205" s="9">
        <v>2890</v>
      </c>
      <c r="D205" s="9">
        <v>2900</v>
      </c>
      <c r="E205" s="10" t="s">
        <v>89</v>
      </c>
      <c r="F205" s="2">
        <f t="shared" si="9"/>
        <v>9.6937252415884301E-3</v>
      </c>
      <c r="G205" s="2">
        <f t="shared" si="10"/>
        <v>9.7774780849629126E-3</v>
      </c>
      <c r="H205" s="2" t="e">
        <f t="shared" si="11"/>
        <v>#VALUE!</v>
      </c>
      <c r="I205" t="str">
        <f>VLOOKUP(A205,sources!A:B,2,0)</f>
        <v>https://pubs.usgs.gov/periodicals/mcs2022/mcs2022-molybdenum.pdf</v>
      </c>
    </row>
    <row r="206" spans="1:9" x14ac:dyDescent="0.3">
      <c r="A206" s="16" t="s">
        <v>168</v>
      </c>
      <c r="B206" s="8" t="s">
        <v>106</v>
      </c>
      <c r="C206" s="9">
        <v>32200</v>
      </c>
      <c r="D206" s="9">
        <v>32000</v>
      </c>
      <c r="E206" s="9">
        <v>2300</v>
      </c>
      <c r="F206" s="2">
        <f t="shared" si="9"/>
        <v>0.10800621203430706</v>
      </c>
      <c r="G206" s="2">
        <f t="shared" si="10"/>
        <v>0.1078894133513149</v>
      </c>
      <c r="H206" s="2">
        <f t="shared" si="11"/>
        <v>0.14313274005849771</v>
      </c>
      <c r="I206" t="str">
        <f>VLOOKUP(A206,sources!A:B,2,0)</f>
        <v>https://pubs.usgs.gov/periodicals/mcs2022/mcs2022-molybdenum.pdf</v>
      </c>
    </row>
    <row r="207" spans="1:9" x14ac:dyDescent="0.3">
      <c r="A207" s="16" t="s">
        <v>168</v>
      </c>
      <c r="B207" s="8" t="s">
        <v>99</v>
      </c>
      <c r="C207" s="9">
        <v>2700</v>
      </c>
      <c r="D207" s="9">
        <v>2800</v>
      </c>
      <c r="E207" s="10">
        <v>430</v>
      </c>
      <c r="F207" s="2">
        <f t="shared" si="9"/>
        <v>9.0564215059822702E-3</v>
      </c>
      <c r="G207" s="2">
        <f t="shared" si="10"/>
        <v>9.440323668240054E-3</v>
      </c>
      <c r="H207" s="2">
        <f t="shared" si="11"/>
        <v>2.6759599228327838E-2</v>
      </c>
      <c r="I207" t="str">
        <f>VLOOKUP(A207,sources!A:B,2,0)</f>
        <v>https://pubs.usgs.gov/periodicals/mcs2022/mcs2022-molybdenum.pdf</v>
      </c>
    </row>
    <row r="208" spans="1:9" x14ac:dyDescent="0.3">
      <c r="A208" s="16" t="s">
        <v>168</v>
      </c>
      <c r="B208" s="8" t="s">
        <v>96</v>
      </c>
      <c r="C208" s="10">
        <v>0</v>
      </c>
      <c r="D208" s="10">
        <v>0</v>
      </c>
      <c r="E208" s="10">
        <v>360</v>
      </c>
      <c r="F208" s="2">
        <f t="shared" si="9"/>
        <v>0</v>
      </c>
      <c r="G208" s="2">
        <f t="shared" si="10"/>
        <v>0</v>
      </c>
      <c r="H208" s="2">
        <f t="shared" si="11"/>
        <v>2.2403385400460513E-2</v>
      </c>
      <c r="I208" t="str">
        <f>VLOOKUP(A208,sources!A:B,2,0)</f>
        <v>https://pubs.usgs.gov/periodicals/mcs2022/mcs2022-molybdenum.pdf</v>
      </c>
    </row>
    <row r="209" spans="1:9" x14ac:dyDescent="0.3">
      <c r="A209" s="16" t="s">
        <v>168</v>
      </c>
      <c r="B209" s="8" t="s">
        <v>130</v>
      </c>
      <c r="C209" s="10">
        <v>200</v>
      </c>
      <c r="D209" s="10">
        <v>200</v>
      </c>
      <c r="E209" s="10">
        <v>60</v>
      </c>
      <c r="F209" s="18">
        <f t="shared" si="9"/>
        <v>6.7084603748016807E-4</v>
      </c>
      <c r="G209" s="2">
        <f t="shared" si="10"/>
        <v>6.7430883344571813E-4</v>
      </c>
      <c r="H209" s="2">
        <f t="shared" si="11"/>
        <v>3.733897566743419E-3</v>
      </c>
      <c r="I209" t="str">
        <f>VLOOKUP(A209,sources!A:B,2,0)</f>
        <v>https://pubs.usgs.gov/periodicals/mcs2022/mcs2022-molybdenum.pdf</v>
      </c>
    </row>
    <row r="210" spans="1:9" x14ac:dyDescent="0.3">
      <c r="A210" s="16" t="s">
        <v>171</v>
      </c>
      <c r="B210" s="8" t="s">
        <v>82</v>
      </c>
      <c r="C210" s="9">
        <v>16700</v>
      </c>
      <c r="D210" s="9">
        <v>18000</v>
      </c>
      <c r="E210" s="9">
        <v>340000</v>
      </c>
      <c r="F210" s="18">
        <f t="shared" si="9"/>
        <v>6.6512665285964629E-3</v>
      </c>
      <c r="G210" s="2">
        <f t="shared" si="10"/>
        <v>6.5502183406113534E-3</v>
      </c>
      <c r="H210" s="2">
        <f t="shared" si="11"/>
        <v>3.562447611064543E-3</v>
      </c>
      <c r="I210" t="str">
        <f>VLOOKUP(A210,sources!A:B,2,0)</f>
        <v>https://pubs.usgs.gov/periodicals/mcs2022/mcs2022-nickel.pdf</v>
      </c>
    </row>
    <row r="211" spans="1:9" x14ac:dyDescent="0.3">
      <c r="A211" s="16" t="s">
        <v>171</v>
      </c>
      <c r="B211" s="8" t="s">
        <v>83</v>
      </c>
      <c r="C211" s="9">
        <v>169000</v>
      </c>
      <c r="D211" s="9">
        <v>160000</v>
      </c>
      <c r="E211" s="9">
        <v>21000000</v>
      </c>
      <c r="F211" s="18">
        <f t="shared" si="9"/>
        <v>6.7309224151664807E-2</v>
      </c>
      <c r="G211" s="2">
        <f t="shared" si="10"/>
        <v>5.8224163027656477E-2</v>
      </c>
      <c r="H211" s="2">
        <f t="shared" si="11"/>
        <v>0.22003352891869238</v>
      </c>
      <c r="I211" t="str">
        <f>VLOOKUP(A211,sources!A:B,2,0)</f>
        <v>https://pubs.usgs.gov/periodicals/mcs2022/mcs2022-nickel.pdf</v>
      </c>
    </row>
    <row r="212" spans="1:9" x14ac:dyDescent="0.3">
      <c r="A212" s="16" t="s">
        <v>171</v>
      </c>
      <c r="B212" s="8" t="s">
        <v>108</v>
      </c>
      <c r="C212" s="9">
        <v>77100</v>
      </c>
      <c r="D212" s="9">
        <v>100000</v>
      </c>
      <c r="E212" s="9">
        <v>16000000</v>
      </c>
      <c r="F212" s="18">
        <f t="shared" si="9"/>
        <v>3.0707344272741757E-2</v>
      </c>
      <c r="G212" s="2">
        <f t="shared" si="10"/>
        <v>3.6390101892285295E-2</v>
      </c>
      <c r="H212" s="2">
        <f t="shared" si="11"/>
        <v>0.16764459346186086</v>
      </c>
      <c r="I212" t="str">
        <f>VLOOKUP(A212,sources!A:B,2,0)</f>
        <v>https://pubs.usgs.gov/periodicals/mcs2022/mcs2022-nickel.pdf</v>
      </c>
    </row>
    <row r="213" spans="1:9" x14ac:dyDescent="0.3">
      <c r="A213" s="16" t="s">
        <v>171</v>
      </c>
      <c r="B213" s="8" t="s">
        <v>86</v>
      </c>
      <c r="C213" s="9">
        <v>167000</v>
      </c>
      <c r="D213" s="9">
        <v>130000</v>
      </c>
      <c r="E213" s="9">
        <v>2000000</v>
      </c>
      <c r="F213" s="18">
        <f t="shared" si="9"/>
        <v>6.6512665285964639E-2</v>
      </c>
      <c r="G213" s="2">
        <f t="shared" si="10"/>
        <v>4.730713245997089E-2</v>
      </c>
      <c r="H213" s="2">
        <f t="shared" si="11"/>
        <v>2.0955574182732608E-2</v>
      </c>
      <c r="I213" t="str">
        <f>VLOOKUP(A213,sources!A:B,2,0)</f>
        <v>https://pubs.usgs.gov/periodicals/mcs2022/mcs2022-nickel.pdf</v>
      </c>
    </row>
    <row r="214" spans="1:9" x14ac:dyDescent="0.3">
      <c r="A214" s="16" t="s">
        <v>171</v>
      </c>
      <c r="B214" s="8" t="s">
        <v>87</v>
      </c>
      <c r="C214" s="9">
        <v>120000</v>
      </c>
      <c r="D214" s="9">
        <v>120000</v>
      </c>
      <c r="E214" s="9">
        <v>2800000</v>
      </c>
      <c r="F214" s="18">
        <f t="shared" si="9"/>
        <v>4.7793531942010511E-2</v>
      </c>
      <c r="G214" s="2">
        <f t="shared" si="10"/>
        <v>4.3668122270742356E-2</v>
      </c>
      <c r="H214" s="2">
        <f t="shared" si="11"/>
        <v>2.9337803855825649E-2</v>
      </c>
      <c r="I214" t="str">
        <f>VLOOKUP(A214,sources!A:B,2,0)</f>
        <v>https://pubs.usgs.gov/periodicals/mcs2022/mcs2022-nickel.pdf</v>
      </c>
    </row>
    <row r="215" spans="1:9" x14ac:dyDescent="0.3">
      <c r="A215" s="16" t="s">
        <v>171</v>
      </c>
      <c r="B215" s="8" t="s">
        <v>137</v>
      </c>
      <c r="C215" s="9">
        <v>771000</v>
      </c>
      <c r="D215" s="9">
        <v>1000000</v>
      </c>
      <c r="E215" s="9">
        <v>21000000</v>
      </c>
      <c r="F215" s="18">
        <f t="shared" si="9"/>
        <v>0.30707344272741754</v>
      </c>
      <c r="G215" s="2">
        <f t="shared" si="10"/>
        <v>0.36390101892285298</v>
      </c>
      <c r="H215" s="2">
        <f t="shared" si="11"/>
        <v>0.22003352891869238</v>
      </c>
      <c r="I215" t="str">
        <f>VLOOKUP(A215,sources!A:B,2,0)</f>
        <v>https://pubs.usgs.gov/periodicals/mcs2022/mcs2022-nickel.pdf</v>
      </c>
    </row>
    <row r="216" spans="1:9" x14ac:dyDescent="0.3">
      <c r="A216" s="16" t="s">
        <v>171</v>
      </c>
      <c r="B216" s="8" t="s">
        <v>172</v>
      </c>
      <c r="C216" s="9">
        <v>200000</v>
      </c>
      <c r="D216" s="9">
        <v>190000</v>
      </c>
      <c r="E216" s="10">
        <v>0</v>
      </c>
      <c r="F216" s="18">
        <f t="shared" si="9"/>
        <v>7.9655886570017528E-2</v>
      </c>
      <c r="G216" s="2">
        <f t="shared" si="10"/>
        <v>6.9141193595342071E-2</v>
      </c>
      <c r="H216" s="2">
        <f t="shared" si="11"/>
        <v>0</v>
      </c>
      <c r="I216" t="str">
        <f>VLOOKUP(A216,sources!A:B,2,0)</f>
        <v>https://pubs.usgs.gov/periodicals/mcs2022/mcs2022-nickel.pdf</v>
      </c>
    </row>
    <row r="217" spans="1:9" x14ac:dyDescent="0.3">
      <c r="A217" s="16" t="s">
        <v>171</v>
      </c>
      <c r="B217" s="8" t="s">
        <v>139</v>
      </c>
      <c r="C217" s="9">
        <v>334000</v>
      </c>
      <c r="D217" s="9">
        <v>370000</v>
      </c>
      <c r="E217" s="9">
        <v>4800000</v>
      </c>
      <c r="F217" s="18">
        <f t="shared" si="9"/>
        <v>0.13302533057192928</v>
      </c>
      <c r="G217" s="2">
        <f t="shared" si="10"/>
        <v>0.13464337700145559</v>
      </c>
      <c r="H217" s="2">
        <f t="shared" si="11"/>
        <v>5.0293378038558254E-2</v>
      </c>
      <c r="I217" t="str">
        <f>VLOOKUP(A217,sources!A:B,2,0)</f>
        <v>https://pubs.usgs.gov/periodicals/mcs2022/mcs2022-nickel.pdf</v>
      </c>
    </row>
    <row r="218" spans="1:9" x14ac:dyDescent="0.3">
      <c r="A218" s="16" t="s">
        <v>171</v>
      </c>
      <c r="B218" s="8" t="s">
        <v>99</v>
      </c>
      <c r="C218" s="9">
        <v>283000</v>
      </c>
      <c r="D218" s="9">
        <v>250000</v>
      </c>
      <c r="E218" s="9">
        <v>7500000</v>
      </c>
      <c r="F218" s="18">
        <f t="shared" si="9"/>
        <v>0.1127130794965748</v>
      </c>
      <c r="G218" s="2">
        <f t="shared" si="10"/>
        <v>9.0975254730713245E-2</v>
      </c>
      <c r="H218" s="2">
        <f t="shared" si="11"/>
        <v>7.8583403185247272E-2</v>
      </c>
      <c r="I218" t="str">
        <f>VLOOKUP(A218,sources!A:B,2,0)</f>
        <v>https://pubs.usgs.gov/periodicals/mcs2022/mcs2022-nickel.pdf</v>
      </c>
    </row>
    <row r="219" spans="1:9" x14ac:dyDescent="0.3">
      <c r="A219" s="16" t="s">
        <v>171</v>
      </c>
      <c r="B219" s="8" t="s">
        <v>131</v>
      </c>
      <c r="C219" s="9">
        <v>373000</v>
      </c>
      <c r="D219" s="9">
        <v>410000</v>
      </c>
      <c r="E219" s="9">
        <v>20000000</v>
      </c>
      <c r="F219" s="2">
        <f t="shared" si="9"/>
        <v>0.14855822845308267</v>
      </c>
      <c r="G219" s="2">
        <f t="shared" si="10"/>
        <v>0.14919941775836973</v>
      </c>
      <c r="H219" s="2">
        <f t="shared" si="11"/>
        <v>0.20955574182732606</v>
      </c>
      <c r="I219" t="str">
        <f>VLOOKUP(A219,sources!A:B,2,0)</f>
        <v>https://pubs.usgs.gov/periodicals/mcs2022/mcs2022-nickel.pdf</v>
      </c>
    </row>
    <row r="220" spans="1:9" x14ac:dyDescent="0.3">
      <c r="A220" s="16" t="s">
        <v>173</v>
      </c>
      <c r="B220" s="8" t="s">
        <v>82</v>
      </c>
      <c r="C220" s="10">
        <v>0</v>
      </c>
      <c r="D220" s="10">
        <v>0</v>
      </c>
      <c r="E220" s="9">
        <v>170000</v>
      </c>
      <c r="F220" s="2">
        <f t="shared" si="9"/>
        <v>0</v>
      </c>
      <c r="G220" s="2">
        <f t="shared" si="10"/>
        <v>0</v>
      </c>
      <c r="H220" s="2">
        <f t="shared" si="11"/>
        <v>9.5666854248733814E-3</v>
      </c>
      <c r="I220" t="str">
        <f>VLOOKUP(A220,sources!A:B,2,0)</f>
        <v>https://pubs.usgs.gov/periodicals/mcs2022/mcs2022-niobium.pdf</v>
      </c>
    </row>
    <row r="221" spans="1:9" x14ac:dyDescent="0.3">
      <c r="A221" s="16" t="s">
        <v>173</v>
      </c>
      <c r="B221" s="8" t="s">
        <v>108</v>
      </c>
      <c r="C221" s="9">
        <v>59800</v>
      </c>
      <c r="D221" s="9">
        <v>66000</v>
      </c>
      <c r="E221" s="9">
        <v>16000000</v>
      </c>
      <c r="F221" s="2">
        <f t="shared" si="9"/>
        <v>0.88396156688839611</v>
      </c>
      <c r="G221" s="2">
        <f t="shared" si="10"/>
        <v>0.88235294117647056</v>
      </c>
      <c r="H221" s="2">
        <f t="shared" si="11"/>
        <v>0.90039392234102422</v>
      </c>
      <c r="I221" t="str">
        <f>VLOOKUP(A221,sources!A:B,2,0)</f>
        <v>https://pubs.usgs.gov/periodicals/mcs2022/mcs2022-niobium.pdf</v>
      </c>
    </row>
    <row r="222" spans="1:9" x14ac:dyDescent="0.3">
      <c r="A222" s="16" t="s">
        <v>173</v>
      </c>
      <c r="B222" s="8" t="s">
        <v>86</v>
      </c>
      <c r="C222" s="9">
        <v>6500</v>
      </c>
      <c r="D222" s="9">
        <v>7400</v>
      </c>
      <c r="E222" s="9">
        <v>1600000</v>
      </c>
      <c r="F222" s="2">
        <f t="shared" si="9"/>
        <v>9.608277900960828E-2</v>
      </c>
      <c r="G222" s="2">
        <f t="shared" si="10"/>
        <v>9.8930481283422467E-2</v>
      </c>
      <c r="H222" s="2">
        <f t="shared" si="11"/>
        <v>9.0039392234102414E-2</v>
      </c>
      <c r="I222" t="str">
        <f>VLOOKUP(A222,sources!A:B,2,0)</f>
        <v>https://pubs.usgs.gov/periodicals/mcs2022/mcs2022-niobium.pdf</v>
      </c>
    </row>
    <row r="223" spans="1:9" x14ac:dyDescent="0.3">
      <c r="A223" s="16" t="s">
        <v>173</v>
      </c>
      <c r="B223" s="8" t="s">
        <v>131</v>
      </c>
      <c r="C223" s="9">
        <v>1350</v>
      </c>
      <c r="D223" s="9">
        <v>1400</v>
      </c>
      <c r="E223" s="10">
        <v>0</v>
      </c>
      <c r="F223" s="2">
        <f t="shared" si="9"/>
        <v>1.9955654101995565E-2</v>
      </c>
      <c r="G223" s="2">
        <f t="shared" si="10"/>
        <v>1.871657754010695E-2</v>
      </c>
      <c r="H223" s="2">
        <f t="shared" si="11"/>
        <v>0</v>
      </c>
      <c r="I223" t="str">
        <f>VLOOKUP(A223,sources!A:B,2,0)</f>
        <v>https://pubs.usgs.gov/periodicals/mcs2022/mcs2022-niobium.pdf</v>
      </c>
    </row>
    <row r="224" spans="1:9" x14ac:dyDescent="0.3">
      <c r="A224" s="16" t="s">
        <v>174</v>
      </c>
      <c r="B224" s="8" t="s">
        <v>82</v>
      </c>
      <c r="C224" s="9">
        <v>14000</v>
      </c>
      <c r="D224" s="9">
        <v>14000</v>
      </c>
      <c r="E224" s="10">
        <v>0</v>
      </c>
      <c r="F224" s="2">
        <f t="shared" si="9"/>
        <v>9.4953879544221381E-2</v>
      </c>
      <c r="G224" s="2">
        <f t="shared" si="10"/>
        <v>9.556313993174062E-2</v>
      </c>
      <c r="H224" s="2" t="e">
        <f t="shared" si="11"/>
        <v>#DIV/0!</v>
      </c>
      <c r="I224" t="str">
        <f>VLOOKUP(A224,sources!A:B,2,0)</f>
        <v>https://pubs.usgs.gov/periodicals/mcs2022/mcs2022-nitrogen.pdf</v>
      </c>
    </row>
    <row r="225" spans="1:9" x14ac:dyDescent="0.3">
      <c r="A225" s="16" t="s">
        <v>174</v>
      </c>
      <c r="B225" s="8" t="s">
        <v>150</v>
      </c>
      <c r="C225" s="9">
        <v>2200</v>
      </c>
      <c r="D225" s="9">
        <v>2200</v>
      </c>
      <c r="E225" s="10">
        <v>0</v>
      </c>
      <c r="F225" s="2">
        <f t="shared" si="9"/>
        <v>1.4921323928377646E-2</v>
      </c>
      <c r="G225" s="2">
        <f t="shared" si="10"/>
        <v>1.5017064846416382E-2</v>
      </c>
      <c r="H225" s="2" t="e">
        <f t="shared" si="11"/>
        <v>#DIV/0!</v>
      </c>
      <c r="I225" t="str">
        <f>VLOOKUP(A225,sources!A:B,2,0)</f>
        <v>https://pubs.usgs.gov/periodicals/mcs2022/mcs2022-nitrogen.pdf</v>
      </c>
    </row>
    <row r="226" spans="1:9" x14ac:dyDescent="0.3">
      <c r="A226" s="16" t="s">
        <v>174</v>
      </c>
      <c r="B226" s="8" t="s">
        <v>83</v>
      </c>
      <c r="C226" s="9">
        <v>1600</v>
      </c>
      <c r="D226" s="9">
        <v>1600</v>
      </c>
      <c r="E226" s="10">
        <v>0</v>
      </c>
      <c r="F226" s="2">
        <f t="shared" si="9"/>
        <v>1.0851871947911014E-2</v>
      </c>
      <c r="G226" s="2">
        <f t="shared" si="10"/>
        <v>1.0921501706484642E-2</v>
      </c>
      <c r="H226" s="2" t="e">
        <f t="shared" si="11"/>
        <v>#DIV/0!</v>
      </c>
      <c r="I226" t="str">
        <f>VLOOKUP(A226,sources!A:B,2,0)</f>
        <v>https://pubs.usgs.gov/periodicals/mcs2022/mcs2022-nitrogen.pdf</v>
      </c>
    </row>
    <row r="227" spans="1:9" x14ac:dyDescent="0.3">
      <c r="A227" s="16" t="s">
        <v>174</v>
      </c>
      <c r="B227" s="8" t="s">
        <v>86</v>
      </c>
      <c r="C227" s="9">
        <v>3900</v>
      </c>
      <c r="D227" s="9">
        <v>3900</v>
      </c>
      <c r="E227" s="10">
        <v>0</v>
      </c>
      <c r="F227" s="2">
        <f t="shared" si="9"/>
        <v>2.6451437873033098E-2</v>
      </c>
      <c r="G227" s="2">
        <f t="shared" si="10"/>
        <v>2.6621160409556314E-2</v>
      </c>
      <c r="H227" s="2" t="e">
        <f t="shared" si="11"/>
        <v>#DIV/0!</v>
      </c>
      <c r="I227" t="str">
        <f>VLOOKUP(A227,sources!A:B,2,0)</f>
        <v>https://pubs.usgs.gov/periodicals/mcs2022/mcs2022-nitrogen.pdf</v>
      </c>
    </row>
    <row r="228" spans="1:9" x14ac:dyDescent="0.3">
      <c r="A228" s="16" t="s">
        <v>174</v>
      </c>
      <c r="B228" s="8" t="s">
        <v>87</v>
      </c>
      <c r="C228" s="9">
        <v>39000</v>
      </c>
      <c r="D228" s="9">
        <v>39000</v>
      </c>
      <c r="E228" s="10">
        <v>0</v>
      </c>
      <c r="F228" s="2">
        <f t="shared" si="9"/>
        <v>0.26451437873033096</v>
      </c>
      <c r="G228" s="2">
        <f t="shared" si="10"/>
        <v>0.26621160409556316</v>
      </c>
      <c r="H228" s="2" t="e">
        <f t="shared" si="11"/>
        <v>#DIV/0!</v>
      </c>
      <c r="I228" t="str">
        <f>VLOOKUP(A228,sources!A:B,2,0)</f>
        <v>https://pubs.usgs.gov/periodicals/mcs2022/mcs2022-nitrogen.pdf</v>
      </c>
    </row>
    <row r="229" spans="1:9" x14ac:dyDescent="0.3">
      <c r="A229" s="16" t="s">
        <v>174</v>
      </c>
      <c r="B229" s="8" t="s">
        <v>175</v>
      </c>
      <c r="C229" s="9">
        <v>4200</v>
      </c>
      <c r="D229" s="9">
        <v>4200</v>
      </c>
      <c r="E229" s="10">
        <v>0</v>
      </c>
      <c r="F229" s="2">
        <f t="shared" si="9"/>
        <v>2.8486163863266415E-2</v>
      </c>
      <c r="G229" s="2">
        <f t="shared" si="10"/>
        <v>2.8668941979522185E-2</v>
      </c>
      <c r="H229" s="2" t="e">
        <f t="shared" si="11"/>
        <v>#DIV/0!</v>
      </c>
      <c r="I229" t="str">
        <f>VLOOKUP(A229,sources!A:B,2,0)</f>
        <v>https://pubs.usgs.gov/periodicals/mcs2022/mcs2022-nitrogen.pdf</v>
      </c>
    </row>
    <row r="230" spans="1:9" x14ac:dyDescent="0.3">
      <c r="A230" s="16" t="s">
        <v>174</v>
      </c>
      <c r="B230" s="8" t="s">
        <v>120</v>
      </c>
      <c r="C230" s="9">
        <v>2330</v>
      </c>
      <c r="D230" s="9">
        <v>2200</v>
      </c>
      <c r="E230" s="10">
        <v>0</v>
      </c>
      <c r="F230" s="2">
        <f t="shared" si="9"/>
        <v>1.5803038524145416E-2</v>
      </c>
      <c r="G230" s="2">
        <f t="shared" si="10"/>
        <v>1.5017064846416382E-2</v>
      </c>
      <c r="H230" s="2" t="e">
        <f t="shared" si="11"/>
        <v>#DIV/0!</v>
      </c>
      <c r="I230" t="str">
        <f>VLOOKUP(A230,sources!A:B,2,0)</f>
        <v>https://pubs.usgs.gov/periodicals/mcs2022/mcs2022-nitrogen.pdf</v>
      </c>
    </row>
    <row r="231" spans="1:9" x14ac:dyDescent="0.3">
      <c r="A231" s="16" t="s">
        <v>174</v>
      </c>
      <c r="B231" s="8" t="s">
        <v>123</v>
      </c>
      <c r="C231" s="9">
        <v>12200</v>
      </c>
      <c r="D231" s="9">
        <v>12000</v>
      </c>
      <c r="E231" s="10">
        <v>0</v>
      </c>
      <c r="F231" s="2">
        <f t="shared" si="9"/>
        <v>8.2745523602821489E-2</v>
      </c>
      <c r="G231" s="2">
        <f t="shared" si="10"/>
        <v>8.191126279863481E-2</v>
      </c>
      <c r="H231" s="2" t="e">
        <f t="shared" si="11"/>
        <v>#DIV/0!</v>
      </c>
      <c r="I231" t="str">
        <f>VLOOKUP(A231,sources!A:B,2,0)</f>
        <v>https://pubs.usgs.gov/periodicals/mcs2022/mcs2022-nitrogen.pdf</v>
      </c>
    </row>
    <row r="232" spans="1:9" x14ac:dyDescent="0.3">
      <c r="A232" s="16" t="s">
        <v>174</v>
      </c>
      <c r="B232" s="8" t="s">
        <v>137</v>
      </c>
      <c r="C232" s="9">
        <v>5900</v>
      </c>
      <c r="D232" s="9">
        <v>5900</v>
      </c>
      <c r="E232" s="10">
        <v>0</v>
      </c>
      <c r="F232" s="2">
        <f t="shared" si="9"/>
        <v>4.0016277807921864E-2</v>
      </c>
      <c r="G232" s="2">
        <f t="shared" si="10"/>
        <v>4.0273037542662114E-2</v>
      </c>
      <c r="H232" s="2" t="e">
        <f t="shared" si="11"/>
        <v>#DIV/0!</v>
      </c>
      <c r="I232" t="str">
        <f>VLOOKUP(A232,sources!A:B,2,0)</f>
        <v>https://pubs.usgs.gov/periodicals/mcs2022/mcs2022-nitrogen.pdf</v>
      </c>
    </row>
    <row r="233" spans="1:9" x14ac:dyDescent="0.3">
      <c r="A233" s="16" t="s">
        <v>174</v>
      </c>
      <c r="B233" s="8" t="s">
        <v>90</v>
      </c>
      <c r="C233" s="9">
        <v>3600</v>
      </c>
      <c r="D233" s="9">
        <v>3600</v>
      </c>
      <c r="E233" s="10">
        <v>0</v>
      </c>
      <c r="F233" s="2">
        <f t="shared" si="9"/>
        <v>2.4416711882799782E-2</v>
      </c>
      <c r="G233" s="2">
        <f t="shared" si="10"/>
        <v>2.4573378839590442E-2</v>
      </c>
      <c r="H233" s="2" t="e">
        <f t="shared" si="11"/>
        <v>#DIV/0!</v>
      </c>
      <c r="I233" t="str">
        <f>VLOOKUP(A233,sources!A:B,2,0)</f>
        <v>https://pubs.usgs.gov/periodicals/mcs2022/mcs2022-nitrogen.pdf</v>
      </c>
    </row>
    <row r="234" spans="1:9" x14ac:dyDescent="0.3">
      <c r="A234" s="16" t="s">
        <v>174</v>
      </c>
      <c r="B234" s="8" t="s">
        <v>166</v>
      </c>
      <c r="C234" s="9">
        <v>1300</v>
      </c>
      <c r="D234" s="9">
        <v>1300</v>
      </c>
      <c r="E234" s="10">
        <v>0</v>
      </c>
      <c r="F234" s="2">
        <f t="shared" si="9"/>
        <v>8.8171459576776995E-3</v>
      </c>
      <c r="G234" s="2">
        <f t="shared" si="10"/>
        <v>8.8737201365187719E-3</v>
      </c>
      <c r="H234" s="2" t="e">
        <f t="shared" si="11"/>
        <v>#DIV/0!</v>
      </c>
      <c r="I234" t="str">
        <f>VLOOKUP(A234,sources!A:B,2,0)</f>
        <v>https://pubs.usgs.gov/periodicals/mcs2022/mcs2022-nitrogen.pdf</v>
      </c>
    </row>
    <row r="235" spans="1:9" x14ac:dyDescent="0.3">
      <c r="A235" s="16" t="s">
        <v>174</v>
      </c>
      <c r="B235" s="8" t="s">
        <v>128</v>
      </c>
      <c r="C235" s="9">
        <v>2100</v>
      </c>
      <c r="D235" s="9">
        <v>2000</v>
      </c>
      <c r="E235" s="10">
        <v>0</v>
      </c>
      <c r="F235" s="2">
        <f t="shared" si="9"/>
        <v>1.4243081931633208E-2</v>
      </c>
      <c r="G235" s="2">
        <f t="shared" si="10"/>
        <v>1.3651877133105802E-2</v>
      </c>
      <c r="H235" s="2" t="e">
        <f t="shared" si="11"/>
        <v>#DIV/0!</v>
      </c>
      <c r="I235" t="str">
        <f>VLOOKUP(A235,sources!A:B,2,0)</f>
        <v>https://pubs.usgs.gov/periodicals/mcs2022/mcs2022-nitrogen.pdf</v>
      </c>
    </row>
    <row r="236" spans="1:9" x14ac:dyDescent="0.3">
      <c r="A236" s="16" t="s">
        <v>174</v>
      </c>
      <c r="B236" s="8" t="s">
        <v>176</v>
      </c>
      <c r="C236" s="9">
        <v>1730</v>
      </c>
      <c r="D236" s="9">
        <v>1700</v>
      </c>
      <c r="E236" s="10">
        <v>0</v>
      </c>
      <c r="F236" s="2">
        <f t="shared" si="9"/>
        <v>1.1733586543678785E-2</v>
      </c>
      <c r="G236" s="2">
        <f t="shared" si="10"/>
        <v>1.1604095563139932E-2</v>
      </c>
      <c r="H236" s="2" t="e">
        <f t="shared" si="11"/>
        <v>#DIV/0!</v>
      </c>
      <c r="I236" t="str">
        <f>VLOOKUP(A236,sources!A:B,2,0)</f>
        <v>https://pubs.usgs.gov/periodicals/mcs2022/mcs2022-nitrogen.pdf</v>
      </c>
    </row>
    <row r="237" spans="1:9" x14ac:dyDescent="0.3">
      <c r="A237" s="16" t="s">
        <v>174</v>
      </c>
      <c r="B237" s="8" t="s">
        <v>94</v>
      </c>
      <c r="C237" s="9">
        <v>3300</v>
      </c>
      <c r="D237" s="9">
        <v>3300</v>
      </c>
      <c r="E237" s="10">
        <v>0</v>
      </c>
      <c r="F237" s="2">
        <f t="shared" si="9"/>
        <v>2.2381985892566469E-2</v>
      </c>
      <c r="G237" s="2">
        <f t="shared" si="10"/>
        <v>2.2525597269624574E-2</v>
      </c>
      <c r="H237" s="2" t="e">
        <f t="shared" si="11"/>
        <v>#DIV/0!</v>
      </c>
      <c r="I237" t="str">
        <f>VLOOKUP(A237,sources!A:B,2,0)</f>
        <v>https://pubs.usgs.gov/periodicals/mcs2022/mcs2022-nitrogen.pdf</v>
      </c>
    </row>
    <row r="238" spans="1:9" x14ac:dyDescent="0.3">
      <c r="A238" s="16" t="s">
        <v>174</v>
      </c>
      <c r="B238" s="8" t="s">
        <v>151</v>
      </c>
      <c r="C238" s="9">
        <v>2260</v>
      </c>
      <c r="D238" s="9">
        <v>2200</v>
      </c>
      <c r="E238" s="10">
        <v>0</v>
      </c>
      <c r="F238" s="2">
        <f t="shared" si="9"/>
        <v>1.5328269126424309E-2</v>
      </c>
      <c r="G238" s="2">
        <f t="shared" si="10"/>
        <v>1.5017064846416382E-2</v>
      </c>
      <c r="H238" s="2" t="e">
        <f t="shared" si="11"/>
        <v>#DIV/0!</v>
      </c>
      <c r="I238" t="str">
        <f>VLOOKUP(A238,sources!A:B,2,0)</f>
        <v>https://pubs.usgs.gov/periodicals/mcs2022/mcs2022-nitrogen.pdf</v>
      </c>
    </row>
    <row r="239" spans="1:9" x14ac:dyDescent="0.3">
      <c r="A239" s="16" t="s">
        <v>174</v>
      </c>
      <c r="B239" s="8" t="s">
        <v>152</v>
      </c>
      <c r="C239" s="9">
        <v>3300</v>
      </c>
      <c r="D239" s="9">
        <v>3300</v>
      </c>
      <c r="E239" s="10">
        <v>0</v>
      </c>
      <c r="F239" s="2">
        <f t="shared" si="9"/>
        <v>2.2381985892566469E-2</v>
      </c>
      <c r="G239" s="2">
        <f t="shared" si="10"/>
        <v>2.2525597269624574E-2</v>
      </c>
      <c r="H239" s="2" t="e">
        <f t="shared" si="11"/>
        <v>#DIV/0!</v>
      </c>
      <c r="I239" t="str">
        <f>VLOOKUP(A239,sources!A:B,2,0)</f>
        <v>https://pubs.usgs.gov/periodicals/mcs2022/mcs2022-nitrogen.pdf</v>
      </c>
    </row>
    <row r="240" spans="1:9" x14ac:dyDescent="0.3">
      <c r="A240" s="16" t="s">
        <v>174</v>
      </c>
      <c r="B240" s="8" t="s">
        <v>99</v>
      </c>
      <c r="C240" s="9">
        <v>16100</v>
      </c>
      <c r="D240" s="9">
        <v>16000</v>
      </c>
      <c r="E240" s="10">
        <v>0</v>
      </c>
      <c r="F240" s="2">
        <f t="shared" si="9"/>
        <v>0.10919696147585459</v>
      </c>
      <c r="G240" s="2">
        <f t="shared" si="10"/>
        <v>0.10921501706484642</v>
      </c>
      <c r="H240" s="2" t="e">
        <f t="shared" si="11"/>
        <v>#DIV/0!</v>
      </c>
      <c r="I240" t="str">
        <f>VLOOKUP(A240,sources!A:B,2,0)</f>
        <v>https://pubs.usgs.gov/periodicals/mcs2022/mcs2022-nitrogen.pdf</v>
      </c>
    </row>
    <row r="241" spans="1:9" x14ac:dyDescent="0.3">
      <c r="A241" s="16" t="s">
        <v>174</v>
      </c>
      <c r="B241" s="8" t="s">
        <v>177</v>
      </c>
      <c r="C241" s="9">
        <v>4300</v>
      </c>
      <c r="D241" s="9">
        <v>4300</v>
      </c>
      <c r="E241" s="10">
        <v>0</v>
      </c>
      <c r="F241" s="2">
        <f t="shared" si="9"/>
        <v>2.9164405860010852E-2</v>
      </c>
      <c r="G241" s="2">
        <f t="shared" si="10"/>
        <v>2.9351535836177476E-2</v>
      </c>
      <c r="H241" s="2" t="e">
        <f t="shared" si="11"/>
        <v>#DIV/0!</v>
      </c>
      <c r="I241" t="str">
        <f>VLOOKUP(A241,sources!A:B,2,0)</f>
        <v>https://pubs.usgs.gov/periodicals/mcs2022/mcs2022-nitrogen.pdf</v>
      </c>
    </row>
    <row r="242" spans="1:9" x14ac:dyDescent="0.3">
      <c r="A242" s="16" t="s">
        <v>174</v>
      </c>
      <c r="B242" s="8" t="s">
        <v>178</v>
      </c>
      <c r="C242" s="9">
        <v>4170</v>
      </c>
      <c r="D242" s="9">
        <v>4200</v>
      </c>
      <c r="E242" s="10">
        <v>0</v>
      </c>
      <c r="F242" s="2">
        <f t="shared" si="9"/>
        <v>2.8282691264243081E-2</v>
      </c>
      <c r="G242" s="2">
        <f t="shared" si="10"/>
        <v>2.8668941979522185E-2</v>
      </c>
      <c r="H242" s="2" t="e">
        <f t="shared" si="11"/>
        <v>#DIV/0!</v>
      </c>
      <c r="I242" t="str">
        <f>VLOOKUP(A242,sources!A:B,2,0)</f>
        <v>https://pubs.usgs.gov/periodicals/mcs2022/mcs2022-nitrogen.pdf</v>
      </c>
    </row>
    <row r="243" spans="1:9" x14ac:dyDescent="0.3">
      <c r="A243" s="16" t="s">
        <v>174</v>
      </c>
      <c r="B243" s="8" t="s">
        <v>126</v>
      </c>
      <c r="C243" s="9">
        <v>2300</v>
      </c>
      <c r="D243" s="9">
        <v>2300</v>
      </c>
      <c r="E243" s="10">
        <v>0</v>
      </c>
      <c r="F243" s="2">
        <f t="shared" si="9"/>
        <v>1.5599565925122084E-2</v>
      </c>
      <c r="G243" s="2">
        <f t="shared" si="10"/>
        <v>1.5699658703071672E-2</v>
      </c>
      <c r="H243" s="2" t="e">
        <f t="shared" si="11"/>
        <v>#DIV/0!</v>
      </c>
      <c r="I243" t="str">
        <f>VLOOKUP(A243,sources!A:B,2,0)</f>
        <v>https://pubs.usgs.gov/periodicals/mcs2022/mcs2022-nitrogen.pdf</v>
      </c>
    </row>
    <row r="244" spans="1:9" x14ac:dyDescent="0.3">
      <c r="A244" s="16" t="s">
        <v>174</v>
      </c>
      <c r="B244" s="8" t="s">
        <v>130</v>
      </c>
      <c r="C244" s="9">
        <v>1100</v>
      </c>
      <c r="D244" s="9">
        <v>1100</v>
      </c>
      <c r="E244" s="10">
        <v>0</v>
      </c>
      <c r="F244" s="2">
        <f t="shared" si="9"/>
        <v>7.4606619641888229E-3</v>
      </c>
      <c r="G244" s="2">
        <f t="shared" si="10"/>
        <v>7.5085324232081908E-3</v>
      </c>
      <c r="H244" s="2" t="e">
        <f t="shared" si="11"/>
        <v>#DIV/0!</v>
      </c>
      <c r="I244" t="str">
        <f>VLOOKUP(A244,sources!A:B,2,0)</f>
        <v>https://pubs.usgs.gov/periodicals/mcs2022/mcs2022-nitrogen.pdf</v>
      </c>
    </row>
    <row r="245" spans="1:9" x14ac:dyDescent="0.3">
      <c r="A245" s="16" t="s">
        <v>174</v>
      </c>
      <c r="B245" s="8" t="s">
        <v>97</v>
      </c>
      <c r="C245" s="9">
        <v>1150</v>
      </c>
      <c r="D245" s="9">
        <v>1200</v>
      </c>
      <c r="E245" s="10">
        <v>0</v>
      </c>
      <c r="F245" s="2">
        <f t="shared" si="9"/>
        <v>7.7997829625610421E-3</v>
      </c>
      <c r="G245" s="2">
        <f t="shared" si="10"/>
        <v>8.1911262798634813E-3</v>
      </c>
      <c r="H245" s="2" t="e">
        <f t="shared" si="11"/>
        <v>#DIV/0!</v>
      </c>
      <c r="I245" t="str">
        <f>VLOOKUP(A245,sources!A:B,2,0)</f>
        <v>https://pubs.usgs.gov/periodicals/mcs2022/mcs2022-nitrogen.pdf</v>
      </c>
    </row>
    <row r="246" spans="1:9" x14ac:dyDescent="0.3">
      <c r="A246" s="16" t="s">
        <v>174</v>
      </c>
      <c r="B246" s="8" t="s">
        <v>131</v>
      </c>
      <c r="C246" s="9">
        <v>15400</v>
      </c>
      <c r="D246" s="9">
        <v>15000</v>
      </c>
      <c r="E246" s="10">
        <v>0</v>
      </c>
      <c r="F246" s="2">
        <f t="shared" si="9"/>
        <v>0.10444926749864351</v>
      </c>
      <c r="G246" s="2">
        <f t="shared" si="10"/>
        <v>0.10238907849829351</v>
      </c>
      <c r="H246" s="2" t="e">
        <f t="shared" si="11"/>
        <v>#DIV/0!</v>
      </c>
      <c r="I246" t="str">
        <f>VLOOKUP(A246,sources!A:B,2,0)</f>
        <v>https://pubs.usgs.gov/periodicals/mcs2022/mcs2022-nitrogen.pdf</v>
      </c>
    </row>
    <row r="247" spans="1:9" x14ac:dyDescent="0.3">
      <c r="A247" s="16" t="s">
        <v>179</v>
      </c>
      <c r="B247" s="8" t="s">
        <v>82</v>
      </c>
      <c r="C247" s="9">
        <v>8830</v>
      </c>
      <c r="D247" s="9">
        <v>9100</v>
      </c>
      <c r="E247" s="9">
        <v>400000</v>
      </c>
      <c r="F247" s="2">
        <f t="shared" si="9"/>
        <v>0.14890387858347387</v>
      </c>
      <c r="G247" s="2">
        <f t="shared" si="10"/>
        <v>0.15408059600406365</v>
      </c>
      <c r="H247" s="2">
        <f t="shared" si="11"/>
        <v>0.17429193899782136</v>
      </c>
      <c r="I247" t="str">
        <f>VLOOKUP(A247,sources!A:B,2,0)</f>
        <v>https://pubs.usgs.gov/periodicals/mcs2022/mcs2022-rhenium.pdf</v>
      </c>
    </row>
    <row r="248" spans="1:9" x14ac:dyDescent="0.3">
      <c r="A248" s="16" t="s">
        <v>179</v>
      </c>
      <c r="B248" s="8" t="s">
        <v>169</v>
      </c>
      <c r="C248" s="10">
        <v>260</v>
      </c>
      <c r="D248" s="10">
        <v>260</v>
      </c>
      <c r="E248" s="9">
        <v>95000</v>
      </c>
      <c r="F248" s="2">
        <f t="shared" si="9"/>
        <v>4.3844856661045531E-3</v>
      </c>
      <c r="G248" s="2">
        <f t="shared" si="10"/>
        <v>4.4023027429732475E-3</v>
      </c>
      <c r="H248" s="2">
        <f t="shared" si="11"/>
        <v>4.1394335511982572E-2</v>
      </c>
      <c r="I248" t="str">
        <f>VLOOKUP(A248,sources!A:B,2,0)</f>
        <v>https://pubs.usgs.gov/periodicals/mcs2022/mcs2022-rhenium.pdf</v>
      </c>
    </row>
    <row r="249" spans="1:9" x14ac:dyDescent="0.3">
      <c r="A249" s="16" t="s">
        <v>179</v>
      </c>
      <c r="B249" s="8" t="s">
        <v>119</v>
      </c>
      <c r="C249" s="9">
        <v>30000</v>
      </c>
      <c r="D249" s="9">
        <v>29000</v>
      </c>
      <c r="E249" s="9">
        <v>1300000</v>
      </c>
      <c r="F249" s="2">
        <f t="shared" si="9"/>
        <v>0.50590219224283306</v>
      </c>
      <c r="G249" s="2">
        <f t="shared" si="10"/>
        <v>0.49102607517778529</v>
      </c>
      <c r="H249" s="2">
        <f t="shared" si="11"/>
        <v>0.56644880174291934</v>
      </c>
      <c r="I249" t="str">
        <f>VLOOKUP(A249,sources!A:B,2,0)</f>
        <v>https://pubs.usgs.gov/periodicals/mcs2022/mcs2022-rhenium.pdf</v>
      </c>
    </row>
    <row r="250" spans="1:9" x14ac:dyDescent="0.3">
      <c r="A250" s="16" t="s">
        <v>179</v>
      </c>
      <c r="B250" s="8" t="s">
        <v>87</v>
      </c>
      <c r="C250" s="9">
        <v>2500</v>
      </c>
      <c r="D250" s="9">
        <v>2500</v>
      </c>
      <c r="E250" s="10">
        <v>0</v>
      </c>
      <c r="F250" s="2">
        <f t="shared" si="9"/>
        <v>4.2158516020236091E-2</v>
      </c>
      <c r="G250" s="2">
        <f t="shared" si="10"/>
        <v>4.2329834067050459E-2</v>
      </c>
      <c r="H250" s="2">
        <f t="shared" si="11"/>
        <v>0</v>
      </c>
      <c r="I250" t="str">
        <f>VLOOKUP(A250,sources!A:B,2,0)</f>
        <v>https://pubs.usgs.gov/periodicals/mcs2022/mcs2022-rhenium.pdf</v>
      </c>
    </row>
    <row r="251" spans="1:9" x14ac:dyDescent="0.3">
      <c r="A251" s="16" t="s">
        <v>179</v>
      </c>
      <c r="B251" s="8" t="s">
        <v>91</v>
      </c>
      <c r="C251" s="10">
        <v>500</v>
      </c>
      <c r="D251" s="9">
        <v>1000</v>
      </c>
      <c r="E251" s="9">
        <v>190000</v>
      </c>
      <c r="F251" s="2">
        <f t="shared" si="9"/>
        <v>8.4317032040472171E-3</v>
      </c>
      <c r="G251" s="2">
        <f t="shared" si="10"/>
        <v>1.6931933626820182E-2</v>
      </c>
      <c r="H251" s="2">
        <f t="shared" si="11"/>
        <v>8.2788671023965144E-2</v>
      </c>
      <c r="I251" t="str">
        <f>VLOOKUP(A251,sources!A:B,2,0)</f>
        <v>https://pubs.usgs.gov/periodicals/mcs2022/mcs2022-rhenium.pdf</v>
      </c>
    </row>
    <row r="252" spans="1:9" x14ac:dyDescent="0.3">
      <c r="A252" s="16" t="s">
        <v>179</v>
      </c>
      <c r="B252" s="8" t="s">
        <v>200</v>
      </c>
      <c r="C252" s="9">
        <v>2800</v>
      </c>
      <c r="D252" s="9">
        <v>2800</v>
      </c>
      <c r="E252" s="10">
        <v>0</v>
      </c>
      <c r="F252" s="2">
        <f t="shared" si="9"/>
        <v>4.7217537942664416E-2</v>
      </c>
      <c r="G252" s="2">
        <f t="shared" si="10"/>
        <v>4.7409414155096509E-2</v>
      </c>
      <c r="H252" s="2">
        <f t="shared" si="11"/>
        <v>0</v>
      </c>
      <c r="I252" t="str">
        <f>VLOOKUP(A252,sources!A:B,2,0)</f>
        <v>https://pubs.usgs.gov/periodicals/mcs2022/mcs2022-rhenium.pdf</v>
      </c>
    </row>
    <row r="253" spans="1:9" x14ac:dyDescent="0.3">
      <c r="A253" s="16" t="s">
        <v>179</v>
      </c>
      <c r="B253" s="8" t="s">
        <v>151</v>
      </c>
      <c r="C253" s="9">
        <v>9510</v>
      </c>
      <c r="D253" s="9">
        <v>9500</v>
      </c>
      <c r="E253" s="10">
        <v>0</v>
      </c>
      <c r="F253" s="2">
        <f t="shared" si="9"/>
        <v>0.16037099494097809</v>
      </c>
      <c r="G253" s="2">
        <f t="shared" si="10"/>
        <v>0.16085336945479173</v>
      </c>
      <c r="H253" s="2">
        <f t="shared" si="11"/>
        <v>0</v>
      </c>
      <c r="I253" t="str">
        <f>VLOOKUP(A253,sources!A:B,2,0)</f>
        <v>https://pubs.usgs.gov/periodicals/mcs2022/mcs2022-rhenium.pdf</v>
      </c>
    </row>
    <row r="254" spans="1:9" x14ac:dyDescent="0.3">
      <c r="A254" s="16" t="s">
        <v>179</v>
      </c>
      <c r="B254" s="8" t="s">
        <v>99</v>
      </c>
      <c r="C254" s="10">
        <v>0</v>
      </c>
      <c r="D254" s="10">
        <v>0</v>
      </c>
      <c r="E254" s="9">
        <v>310000</v>
      </c>
      <c r="F254" s="2">
        <f t="shared" si="9"/>
        <v>0</v>
      </c>
      <c r="G254" s="2">
        <f t="shared" si="10"/>
        <v>0</v>
      </c>
      <c r="H254" s="2">
        <f t="shared" si="11"/>
        <v>0.13507625272331156</v>
      </c>
      <c r="I254" t="str">
        <f>VLOOKUP(A254,sources!A:B,2,0)</f>
        <v>https://pubs.usgs.gov/periodicals/mcs2022/mcs2022-rhenium.pdf</v>
      </c>
    </row>
    <row r="255" spans="1:9" x14ac:dyDescent="0.3">
      <c r="A255" s="16" t="s">
        <v>179</v>
      </c>
      <c r="B255" s="8" t="s">
        <v>130</v>
      </c>
      <c r="C255" s="9">
        <v>4900</v>
      </c>
      <c r="D255" s="9">
        <v>4900</v>
      </c>
      <c r="E255" s="10">
        <v>0</v>
      </c>
      <c r="F255" s="2">
        <f t="shared" si="9"/>
        <v>8.2630691399662726E-2</v>
      </c>
      <c r="G255" s="2">
        <f t="shared" si="10"/>
        <v>8.2966474771418899E-2</v>
      </c>
      <c r="H255" s="2">
        <f t="shared" si="11"/>
        <v>0</v>
      </c>
      <c r="I255" t="str">
        <f>VLOOKUP(A255,sources!A:B,2,0)</f>
        <v>https://pubs.usgs.gov/periodicals/mcs2022/mcs2022-rhenium.pdf</v>
      </c>
    </row>
    <row r="256" spans="1:9" x14ac:dyDescent="0.3">
      <c r="A256" s="16" t="s">
        <v>180</v>
      </c>
      <c r="B256" s="8" t="s">
        <v>82</v>
      </c>
      <c r="C256" s="10">
        <v>0</v>
      </c>
      <c r="D256" s="10">
        <v>0</v>
      </c>
      <c r="E256" s="9">
        <v>10000</v>
      </c>
      <c r="F256" s="2">
        <f t="shared" si="9"/>
        <v>0</v>
      </c>
      <c r="G256" s="2">
        <f t="shared" si="10"/>
        <v>0</v>
      </c>
      <c r="H256" s="2">
        <f t="shared" si="11"/>
        <v>0.1</v>
      </c>
      <c r="I256" t="str">
        <f>VLOOKUP(A256,sources!A:B,2,0)</f>
        <v>https://pubs.usgs.gov/periodicals/mcs2022/mcs2022-selenium.pdf</v>
      </c>
    </row>
    <row r="257" spans="1:9" x14ac:dyDescent="0.3">
      <c r="A257" s="16" t="s">
        <v>180</v>
      </c>
      <c r="B257" s="8" t="s">
        <v>103</v>
      </c>
      <c r="C257" s="10">
        <v>200</v>
      </c>
      <c r="D257" s="10">
        <v>200</v>
      </c>
      <c r="E257" s="10">
        <v>0</v>
      </c>
      <c r="F257" s="2">
        <f t="shared" si="9"/>
        <v>6.4082024991989742E-2</v>
      </c>
      <c r="G257" s="2">
        <f t="shared" si="10"/>
        <v>6.6225165562913912E-2</v>
      </c>
      <c r="H257" s="2">
        <f t="shared" si="11"/>
        <v>0</v>
      </c>
      <c r="I257" t="str">
        <f>VLOOKUP(A257,sources!A:B,2,0)</f>
        <v>https://pubs.usgs.gov/periodicals/mcs2022/mcs2022-selenium.pdf</v>
      </c>
    </row>
    <row r="258" spans="1:9" x14ac:dyDescent="0.3">
      <c r="A258" s="16" t="s">
        <v>180</v>
      </c>
      <c r="B258" s="8" t="s">
        <v>86</v>
      </c>
      <c r="C258" s="10">
        <v>60</v>
      </c>
      <c r="D258" s="10">
        <v>60</v>
      </c>
      <c r="E258" s="9">
        <v>6000</v>
      </c>
      <c r="F258" s="2">
        <f t="shared" si="9"/>
        <v>1.9224607497596923E-2</v>
      </c>
      <c r="G258" s="2">
        <f t="shared" si="10"/>
        <v>1.9867549668874173E-2</v>
      </c>
      <c r="H258" s="2">
        <f t="shared" si="11"/>
        <v>0.06</v>
      </c>
      <c r="I258" t="str">
        <f>VLOOKUP(A258,sources!A:B,2,0)</f>
        <v>https://pubs.usgs.gov/periodicals/mcs2022/mcs2022-selenium.pdf</v>
      </c>
    </row>
    <row r="259" spans="1:9" x14ac:dyDescent="0.3">
      <c r="A259" s="16" t="s">
        <v>180</v>
      </c>
      <c r="B259" s="8" t="s">
        <v>87</v>
      </c>
      <c r="C259" s="9">
        <v>1200</v>
      </c>
      <c r="D259" s="9">
        <v>1100</v>
      </c>
      <c r="E259" s="9">
        <v>26000</v>
      </c>
      <c r="F259" s="2">
        <f t="shared" ref="F259:F322" si="12">C259/SUMIFS(C:C,A:A,A259)</f>
        <v>0.38449214995193848</v>
      </c>
      <c r="G259" s="2">
        <f t="shared" ref="G259:G322" si="13">D259/SUMIFS(D:D,$A:$A,$A259)</f>
        <v>0.36423841059602646</v>
      </c>
      <c r="H259" s="2">
        <f t="shared" ref="H259:H322" si="14">E259/SUMIFS(E:E,$A:$A,$A259)</f>
        <v>0.26</v>
      </c>
      <c r="I259" t="str">
        <f>VLOOKUP(A259,sources!A:B,2,0)</f>
        <v>https://pubs.usgs.gov/periodicals/mcs2022/mcs2022-selenium.pdf</v>
      </c>
    </row>
    <row r="260" spans="1:9" x14ac:dyDescent="0.3">
      <c r="A260" s="16" t="s">
        <v>180</v>
      </c>
      <c r="B260" s="8" t="s">
        <v>134</v>
      </c>
      <c r="C260" s="10">
        <v>84</v>
      </c>
      <c r="D260" s="10">
        <v>100</v>
      </c>
      <c r="E260" s="10">
        <v>0</v>
      </c>
      <c r="F260" s="2">
        <f t="shared" si="12"/>
        <v>2.6914450496635694E-2</v>
      </c>
      <c r="G260" s="2">
        <f t="shared" si="13"/>
        <v>3.3112582781456956E-2</v>
      </c>
      <c r="H260" s="2">
        <f t="shared" si="14"/>
        <v>0</v>
      </c>
      <c r="I260" t="str">
        <f>VLOOKUP(A260,sources!A:B,2,0)</f>
        <v>https://pubs.usgs.gov/periodicals/mcs2022/mcs2022-selenium.pdf</v>
      </c>
    </row>
    <row r="261" spans="1:9" x14ac:dyDescent="0.3">
      <c r="A261" s="16" t="s">
        <v>180</v>
      </c>
      <c r="B261" s="8" t="s">
        <v>120</v>
      </c>
      <c r="C261" s="10">
        <v>300</v>
      </c>
      <c r="D261" s="10">
        <v>300</v>
      </c>
      <c r="E261" s="10">
        <v>0</v>
      </c>
      <c r="F261" s="2">
        <f t="shared" si="12"/>
        <v>9.6123037487984619E-2</v>
      </c>
      <c r="G261" s="2">
        <f t="shared" si="13"/>
        <v>9.9337748344370855E-2</v>
      </c>
      <c r="H261" s="2">
        <f t="shared" si="14"/>
        <v>0</v>
      </c>
      <c r="I261" t="str">
        <f>VLOOKUP(A261,sources!A:B,2,0)</f>
        <v>https://pubs.usgs.gov/periodicals/mcs2022/mcs2022-selenium.pdf</v>
      </c>
    </row>
    <row r="262" spans="1:9" x14ac:dyDescent="0.3">
      <c r="A262" s="16" t="s">
        <v>180</v>
      </c>
      <c r="B262" s="8" t="s">
        <v>123</v>
      </c>
      <c r="C262" s="10">
        <v>14</v>
      </c>
      <c r="D262" s="10">
        <v>10</v>
      </c>
      <c r="E262" s="10">
        <v>0</v>
      </c>
      <c r="F262" s="2">
        <f t="shared" si="12"/>
        <v>4.485741749439282E-3</v>
      </c>
      <c r="G262" s="2">
        <f t="shared" si="13"/>
        <v>3.3112582781456954E-3</v>
      </c>
      <c r="H262" s="2">
        <f t="shared" si="14"/>
        <v>0</v>
      </c>
      <c r="I262" t="str">
        <f>VLOOKUP(A262,sources!A:B,2,0)</f>
        <v>https://pubs.usgs.gov/periodicals/mcs2022/mcs2022-selenium.pdf</v>
      </c>
    </row>
    <row r="263" spans="1:9" x14ac:dyDescent="0.3">
      <c r="A263" s="16" t="s">
        <v>180</v>
      </c>
      <c r="B263" s="8" t="s">
        <v>104</v>
      </c>
      <c r="C263" s="10">
        <v>740</v>
      </c>
      <c r="D263" s="10">
        <v>750</v>
      </c>
      <c r="E263" s="10">
        <v>0</v>
      </c>
      <c r="F263" s="2">
        <f t="shared" si="12"/>
        <v>0.23710349247036205</v>
      </c>
      <c r="G263" s="2">
        <f t="shared" si="13"/>
        <v>0.24834437086092714</v>
      </c>
      <c r="H263" s="2">
        <f t="shared" si="14"/>
        <v>0</v>
      </c>
      <c r="I263" t="str">
        <f>VLOOKUP(A263,sources!A:B,2,0)</f>
        <v>https://pubs.usgs.gov/periodicals/mcs2022/mcs2022-selenium.pdf</v>
      </c>
    </row>
    <row r="264" spans="1:9" x14ac:dyDescent="0.3">
      <c r="A264" s="16" t="s">
        <v>180</v>
      </c>
      <c r="B264" s="8" t="s">
        <v>106</v>
      </c>
      <c r="C264" s="10">
        <v>35</v>
      </c>
      <c r="D264" s="10">
        <v>40</v>
      </c>
      <c r="E264" s="9">
        <v>13000</v>
      </c>
      <c r="F264" s="2">
        <f t="shared" si="12"/>
        <v>1.1214354373598205E-2</v>
      </c>
      <c r="G264" s="2">
        <f t="shared" si="13"/>
        <v>1.3245033112582781E-2</v>
      </c>
      <c r="H264" s="2">
        <f t="shared" si="14"/>
        <v>0.13</v>
      </c>
      <c r="I264" t="str">
        <f>VLOOKUP(A264,sources!A:B,2,0)</f>
        <v>https://pubs.usgs.gov/periodicals/mcs2022/mcs2022-selenium.pdf</v>
      </c>
    </row>
    <row r="265" spans="1:9" x14ac:dyDescent="0.3">
      <c r="A265" s="16" t="s">
        <v>180</v>
      </c>
      <c r="B265" s="8" t="s">
        <v>151</v>
      </c>
      <c r="C265" s="10">
        <v>74</v>
      </c>
      <c r="D265" s="10">
        <v>65</v>
      </c>
      <c r="E265" s="9">
        <v>3000</v>
      </c>
      <c r="F265" s="2">
        <f t="shared" si="12"/>
        <v>2.3710349247036206E-2</v>
      </c>
      <c r="G265" s="2">
        <f t="shared" si="13"/>
        <v>2.1523178807947019E-2</v>
      </c>
      <c r="H265" s="2">
        <f t="shared" si="14"/>
        <v>0.03</v>
      </c>
      <c r="I265" t="str">
        <f>VLOOKUP(A265,sources!A:B,2,0)</f>
        <v>https://pubs.usgs.gov/periodicals/mcs2022/mcs2022-selenium.pdf</v>
      </c>
    </row>
    <row r="266" spans="1:9" x14ac:dyDescent="0.3">
      <c r="A266" s="16" t="s">
        <v>180</v>
      </c>
      <c r="B266" s="8" t="s">
        <v>99</v>
      </c>
      <c r="C266" s="10">
        <v>340</v>
      </c>
      <c r="D266" s="10">
        <v>300</v>
      </c>
      <c r="E266" s="9">
        <v>20000</v>
      </c>
      <c r="F266" s="2">
        <f t="shared" si="12"/>
        <v>0.10893944248638257</v>
      </c>
      <c r="G266" s="2">
        <f t="shared" si="13"/>
        <v>9.9337748344370855E-2</v>
      </c>
      <c r="H266" s="2">
        <f t="shared" si="14"/>
        <v>0.2</v>
      </c>
      <c r="I266" t="str">
        <f>VLOOKUP(A266,sources!A:B,2,0)</f>
        <v>https://pubs.usgs.gov/periodicals/mcs2022/mcs2022-selenium.pdf</v>
      </c>
    </row>
    <row r="267" spans="1:9" x14ac:dyDescent="0.3">
      <c r="A267" s="16" t="s">
        <v>180</v>
      </c>
      <c r="B267" s="8" t="s">
        <v>158</v>
      </c>
      <c r="C267" s="10">
        <v>10</v>
      </c>
      <c r="D267" s="10">
        <v>20</v>
      </c>
      <c r="E267" s="10">
        <v>0</v>
      </c>
      <c r="F267" s="2">
        <f t="shared" si="12"/>
        <v>3.2041012495994873E-3</v>
      </c>
      <c r="G267" s="2">
        <f t="shared" si="13"/>
        <v>6.6225165562913907E-3</v>
      </c>
      <c r="H267" s="2">
        <f t="shared" si="14"/>
        <v>0</v>
      </c>
      <c r="I267" t="str">
        <f>VLOOKUP(A267,sources!A:B,2,0)</f>
        <v>https://pubs.usgs.gov/periodicals/mcs2022/mcs2022-selenium.pdf</v>
      </c>
    </row>
    <row r="268" spans="1:9" x14ac:dyDescent="0.3">
      <c r="A268" s="16" t="s">
        <v>180</v>
      </c>
      <c r="B268" s="8" t="s">
        <v>96</v>
      </c>
      <c r="C268" s="10">
        <v>50</v>
      </c>
      <c r="D268" s="10">
        <v>50</v>
      </c>
      <c r="E268" s="10">
        <v>0</v>
      </c>
      <c r="F268" s="2">
        <f t="shared" si="12"/>
        <v>1.6020506247997435E-2</v>
      </c>
      <c r="G268" s="2">
        <f t="shared" si="13"/>
        <v>1.6556291390728478E-2</v>
      </c>
      <c r="H268" s="2">
        <f t="shared" si="14"/>
        <v>0</v>
      </c>
      <c r="I268" t="str">
        <f>VLOOKUP(A268,sources!A:B,2,0)</f>
        <v>https://pubs.usgs.gov/periodicals/mcs2022/mcs2022-selenium.pdf</v>
      </c>
    </row>
    <row r="269" spans="1:9" x14ac:dyDescent="0.3">
      <c r="A269" s="16" t="s">
        <v>180</v>
      </c>
      <c r="B269" s="8" t="s">
        <v>131</v>
      </c>
      <c r="C269" s="10">
        <v>14</v>
      </c>
      <c r="D269" s="10">
        <v>25</v>
      </c>
      <c r="E269" s="9">
        <v>22000</v>
      </c>
      <c r="F269" s="2">
        <f t="shared" si="12"/>
        <v>4.485741749439282E-3</v>
      </c>
      <c r="G269" s="2">
        <f t="shared" si="13"/>
        <v>8.2781456953642391E-3</v>
      </c>
      <c r="H269" s="2">
        <f t="shared" si="14"/>
        <v>0.22</v>
      </c>
      <c r="I269" t="str">
        <f>VLOOKUP(A269,sources!A:B,2,0)</f>
        <v>https://pubs.usgs.gov/periodicals/mcs2022/mcs2022-selenium.pdf</v>
      </c>
    </row>
    <row r="270" spans="1:9" x14ac:dyDescent="0.3">
      <c r="A270" s="16" t="s">
        <v>181</v>
      </c>
      <c r="B270" s="8" t="s">
        <v>82</v>
      </c>
      <c r="C270" s="10">
        <v>277</v>
      </c>
      <c r="D270" s="10">
        <v>310</v>
      </c>
      <c r="E270" s="10">
        <v>0</v>
      </c>
      <c r="F270" s="2">
        <f t="shared" si="12"/>
        <v>3.411330049261084E-2</v>
      </c>
      <c r="G270" s="2">
        <f t="shared" si="13"/>
        <v>3.630826891543687E-2</v>
      </c>
      <c r="H270" s="2" t="e">
        <f t="shared" si="14"/>
        <v>#DIV/0!</v>
      </c>
      <c r="I270" t="str">
        <f>VLOOKUP(A270,sources!A:B,2,0)</f>
        <v>https://pubs.usgs.gov/periodicals/mcs2022/mcs2022-silicon.pdf</v>
      </c>
    </row>
    <row r="271" spans="1:9" x14ac:dyDescent="0.3">
      <c r="A271" s="16" t="s">
        <v>181</v>
      </c>
      <c r="B271" s="8" t="s">
        <v>83</v>
      </c>
      <c r="C271" s="10">
        <v>42</v>
      </c>
      <c r="D271" s="10">
        <v>42</v>
      </c>
      <c r="E271" s="10">
        <v>0</v>
      </c>
      <c r="F271" s="2">
        <f t="shared" si="12"/>
        <v>5.1724137931034482E-3</v>
      </c>
      <c r="G271" s="2">
        <f t="shared" si="13"/>
        <v>4.9191848208011242E-3</v>
      </c>
      <c r="H271" s="2" t="e">
        <f t="shared" si="14"/>
        <v>#DIV/0!</v>
      </c>
      <c r="I271" t="str">
        <f>VLOOKUP(A271,sources!A:B,2,0)</f>
        <v>https://pubs.usgs.gov/periodicals/mcs2022/mcs2022-silicon.pdf</v>
      </c>
    </row>
    <row r="272" spans="1:9" x14ac:dyDescent="0.3">
      <c r="A272" s="16" t="s">
        <v>181</v>
      </c>
      <c r="B272" s="8" t="s">
        <v>184</v>
      </c>
      <c r="C272" s="10">
        <v>67</v>
      </c>
      <c r="D272" s="10">
        <v>70</v>
      </c>
      <c r="E272" s="10">
        <v>0</v>
      </c>
      <c r="F272" s="2">
        <f t="shared" si="12"/>
        <v>8.2512315270935957E-3</v>
      </c>
      <c r="G272" s="2">
        <f t="shared" si="13"/>
        <v>8.1986413680018733E-3</v>
      </c>
      <c r="H272" s="2" t="e">
        <f t="shared" si="14"/>
        <v>#DIV/0!</v>
      </c>
      <c r="I272" t="str">
        <f>VLOOKUP(A272,sources!A:B,2,0)</f>
        <v>https://pubs.usgs.gov/periodicals/mcs2022/mcs2022-silicon.pdf</v>
      </c>
    </row>
    <row r="273" spans="1:9" x14ac:dyDescent="0.3">
      <c r="A273" s="16" t="s">
        <v>181</v>
      </c>
      <c r="B273" s="8" t="s">
        <v>108</v>
      </c>
      <c r="C273" s="10">
        <v>404</v>
      </c>
      <c r="D273" s="10">
        <v>390</v>
      </c>
      <c r="E273" s="10">
        <v>0</v>
      </c>
      <c r="F273" s="2">
        <f t="shared" si="12"/>
        <v>4.9753694581280788E-2</v>
      </c>
      <c r="G273" s="2">
        <f t="shared" si="13"/>
        <v>4.5678144764581867E-2</v>
      </c>
      <c r="H273" s="2" t="e">
        <f t="shared" si="14"/>
        <v>#DIV/0!</v>
      </c>
      <c r="I273" t="str">
        <f>VLOOKUP(A273,sources!A:B,2,0)</f>
        <v>https://pubs.usgs.gov/periodicals/mcs2022/mcs2022-silicon.pdf</v>
      </c>
    </row>
    <row r="274" spans="1:9" x14ac:dyDescent="0.3">
      <c r="A274" s="16" t="s">
        <v>181</v>
      </c>
      <c r="B274" s="8" t="s">
        <v>86</v>
      </c>
      <c r="C274" s="9">
        <v>47</v>
      </c>
      <c r="D274" s="9">
        <v>50</v>
      </c>
      <c r="E274" s="10">
        <v>0</v>
      </c>
      <c r="F274" s="2">
        <f t="shared" si="12"/>
        <v>5.7881773399014779E-3</v>
      </c>
      <c r="G274" s="2">
        <f t="shared" si="13"/>
        <v>5.8561724057156241E-3</v>
      </c>
      <c r="H274" s="2" t="e">
        <f t="shared" si="14"/>
        <v>#DIV/0!</v>
      </c>
      <c r="I274" t="str">
        <f>VLOOKUP(A274,sources!A:B,2,0)</f>
        <v>https://pubs.usgs.gov/periodicals/mcs2022/mcs2022-silicon.pdf</v>
      </c>
    </row>
    <row r="275" spans="1:9" x14ac:dyDescent="0.3">
      <c r="A275" s="16" t="s">
        <v>181</v>
      </c>
      <c r="B275" s="8" t="s">
        <v>87</v>
      </c>
      <c r="C275" s="10">
        <v>5600</v>
      </c>
      <c r="D275" s="10">
        <v>6000</v>
      </c>
      <c r="E275" s="10">
        <v>0</v>
      </c>
      <c r="F275" s="2">
        <f t="shared" si="12"/>
        <v>0.68965517241379315</v>
      </c>
      <c r="G275" s="2">
        <f t="shared" si="13"/>
        <v>0.70274068868587491</v>
      </c>
      <c r="H275" s="2" t="e">
        <f t="shared" si="14"/>
        <v>#DIV/0!</v>
      </c>
      <c r="I275" t="str">
        <f>VLOOKUP(A275,sources!A:B,2,0)</f>
        <v>https://pubs.usgs.gov/periodicals/mcs2022/mcs2022-silicon.pdf</v>
      </c>
    </row>
    <row r="276" spans="1:9" x14ac:dyDescent="0.3">
      <c r="A276" s="16" t="s">
        <v>181</v>
      </c>
      <c r="B276" s="8" t="s">
        <v>154</v>
      </c>
      <c r="C276" s="10">
        <v>112</v>
      </c>
      <c r="D276" s="10">
        <v>120</v>
      </c>
      <c r="E276" s="10">
        <v>0</v>
      </c>
      <c r="F276" s="2">
        <f t="shared" si="12"/>
        <v>1.3793103448275862E-2</v>
      </c>
      <c r="G276" s="2">
        <f t="shared" si="13"/>
        <v>1.4054813773717497E-2</v>
      </c>
      <c r="H276" s="2" t="e">
        <f t="shared" si="14"/>
        <v>#DIV/0!</v>
      </c>
      <c r="I276" t="str">
        <f>VLOOKUP(A276,sources!A:B,2,0)</f>
        <v>https://pubs.usgs.gov/periodicals/mcs2022/mcs2022-silicon.pdf</v>
      </c>
    </row>
    <row r="277" spans="1:9" x14ac:dyDescent="0.3">
      <c r="A277" s="16" t="s">
        <v>181</v>
      </c>
      <c r="B277" s="8" t="s">
        <v>182</v>
      </c>
      <c r="C277" s="10">
        <v>103</v>
      </c>
      <c r="D277" s="10">
        <v>110</v>
      </c>
      <c r="E277" s="10">
        <v>0</v>
      </c>
      <c r="F277" s="2">
        <f t="shared" si="12"/>
        <v>1.268472906403941E-2</v>
      </c>
      <c r="G277" s="2">
        <f t="shared" si="13"/>
        <v>1.2883579292574374E-2</v>
      </c>
      <c r="H277" s="2" t="e">
        <f t="shared" si="14"/>
        <v>#DIV/0!</v>
      </c>
      <c r="I277" t="str">
        <f>VLOOKUP(A277,sources!A:B,2,0)</f>
        <v>https://pubs.usgs.gov/periodicals/mcs2022/mcs2022-silicon.pdf</v>
      </c>
    </row>
    <row r="278" spans="1:9" x14ac:dyDescent="0.3">
      <c r="A278" s="16" t="s">
        <v>181</v>
      </c>
      <c r="B278" s="8" t="s">
        <v>123</v>
      </c>
      <c r="C278" s="10">
        <v>59</v>
      </c>
      <c r="D278" s="10">
        <v>60</v>
      </c>
      <c r="E278" s="10">
        <v>0</v>
      </c>
      <c r="F278" s="2">
        <f t="shared" si="12"/>
        <v>7.2660098522167489E-3</v>
      </c>
      <c r="G278" s="2">
        <f t="shared" si="13"/>
        <v>7.0274068868587487E-3</v>
      </c>
      <c r="H278" s="2" t="e">
        <f t="shared" si="14"/>
        <v>#DIV/0!</v>
      </c>
      <c r="I278" t="str">
        <f>VLOOKUP(A278,sources!A:B,2,0)</f>
        <v>https://pubs.usgs.gov/periodicals/mcs2022/mcs2022-silicon.pdf</v>
      </c>
    </row>
    <row r="279" spans="1:9" x14ac:dyDescent="0.3">
      <c r="A279" s="16" t="s">
        <v>181</v>
      </c>
      <c r="B279" s="8" t="s">
        <v>91</v>
      </c>
      <c r="C279" s="10">
        <v>67</v>
      </c>
      <c r="D279" s="10">
        <v>67</v>
      </c>
      <c r="E279" s="10">
        <v>0</v>
      </c>
      <c r="F279" s="2">
        <f t="shared" si="12"/>
        <v>8.2512315270935957E-3</v>
      </c>
      <c r="G279" s="2">
        <f t="shared" si="13"/>
        <v>7.8472710236589371E-3</v>
      </c>
      <c r="H279" s="2" t="e">
        <f t="shared" si="14"/>
        <v>#DIV/0!</v>
      </c>
      <c r="I279" t="str">
        <f>VLOOKUP(A279,sources!A:B,2,0)</f>
        <v>https://pubs.usgs.gov/periodicals/mcs2022/mcs2022-silicon.pdf</v>
      </c>
    </row>
    <row r="280" spans="1:9" x14ac:dyDescent="0.3">
      <c r="A280" s="16" t="s">
        <v>181</v>
      </c>
      <c r="B280" s="8" t="s">
        <v>166</v>
      </c>
      <c r="C280" s="10">
        <v>109</v>
      </c>
      <c r="D280" s="10">
        <v>80</v>
      </c>
      <c r="E280" s="10">
        <v>0</v>
      </c>
      <c r="F280" s="2">
        <f t="shared" si="12"/>
        <v>1.3423645320197044E-2</v>
      </c>
      <c r="G280" s="2">
        <f t="shared" si="13"/>
        <v>9.3698758491449988E-3</v>
      </c>
      <c r="H280" s="2" t="e">
        <f t="shared" si="14"/>
        <v>#DIV/0!</v>
      </c>
      <c r="I280" t="str">
        <f>VLOOKUP(A280,sources!A:B,2,0)</f>
        <v>https://pubs.usgs.gov/periodicals/mcs2022/mcs2022-silicon.pdf</v>
      </c>
    </row>
    <row r="281" spans="1:9" x14ac:dyDescent="0.3">
      <c r="A281" s="16" t="s">
        <v>181</v>
      </c>
      <c r="B281" s="8" t="s">
        <v>129</v>
      </c>
      <c r="C281" s="10">
        <v>345</v>
      </c>
      <c r="D281" s="10">
        <v>350</v>
      </c>
      <c r="E281" s="10">
        <v>0</v>
      </c>
      <c r="F281" s="2">
        <f t="shared" si="12"/>
        <v>4.2487684729064036E-2</v>
      </c>
      <c r="G281" s="2">
        <f t="shared" si="13"/>
        <v>4.0993206840009372E-2</v>
      </c>
      <c r="H281" s="2" t="e">
        <f t="shared" si="14"/>
        <v>#DIV/0!</v>
      </c>
      <c r="I281" t="str">
        <f>VLOOKUP(A281,sources!A:B,2,0)</f>
        <v>https://pubs.usgs.gov/periodicals/mcs2022/mcs2022-silicon.pdf</v>
      </c>
    </row>
    <row r="282" spans="1:9" x14ac:dyDescent="0.3">
      <c r="A282" s="16" t="s">
        <v>181</v>
      </c>
      <c r="B282" s="8" t="s">
        <v>151</v>
      </c>
      <c r="C282" s="10">
        <v>42</v>
      </c>
      <c r="D282" s="10">
        <v>42</v>
      </c>
      <c r="E282" s="10">
        <v>0</v>
      </c>
      <c r="F282" s="2">
        <f t="shared" si="12"/>
        <v>5.1724137931034482E-3</v>
      </c>
      <c r="G282" s="2">
        <f t="shared" si="13"/>
        <v>4.9191848208011242E-3</v>
      </c>
      <c r="H282" s="2" t="e">
        <f t="shared" si="14"/>
        <v>#DIV/0!</v>
      </c>
      <c r="I282" t="str">
        <f>VLOOKUP(A282,sources!A:B,2,0)</f>
        <v>https://pubs.usgs.gov/periodicals/mcs2022/mcs2022-silicon.pdf</v>
      </c>
    </row>
    <row r="283" spans="1:9" x14ac:dyDescent="0.3">
      <c r="A283" s="16" t="s">
        <v>181</v>
      </c>
      <c r="B283" s="8" t="s">
        <v>99</v>
      </c>
      <c r="C283" s="10">
        <v>576</v>
      </c>
      <c r="D283" s="10">
        <v>580</v>
      </c>
      <c r="E283" s="10">
        <v>0</v>
      </c>
      <c r="F283" s="2">
        <f t="shared" si="12"/>
        <v>7.093596059113301E-2</v>
      </c>
      <c r="G283" s="2">
        <f t="shared" si="13"/>
        <v>6.7931599906301238E-2</v>
      </c>
      <c r="H283" s="2" t="e">
        <f t="shared" si="14"/>
        <v>#DIV/0!</v>
      </c>
      <c r="I283" t="str">
        <f>VLOOKUP(A283,sources!A:B,2,0)</f>
        <v>https://pubs.usgs.gov/periodicals/mcs2022/mcs2022-silicon.pdf</v>
      </c>
    </row>
    <row r="284" spans="1:9" x14ac:dyDescent="0.3">
      <c r="A284" s="16" t="s">
        <v>181</v>
      </c>
      <c r="B284" s="8" t="s">
        <v>183</v>
      </c>
      <c r="C284" s="10">
        <v>55</v>
      </c>
      <c r="D284" s="10">
        <v>58</v>
      </c>
      <c r="E284" s="10">
        <v>0</v>
      </c>
      <c r="F284" s="2">
        <f t="shared" si="12"/>
        <v>6.7733990147783255E-3</v>
      </c>
      <c r="G284" s="2">
        <f t="shared" si="13"/>
        <v>6.7931599906301239E-3</v>
      </c>
      <c r="H284" s="2" t="e">
        <f t="shared" si="14"/>
        <v>#DIV/0!</v>
      </c>
      <c r="I284" t="str">
        <f>VLOOKUP(A284,sources!A:B,2,0)</f>
        <v>https://pubs.usgs.gov/periodicals/mcs2022/mcs2022-silicon.pdf</v>
      </c>
    </row>
    <row r="285" spans="1:9" x14ac:dyDescent="0.3">
      <c r="A285" s="16" t="s">
        <v>181</v>
      </c>
      <c r="B285" s="8" t="s">
        <v>126</v>
      </c>
      <c r="C285" s="10">
        <v>40</v>
      </c>
      <c r="D285" s="10">
        <v>49</v>
      </c>
      <c r="E285" s="10">
        <v>0</v>
      </c>
      <c r="F285" s="2">
        <f t="shared" si="12"/>
        <v>4.9261083743842365E-3</v>
      </c>
      <c r="G285" s="2">
        <f t="shared" si="13"/>
        <v>5.7390489576013117E-3</v>
      </c>
      <c r="H285" s="2" t="e">
        <f t="shared" si="14"/>
        <v>#DIV/0!</v>
      </c>
      <c r="I285" t="str">
        <f>VLOOKUP(A285,sources!A:B,2,0)</f>
        <v>https://pubs.usgs.gov/periodicals/mcs2022/mcs2022-silicon.pdf</v>
      </c>
    </row>
    <row r="286" spans="1:9" x14ac:dyDescent="0.3">
      <c r="A286" s="16" t="s">
        <v>181</v>
      </c>
      <c r="B286" s="8" t="s">
        <v>131</v>
      </c>
      <c r="C286" s="9">
        <v>175</v>
      </c>
      <c r="D286" s="9">
        <v>160</v>
      </c>
      <c r="E286" s="10">
        <v>0</v>
      </c>
      <c r="F286" s="2">
        <f t="shared" si="12"/>
        <v>2.1551724137931036E-2</v>
      </c>
      <c r="G286" s="2">
        <f t="shared" si="13"/>
        <v>1.8739751698289998E-2</v>
      </c>
      <c r="H286" s="2" t="e">
        <f t="shared" si="14"/>
        <v>#DIV/0!</v>
      </c>
      <c r="I286" t="str">
        <f>VLOOKUP(A286,sources!A:B,2,0)</f>
        <v>https://pubs.usgs.gov/periodicals/mcs2022/mcs2022-silicon.pdf</v>
      </c>
    </row>
    <row r="287" spans="1:9" x14ac:dyDescent="0.3">
      <c r="A287" s="16" t="s">
        <v>185</v>
      </c>
      <c r="B287" s="8" t="s">
        <v>82</v>
      </c>
      <c r="C287" s="9">
        <v>1030</v>
      </c>
      <c r="D287" s="9">
        <v>1000</v>
      </c>
      <c r="E287" s="9">
        <v>26000</v>
      </c>
      <c r="F287" s="2">
        <f t="shared" si="12"/>
        <v>4.3801828620029772E-2</v>
      </c>
      <c r="G287" s="2">
        <f t="shared" si="13"/>
        <v>4.1928721174004195E-2</v>
      </c>
      <c r="H287" s="2">
        <f t="shared" si="14"/>
        <v>4.8964218455743877E-2</v>
      </c>
      <c r="I287" t="str">
        <f>VLOOKUP(A287,sources!A:B,2,0)</f>
        <v>https://pubs.usgs.gov/periodicals/mcs2022/mcs2022-silver.pdf</v>
      </c>
    </row>
    <row r="288" spans="1:9" x14ac:dyDescent="0.3">
      <c r="A288" s="16" t="s">
        <v>185</v>
      </c>
      <c r="B288" s="8" t="s">
        <v>118</v>
      </c>
      <c r="C288" s="10">
        <v>710</v>
      </c>
      <c r="D288" s="10">
        <v>800</v>
      </c>
      <c r="E288" s="10">
        <v>0</v>
      </c>
      <c r="F288" s="2">
        <f t="shared" si="12"/>
        <v>3.0193493514777802E-2</v>
      </c>
      <c r="G288" s="2">
        <f t="shared" si="13"/>
        <v>3.3542976939203356E-2</v>
      </c>
      <c r="H288" s="2">
        <f t="shared" si="14"/>
        <v>0</v>
      </c>
      <c r="I288" t="str">
        <f>VLOOKUP(A288,sources!A:B,2,0)</f>
        <v>https://pubs.usgs.gov/periodicals/mcs2022/mcs2022-silver.pdf</v>
      </c>
    </row>
    <row r="289" spans="1:9" x14ac:dyDescent="0.3">
      <c r="A289" s="16" t="s">
        <v>185</v>
      </c>
      <c r="B289" s="8" t="s">
        <v>83</v>
      </c>
      <c r="C289" s="9">
        <v>1340</v>
      </c>
      <c r="D289" s="9">
        <v>1300</v>
      </c>
      <c r="E289" s="9">
        <v>90000</v>
      </c>
      <c r="F289" s="2">
        <f t="shared" si="12"/>
        <v>5.6984903253242611E-2</v>
      </c>
      <c r="G289" s="2">
        <f t="shared" si="13"/>
        <v>5.450733752620545E-2</v>
      </c>
      <c r="H289" s="2">
        <f t="shared" si="14"/>
        <v>0.16949152542372881</v>
      </c>
      <c r="I289" t="str">
        <f>VLOOKUP(A289,sources!A:B,2,0)</f>
        <v>https://pubs.usgs.gov/periodicals/mcs2022/mcs2022-silver.pdf</v>
      </c>
    </row>
    <row r="290" spans="1:9" x14ac:dyDescent="0.3">
      <c r="A290" s="16" t="s">
        <v>185</v>
      </c>
      <c r="B290" s="8" t="s">
        <v>84</v>
      </c>
      <c r="C290" s="10">
        <v>930</v>
      </c>
      <c r="D290" s="9">
        <v>1000</v>
      </c>
      <c r="E290" s="9">
        <v>22000</v>
      </c>
      <c r="F290" s="2">
        <f t="shared" si="12"/>
        <v>3.9549223899638532E-2</v>
      </c>
      <c r="G290" s="2">
        <f t="shared" si="13"/>
        <v>4.1928721174004195E-2</v>
      </c>
      <c r="H290" s="2">
        <f t="shared" si="14"/>
        <v>4.1431261770244823E-2</v>
      </c>
      <c r="I290" t="str">
        <f>VLOOKUP(A290,sources!A:B,2,0)</f>
        <v>https://pubs.usgs.gov/periodicals/mcs2022/mcs2022-silver.pdf</v>
      </c>
    </row>
    <row r="291" spans="1:9" x14ac:dyDescent="0.3">
      <c r="A291" s="16" t="s">
        <v>185</v>
      </c>
      <c r="B291" s="8" t="s">
        <v>119</v>
      </c>
      <c r="C291" s="9">
        <v>1580</v>
      </c>
      <c r="D291" s="9">
        <v>1600</v>
      </c>
      <c r="E291" s="9">
        <v>26000</v>
      </c>
      <c r="F291" s="2">
        <f t="shared" si="12"/>
        <v>6.7191154582181584E-2</v>
      </c>
      <c r="G291" s="2">
        <f t="shared" si="13"/>
        <v>6.7085953878406712E-2</v>
      </c>
      <c r="H291" s="2">
        <f t="shared" si="14"/>
        <v>4.8964218455743877E-2</v>
      </c>
      <c r="I291" t="str">
        <f>VLOOKUP(A291,sources!A:B,2,0)</f>
        <v>https://pubs.usgs.gov/periodicals/mcs2022/mcs2022-silver.pdf</v>
      </c>
    </row>
    <row r="292" spans="1:9" x14ac:dyDescent="0.3">
      <c r="A292" s="16" t="s">
        <v>185</v>
      </c>
      <c r="B292" s="8" t="s">
        <v>87</v>
      </c>
      <c r="C292" s="9">
        <v>3380</v>
      </c>
      <c r="D292" s="9">
        <v>3400</v>
      </c>
      <c r="E292" s="9">
        <v>41000</v>
      </c>
      <c r="F292" s="2">
        <f t="shared" si="12"/>
        <v>0.1437380395492239</v>
      </c>
      <c r="G292" s="2">
        <f t="shared" si="13"/>
        <v>0.14255765199161424</v>
      </c>
      <c r="H292" s="2">
        <f t="shared" si="14"/>
        <v>7.7212806026365349E-2</v>
      </c>
      <c r="I292" t="str">
        <f>VLOOKUP(A292,sources!A:B,2,0)</f>
        <v>https://pubs.usgs.gov/periodicals/mcs2022/mcs2022-silver.pdf</v>
      </c>
    </row>
    <row r="293" spans="1:9" x14ac:dyDescent="0.3">
      <c r="A293" s="16" t="s">
        <v>185</v>
      </c>
      <c r="B293" s="8" t="s">
        <v>91</v>
      </c>
      <c r="C293" s="10">
        <v>435</v>
      </c>
      <c r="D293" s="10">
        <v>450</v>
      </c>
      <c r="E293" s="10">
        <v>0</v>
      </c>
      <c r="F293" s="2">
        <f t="shared" si="12"/>
        <v>1.8498830533701893E-2</v>
      </c>
      <c r="G293" s="2">
        <f t="shared" si="13"/>
        <v>1.8867924528301886E-2</v>
      </c>
      <c r="H293" s="2">
        <f t="shared" si="14"/>
        <v>0</v>
      </c>
      <c r="I293" t="str">
        <f>VLOOKUP(A293,sources!A:B,2,0)</f>
        <v>https://pubs.usgs.gov/periodicals/mcs2022/mcs2022-silver.pdf</v>
      </c>
    </row>
    <row r="294" spans="1:9" x14ac:dyDescent="0.3">
      <c r="A294" s="16" t="s">
        <v>185</v>
      </c>
      <c r="B294" s="8" t="s">
        <v>93</v>
      </c>
      <c r="C294" s="9">
        <v>5540</v>
      </c>
      <c r="D294" s="9">
        <v>5600</v>
      </c>
      <c r="E294" s="9">
        <v>37000</v>
      </c>
      <c r="F294" s="2">
        <f t="shared" si="12"/>
        <v>0.23559430150967467</v>
      </c>
      <c r="G294" s="2">
        <f t="shared" si="13"/>
        <v>0.23480083857442349</v>
      </c>
      <c r="H294" s="2">
        <f t="shared" si="14"/>
        <v>6.9679849340866296E-2</v>
      </c>
      <c r="I294" t="str">
        <f>VLOOKUP(A294,sources!A:B,2,0)</f>
        <v>https://pubs.usgs.gov/periodicals/mcs2022/mcs2022-silver.pdf</v>
      </c>
    </row>
    <row r="295" spans="1:9" x14ac:dyDescent="0.3">
      <c r="A295" s="16" t="s">
        <v>185</v>
      </c>
      <c r="B295" s="8" t="s">
        <v>106</v>
      </c>
      <c r="C295" s="9">
        <v>2770</v>
      </c>
      <c r="D295" s="9">
        <v>3000</v>
      </c>
      <c r="E295" s="9">
        <v>120000</v>
      </c>
      <c r="F295" s="2">
        <f t="shared" si="12"/>
        <v>0.11779715075483733</v>
      </c>
      <c r="G295" s="2">
        <f t="shared" si="13"/>
        <v>0.12578616352201258</v>
      </c>
      <c r="H295" s="2">
        <f t="shared" si="14"/>
        <v>0.22598870056497175</v>
      </c>
      <c r="I295" t="str">
        <f>VLOOKUP(A295,sources!A:B,2,0)</f>
        <v>https://pubs.usgs.gov/periodicals/mcs2022/mcs2022-silver.pdf</v>
      </c>
    </row>
    <row r="296" spans="1:9" x14ac:dyDescent="0.3">
      <c r="A296" s="16" t="s">
        <v>185</v>
      </c>
      <c r="B296" s="8" t="s">
        <v>151</v>
      </c>
      <c r="C296" s="9">
        <v>1250</v>
      </c>
      <c r="D296" s="9">
        <v>1300</v>
      </c>
      <c r="E296" s="9">
        <v>67000</v>
      </c>
      <c r="F296" s="2">
        <f t="shared" si="12"/>
        <v>5.3157559004890498E-2</v>
      </c>
      <c r="G296" s="2">
        <f t="shared" si="13"/>
        <v>5.450733752620545E-2</v>
      </c>
      <c r="H296" s="2">
        <f t="shared" si="14"/>
        <v>0.12617702448210924</v>
      </c>
      <c r="I296" t="str">
        <f>VLOOKUP(A296,sources!A:B,2,0)</f>
        <v>https://pubs.usgs.gov/periodicals/mcs2022/mcs2022-silver.pdf</v>
      </c>
    </row>
    <row r="297" spans="1:9" x14ac:dyDescent="0.3">
      <c r="A297" s="16" t="s">
        <v>185</v>
      </c>
      <c r="B297" s="8" t="s">
        <v>99</v>
      </c>
      <c r="C297" s="9">
        <v>1320</v>
      </c>
      <c r="D297" s="9">
        <v>1300</v>
      </c>
      <c r="E297" s="9">
        <v>45000</v>
      </c>
      <c r="F297" s="2">
        <f t="shared" si="12"/>
        <v>5.6134382309164364E-2</v>
      </c>
      <c r="G297" s="2">
        <f t="shared" si="13"/>
        <v>5.450733752620545E-2</v>
      </c>
      <c r="H297" s="2">
        <f t="shared" si="14"/>
        <v>8.4745762711864403E-2</v>
      </c>
      <c r="I297" t="str">
        <f>VLOOKUP(A297,sources!A:B,2,0)</f>
        <v>https://pubs.usgs.gov/periodicals/mcs2022/mcs2022-silver.pdf</v>
      </c>
    </row>
    <row r="298" spans="1:9" x14ac:dyDescent="0.3">
      <c r="A298" s="16" t="s">
        <v>185</v>
      </c>
      <c r="B298" s="8" t="s">
        <v>131</v>
      </c>
      <c r="C298" s="9">
        <v>3230</v>
      </c>
      <c r="D298" s="9">
        <v>3100</v>
      </c>
      <c r="E298" s="9">
        <v>57000</v>
      </c>
      <c r="F298" s="2">
        <f t="shared" si="12"/>
        <v>0.13735913246863704</v>
      </c>
      <c r="G298" s="2">
        <f t="shared" si="13"/>
        <v>0.12997903563941299</v>
      </c>
      <c r="H298" s="2">
        <f t="shared" si="14"/>
        <v>0.10734463276836158</v>
      </c>
      <c r="I298" t="str">
        <f>VLOOKUP(A298,sources!A:B,2,0)</f>
        <v>https://pubs.usgs.gov/periodicals/mcs2022/mcs2022-silver.pdf</v>
      </c>
    </row>
    <row r="299" spans="1:9" x14ac:dyDescent="0.3">
      <c r="A299" s="16" t="s">
        <v>186</v>
      </c>
      <c r="B299" s="8" t="s">
        <v>82</v>
      </c>
      <c r="C299" s="10">
        <v>0</v>
      </c>
      <c r="D299" s="10">
        <v>0</v>
      </c>
      <c r="E299" s="10">
        <v>0</v>
      </c>
      <c r="F299" s="2">
        <f t="shared" si="12"/>
        <v>0</v>
      </c>
      <c r="G299" s="2">
        <f t="shared" si="13"/>
        <v>0</v>
      </c>
      <c r="H299" s="2" t="e">
        <f t="shared" si="14"/>
        <v>#DIV/0!</v>
      </c>
      <c r="I299" t="str">
        <f>VLOOKUP(A299,sources!A:B,2,0)</f>
        <v>https://pubs.usgs.gov/periodicals/mcs2022/mcs2022-strontium.pdf</v>
      </c>
    </row>
    <row r="300" spans="1:9" x14ac:dyDescent="0.3">
      <c r="A300" s="16" t="s">
        <v>186</v>
      </c>
      <c r="B300" s="8" t="s">
        <v>118</v>
      </c>
      <c r="C300" s="9">
        <v>700</v>
      </c>
      <c r="D300" s="9">
        <v>700</v>
      </c>
      <c r="E300" s="9">
        <v>0</v>
      </c>
      <c r="F300" s="2">
        <f t="shared" si="12"/>
        <v>1.976284584980237E-3</v>
      </c>
      <c r="G300" s="2">
        <f t="shared" si="13"/>
        <v>1.9679505201012091E-3</v>
      </c>
      <c r="H300" s="2" t="e">
        <f t="shared" si="14"/>
        <v>#DIV/0!</v>
      </c>
      <c r="I300" t="str">
        <f>VLOOKUP(A300,sources!A:B,2,0)</f>
        <v>https://pubs.usgs.gov/periodicals/mcs2022/mcs2022-strontium.pdf</v>
      </c>
    </row>
    <row r="301" spans="1:9" x14ac:dyDescent="0.3">
      <c r="A301" s="16" t="s">
        <v>186</v>
      </c>
      <c r="B301" s="8" t="s">
        <v>87</v>
      </c>
      <c r="C301" s="9">
        <v>80000</v>
      </c>
      <c r="D301" s="9">
        <v>80000</v>
      </c>
      <c r="E301" s="9">
        <v>0</v>
      </c>
      <c r="F301" s="2">
        <f t="shared" si="12"/>
        <v>0.22586109542631283</v>
      </c>
      <c r="G301" s="2">
        <f t="shared" si="13"/>
        <v>0.22490863086870957</v>
      </c>
      <c r="H301" s="2" t="e">
        <f t="shared" si="14"/>
        <v>#DIV/0!</v>
      </c>
      <c r="I301" t="str">
        <f>VLOOKUP(A301,sources!A:B,2,0)</f>
        <v>https://pubs.usgs.gov/periodicals/mcs2022/mcs2022-strontium.pdf</v>
      </c>
    </row>
    <row r="302" spans="1:9" x14ac:dyDescent="0.3">
      <c r="A302" s="16" t="s">
        <v>186</v>
      </c>
      <c r="B302" s="8" t="s">
        <v>90</v>
      </c>
      <c r="C302" s="9">
        <v>90000</v>
      </c>
      <c r="D302" s="9">
        <v>90000</v>
      </c>
      <c r="E302" s="9">
        <v>0</v>
      </c>
      <c r="F302" s="2">
        <f t="shared" si="12"/>
        <v>0.25409373235460192</v>
      </c>
      <c r="G302" s="2">
        <f t="shared" si="13"/>
        <v>0.25302220972729828</v>
      </c>
      <c r="H302" s="2" t="e">
        <f t="shared" si="14"/>
        <v>#DIV/0!</v>
      </c>
      <c r="I302" t="str">
        <f>VLOOKUP(A302,sources!A:B,2,0)</f>
        <v>https://pubs.usgs.gov/periodicals/mcs2022/mcs2022-strontium.pdf</v>
      </c>
    </row>
    <row r="303" spans="1:9" x14ac:dyDescent="0.3">
      <c r="A303" s="16" t="s">
        <v>186</v>
      </c>
      <c r="B303" s="8" t="s">
        <v>93</v>
      </c>
      <c r="C303" s="9">
        <v>33500</v>
      </c>
      <c r="D303" s="9">
        <v>35000</v>
      </c>
      <c r="E303" s="9">
        <v>0</v>
      </c>
      <c r="F303" s="2">
        <f t="shared" si="12"/>
        <v>9.4579333709768496E-2</v>
      </c>
      <c r="G303" s="2">
        <f t="shared" si="13"/>
        <v>9.8397526005060451E-2</v>
      </c>
      <c r="H303" s="2" t="e">
        <f t="shared" si="14"/>
        <v>#DIV/0!</v>
      </c>
      <c r="I303" t="str">
        <f>VLOOKUP(A303,sources!A:B,2,0)</f>
        <v>https://pubs.usgs.gov/periodicals/mcs2022/mcs2022-strontium.pdf</v>
      </c>
    </row>
    <row r="304" spans="1:9" x14ac:dyDescent="0.3">
      <c r="A304" s="16" t="s">
        <v>186</v>
      </c>
      <c r="B304" s="8" t="s">
        <v>183</v>
      </c>
      <c r="C304" s="9">
        <v>150000</v>
      </c>
      <c r="D304" s="9">
        <v>150000</v>
      </c>
      <c r="E304" s="9">
        <v>0</v>
      </c>
      <c r="F304" s="2">
        <f t="shared" si="12"/>
        <v>0.42348955392433651</v>
      </c>
      <c r="G304" s="2">
        <f t="shared" si="13"/>
        <v>0.42170368287883048</v>
      </c>
      <c r="H304" s="2" t="e">
        <f t="shared" si="14"/>
        <v>#DIV/0!</v>
      </c>
      <c r="I304" t="str">
        <f>VLOOKUP(A304,sources!A:B,2,0)</f>
        <v>https://pubs.usgs.gov/periodicals/mcs2022/mcs2022-strontium.pdf</v>
      </c>
    </row>
    <row r="305" spans="1:9" x14ac:dyDescent="0.3">
      <c r="A305" s="16" t="s">
        <v>187</v>
      </c>
      <c r="B305" s="19" t="s">
        <v>82</v>
      </c>
      <c r="C305" s="9">
        <v>7890</v>
      </c>
      <c r="D305" s="9">
        <v>8100</v>
      </c>
      <c r="E305" s="9">
        <v>0</v>
      </c>
      <c r="F305" s="2">
        <f t="shared" si="12"/>
        <v>9.8944094705424993E-2</v>
      </c>
      <c r="G305" s="2">
        <f t="shared" si="13"/>
        <v>0.10169491525423729</v>
      </c>
      <c r="H305" s="2" t="e">
        <f t="shared" si="14"/>
        <v>#DIV/0!</v>
      </c>
      <c r="I305" t="str">
        <f>VLOOKUP(A305,sources!A:B,2,0)</f>
        <v>https://pubs.usgs.gov/periodicals/mcs2022/mcs2022-sulfur.pdf</v>
      </c>
    </row>
    <row r="306" spans="1:9" x14ac:dyDescent="0.3">
      <c r="A306" s="16" t="s">
        <v>187</v>
      </c>
      <c r="B306" s="19" t="s">
        <v>83</v>
      </c>
      <c r="C306" s="10">
        <v>900</v>
      </c>
      <c r="D306" s="10">
        <v>900</v>
      </c>
      <c r="E306" s="9">
        <v>0</v>
      </c>
      <c r="F306" s="2">
        <f t="shared" si="12"/>
        <v>1.128639863559981E-2</v>
      </c>
      <c r="G306" s="2">
        <f t="shared" si="13"/>
        <v>1.1299435028248588E-2</v>
      </c>
      <c r="H306" s="2" t="e">
        <f t="shared" si="14"/>
        <v>#DIV/0!</v>
      </c>
      <c r="I306" t="str">
        <f>VLOOKUP(A306,sources!A:B,2,0)</f>
        <v>https://pubs.usgs.gov/periodicals/mcs2022/mcs2022-sulfur.pdf</v>
      </c>
    </row>
    <row r="307" spans="1:9" x14ac:dyDescent="0.3">
      <c r="A307" s="16" t="s">
        <v>187</v>
      </c>
      <c r="B307" s="19" t="s">
        <v>108</v>
      </c>
      <c r="C307" s="10">
        <v>500</v>
      </c>
      <c r="D307" s="10">
        <v>500</v>
      </c>
      <c r="E307" s="9">
        <v>0</v>
      </c>
      <c r="F307" s="2">
        <f t="shared" si="12"/>
        <v>6.2702214642221159E-3</v>
      </c>
      <c r="G307" s="2">
        <f t="shared" si="13"/>
        <v>6.2774639045825482E-3</v>
      </c>
      <c r="H307" s="2" t="e">
        <f t="shared" si="14"/>
        <v>#DIV/0!</v>
      </c>
      <c r="I307" t="str">
        <f>VLOOKUP(A307,sources!A:B,2,0)</f>
        <v>https://pubs.usgs.gov/periodicals/mcs2022/mcs2022-sulfur.pdf</v>
      </c>
    </row>
    <row r="308" spans="1:9" x14ac:dyDescent="0.3">
      <c r="A308" s="16" t="s">
        <v>187</v>
      </c>
      <c r="B308" s="19" t="s">
        <v>86</v>
      </c>
      <c r="C308" s="9">
        <v>4900</v>
      </c>
      <c r="D308" s="9">
        <v>4900</v>
      </c>
      <c r="E308" s="9">
        <v>0</v>
      </c>
      <c r="F308" s="2">
        <f t="shared" si="12"/>
        <v>6.1448170349376739E-2</v>
      </c>
      <c r="G308" s="2">
        <f t="shared" si="13"/>
        <v>6.1519146264908973E-2</v>
      </c>
      <c r="H308" s="2" t="e">
        <f t="shared" si="14"/>
        <v>#DIV/0!</v>
      </c>
      <c r="I308" t="str">
        <f>VLOOKUP(A308,sources!A:B,2,0)</f>
        <v>https://pubs.usgs.gov/periodicals/mcs2022/mcs2022-sulfur.pdf</v>
      </c>
    </row>
    <row r="309" spans="1:9" x14ac:dyDescent="0.3">
      <c r="A309" s="16" t="s">
        <v>187</v>
      </c>
      <c r="B309" s="19" t="s">
        <v>119</v>
      </c>
      <c r="C309" s="9">
        <v>1300</v>
      </c>
      <c r="D309" s="9">
        <v>1300</v>
      </c>
      <c r="E309" s="9">
        <v>0</v>
      </c>
      <c r="F309" s="2">
        <f t="shared" si="12"/>
        <v>1.6302575806977502E-2</v>
      </c>
      <c r="G309" s="2">
        <f t="shared" si="13"/>
        <v>1.6321406151914627E-2</v>
      </c>
      <c r="H309" s="2" t="e">
        <f t="shared" si="14"/>
        <v>#DIV/0!</v>
      </c>
      <c r="I309" t="str">
        <f>VLOOKUP(A309,sources!A:B,2,0)</f>
        <v>https://pubs.usgs.gov/periodicals/mcs2022/mcs2022-sulfur.pdf</v>
      </c>
    </row>
    <row r="310" spans="1:9" x14ac:dyDescent="0.3">
      <c r="A310" s="16" t="s">
        <v>187</v>
      </c>
      <c r="B310" s="19" t="s">
        <v>87</v>
      </c>
      <c r="C310" s="9">
        <v>17300</v>
      </c>
      <c r="D310" s="9">
        <v>17000</v>
      </c>
      <c r="E310" s="9">
        <v>0</v>
      </c>
      <c r="F310" s="2">
        <f t="shared" si="12"/>
        <v>0.21694966266208524</v>
      </c>
      <c r="G310" s="2">
        <f t="shared" si="13"/>
        <v>0.21343377275580666</v>
      </c>
      <c r="H310" s="2" t="e">
        <f t="shared" si="14"/>
        <v>#DIV/0!</v>
      </c>
      <c r="I310" t="str">
        <f>VLOOKUP(A310,sources!A:B,2,0)</f>
        <v>https://pubs.usgs.gov/periodicals/mcs2022/mcs2022-sulfur.pdf</v>
      </c>
    </row>
    <row r="311" spans="1:9" x14ac:dyDescent="0.3">
      <c r="A311" s="16" t="s">
        <v>187</v>
      </c>
      <c r="B311" s="19" t="s">
        <v>134</v>
      </c>
      <c r="C311" s="10">
        <v>717</v>
      </c>
      <c r="D311" s="10">
        <v>720</v>
      </c>
      <c r="E311" s="9">
        <v>0</v>
      </c>
      <c r="F311" s="2">
        <f t="shared" si="12"/>
        <v>8.991497579694514E-3</v>
      </c>
      <c r="G311" s="2">
        <f t="shared" si="13"/>
        <v>9.0395480225988704E-3</v>
      </c>
      <c r="H311" s="2" t="e">
        <f t="shared" si="14"/>
        <v>#DIV/0!</v>
      </c>
      <c r="I311" t="str">
        <f>VLOOKUP(A311,sources!A:B,2,0)</f>
        <v>https://pubs.usgs.gov/periodicals/mcs2022/mcs2022-sulfur.pdf</v>
      </c>
    </row>
    <row r="312" spans="1:9" x14ac:dyDescent="0.3">
      <c r="A312" s="16" t="s">
        <v>187</v>
      </c>
      <c r="B312" s="19" t="s">
        <v>120</v>
      </c>
      <c r="C312" s="10">
        <v>633</v>
      </c>
      <c r="D312" s="10">
        <v>630</v>
      </c>
      <c r="E312" s="9">
        <v>0</v>
      </c>
      <c r="F312" s="2">
        <f t="shared" si="12"/>
        <v>7.9381003737051987E-3</v>
      </c>
      <c r="G312" s="2">
        <f t="shared" si="13"/>
        <v>7.9096045197740109E-3</v>
      </c>
      <c r="H312" s="2" t="e">
        <f t="shared" si="14"/>
        <v>#DIV/0!</v>
      </c>
      <c r="I312" t="str">
        <f>VLOOKUP(A312,sources!A:B,2,0)</f>
        <v>https://pubs.usgs.gov/periodicals/mcs2022/mcs2022-sulfur.pdf</v>
      </c>
    </row>
    <row r="313" spans="1:9" x14ac:dyDescent="0.3">
      <c r="A313" s="16" t="s">
        <v>187</v>
      </c>
      <c r="B313" s="19" t="s">
        <v>188</v>
      </c>
      <c r="C313" s="10">
        <v>500</v>
      </c>
      <c r="D313" s="10">
        <v>500</v>
      </c>
      <c r="E313" s="9">
        <v>0</v>
      </c>
      <c r="F313" s="2">
        <f t="shared" si="12"/>
        <v>6.2702214642221159E-3</v>
      </c>
      <c r="G313" s="2">
        <f t="shared" si="13"/>
        <v>6.2774639045825482E-3</v>
      </c>
      <c r="H313" s="2" t="e">
        <f t="shared" si="14"/>
        <v>#DIV/0!</v>
      </c>
      <c r="I313" t="str">
        <f>VLOOKUP(A313,sources!A:B,2,0)</f>
        <v>https://pubs.usgs.gov/periodicals/mcs2022/mcs2022-sulfur.pdf</v>
      </c>
    </row>
    <row r="314" spans="1:9" x14ac:dyDescent="0.3">
      <c r="A314" s="16" t="s">
        <v>187</v>
      </c>
      <c r="B314" s="19" t="s">
        <v>123</v>
      </c>
      <c r="C314" s="9">
        <v>3460</v>
      </c>
      <c r="D314" s="9">
        <v>3500</v>
      </c>
      <c r="E314" s="9">
        <v>0</v>
      </c>
      <c r="F314" s="2">
        <f t="shared" si="12"/>
        <v>4.3389932532417047E-2</v>
      </c>
      <c r="G314" s="2">
        <f t="shared" si="13"/>
        <v>4.3942247332077841E-2</v>
      </c>
      <c r="H314" s="2" t="e">
        <f t="shared" si="14"/>
        <v>#DIV/0!</v>
      </c>
      <c r="I314" t="str">
        <f>VLOOKUP(A314,sources!A:B,2,0)</f>
        <v>https://pubs.usgs.gov/periodicals/mcs2022/mcs2022-sulfur.pdf</v>
      </c>
    </row>
    <row r="315" spans="1:9" x14ac:dyDescent="0.3">
      <c r="A315" s="16" t="s">
        <v>187</v>
      </c>
      <c r="B315" s="19" t="s">
        <v>90</v>
      </c>
      <c r="C315" s="9">
        <v>2200</v>
      </c>
      <c r="D315" s="9">
        <v>2200</v>
      </c>
      <c r="E315" s="9">
        <v>0</v>
      </c>
      <c r="F315" s="2">
        <f t="shared" si="12"/>
        <v>2.758897444257731E-2</v>
      </c>
      <c r="G315" s="2">
        <f t="shared" si="13"/>
        <v>2.7620841180163214E-2</v>
      </c>
      <c r="H315" s="2" t="e">
        <f t="shared" si="14"/>
        <v>#DIV/0!</v>
      </c>
      <c r="I315" t="str">
        <f>VLOOKUP(A315,sources!A:B,2,0)</f>
        <v>https://pubs.usgs.gov/periodicals/mcs2022/mcs2022-sulfur.pdf</v>
      </c>
    </row>
    <row r="316" spans="1:9" x14ac:dyDescent="0.3">
      <c r="A316" s="16" t="s">
        <v>187</v>
      </c>
      <c r="B316" s="19" t="s">
        <v>104</v>
      </c>
      <c r="C316" s="9">
        <v>3040</v>
      </c>
      <c r="D316" s="9">
        <v>3000</v>
      </c>
      <c r="E316" s="9">
        <v>0</v>
      </c>
      <c r="F316" s="2">
        <f t="shared" si="12"/>
        <v>3.8122946502470466E-2</v>
      </c>
      <c r="G316" s="2">
        <f t="shared" si="13"/>
        <v>3.7664783427495289E-2</v>
      </c>
      <c r="H316" s="2" t="e">
        <f t="shared" si="14"/>
        <v>#DIV/0!</v>
      </c>
      <c r="I316" t="str">
        <f>VLOOKUP(A316,sources!A:B,2,0)</f>
        <v>https://pubs.usgs.gov/periodicals/mcs2022/mcs2022-sulfur.pdf</v>
      </c>
    </row>
    <row r="317" spans="1:9" x14ac:dyDescent="0.3">
      <c r="A317" s="16" t="s">
        <v>187</v>
      </c>
      <c r="B317" s="19" t="s">
        <v>91</v>
      </c>
      <c r="C317" s="9">
        <v>4480</v>
      </c>
      <c r="D317" s="9">
        <v>4500</v>
      </c>
      <c r="E317" s="9">
        <v>0</v>
      </c>
      <c r="F317" s="2">
        <f t="shared" si="12"/>
        <v>5.6181184319430165E-2</v>
      </c>
      <c r="G317" s="2">
        <f t="shared" si="13"/>
        <v>5.6497175141242938E-2</v>
      </c>
      <c r="H317" s="2" t="e">
        <f t="shared" si="14"/>
        <v>#DIV/0!</v>
      </c>
      <c r="I317" t="str">
        <f>VLOOKUP(A317,sources!A:B,2,0)</f>
        <v>https://pubs.usgs.gov/periodicals/mcs2022/mcs2022-sulfur.pdf</v>
      </c>
    </row>
    <row r="318" spans="1:9" x14ac:dyDescent="0.3">
      <c r="A318" s="16" t="s">
        <v>187</v>
      </c>
      <c r="B318" s="19" t="s">
        <v>200</v>
      </c>
      <c r="C318" s="9">
        <v>3080</v>
      </c>
      <c r="D318" s="9">
        <v>3100</v>
      </c>
      <c r="E318" s="9">
        <v>0</v>
      </c>
      <c r="F318" s="2">
        <f t="shared" si="12"/>
        <v>3.8624564219608234E-2</v>
      </c>
      <c r="G318" s="2">
        <f t="shared" si="13"/>
        <v>3.8920276208411798E-2</v>
      </c>
      <c r="H318" s="2" t="e">
        <f t="shared" si="14"/>
        <v>#DIV/0!</v>
      </c>
      <c r="I318" t="str">
        <f>VLOOKUP(A318,sources!A:B,2,0)</f>
        <v>https://pubs.usgs.gov/periodicals/mcs2022/mcs2022-sulfur.pdf</v>
      </c>
    </row>
    <row r="319" spans="1:9" x14ac:dyDescent="0.3">
      <c r="A319" s="16" t="s">
        <v>187</v>
      </c>
      <c r="B319" s="19" t="s">
        <v>189</v>
      </c>
      <c r="C319" s="10">
        <v>620</v>
      </c>
      <c r="D319" s="10">
        <v>600</v>
      </c>
      <c r="E319" s="9">
        <v>0</v>
      </c>
      <c r="F319" s="2">
        <f t="shared" si="12"/>
        <v>7.7750746156354245E-3</v>
      </c>
      <c r="G319" s="2">
        <f t="shared" si="13"/>
        <v>7.5329566854990581E-3</v>
      </c>
      <c r="H319" s="2" t="e">
        <f t="shared" si="14"/>
        <v>#DIV/0!</v>
      </c>
      <c r="I319" t="str">
        <f>VLOOKUP(A319,sources!A:B,2,0)</f>
        <v>https://pubs.usgs.gov/periodicals/mcs2022/mcs2022-sulfur.pdf</v>
      </c>
    </row>
    <row r="320" spans="1:9" x14ac:dyDescent="0.3">
      <c r="A320" s="16" t="s">
        <v>187</v>
      </c>
      <c r="B320" s="19" t="s">
        <v>151</v>
      </c>
      <c r="C320" s="10">
        <v>992</v>
      </c>
      <c r="D320" s="9">
        <v>1000</v>
      </c>
      <c r="E320" s="9">
        <v>0</v>
      </c>
      <c r="F320" s="2">
        <f t="shared" si="12"/>
        <v>1.2440119385016679E-2</v>
      </c>
      <c r="G320" s="2">
        <f t="shared" si="13"/>
        <v>1.2554927809165096E-2</v>
      </c>
      <c r="H320" s="2" t="e">
        <f t="shared" si="14"/>
        <v>#DIV/0!</v>
      </c>
      <c r="I320" t="str">
        <f>VLOOKUP(A320,sources!A:B,2,0)</f>
        <v>https://pubs.usgs.gov/periodicals/mcs2022/mcs2022-sulfur.pdf</v>
      </c>
    </row>
    <row r="321" spans="1:9" x14ac:dyDescent="0.3">
      <c r="A321" s="16" t="s">
        <v>187</v>
      </c>
      <c r="B321" s="19" t="s">
        <v>152</v>
      </c>
      <c r="C321" s="9">
        <v>2000</v>
      </c>
      <c r="D321" s="9">
        <v>2000</v>
      </c>
      <c r="E321" s="9">
        <v>0</v>
      </c>
      <c r="F321" s="2">
        <f t="shared" si="12"/>
        <v>2.5080885856888464E-2</v>
      </c>
      <c r="G321" s="2">
        <f t="shared" si="13"/>
        <v>2.5109855618330193E-2</v>
      </c>
      <c r="H321" s="2" t="e">
        <f t="shared" si="14"/>
        <v>#DIV/0!</v>
      </c>
      <c r="I321" t="str">
        <f>VLOOKUP(A321,sources!A:B,2,0)</f>
        <v>https://pubs.usgs.gov/periodicals/mcs2022/mcs2022-sulfur.pdf</v>
      </c>
    </row>
    <row r="322" spans="1:9" x14ac:dyDescent="0.3">
      <c r="A322" s="16" t="s">
        <v>187</v>
      </c>
      <c r="B322" s="19" t="s">
        <v>99</v>
      </c>
      <c r="C322" s="9">
        <v>7530</v>
      </c>
      <c r="D322" s="9">
        <v>7500</v>
      </c>
      <c r="E322" s="9">
        <v>0</v>
      </c>
      <c r="F322" s="2">
        <f t="shared" si="12"/>
        <v>9.4429535251185068E-2</v>
      </c>
      <c r="G322" s="2">
        <f t="shared" si="13"/>
        <v>9.4161958568738227E-2</v>
      </c>
      <c r="H322" s="2" t="e">
        <f t="shared" si="14"/>
        <v>#DIV/0!</v>
      </c>
      <c r="I322" t="str">
        <f>VLOOKUP(A322,sources!A:B,2,0)</f>
        <v>https://pubs.usgs.gov/periodicals/mcs2022/mcs2022-sulfur.pdf</v>
      </c>
    </row>
    <row r="323" spans="1:9" x14ac:dyDescent="0.3">
      <c r="A323" s="16" t="s">
        <v>187</v>
      </c>
      <c r="B323" s="19" t="s">
        <v>177</v>
      </c>
      <c r="C323" s="9">
        <v>6500</v>
      </c>
      <c r="D323" s="9">
        <v>6500</v>
      </c>
      <c r="E323" s="9">
        <v>0</v>
      </c>
      <c r="F323" s="2">
        <f t="shared" ref="F323:F386" si="15">C323/SUMIFS(C:C,A:A,A323)</f>
        <v>8.1512879034887506E-2</v>
      </c>
      <c r="G323" s="2">
        <f t="shared" ref="G323:G386" si="16">D323/SUMIFS(D:D,$A:$A,$A323)</f>
        <v>8.1607030759573138E-2</v>
      </c>
      <c r="H323" s="2" t="e">
        <f t="shared" ref="H323:H386" si="17">E323/SUMIFS(E:E,$A:$A,$A323)</f>
        <v>#DIV/0!</v>
      </c>
      <c r="I323" t="str">
        <f>VLOOKUP(A323,sources!A:B,2,0)</f>
        <v>https://pubs.usgs.gov/periodicals/mcs2022/mcs2022-sulfur.pdf</v>
      </c>
    </row>
    <row r="324" spans="1:9" x14ac:dyDescent="0.3">
      <c r="A324" s="16" t="s">
        <v>187</v>
      </c>
      <c r="B324" s="19" t="s">
        <v>135</v>
      </c>
      <c r="C324" s="10">
        <v>900</v>
      </c>
      <c r="D324" s="10">
        <v>900</v>
      </c>
      <c r="E324" s="9">
        <v>0</v>
      </c>
      <c r="F324" s="2">
        <f t="shared" si="15"/>
        <v>1.128639863559981E-2</v>
      </c>
      <c r="G324" s="2">
        <f t="shared" si="16"/>
        <v>1.1299435028248588E-2</v>
      </c>
      <c r="H324" s="2" t="e">
        <f t="shared" si="17"/>
        <v>#DIV/0!</v>
      </c>
      <c r="I324" t="str">
        <f>VLOOKUP(A324,sources!A:B,2,0)</f>
        <v>https://pubs.usgs.gov/periodicals/mcs2022/mcs2022-sulfur.pdf</v>
      </c>
    </row>
    <row r="325" spans="1:9" x14ac:dyDescent="0.3">
      <c r="A325" s="16" t="s">
        <v>187</v>
      </c>
      <c r="B325" s="19" t="s">
        <v>156</v>
      </c>
      <c r="C325" s="10">
        <v>700</v>
      </c>
      <c r="D325" s="10">
        <v>700</v>
      </c>
      <c r="E325" s="9">
        <v>0</v>
      </c>
      <c r="F325" s="2">
        <f t="shared" si="15"/>
        <v>8.7783100499109635E-3</v>
      </c>
      <c r="G325" s="2">
        <f t="shared" si="16"/>
        <v>8.7884494664155679E-3</v>
      </c>
      <c r="H325" s="2" t="e">
        <f t="shared" si="17"/>
        <v>#DIV/0!</v>
      </c>
      <c r="I325" t="str">
        <f>VLOOKUP(A325,sources!A:B,2,0)</f>
        <v>https://pubs.usgs.gov/periodicals/mcs2022/mcs2022-sulfur.pdf</v>
      </c>
    </row>
    <row r="326" spans="1:9" x14ac:dyDescent="0.3">
      <c r="A326" s="16" t="s">
        <v>187</v>
      </c>
      <c r="B326" s="19" t="s">
        <v>190</v>
      </c>
      <c r="C326" s="9">
        <v>6000</v>
      </c>
      <c r="D326" s="9">
        <v>6000</v>
      </c>
      <c r="E326" s="9">
        <v>0</v>
      </c>
      <c r="F326" s="2">
        <f t="shared" si="15"/>
        <v>7.5242657570665394E-2</v>
      </c>
      <c r="G326" s="2">
        <f t="shared" si="16"/>
        <v>7.5329566854990579E-2</v>
      </c>
      <c r="H326" s="2" t="e">
        <f t="shared" si="17"/>
        <v>#DIV/0!</v>
      </c>
      <c r="I326" t="str">
        <f>VLOOKUP(A326,sources!A:B,2,0)</f>
        <v>https://pubs.usgs.gov/periodicals/mcs2022/mcs2022-sulfur.pdf</v>
      </c>
    </row>
    <row r="327" spans="1:9" x14ac:dyDescent="0.3">
      <c r="A327" s="16" t="s">
        <v>187</v>
      </c>
      <c r="B327" s="19" t="s">
        <v>131</v>
      </c>
      <c r="C327" s="9">
        <v>3600</v>
      </c>
      <c r="D327" s="9">
        <v>3600</v>
      </c>
      <c r="E327" s="9">
        <v>0</v>
      </c>
      <c r="F327" s="2">
        <f t="shared" si="15"/>
        <v>4.5145594542399241E-2</v>
      </c>
      <c r="G327" s="2">
        <f t="shared" si="16"/>
        <v>4.519774011299435E-2</v>
      </c>
      <c r="H327" s="2" t="e">
        <f t="shared" si="17"/>
        <v>#DIV/0!</v>
      </c>
      <c r="I327" t="str">
        <f>VLOOKUP(A327,sources!A:B,2,0)</f>
        <v>https://pubs.usgs.gov/periodicals/mcs2022/mcs2022-sulfur.pdf</v>
      </c>
    </row>
    <row r="328" spans="1:9" x14ac:dyDescent="0.3">
      <c r="A328" s="16" t="s">
        <v>191</v>
      </c>
      <c r="B328" s="8" t="s">
        <v>82</v>
      </c>
      <c r="C328" s="10">
        <v>0</v>
      </c>
      <c r="D328" s="10">
        <v>0</v>
      </c>
      <c r="E328" s="10">
        <v>0</v>
      </c>
      <c r="F328" s="2">
        <f t="shared" si="15"/>
        <v>0</v>
      </c>
      <c r="G328" s="2">
        <f t="shared" si="16"/>
        <v>0</v>
      </c>
      <c r="H328" s="2">
        <f t="shared" si="17"/>
        <v>0</v>
      </c>
      <c r="I328" t="str">
        <f>VLOOKUP(A328,sources!A:B,2,0)</f>
        <v>https://pubs.usgs.gov/periodicals/mcs2022/mcs2022-tantalum.pdf</v>
      </c>
    </row>
    <row r="329" spans="1:9" x14ac:dyDescent="0.3">
      <c r="A329" s="16" t="s">
        <v>191</v>
      </c>
      <c r="B329" s="8" t="s">
        <v>83</v>
      </c>
      <c r="C329" s="10">
        <v>34</v>
      </c>
      <c r="D329" s="10">
        <v>62</v>
      </c>
      <c r="E329" s="9">
        <v>94000</v>
      </c>
      <c r="F329" s="2">
        <f t="shared" si="15"/>
        <v>1.6175071360608945E-2</v>
      </c>
      <c r="G329" s="2">
        <f t="shared" si="16"/>
        <v>3.0229156509019989E-2</v>
      </c>
      <c r="H329" s="2">
        <f t="shared" si="17"/>
        <v>0.70149253731343286</v>
      </c>
      <c r="I329" t="str">
        <f>VLOOKUP(A329,sources!A:B,2,0)</f>
        <v>https://pubs.usgs.gov/periodicals/mcs2022/mcs2022-tantalum.pdf</v>
      </c>
    </row>
    <row r="330" spans="1:9" x14ac:dyDescent="0.3">
      <c r="A330" s="16" t="s">
        <v>191</v>
      </c>
      <c r="B330" s="8" t="s">
        <v>84</v>
      </c>
      <c r="C330" s="10">
        <v>7</v>
      </c>
      <c r="D330" s="10">
        <v>7</v>
      </c>
      <c r="E330" s="10">
        <v>0</v>
      </c>
      <c r="F330" s="2">
        <f t="shared" si="15"/>
        <v>3.3301617507136062E-3</v>
      </c>
      <c r="G330" s="2">
        <f t="shared" si="16"/>
        <v>3.4129692832764505E-3</v>
      </c>
      <c r="H330" s="2">
        <f t="shared" si="17"/>
        <v>0</v>
      </c>
      <c r="I330" t="str">
        <f>VLOOKUP(A330,sources!A:B,2,0)</f>
        <v>https://pubs.usgs.gov/periodicals/mcs2022/mcs2022-tantalum.pdf</v>
      </c>
    </row>
    <row r="331" spans="1:9" x14ac:dyDescent="0.3">
      <c r="A331" s="16" t="s">
        <v>191</v>
      </c>
      <c r="B331" s="8" t="s">
        <v>108</v>
      </c>
      <c r="C331" s="10">
        <v>470</v>
      </c>
      <c r="D331" s="10">
        <v>470</v>
      </c>
      <c r="E331" s="9">
        <v>40000</v>
      </c>
      <c r="F331" s="2">
        <f t="shared" si="15"/>
        <v>0.22359657469077068</v>
      </c>
      <c r="G331" s="2">
        <f t="shared" si="16"/>
        <v>0.22915650901999024</v>
      </c>
      <c r="H331" s="2">
        <f t="shared" si="17"/>
        <v>0.29850746268656714</v>
      </c>
      <c r="I331" t="str">
        <f>VLOOKUP(A331,sources!A:B,2,0)</f>
        <v>https://pubs.usgs.gov/periodicals/mcs2022/mcs2022-tantalum.pdf</v>
      </c>
    </row>
    <row r="332" spans="1:9" x14ac:dyDescent="0.3">
      <c r="A332" s="16" t="s">
        <v>191</v>
      </c>
      <c r="B332" s="8" t="s">
        <v>192</v>
      </c>
      <c r="C332" s="10">
        <v>24</v>
      </c>
      <c r="D332" s="10">
        <v>32</v>
      </c>
      <c r="E332" s="10">
        <v>0</v>
      </c>
      <c r="F332" s="2">
        <f t="shared" si="15"/>
        <v>1.1417697431018078E-2</v>
      </c>
      <c r="G332" s="2">
        <f t="shared" si="16"/>
        <v>1.5602145294978059E-2</v>
      </c>
      <c r="H332" s="2">
        <f t="shared" si="17"/>
        <v>0</v>
      </c>
      <c r="I332" t="str">
        <f>VLOOKUP(A332,sources!A:B,2,0)</f>
        <v>https://pubs.usgs.gov/periodicals/mcs2022/mcs2022-tantalum.pdf</v>
      </c>
    </row>
    <row r="333" spans="1:9" x14ac:dyDescent="0.3">
      <c r="A333" s="16" t="s">
        <v>191</v>
      </c>
      <c r="B333" s="8" t="s">
        <v>87</v>
      </c>
      <c r="C333" s="10">
        <v>74</v>
      </c>
      <c r="D333" s="10">
        <v>76</v>
      </c>
      <c r="E333" s="10">
        <v>0</v>
      </c>
      <c r="F333" s="2">
        <f t="shared" si="15"/>
        <v>3.5204567078972404E-2</v>
      </c>
      <c r="G333" s="2">
        <f t="shared" si="16"/>
        <v>3.7055095075572891E-2</v>
      </c>
      <c r="H333" s="2">
        <f t="shared" si="17"/>
        <v>0</v>
      </c>
      <c r="I333" t="str">
        <f>VLOOKUP(A333,sources!A:B,2,0)</f>
        <v>https://pubs.usgs.gov/periodicals/mcs2022/mcs2022-tantalum.pdf</v>
      </c>
    </row>
    <row r="334" spans="1:9" x14ac:dyDescent="0.3">
      <c r="A334" s="16" t="s">
        <v>191</v>
      </c>
      <c r="B334" s="8" t="s">
        <v>194</v>
      </c>
      <c r="C334" s="10">
        <v>780</v>
      </c>
      <c r="D334" s="10">
        <v>700</v>
      </c>
      <c r="E334" s="10">
        <v>0</v>
      </c>
      <c r="F334" s="2">
        <f t="shared" si="15"/>
        <v>0.37107516650808753</v>
      </c>
      <c r="G334" s="2">
        <f t="shared" si="16"/>
        <v>0.34129692832764508</v>
      </c>
      <c r="H334" s="2">
        <f t="shared" si="17"/>
        <v>0</v>
      </c>
      <c r="I334" t="str">
        <f>VLOOKUP(A334,sources!A:B,2,0)</f>
        <v>https://pubs.usgs.gov/periodicals/mcs2022/mcs2022-tantalum.pdf</v>
      </c>
    </row>
    <row r="335" spans="1:9" x14ac:dyDescent="0.3">
      <c r="A335" s="16" t="s">
        <v>191</v>
      </c>
      <c r="B335" s="8" t="s">
        <v>193</v>
      </c>
      <c r="C335" s="10">
        <v>69</v>
      </c>
      <c r="D335" s="10">
        <v>52</v>
      </c>
      <c r="E335" s="10">
        <v>0</v>
      </c>
      <c r="F335" s="2">
        <f t="shared" si="15"/>
        <v>3.2825880114176975E-2</v>
      </c>
      <c r="G335" s="2">
        <f t="shared" si="16"/>
        <v>2.5353486104339348E-2</v>
      </c>
      <c r="H335" s="2">
        <f t="shared" si="17"/>
        <v>0</v>
      </c>
      <c r="I335" t="str">
        <f>VLOOKUP(A335,sources!A:B,2,0)</f>
        <v>https://pubs.usgs.gov/periodicals/mcs2022/mcs2022-tantalum.pdf</v>
      </c>
    </row>
    <row r="336" spans="1:9" x14ac:dyDescent="0.3">
      <c r="A336" s="16" t="s">
        <v>191</v>
      </c>
      <c r="B336" s="8" t="s">
        <v>110</v>
      </c>
      <c r="C336" s="10">
        <v>43</v>
      </c>
      <c r="D336" s="10">
        <v>43</v>
      </c>
      <c r="E336" s="10">
        <v>0</v>
      </c>
      <c r="F336" s="2">
        <f t="shared" si="15"/>
        <v>2.0456707897240724E-2</v>
      </c>
      <c r="G336" s="2">
        <f t="shared" si="16"/>
        <v>2.0965382740126767E-2</v>
      </c>
      <c r="H336" s="2">
        <f t="shared" si="17"/>
        <v>0</v>
      </c>
      <c r="I336" t="str">
        <f>VLOOKUP(A336,sources!A:B,2,0)</f>
        <v>https://pubs.usgs.gov/periodicals/mcs2022/mcs2022-tantalum.pdf</v>
      </c>
    </row>
    <row r="337" spans="1:9" x14ac:dyDescent="0.3">
      <c r="A337" s="16" t="s">
        <v>191</v>
      </c>
      <c r="B337" s="8" t="s">
        <v>111</v>
      </c>
      <c r="C337" s="10">
        <v>260</v>
      </c>
      <c r="D337" s="10">
        <v>260</v>
      </c>
      <c r="E337" s="10">
        <v>0</v>
      </c>
      <c r="F337" s="2">
        <f t="shared" si="15"/>
        <v>0.12369172216936251</v>
      </c>
      <c r="G337" s="2">
        <f t="shared" si="16"/>
        <v>0.12676743052169673</v>
      </c>
      <c r="H337" s="2">
        <f t="shared" si="17"/>
        <v>0</v>
      </c>
      <c r="I337" t="str">
        <f>VLOOKUP(A337,sources!A:B,2,0)</f>
        <v>https://pubs.usgs.gov/periodicals/mcs2022/mcs2022-tantalum.pdf</v>
      </c>
    </row>
    <row r="338" spans="1:9" x14ac:dyDescent="0.3">
      <c r="A338" s="16" t="s">
        <v>191</v>
      </c>
      <c r="B338" s="8" t="s">
        <v>99</v>
      </c>
      <c r="C338" s="10">
        <v>49</v>
      </c>
      <c r="D338" s="10">
        <v>39</v>
      </c>
      <c r="E338" s="10">
        <v>0</v>
      </c>
      <c r="F338" s="2">
        <f t="shared" si="15"/>
        <v>2.3311132254995242E-2</v>
      </c>
      <c r="G338" s="2">
        <f t="shared" si="16"/>
        <v>1.901511457825451E-2</v>
      </c>
      <c r="H338" s="2">
        <f t="shared" si="17"/>
        <v>0</v>
      </c>
      <c r="I338" t="str">
        <f>VLOOKUP(A338,sources!A:B,2,0)</f>
        <v>https://pubs.usgs.gov/periodicals/mcs2022/mcs2022-tantalum.pdf</v>
      </c>
    </row>
    <row r="339" spans="1:9" x14ac:dyDescent="0.3">
      <c r="A339" s="16" t="s">
        <v>191</v>
      </c>
      <c r="B339" s="8" t="s">
        <v>112</v>
      </c>
      <c r="C339" s="10">
        <v>254</v>
      </c>
      <c r="D339" s="10">
        <v>270</v>
      </c>
      <c r="E339" s="10">
        <v>0</v>
      </c>
      <c r="F339" s="2">
        <f t="shared" si="15"/>
        <v>0.120837297811608</v>
      </c>
      <c r="G339" s="2">
        <f t="shared" si="16"/>
        <v>0.13164310092637738</v>
      </c>
      <c r="H339" s="2">
        <f t="shared" si="17"/>
        <v>0</v>
      </c>
      <c r="I339" t="str">
        <f>VLOOKUP(A339,sources!A:B,2,0)</f>
        <v>https://pubs.usgs.gov/periodicals/mcs2022/mcs2022-tantalum.pdf</v>
      </c>
    </row>
    <row r="340" spans="1:9" x14ac:dyDescent="0.3">
      <c r="A340" s="16" t="s">
        <v>191</v>
      </c>
      <c r="B340" s="8" t="s">
        <v>113</v>
      </c>
      <c r="C340" s="10">
        <v>38</v>
      </c>
      <c r="D340" s="10">
        <v>40</v>
      </c>
      <c r="E340" s="10">
        <v>0</v>
      </c>
      <c r="F340" s="2">
        <f t="shared" si="15"/>
        <v>1.8078020932445291E-2</v>
      </c>
      <c r="G340" s="2">
        <f t="shared" si="16"/>
        <v>1.9502681618722574E-2</v>
      </c>
      <c r="H340" s="2">
        <f t="shared" si="17"/>
        <v>0</v>
      </c>
      <c r="I340" t="str">
        <f>VLOOKUP(A340,sources!A:B,2,0)</f>
        <v>https://pubs.usgs.gov/periodicals/mcs2022/mcs2022-tantalum.pdf</v>
      </c>
    </row>
    <row r="341" spans="1:9" x14ac:dyDescent="0.3">
      <c r="A341" s="16" t="s">
        <v>195</v>
      </c>
      <c r="B341" s="8" t="s">
        <v>82</v>
      </c>
      <c r="C341" s="10">
        <v>0</v>
      </c>
      <c r="D341" s="10">
        <v>0</v>
      </c>
      <c r="E341" s="10">
        <v>3500</v>
      </c>
      <c r="F341" s="2">
        <f t="shared" si="15"/>
        <v>0</v>
      </c>
      <c r="G341" s="2">
        <f t="shared" si="16"/>
        <v>0</v>
      </c>
      <c r="H341" s="2">
        <f t="shared" si="17"/>
        <v>0.1144913313706248</v>
      </c>
      <c r="I341" t="str">
        <f>VLOOKUP(A341,sources!A:B,2,0)</f>
        <v>https://pubs.usgs.gov/periodicals/mcs2022/mcs2022-tellurium.pdf</v>
      </c>
    </row>
    <row r="342" spans="1:9" x14ac:dyDescent="0.3">
      <c r="A342" s="16" t="s">
        <v>195</v>
      </c>
      <c r="B342" s="8" t="s">
        <v>115</v>
      </c>
      <c r="C342" s="10">
        <v>3</v>
      </c>
      <c r="D342" s="10">
        <v>5</v>
      </c>
      <c r="E342" s="10">
        <v>0</v>
      </c>
      <c r="F342" s="2">
        <f t="shared" si="15"/>
        <v>5.3380782918149468E-3</v>
      </c>
      <c r="G342" s="2">
        <f t="shared" si="16"/>
        <v>8.6505190311418692E-3</v>
      </c>
      <c r="H342" s="2">
        <f t="shared" si="17"/>
        <v>0</v>
      </c>
      <c r="I342" t="str">
        <f>VLOOKUP(A342,sources!A:B,2,0)</f>
        <v>https://pubs.usgs.gov/periodicals/mcs2022/mcs2022-tellurium.pdf</v>
      </c>
    </row>
    <row r="343" spans="1:9" x14ac:dyDescent="0.3">
      <c r="A343" s="16" t="s">
        <v>195</v>
      </c>
      <c r="B343" s="8" t="s">
        <v>86</v>
      </c>
      <c r="C343" s="10">
        <v>44</v>
      </c>
      <c r="D343" s="10">
        <v>45</v>
      </c>
      <c r="E343" s="10">
        <v>800</v>
      </c>
      <c r="F343" s="2">
        <f t="shared" si="15"/>
        <v>7.8291814946619215E-2</v>
      </c>
      <c r="G343" s="2">
        <f t="shared" si="16"/>
        <v>7.7854671280276816E-2</v>
      </c>
      <c r="H343" s="2">
        <f t="shared" si="17"/>
        <v>2.6169447170428524E-2</v>
      </c>
      <c r="I343" t="str">
        <f>VLOOKUP(A343,sources!A:B,2,0)</f>
        <v>https://pubs.usgs.gov/periodicals/mcs2022/mcs2022-tellurium.pdf</v>
      </c>
    </row>
    <row r="344" spans="1:9" x14ac:dyDescent="0.3">
      <c r="A344" s="16" t="s">
        <v>195</v>
      </c>
      <c r="B344" s="8" t="s">
        <v>87</v>
      </c>
      <c r="C344" s="10">
        <v>330</v>
      </c>
      <c r="D344" s="10">
        <v>340</v>
      </c>
      <c r="E344" s="10">
        <v>6600</v>
      </c>
      <c r="F344" s="2">
        <f t="shared" si="15"/>
        <v>0.58718861209964412</v>
      </c>
      <c r="G344" s="2">
        <f t="shared" si="16"/>
        <v>0.58823529411764708</v>
      </c>
      <c r="H344" s="2">
        <f t="shared" si="17"/>
        <v>0.21589793915603533</v>
      </c>
      <c r="I344" t="str">
        <f>VLOOKUP(A344,sources!A:B,2,0)</f>
        <v>https://pubs.usgs.gov/periodicals/mcs2022/mcs2022-tellurium.pdf</v>
      </c>
    </row>
    <row r="345" spans="1:9" x14ac:dyDescent="0.3">
      <c r="A345" s="16" t="s">
        <v>195</v>
      </c>
      <c r="B345" s="8" t="s">
        <v>104</v>
      </c>
      <c r="C345" s="10">
        <v>70</v>
      </c>
      <c r="D345" s="10">
        <v>75</v>
      </c>
      <c r="E345" s="10">
        <v>0</v>
      </c>
      <c r="F345" s="2">
        <f t="shared" si="15"/>
        <v>0.12455516014234876</v>
      </c>
      <c r="G345" s="2">
        <f t="shared" si="16"/>
        <v>0.12975778546712802</v>
      </c>
      <c r="H345" s="2">
        <f t="shared" si="17"/>
        <v>0</v>
      </c>
      <c r="I345" t="str">
        <f>VLOOKUP(A345,sources!A:B,2,0)</f>
        <v>https://pubs.usgs.gov/periodicals/mcs2022/mcs2022-tellurium.pdf</v>
      </c>
    </row>
    <row r="346" spans="1:9" x14ac:dyDescent="0.3">
      <c r="A346" s="16" t="s">
        <v>195</v>
      </c>
      <c r="B346" s="8" t="s">
        <v>99</v>
      </c>
      <c r="C346" s="10">
        <v>71</v>
      </c>
      <c r="D346" s="10">
        <v>70</v>
      </c>
      <c r="E346" s="10">
        <v>0</v>
      </c>
      <c r="F346" s="2">
        <f t="shared" si="15"/>
        <v>0.12633451957295375</v>
      </c>
      <c r="G346" s="2">
        <f t="shared" si="16"/>
        <v>0.12110726643598616</v>
      </c>
      <c r="H346" s="2">
        <f t="shared" si="17"/>
        <v>0</v>
      </c>
      <c r="I346" t="str">
        <f>VLOOKUP(A346,sources!A:B,2,0)</f>
        <v>https://pubs.usgs.gov/periodicals/mcs2022/mcs2022-tellurium.pdf</v>
      </c>
    </row>
    <row r="347" spans="1:9" x14ac:dyDescent="0.3">
      <c r="A347" s="16" t="s">
        <v>195</v>
      </c>
      <c r="B347" s="8" t="s">
        <v>135</v>
      </c>
      <c r="C347" s="10">
        <v>2</v>
      </c>
      <c r="D347" s="10">
        <v>3</v>
      </c>
      <c r="E347" s="10">
        <v>0</v>
      </c>
      <c r="F347" s="2">
        <f t="shared" si="15"/>
        <v>3.5587188612099642E-3</v>
      </c>
      <c r="G347" s="2">
        <f t="shared" si="16"/>
        <v>5.1903114186851208E-3</v>
      </c>
      <c r="H347" s="2">
        <f t="shared" si="17"/>
        <v>0</v>
      </c>
      <c r="I347" t="str">
        <f>VLOOKUP(A347,sources!A:B,2,0)</f>
        <v>https://pubs.usgs.gov/periodicals/mcs2022/mcs2022-tellurium.pdf</v>
      </c>
    </row>
    <row r="348" spans="1:9" x14ac:dyDescent="0.3">
      <c r="A348" s="16" t="s">
        <v>195</v>
      </c>
      <c r="B348" s="8" t="s">
        <v>158</v>
      </c>
      <c r="C348" s="10">
        <v>42</v>
      </c>
      <c r="D348" s="10">
        <v>40</v>
      </c>
      <c r="E348" s="10">
        <v>670</v>
      </c>
      <c r="F348" s="2">
        <f t="shared" si="15"/>
        <v>7.4733096085409248E-2</v>
      </c>
      <c r="G348" s="2">
        <f t="shared" si="16"/>
        <v>6.9204152249134954E-2</v>
      </c>
      <c r="H348" s="2">
        <f t="shared" si="17"/>
        <v>2.191691200523389E-2</v>
      </c>
      <c r="I348" t="str">
        <f>VLOOKUP(A348,sources!A:B,2,0)</f>
        <v>https://pubs.usgs.gov/periodicals/mcs2022/mcs2022-tellurium.pdf</v>
      </c>
    </row>
    <row r="349" spans="1:9" x14ac:dyDescent="0.3">
      <c r="A349" s="16" t="s">
        <v>195</v>
      </c>
      <c r="B349" s="8" t="s">
        <v>131</v>
      </c>
      <c r="C349" s="10">
        <v>0</v>
      </c>
      <c r="D349" s="10">
        <v>0</v>
      </c>
      <c r="E349" s="9">
        <v>19000</v>
      </c>
      <c r="F349" s="2">
        <f t="shared" si="15"/>
        <v>0</v>
      </c>
      <c r="G349" s="2">
        <f t="shared" si="16"/>
        <v>0</v>
      </c>
      <c r="H349" s="2">
        <f t="shared" si="17"/>
        <v>0.62152437029767749</v>
      </c>
      <c r="I349" t="str">
        <f>VLOOKUP(A349,sources!A:B,2,0)</f>
        <v>https://pubs.usgs.gov/periodicals/mcs2022/mcs2022-tellurium.pdf</v>
      </c>
    </row>
    <row r="350" spans="1:9" x14ac:dyDescent="0.3">
      <c r="A350" s="16" t="s">
        <v>196</v>
      </c>
      <c r="B350" s="8" t="s">
        <v>82</v>
      </c>
      <c r="C350" s="10">
        <v>0</v>
      </c>
      <c r="D350" s="10">
        <v>0</v>
      </c>
      <c r="E350" s="10">
        <v>0</v>
      </c>
      <c r="F350" s="2">
        <f t="shared" si="15"/>
        <v>0</v>
      </c>
      <c r="G350" s="2">
        <f t="shared" si="16"/>
        <v>0</v>
      </c>
      <c r="H350" s="2">
        <f t="shared" si="17"/>
        <v>0</v>
      </c>
      <c r="I350" t="str">
        <f>VLOOKUP(A350,sources!A:B,2,0)</f>
        <v>https://pubs.usgs.gov/periodicals/mcs2022/mcs2022-tin.pdf</v>
      </c>
    </row>
    <row r="351" spans="1:9" x14ac:dyDescent="0.3">
      <c r="A351" s="16" t="s">
        <v>196</v>
      </c>
      <c r="B351" s="8" t="s">
        <v>83</v>
      </c>
      <c r="C351" s="9">
        <v>8120</v>
      </c>
      <c r="D351" s="9">
        <v>8300</v>
      </c>
      <c r="E351" s="9">
        <v>560000</v>
      </c>
      <c r="F351" s="2">
        <f t="shared" si="15"/>
        <v>3.0820383964290866E-2</v>
      </c>
      <c r="G351" s="2">
        <f t="shared" si="16"/>
        <v>2.739906909186941E-2</v>
      </c>
      <c r="H351" s="2">
        <f t="shared" si="17"/>
        <v>0.11517893870835047</v>
      </c>
      <c r="I351" t="str">
        <f>VLOOKUP(A351,sources!A:B,2,0)</f>
        <v>https://pubs.usgs.gov/periodicals/mcs2022/mcs2022-tin.pdf</v>
      </c>
    </row>
    <row r="352" spans="1:9" x14ac:dyDescent="0.3">
      <c r="A352" s="16" t="s">
        <v>196</v>
      </c>
      <c r="B352" s="8" t="s">
        <v>84</v>
      </c>
      <c r="C352" s="9">
        <v>14700</v>
      </c>
      <c r="D352" s="9">
        <v>18000</v>
      </c>
      <c r="E352" s="9">
        <v>400000</v>
      </c>
      <c r="F352" s="2">
        <f t="shared" si="15"/>
        <v>5.5795522693974843E-2</v>
      </c>
      <c r="G352" s="2">
        <f t="shared" si="16"/>
        <v>5.9419667910078237E-2</v>
      </c>
      <c r="H352" s="2">
        <f t="shared" si="17"/>
        <v>8.2270670505964621E-2</v>
      </c>
      <c r="I352" t="str">
        <f>VLOOKUP(A352,sources!A:B,2,0)</f>
        <v>https://pubs.usgs.gov/periodicals/mcs2022/mcs2022-tin.pdf</v>
      </c>
    </row>
    <row r="353" spans="1:9" x14ac:dyDescent="0.3">
      <c r="A353" s="16" t="s">
        <v>196</v>
      </c>
      <c r="B353" s="8" t="s">
        <v>108</v>
      </c>
      <c r="C353" s="9">
        <v>16900</v>
      </c>
      <c r="D353" s="9">
        <v>22000</v>
      </c>
      <c r="E353" s="9">
        <v>420000</v>
      </c>
      <c r="F353" s="2">
        <f t="shared" si="15"/>
        <v>6.414587302912754E-2</v>
      </c>
      <c r="G353" s="2">
        <f t="shared" si="16"/>
        <v>7.2624038556762291E-2</v>
      </c>
      <c r="H353" s="2">
        <f t="shared" si="17"/>
        <v>8.638420403126286E-2</v>
      </c>
      <c r="I353" t="str">
        <f>VLOOKUP(A353,sources!A:B,2,0)</f>
        <v>https://pubs.usgs.gov/periodicals/mcs2022/mcs2022-tin.pdf</v>
      </c>
    </row>
    <row r="354" spans="1:9" x14ac:dyDescent="0.3">
      <c r="A354" s="16" t="s">
        <v>196</v>
      </c>
      <c r="B354" s="8" t="s">
        <v>85</v>
      </c>
      <c r="C354" s="9">
        <v>29000</v>
      </c>
      <c r="D354" s="9">
        <v>28000</v>
      </c>
      <c r="E354" s="9">
        <v>700000</v>
      </c>
      <c r="F354" s="2">
        <f t="shared" si="15"/>
        <v>0.11007279987246738</v>
      </c>
      <c r="G354" s="2">
        <f t="shared" si="16"/>
        <v>9.2430594526788368E-2</v>
      </c>
      <c r="H354" s="2">
        <f t="shared" si="17"/>
        <v>0.14397367338543809</v>
      </c>
      <c r="I354" t="str">
        <f>VLOOKUP(A354,sources!A:B,2,0)</f>
        <v>https://pubs.usgs.gov/periodicals/mcs2022/mcs2022-tin.pdf</v>
      </c>
    </row>
    <row r="355" spans="1:9" x14ac:dyDescent="0.3">
      <c r="A355" s="16" t="s">
        <v>196</v>
      </c>
      <c r="B355" s="8" t="s">
        <v>87</v>
      </c>
      <c r="C355" s="9">
        <v>84000</v>
      </c>
      <c r="D355" s="9">
        <v>91000</v>
      </c>
      <c r="E355" s="9">
        <v>1100000</v>
      </c>
      <c r="F355" s="2">
        <f t="shared" si="15"/>
        <v>0.31883155825128484</v>
      </c>
      <c r="G355" s="2">
        <f t="shared" si="16"/>
        <v>0.30039943221206217</v>
      </c>
      <c r="H355" s="2">
        <f t="shared" si="17"/>
        <v>0.22624434389140272</v>
      </c>
      <c r="I355" t="str">
        <f>VLOOKUP(A355,sources!A:B,2,0)</f>
        <v>https://pubs.usgs.gov/periodicals/mcs2022/mcs2022-tin.pdf</v>
      </c>
    </row>
    <row r="356" spans="1:9" x14ac:dyDescent="0.3">
      <c r="A356" s="16" t="s">
        <v>196</v>
      </c>
      <c r="B356" s="8" t="s">
        <v>194</v>
      </c>
      <c r="C356" s="9">
        <v>17300</v>
      </c>
      <c r="D356" s="9">
        <v>16000</v>
      </c>
      <c r="E356" s="9">
        <v>130000</v>
      </c>
      <c r="F356" s="2">
        <f t="shared" si="15"/>
        <v>6.5664118544609851E-2</v>
      </c>
      <c r="G356" s="2">
        <f t="shared" si="16"/>
        <v>5.2817482586736207E-2</v>
      </c>
      <c r="H356" s="2">
        <f t="shared" si="17"/>
        <v>2.6737967914438502E-2</v>
      </c>
      <c r="I356" t="str">
        <f>VLOOKUP(A356,sources!A:B,2,0)</f>
        <v>https://pubs.usgs.gov/periodicals/mcs2022/mcs2022-tin.pdf</v>
      </c>
    </row>
    <row r="357" spans="1:9" x14ac:dyDescent="0.3">
      <c r="A357" s="16" t="s">
        <v>196</v>
      </c>
      <c r="B357" s="8" t="s">
        <v>137</v>
      </c>
      <c r="C357" s="9">
        <v>53000</v>
      </c>
      <c r="D357" s="9">
        <v>71000</v>
      </c>
      <c r="E357" s="9">
        <v>800000</v>
      </c>
      <c r="F357" s="2">
        <f t="shared" si="15"/>
        <v>0.2011675308014059</v>
      </c>
      <c r="G357" s="2">
        <f t="shared" si="16"/>
        <v>0.23437757897864192</v>
      </c>
      <c r="H357" s="2">
        <f t="shared" si="17"/>
        <v>0.16454134101192924</v>
      </c>
      <c r="I357" t="str">
        <f>VLOOKUP(A357,sources!A:B,2,0)</f>
        <v>https://pubs.usgs.gov/periodicals/mcs2022/mcs2022-tin.pdf</v>
      </c>
    </row>
    <row r="358" spans="1:9" x14ac:dyDescent="0.3">
      <c r="A358" s="16" t="s">
        <v>196</v>
      </c>
      <c r="B358" s="8" t="s">
        <v>116</v>
      </c>
      <c r="C358" s="9">
        <v>1400</v>
      </c>
      <c r="D358" s="9">
        <v>1600</v>
      </c>
      <c r="E358" s="10">
        <v>0</v>
      </c>
      <c r="F358" s="2">
        <f t="shared" si="15"/>
        <v>5.3138593041880799E-3</v>
      </c>
      <c r="G358" s="2">
        <f t="shared" si="16"/>
        <v>5.2817482586736209E-3</v>
      </c>
      <c r="H358" s="2">
        <f t="shared" si="17"/>
        <v>0</v>
      </c>
      <c r="I358" t="str">
        <f>VLOOKUP(A358,sources!A:B,2,0)</f>
        <v>https://pubs.usgs.gov/periodicals/mcs2022/mcs2022-tin.pdf</v>
      </c>
    </row>
    <row r="359" spans="1:9" x14ac:dyDescent="0.3">
      <c r="A359" s="16" t="s">
        <v>196</v>
      </c>
      <c r="B359" s="8" t="s">
        <v>166</v>
      </c>
      <c r="C359" s="9">
        <v>2960</v>
      </c>
      <c r="D359" s="9">
        <v>3100</v>
      </c>
      <c r="E359" s="9">
        <v>81000</v>
      </c>
      <c r="F359" s="2">
        <f t="shared" si="15"/>
        <v>1.1235016814569085E-2</v>
      </c>
      <c r="G359" s="2">
        <f t="shared" si="16"/>
        <v>1.0233387251180141E-2</v>
      </c>
      <c r="H359" s="2">
        <f t="shared" si="17"/>
        <v>1.6659810777457835E-2</v>
      </c>
      <c r="I359" t="str">
        <f>VLOOKUP(A359,sources!A:B,2,0)</f>
        <v>https://pubs.usgs.gov/periodicals/mcs2022/mcs2022-tin.pdf</v>
      </c>
    </row>
    <row r="360" spans="1:9" x14ac:dyDescent="0.3">
      <c r="A360" s="16" t="s">
        <v>196</v>
      </c>
      <c r="B360" s="8" t="s">
        <v>111</v>
      </c>
      <c r="C360" s="9">
        <v>5000</v>
      </c>
      <c r="D360" s="9">
        <v>1200</v>
      </c>
      <c r="E360" s="10">
        <v>0</v>
      </c>
      <c r="F360" s="2">
        <f t="shared" si="15"/>
        <v>1.8978068943528856E-2</v>
      </c>
      <c r="G360" s="2">
        <f t="shared" si="16"/>
        <v>3.9613111940052159E-3</v>
      </c>
      <c r="H360" s="2">
        <f t="shared" si="17"/>
        <v>0</v>
      </c>
      <c r="I360" t="str">
        <f>VLOOKUP(A360,sources!A:B,2,0)</f>
        <v>https://pubs.usgs.gov/periodicals/mcs2022/mcs2022-tin.pdf</v>
      </c>
    </row>
    <row r="361" spans="1:9" x14ac:dyDescent="0.3">
      <c r="A361" s="16" t="s">
        <v>196</v>
      </c>
      <c r="B361" s="8" t="s">
        <v>106</v>
      </c>
      <c r="C361" s="9">
        <v>20600</v>
      </c>
      <c r="D361" s="9">
        <v>30000</v>
      </c>
      <c r="E361" s="9">
        <v>150000</v>
      </c>
      <c r="F361" s="2">
        <f t="shared" si="15"/>
        <v>7.8189644047338899E-2</v>
      </c>
      <c r="G361" s="2">
        <f t="shared" si="16"/>
        <v>9.9032779850130398E-2</v>
      </c>
      <c r="H361" s="2">
        <f t="shared" si="17"/>
        <v>3.0851501439736733E-2</v>
      </c>
      <c r="I361" t="str">
        <f>VLOOKUP(A361,sources!A:B,2,0)</f>
        <v>https://pubs.usgs.gov/periodicals/mcs2022/mcs2022-tin.pdf</v>
      </c>
    </row>
    <row r="362" spans="1:9" x14ac:dyDescent="0.3">
      <c r="A362" s="16" t="s">
        <v>196</v>
      </c>
      <c r="B362" s="8" t="s">
        <v>99</v>
      </c>
      <c r="C362" s="9">
        <v>2500</v>
      </c>
      <c r="D362" s="9">
        <v>3500</v>
      </c>
      <c r="E362" s="9">
        <v>200000</v>
      </c>
      <c r="F362" s="2">
        <f t="shared" si="15"/>
        <v>9.4890344717644282E-3</v>
      </c>
      <c r="G362" s="2">
        <f t="shared" si="16"/>
        <v>1.1553824315848546E-2</v>
      </c>
      <c r="H362" s="2">
        <f t="shared" si="17"/>
        <v>4.1135335252982311E-2</v>
      </c>
      <c r="I362" t="str">
        <f>VLOOKUP(A362,sources!A:B,2,0)</f>
        <v>https://pubs.usgs.gov/periodicals/mcs2022/mcs2022-tin.pdf</v>
      </c>
    </row>
    <row r="363" spans="1:9" x14ac:dyDescent="0.3">
      <c r="A363" s="16" t="s">
        <v>196</v>
      </c>
      <c r="B363" s="8" t="s">
        <v>112</v>
      </c>
      <c r="C363" s="9">
        <v>1800</v>
      </c>
      <c r="D363" s="9">
        <v>2200</v>
      </c>
      <c r="E363" s="10">
        <v>0</v>
      </c>
      <c r="F363" s="2">
        <f t="shared" si="15"/>
        <v>6.8321048196703892E-3</v>
      </c>
      <c r="G363" s="2">
        <f t="shared" si="16"/>
        <v>7.2624038556762284E-3</v>
      </c>
      <c r="H363" s="2">
        <f t="shared" si="17"/>
        <v>0</v>
      </c>
      <c r="I363" t="str">
        <f>VLOOKUP(A363,sources!A:B,2,0)</f>
        <v>https://pubs.usgs.gov/periodicals/mcs2022/mcs2022-tin.pdf</v>
      </c>
    </row>
    <row r="364" spans="1:9" x14ac:dyDescent="0.3">
      <c r="A364" s="16" t="s">
        <v>196</v>
      </c>
      <c r="B364" s="8" t="s">
        <v>97</v>
      </c>
      <c r="C364" s="9">
        <v>5400</v>
      </c>
      <c r="D364" s="9">
        <v>6100</v>
      </c>
      <c r="E364" s="9">
        <v>11000</v>
      </c>
      <c r="F364" s="2">
        <f t="shared" si="15"/>
        <v>2.0496314459011167E-2</v>
      </c>
      <c r="G364" s="2">
        <f t="shared" si="16"/>
        <v>2.0136665236193181E-2</v>
      </c>
      <c r="H364" s="2">
        <f t="shared" si="17"/>
        <v>2.2624434389140274E-3</v>
      </c>
      <c r="I364" t="str">
        <f>VLOOKUP(A364,sources!A:B,2,0)</f>
        <v>https://pubs.usgs.gov/periodicals/mcs2022/mcs2022-tin.pdf</v>
      </c>
    </row>
    <row r="365" spans="1:9" x14ac:dyDescent="0.3">
      <c r="A365" s="16" t="s">
        <v>196</v>
      </c>
      <c r="B365" s="8" t="s">
        <v>131</v>
      </c>
      <c r="C365" s="10">
        <v>782</v>
      </c>
      <c r="D365" s="10">
        <v>930</v>
      </c>
      <c r="E365" s="9">
        <v>310000</v>
      </c>
      <c r="F365" s="2">
        <f t="shared" si="15"/>
        <v>2.9681699827679136E-3</v>
      </c>
      <c r="G365" s="2">
        <f t="shared" si="16"/>
        <v>3.0700161753540421E-3</v>
      </c>
      <c r="H365" s="2">
        <f t="shared" si="17"/>
        <v>6.3759769642122585E-2</v>
      </c>
      <c r="I365" t="str">
        <f>VLOOKUP(A365,sources!A:B,2,0)</f>
        <v>https://pubs.usgs.gov/periodicals/mcs2022/mcs2022-tin.pdf</v>
      </c>
    </row>
    <row r="366" spans="1:9" x14ac:dyDescent="0.3">
      <c r="A366" s="16" t="s">
        <v>197</v>
      </c>
      <c r="B366" s="8" t="s">
        <v>82</v>
      </c>
      <c r="C366" s="10">
        <v>0</v>
      </c>
      <c r="D366" s="10">
        <v>0</v>
      </c>
      <c r="E366" s="10">
        <v>0</v>
      </c>
      <c r="F366" s="2">
        <f t="shared" si="15"/>
        <v>0</v>
      </c>
      <c r="G366" s="2">
        <f t="shared" si="16"/>
        <v>0</v>
      </c>
      <c r="H366" s="2">
        <f t="shared" si="17"/>
        <v>0</v>
      </c>
      <c r="I366" t="str">
        <f>VLOOKUP(A366,sources!A:B,2,0)</f>
        <v>https://pubs.usgs.gov/periodicals/mcs2022/mcs2022-tungsten.pdf</v>
      </c>
    </row>
    <row r="367" spans="1:9" x14ac:dyDescent="0.3">
      <c r="A367" s="16" t="s">
        <v>197</v>
      </c>
      <c r="B367" s="8" t="s">
        <v>198</v>
      </c>
      <c r="C367" s="10">
        <v>890</v>
      </c>
      <c r="D367" s="10">
        <v>900</v>
      </c>
      <c r="E367" s="9">
        <v>10000</v>
      </c>
      <c r="F367" s="2">
        <f t="shared" si="15"/>
        <v>1.1349145626115787E-2</v>
      </c>
      <c r="G367" s="2">
        <f t="shared" si="16"/>
        <v>1.1353601614734452E-2</v>
      </c>
      <c r="H367" s="2">
        <f t="shared" si="17"/>
        <v>2.7055545033954709E-3</v>
      </c>
      <c r="I367" t="str">
        <f>VLOOKUP(A367,sources!A:B,2,0)</f>
        <v>https://pubs.usgs.gov/periodicals/mcs2022/mcs2022-tungsten.pdf</v>
      </c>
    </row>
    <row r="368" spans="1:9" x14ac:dyDescent="0.3">
      <c r="A368" s="16" t="s">
        <v>197</v>
      </c>
      <c r="B368" s="8" t="s">
        <v>84</v>
      </c>
      <c r="C368" s="9">
        <v>1350</v>
      </c>
      <c r="D368" s="9">
        <v>1400</v>
      </c>
      <c r="E368" s="10">
        <v>0</v>
      </c>
      <c r="F368" s="2">
        <f t="shared" si="15"/>
        <v>1.7214996174445295E-2</v>
      </c>
      <c r="G368" s="2">
        <f t="shared" si="16"/>
        <v>1.7661158067364704E-2</v>
      </c>
      <c r="H368" s="2">
        <f t="shared" si="17"/>
        <v>0</v>
      </c>
      <c r="I368" t="str">
        <f>VLOOKUP(A368,sources!A:B,2,0)</f>
        <v>https://pubs.usgs.gov/periodicals/mcs2022/mcs2022-tungsten.pdf</v>
      </c>
    </row>
    <row r="369" spans="1:9" x14ac:dyDescent="0.3">
      <c r="A369" s="16" t="s">
        <v>197</v>
      </c>
      <c r="B369" s="8" t="s">
        <v>87</v>
      </c>
      <c r="C369" s="9">
        <v>66000</v>
      </c>
      <c r="D369" s="9">
        <v>66000</v>
      </c>
      <c r="E369" s="9">
        <v>1900000</v>
      </c>
      <c r="F369" s="2">
        <f t="shared" si="15"/>
        <v>0.84162203519510326</v>
      </c>
      <c r="G369" s="2">
        <f t="shared" si="16"/>
        <v>0.83259745174719313</v>
      </c>
      <c r="H369" s="2">
        <f t="shared" si="17"/>
        <v>0.51405535564513949</v>
      </c>
      <c r="I369" t="str">
        <f>VLOOKUP(A369,sources!A:B,2,0)</f>
        <v>https://pubs.usgs.gov/periodicals/mcs2022/mcs2022-tungsten.pdf</v>
      </c>
    </row>
    <row r="370" spans="1:9" x14ac:dyDescent="0.3">
      <c r="A370" s="16" t="s">
        <v>197</v>
      </c>
      <c r="B370" s="8" t="s">
        <v>199</v>
      </c>
      <c r="C370" s="10">
        <v>410</v>
      </c>
      <c r="D370" s="10">
        <v>400</v>
      </c>
      <c r="E370" s="9">
        <v>29000</v>
      </c>
      <c r="F370" s="2">
        <f t="shared" si="15"/>
        <v>5.2282580974241264E-3</v>
      </c>
      <c r="G370" s="2">
        <f t="shared" si="16"/>
        <v>5.0460451621042006E-3</v>
      </c>
      <c r="H370" s="2">
        <f t="shared" si="17"/>
        <v>7.8461080598468663E-3</v>
      </c>
      <c r="I370" t="str">
        <f>VLOOKUP(A370,sources!A:B,2,0)</f>
        <v>https://pubs.usgs.gov/periodicals/mcs2022/mcs2022-tungsten.pdf</v>
      </c>
    </row>
    <row r="371" spans="1:9" x14ac:dyDescent="0.3">
      <c r="A371" s="16" t="s">
        <v>197</v>
      </c>
      <c r="B371" s="8" t="s">
        <v>160</v>
      </c>
      <c r="C371" s="10">
        <v>550</v>
      </c>
      <c r="D371" s="10">
        <v>620</v>
      </c>
      <c r="E371" s="9">
        <v>5100</v>
      </c>
      <c r="F371" s="2">
        <f t="shared" si="15"/>
        <v>7.0135169599591938E-3</v>
      </c>
      <c r="G371" s="2">
        <f t="shared" si="16"/>
        <v>7.8213700012615111E-3</v>
      </c>
      <c r="H371" s="2">
        <f t="shared" si="17"/>
        <v>1.3798327967316901E-3</v>
      </c>
      <c r="I371" t="str">
        <f>VLOOKUP(A371,sources!A:B,2,0)</f>
        <v>https://pubs.usgs.gov/periodicals/mcs2022/mcs2022-tungsten.pdf</v>
      </c>
    </row>
    <row r="372" spans="1:9" x14ac:dyDescent="0.3">
      <c r="A372" s="16" t="s">
        <v>197</v>
      </c>
      <c r="B372" s="8" t="s">
        <v>99</v>
      </c>
      <c r="C372" s="9">
        <v>2400</v>
      </c>
      <c r="D372" s="9">
        <v>2400</v>
      </c>
      <c r="E372" s="9">
        <v>400000</v>
      </c>
      <c r="F372" s="2">
        <f t="shared" si="15"/>
        <v>3.0604437643458302E-2</v>
      </c>
      <c r="G372" s="2">
        <f t="shared" si="16"/>
        <v>3.0276270972625204E-2</v>
      </c>
      <c r="H372" s="2">
        <f t="shared" si="17"/>
        <v>0.10822218013581883</v>
      </c>
      <c r="I372" t="str">
        <f>VLOOKUP(A372,sources!A:B,2,0)</f>
        <v>https://pubs.usgs.gov/periodicals/mcs2022/mcs2022-tungsten.pdf</v>
      </c>
    </row>
    <row r="373" spans="1:9" x14ac:dyDescent="0.3">
      <c r="A373" s="16" t="s">
        <v>197</v>
      </c>
      <c r="B373" s="8" t="s">
        <v>112</v>
      </c>
      <c r="C373" s="10">
        <v>860</v>
      </c>
      <c r="D373" s="10">
        <v>950</v>
      </c>
      <c r="E373" s="10">
        <v>0</v>
      </c>
      <c r="F373" s="2">
        <f t="shared" si="15"/>
        <v>1.0966590155572558E-2</v>
      </c>
      <c r="G373" s="2">
        <f t="shared" si="16"/>
        <v>1.1984357259997478E-2</v>
      </c>
      <c r="H373" s="2">
        <f t="shared" si="17"/>
        <v>0</v>
      </c>
      <c r="I373" t="str">
        <f>VLOOKUP(A373,sources!A:B,2,0)</f>
        <v>https://pubs.usgs.gov/periodicals/mcs2022/mcs2022-tungsten.pdf</v>
      </c>
    </row>
    <row r="374" spans="1:9" x14ac:dyDescent="0.3">
      <c r="A374" s="16" t="s">
        <v>197</v>
      </c>
      <c r="B374" s="8" t="s">
        <v>183</v>
      </c>
      <c r="C374" s="10">
        <v>500</v>
      </c>
      <c r="D374" s="10">
        <v>900</v>
      </c>
      <c r="E374" s="9">
        <v>52000</v>
      </c>
      <c r="F374" s="2">
        <f t="shared" si="15"/>
        <v>6.3759245090538128E-3</v>
      </c>
      <c r="G374" s="2">
        <f t="shared" si="16"/>
        <v>1.1353601614734452E-2</v>
      </c>
      <c r="H374" s="2">
        <f t="shared" si="17"/>
        <v>1.4068883417656448E-2</v>
      </c>
      <c r="I374" t="str">
        <f>VLOOKUP(A374,sources!A:B,2,0)</f>
        <v>https://pubs.usgs.gov/periodicals/mcs2022/mcs2022-tungsten.pdf</v>
      </c>
    </row>
    <row r="375" spans="1:9" x14ac:dyDescent="0.3">
      <c r="A375" s="16" t="s">
        <v>197</v>
      </c>
      <c r="B375" s="8" t="s">
        <v>97</v>
      </c>
      <c r="C375" s="9">
        <v>4500</v>
      </c>
      <c r="D375" s="9">
        <v>4500</v>
      </c>
      <c r="E375" s="9">
        <v>100000</v>
      </c>
      <c r="F375" s="2">
        <f t="shared" si="15"/>
        <v>5.7383320581484314E-2</v>
      </c>
      <c r="G375" s="2">
        <f t="shared" si="16"/>
        <v>5.6768008073672258E-2</v>
      </c>
      <c r="H375" s="2">
        <f t="shared" si="17"/>
        <v>2.7055545033954707E-2</v>
      </c>
      <c r="I375" t="str">
        <f>VLOOKUP(A375,sources!A:B,2,0)</f>
        <v>https://pubs.usgs.gov/periodicals/mcs2022/mcs2022-tungsten.pdf</v>
      </c>
    </row>
    <row r="376" spans="1:9" x14ac:dyDescent="0.3">
      <c r="A376" s="16" t="s">
        <v>197</v>
      </c>
      <c r="B376" s="8" t="s">
        <v>131</v>
      </c>
      <c r="C376" s="10">
        <v>960</v>
      </c>
      <c r="D376" s="9">
        <v>1200</v>
      </c>
      <c r="E376" s="9">
        <v>1200000</v>
      </c>
      <c r="F376" s="2">
        <f t="shared" si="15"/>
        <v>1.224177505738332E-2</v>
      </c>
      <c r="G376" s="2">
        <f t="shared" si="16"/>
        <v>1.5138135486312602E-2</v>
      </c>
      <c r="H376" s="2">
        <f t="shared" si="17"/>
        <v>0.32466654040745652</v>
      </c>
      <c r="I376" t="str">
        <f>VLOOKUP(A376,sources!A:B,2,0)</f>
        <v>https://pubs.usgs.gov/periodicals/mcs2022/mcs2022-tungsten.pdf</v>
      </c>
    </row>
    <row r="377" spans="1:9" x14ac:dyDescent="0.3">
      <c r="A377" s="16" t="s">
        <v>201</v>
      </c>
      <c r="B377" s="8" t="s">
        <v>82</v>
      </c>
      <c r="C377" s="10">
        <v>17</v>
      </c>
      <c r="D377" s="10">
        <v>0</v>
      </c>
      <c r="E377" s="10">
        <v>45</v>
      </c>
      <c r="F377" s="2">
        <f t="shared" si="15"/>
        <v>1.6234231309147511E-4</v>
      </c>
      <c r="G377" s="2">
        <f t="shared" si="16"/>
        <v>0</v>
      </c>
      <c r="H377" s="2">
        <f t="shared" si="17"/>
        <v>1.8621973929236499E-3</v>
      </c>
      <c r="I377" t="str">
        <f>VLOOKUP(A377,sources!A:B,2,0)</f>
        <v>https://pubs.usgs.gov/periodicals/mcs2022/mcs2022-vanadium.pdf</v>
      </c>
    </row>
    <row r="378" spans="1:9" x14ac:dyDescent="0.3">
      <c r="A378" s="16" t="s">
        <v>201</v>
      </c>
      <c r="B378" s="8" t="s">
        <v>83</v>
      </c>
      <c r="C378" s="10">
        <v>0</v>
      </c>
      <c r="D378" s="10">
        <v>0</v>
      </c>
      <c r="E378" s="9">
        <v>6000</v>
      </c>
      <c r="F378" s="2">
        <f t="shared" si="15"/>
        <v>0</v>
      </c>
      <c r="G378" s="2">
        <f t="shared" si="16"/>
        <v>0</v>
      </c>
      <c r="H378" s="2">
        <f t="shared" si="17"/>
        <v>0.24829298572315331</v>
      </c>
      <c r="I378" t="str">
        <f>VLOOKUP(A378,sources!A:B,2,0)</f>
        <v>https://pubs.usgs.gov/periodicals/mcs2022/mcs2022-vanadium.pdf</v>
      </c>
    </row>
    <row r="379" spans="1:9" x14ac:dyDescent="0.3">
      <c r="A379" s="16" t="s">
        <v>201</v>
      </c>
      <c r="B379" s="8" t="s">
        <v>108</v>
      </c>
      <c r="C379" s="9">
        <v>6620</v>
      </c>
      <c r="D379" s="9">
        <v>6700</v>
      </c>
      <c r="E379" s="10">
        <v>120</v>
      </c>
      <c r="F379" s="2">
        <f t="shared" si="15"/>
        <v>6.3218006627386192E-2</v>
      </c>
      <c r="G379" s="2">
        <f t="shared" si="16"/>
        <v>6.215213358070501E-2</v>
      </c>
      <c r="H379" s="2">
        <f t="shared" si="17"/>
        <v>4.9658597144630664E-3</v>
      </c>
      <c r="I379" t="str">
        <f>VLOOKUP(A379,sources!A:B,2,0)</f>
        <v>https://pubs.usgs.gov/periodicals/mcs2022/mcs2022-vanadium.pdf</v>
      </c>
    </row>
    <row r="380" spans="1:9" x14ac:dyDescent="0.3">
      <c r="A380" s="16" t="s">
        <v>201</v>
      </c>
      <c r="B380" s="8" t="s">
        <v>87</v>
      </c>
      <c r="C380" s="9">
        <v>70000</v>
      </c>
      <c r="D380" s="9">
        <v>73000</v>
      </c>
      <c r="E380" s="9">
        <v>9500</v>
      </c>
      <c r="F380" s="2">
        <f t="shared" si="15"/>
        <v>0.66846834802372113</v>
      </c>
      <c r="G380" s="2">
        <f t="shared" si="16"/>
        <v>0.67717996289424864</v>
      </c>
      <c r="H380" s="2">
        <f t="shared" si="17"/>
        <v>0.39313056072832608</v>
      </c>
      <c r="I380" t="str">
        <f>VLOOKUP(A380,sources!A:B,2,0)</f>
        <v>https://pubs.usgs.gov/periodicals/mcs2022/mcs2022-vanadium.pdf</v>
      </c>
    </row>
    <row r="381" spans="1:9" x14ac:dyDescent="0.3">
      <c r="A381" s="16" t="s">
        <v>201</v>
      </c>
      <c r="B381" s="8" t="s">
        <v>99</v>
      </c>
      <c r="C381" s="9">
        <v>19500</v>
      </c>
      <c r="D381" s="9">
        <v>19000</v>
      </c>
      <c r="E381" s="9">
        <v>5000</v>
      </c>
      <c r="F381" s="2">
        <f t="shared" si="15"/>
        <v>0.18621618266375087</v>
      </c>
      <c r="G381" s="2">
        <f t="shared" si="16"/>
        <v>0.17625231910946196</v>
      </c>
      <c r="H381" s="2">
        <f t="shared" si="17"/>
        <v>0.2069108214359611</v>
      </c>
      <c r="I381" t="str">
        <f>VLOOKUP(A381,sources!A:B,2,0)</f>
        <v>https://pubs.usgs.gov/periodicals/mcs2022/mcs2022-vanadium.pdf</v>
      </c>
    </row>
    <row r="382" spans="1:9" x14ac:dyDescent="0.3">
      <c r="A382" s="16" t="s">
        <v>201</v>
      </c>
      <c r="B382" s="8" t="s">
        <v>135</v>
      </c>
      <c r="C382" s="9">
        <v>8580</v>
      </c>
      <c r="D382" s="9">
        <v>9100</v>
      </c>
      <c r="E382" s="9">
        <v>3500</v>
      </c>
      <c r="F382" s="2">
        <f t="shared" si="15"/>
        <v>8.1935120372050377E-2</v>
      </c>
      <c r="G382" s="2">
        <f t="shared" si="16"/>
        <v>8.4415584415584416E-2</v>
      </c>
      <c r="H382" s="2">
        <f t="shared" si="17"/>
        <v>0.14483757500517278</v>
      </c>
      <c r="I382" t="str">
        <f>VLOOKUP(A382,sources!A:B,2,0)</f>
        <v>https://pubs.usgs.gov/periodicals/mcs2022/mcs2022-vanadium.pdf</v>
      </c>
    </row>
    <row r="383" spans="1:9" x14ac:dyDescent="0.3">
      <c r="A383" s="16" t="s">
        <v>202</v>
      </c>
      <c r="B383" s="8" t="s">
        <v>82</v>
      </c>
      <c r="C383" s="10">
        <v>718</v>
      </c>
      <c r="D383" s="10">
        <v>740</v>
      </c>
      <c r="E383" s="9">
        <v>9000</v>
      </c>
      <c r="F383" s="2">
        <f t="shared" si="15"/>
        <v>5.9679162164408613E-2</v>
      </c>
      <c r="G383" s="2">
        <f t="shared" si="16"/>
        <v>5.7587548638132292E-2</v>
      </c>
      <c r="H383" s="2">
        <f t="shared" si="17"/>
        <v>3.5856573705179286E-2</v>
      </c>
      <c r="I383" t="str">
        <f>VLOOKUP(A383,sources!A:B,2,0)</f>
        <v>https://pubs.usgs.gov/periodicals/mcs2022/mcs2022-zinc.pdf</v>
      </c>
    </row>
    <row r="384" spans="1:9" x14ac:dyDescent="0.3">
      <c r="A384" s="16" t="s">
        <v>202</v>
      </c>
      <c r="B384" s="8" t="s">
        <v>83</v>
      </c>
      <c r="C384" s="9">
        <v>1310</v>
      </c>
      <c r="D384" s="9">
        <v>1300</v>
      </c>
      <c r="E384" s="9">
        <v>69000</v>
      </c>
      <c r="F384" s="2">
        <f t="shared" si="15"/>
        <v>0.10888537943645582</v>
      </c>
      <c r="G384" s="2">
        <f t="shared" si="16"/>
        <v>0.10116731517509728</v>
      </c>
      <c r="H384" s="2">
        <f t="shared" si="17"/>
        <v>0.27490039840637448</v>
      </c>
      <c r="I384" t="str">
        <f>VLOOKUP(A384,sources!A:B,2,0)</f>
        <v>https://pubs.usgs.gov/periodicals/mcs2022/mcs2022-zinc.pdf</v>
      </c>
    </row>
    <row r="385" spans="1:9" x14ac:dyDescent="0.3">
      <c r="A385" s="16" t="s">
        <v>202</v>
      </c>
      <c r="B385" s="8" t="s">
        <v>84</v>
      </c>
      <c r="C385" s="10">
        <v>360</v>
      </c>
      <c r="D385" s="10">
        <v>490</v>
      </c>
      <c r="E385" s="9">
        <v>4800</v>
      </c>
      <c r="F385" s="2">
        <f t="shared" si="15"/>
        <v>2.9922699692461141E-2</v>
      </c>
      <c r="G385" s="2">
        <f t="shared" si="16"/>
        <v>3.8132295719844361E-2</v>
      </c>
      <c r="H385" s="2">
        <f t="shared" si="17"/>
        <v>1.9123505976095617E-2</v>
      </c>
      <c r="I385" t="str">
        <f>VLOOKUP(A385,sources!A:B,2,0)</f>
        <v>https://pubs.usgs.gov/periodicals/mcs2022/mcs2022-zinc.pdf</v>
      </c>
    </row>
    <row r="386" spans="1:9" x14ac:dyDescent="0.3">
      <c r="A386" s="16" t="s">
        <v>202</v>
      </c>
      <c r="B386" s="8" t="s">
        <v>86</v>
      </c>
      <c r="C386" s="10">
        <v>211</v>
      </c>
      <c r="D386" s="10">
        <v>260</v>
      </c>
      <c r="E386" s="9">
        <v>5400</v>
      </c>
      <c r="F386" s="2">
        <f t="shared" si="15"/>
        <v>1.7538026764192503E-2</v>
      </c>
      <c r="G386" s="2">
        <f t="shared" si="16"/>
        <v>2.0233463035019456E-2</v>
      </c>
      <c r="H386" s="2">
        <f t="shared" si="17"/>
        <v>2.1513944223107571E-2</v>
      </c>
      <c r="I386" t="str">
        <f>VLOOKUP(A386,sources!A:B,2,0)</f>
        <v>https://pubs.usgs.gov/periodicals/mcs2022/mcs2022-zinc.pdf</v>
      </c>
    </row>
    <row r="387" spans="1:9" x14ac:dyDescent="0.3">
      <c r="A387" s="16" t="s">
        <v>202</v>
      </c>
      <c r="B387" s="8" t="s">
        <v>87</v>
      </c>
      <c r="C387" s="9">
        <v>4060</v>
      </c>
      <c r="D387" s="9">
        <v>4200</v>
      </c>
      <c r="E387" s="9">
        <v>44000</v>
      </c>
      <c r="F387" s="2">
        <f t="shared" ref="F387:F394" si="18">C387/SUMIFS(C:C,A:A,A387)</f>
        <v>0.3374615576427562</v>
      </c>
      <c r="G387" s="2">
        <f t="shared" ref="G387:G394" si="19">D387/SUMIFS(D:D,$A:$A,$A387)</f>
        <v>0.32684824902723736</v>
      </c>
      <c r="H387" s="2">
        <f t="shared" ref="H387:H394" si="20">E387/SUMIFS(E:E,$A:$A,$A387)</f>
        <v>0.1752988047808765</v>
      </c>
      <c r="I387" t="str">
        <f>VLOOKUP(A387,sources!A:B,2,0)</f>
        <v>https://pubs.usgs.gov/periodicals/mcs2022/mcs2022-zinc.pdf</v>
      </c>
    </row>
    <row r="388" spans="1:9" x14ac:dyDescent="0.3">
      <c r="A388" s="16" t="s">
        <v>202</v>
      </c>
      <c r="B388" s="8" t="s">
        <v>123</v>
      </c>
      <c r="C388" s="10">
        <v>720</v>
      </c>
      <c r="D388" s="10">
        <v>810</v>
      </c>
      <c r="E388" s="9">
        <v>9100</v>
      </c>
      <c r="F388" s="2">
        <f t="shared" si="18"/>
        <v>5.9845399384922282E-2</v>
      </c>
      <c r="G388" s="2">
        <f t="shared" si="19"/>
        <v>6.3035019455252916E-2</v>
      </c>
      <c r="H388" s="2">
        <f t="shared" si="20"/>
        <v>3.6254980079681275E-2</v>
      </c>
      <c r="I388" t="str">
        <f>VLOOKUP(A388,sources!A:B,2,0)</f>
        <v>https://pubs.usgs.gov/periodicals/mcs2022/mcs2022-zinc.pdf</v>
      </c>
    </row>
    <row r="389" spans="1:9" x14ac:dyDescent="0.3">
      <c r="A389" s="16" t="s">
        <v>202</v>
      </c>
      <c r="B389" s="8" t="s">
        <v>91</v>
      </c>
      <c r="C389" s="10">
        <v>222</v>
      </c>
      <c r="D389" s="10">
        <v>220</v>
      </c>
      <c r="E389" s="9">
        <v>12000</v>
      </c>
      <c r="F389" s="2">
        <f t="shared" si="18"/>
        <v>1.8452331477017705E-2</v>
      </c>
      <c r="G389" s="2">
        <f t="shared" si="19"/>
        <v>1.7120622568093387E-2</v>
      </c>
      <c r="H389" s="2">
        <f t="shared" si="20"/>
        <v>4.7808764940239043E-2</v>
      </c>
      <c r="I389" t="str">
        <f>VLOOKUP(A389,sources!A:B,2,0)</f>
        <v>https://pubs.usgs.gov/periodicals/mcs2022/mcs2022-zinc.pdf</v>
      </c>
    </row>
    <row r="390" spans="1:9" x14ac:dyDescent="0.3">
      <c r="A390" s="16" t="s">
        <v>202</v>
      </c>
      <c r="B390" s="8" t="s">
        <v>93</v>
      </c>
      <c r="C390" s="10">
        <v>638</v>
      </c>
      <c r="D390" s="10">
        <v>720</v>
      </c>
      <c r="E390" s="9">
        <v>19000</v>
      </c>
      <c r="F390" s="2">
        <f t="shared" si="18"/>
        <v>5.3029673343861689E-2</v>
      </c>
      <c r="G390" s="2">
        <f t="shared" si="19"/>
        <v>5.6031128404669263E-2</v>
      </c>
      <c r="H390" s="2">
        <f t="shared" si="20"/>
        <v>7.5697211155378488E-2</v>
      </c>
      <c r="I390" t="str">
        <f>VLOOKUP(A390,sources!A:B,2,0)</f>
        <v>https://pubs.usgs.gov/periodicals/mcs2022/mcs2022-zinc.pdf</v>
      </c>
    </row>
    <row r="391" spans="1:9" x14ac:dyDescent="0.3">
      <c r="A391" s="16" t="s">
        <v>202</v>
      </c>
      <c r="B391" s="8" t="s">
        <v>106</v>
      </c>
      <c r="C391" s="9">
        <v>1330</v>
      </c>
      <c r="D391" s="9">
        <v>1600</v>
      </c>
      <c r="E391" s="9">
        <v>19000</v>
      </c>
      <c r="F391" s="2">
        <f t="shared" si="18"/>
        <v>0.11054775164159256</v>
      </c>
      <c r="G391" s="2">
        <f t="shared" si="19"/>
        <v>0.1245136186770428</v>
      </c>
      <c r="H391" s="2">
        <f t="shared" si="20"/>
        <v>7.5697211155378488E-2</v>
      </c>
      <c r="I391" t="str">
        <f>VLOOKUP(A391,sources!A:B,2,0)</f>
        <v>https://pubs.usgs.gov/periodicals/mcs2022/mcs2022-zinc.pdf</v>
      </c>
    </row>
    <row r="392" spans="1:9" x14ac:dyDescent="0.3">
      <c r="A392" s="16" t="s">
        <v>202</v>
      </c>
      <c r="B392" s="8" t="s">
        <v>99</v>
      </c>
      <c r="C392" s="10">
        <v>280</v>
      </c>
      <c r="D392" s="10">
        <v>280</v>
      </c>
      <c r="E392" s="9">
        <v>22000</v>
      </c>
      <c r="F392" s="2">
        <f t="shared" si="18"/>
        <v>2.327321087191422E-2</v>
      </c>
      <c r="G392" s="2">
        <f t="shared" si="19"/>
        <v>2.1789883268482489E-2</v>
      </c>
      <c r="H392" s="2">
        <f t="shared" si="20"/>
        <v>8.7649402390438252E-2</v>
      </c>
      <c r="I392" t="str">
        <f>VLOOKUP(A392,sources!A:B,2,0)</f>
        <v>https://pubs.usgs.gov/periodicals/mcs2022/mcs2022-zinc.pdf</v>
      </c>
    </row>
    <row r="393" spans="1:9" x14ac:dyDescent="0.3">
      <c r="A393" s="16" t="s">
        <v>202</v>
      </c>
      <c r="B393" s="8" t="s">
        <v>158</v>
      </c>
      <c r="C393" s="10">
        <v>232</v>
      </c>
      <c r="D393" s="10">
        <v>230</v>
      </c>
      <c r="E393" s="9">
        <v>3700</v>
      </c>
      <c r="F393" s="2">
        <f t="shared" si="18"/>
        <v>1.928351757958607E-2</v>
      </c>
      <c r="G393" s="2">
        <f t="shared" si="19"/>
        <v>1.7898832684824902E-2</v>
      </c>
      <c r="H393" s="2">
        <f t="shared" si="20"/>
        <v>1.4741035856573706E-2</v>
      </c>
      <c r="I393" t="str">
        <f>VLOOKUP(A393,sources!A:B,2,0)</f>
        <v>https://pubs.usgs.gov/periodicals/mcs2022/mcs2022-zinc.pdf</v>
      </c>
    </row>
    <row r="394" spans="1:9" x14ac:dyDescent="0.3">
      <c r="A394" s="16" t="s">
        <v>202</v>
      </c>
      <c r="B394" s="8" t="s">
        <v>131</v>
      </c>
      <c r="C394" s="9">
        <v>1950</v>
      </c>
      <c r="D394" s="9">
        <v>2000</v>
      </c>
      <c r="E394" s="9">
        <v>34000</v>
      </c>
      <c r="F394" s="2">
        <f t="shared" si="18"/>
        <v>0.16208129000083119</v>
      </c>
      <c r="G394" s="2">
        <f t="shared" si="19"/>
        <v>0.1556420233463035</v>
      </c>
      <c r="H394" s="2">
        <f t="shared" si="20"/>
        <v>0.13545816733067728</v>
      </c>
      <c r="I394" t="str">
        <f>VLOOKUP(A394,sources!A:B,2,0)</f>
        <v>https://pubs.usgs.gov/periodicals/mcs2022/mcs2022-zinc.pdf</v>
      </c>
    </row>
    <row r="395" spans="1:9" x14ac:dyDescent="0.3">
      <c r="F395" s="2"/>
      <c r="G395" s="2"/>
    </row>
    <row r="396" spans="1:9" x14ac:dyDescent="0.3">
      <c r="F396" s="2"/>
      <c r="G396" s="2"/>
    </row>
    <row r="397" spans="1:9" x14ac:dyDescent="0.3">
      <c r="F397" s="2"/>
      <c r="G397" s="2"/>
    </row>
    <row r="398" spans="1:9" x14ac:dyDescent="0.3">
      <c r="F398" s="2"/>
      <c r="G398" s="2"/>
    </row>
    <row r="399" spans="1:9" x14ac:dyDescent="0.3">
      <c r="F399" s="2"/>
      <c r="G399" s="2"/>
    </row>
    <row r="400" spans="1:9" x14ac:dyDescent="0.3">
      <c r="F400" s="2"/>
      <c r="G400" s="2"/>
    </row>
    <row r="401" spans="6:7" x14ac:dyDescent="0.3">
      <c r="F401" s="2"/>
      <c r="G401" s="2"/>
    </row>
    <row r="402" spans="6:7" x14ac:dyDescent="0.3">
      <c r="F402" s="2"/>
      <c r="G402" s="2"/>
    </row>
    <row r="403" spans="6:7" x14ac:dyDescent="0.3">
      <c r="F403" s="2"/>
      <c r="G403" s="2"/>
    </row>
    <row r="404" spans="6:7" x14ac:dyDescent="0.3">
      <c r="F404" s="2"/>
      <c r="G404" s="2"/>
    </row>
    <row r="405" spans="6:7" x14ac:dyDescent="0.3">
      <c r="F405" s="2"/>
      <c r="G405" s="2"/>
    </row>
    <row r="406" spans="6:7" x14ac:dyDescent="0.3">
      <c r="F406" s="2"/>
      <c r="G406" s="2"/>
    </row>
    <row r="407" spans="6:7" x14ac:dyDescent="0.3">
      <c r="F407" s="2"/>
      <c r="G407" s="2"/>
    </row>
    <row r="408" spans="6:7" x14ac:dyDescent="0.3">
      <c r="F408" s="2"/>
      <c r="G408" s="2"/>
    </row>
    <row r="409" spans="6:7" x14ac:dyDescent="0.3">
      <c r="F409" s="2"/>
      <c r="G409" s="2"/>
    </row>
    <row r="410" spans="6:7" x14ac:dyDescent="0.3">
      <c r="F410" s="2"/>
      <c r="G410" s="2"/>
    </row>
    <row r="411" spans="6:7" x14ac:dyDescent="0.3">
      <c r="F411" s="2"/>
      <c r="G411" s="2"/>
    </row>
    <row r="412" spans="6:7" x14ac:dyDescent="0.3">
      <c r="F412" s="2"/>
      <c r="G412" s="2"/>
    </row>
    <row r="413" spans="6:7" x14ac:dyDescent="0.3">
      <c r="F413" s="2"/>
      <c r="G413" s="2"/>
    </row>
    <row r="414" spans="6:7" x14ac:dyDescent="0.3">
      <c r="F414" s="2"/>
      <c r="G414" s="2"/>
    </row>
    <row r="415" spans="6:7" x14ac:dyDescent="0.3">
      <c r="F415" s="2"/>
      <c r="G415" s="2"/>
    </row>
    <row r="416" spans="6:7" x14ac:dyDescent="0.3">
      <c r="F416" s="2"/>
      <c r="G416" s="2"/>
    </row>
    <row r="417" spans="6:7" x14ac:dyDescent="0.3">
      <c r="F417" s="2"/>
      <c r="G417" s="2"/>
    </row>
    <row r="418" spans="6:7" x14ac:dyDescent="0.3">
      <c r="F418" s="2"/>
      <c r="G418" s="2"/>
    </row>
    <row r="419" spans="6:7" x14ac:dyDescent="0.3">
      <c r="F419" s="2"/>
      <c r="G419" s="2"/>
    </row>
    <row r="420" spans="6:7" x14ac:dyDescent="0.3">
      <c r="F420" s="2"/>
      <c r="G420" s="2"/>
    </row>
    <row r="421" spans="6:7" x14ac:dyDescent="0.3">
      <c r="F421" s="2"/>
      <c r="G421" s="2"/>
    </row>
    <row r="422" spans="6:7" x14ac:dyDescent="0.3">
      <c r="F422" s="2"/>
      <c r="G422" s="2"/>
    </row>
    <row r="423" spans="6:7" x14ac:dyDescent="0.3">
      <c r="F423" s="2"/>
      <c r="G423" s="2"/>
    </row>
    <row r="424" spans="6:7" x14ac:dyDescent="0.3">
      <c r="F424" s="2"/>
      <c r="G424" s="2"/>
    </row>
    <row r="425" spans="6:7" x14ac:dyDescent="0.3">
      <c r="F425" s="2"/>
      <c r="G425" s="2"/>
    </row>
    <row r="426" spans="6:7" x14ac:dyDescent="0.3">
      <c r="F426" s="2"/>
      <c r="G426" s="2"/>
    </row>
    <row r="427" spans="6:7" x14ac:dyDescent="0.3">
      <c r="F427" s="2"/>
      <c r="G427" s="2"/>
    </row>
    <row r="428" spans="6:7" x14ac:dyDescent="0.3">
      <c r="F428" s="2"/>
      <c r="G428" s="2"/>
    </row>
    <row r="429" spans="6:7" x14ac:dyDescent="0.3">
      <c r="F429" s="2"/>
      <c r="G429" s="2"/>
    </row>
    <row r="430" spans="6:7" x14ac:dyDescent="0.3">
      <c r="F430" s="2"/>
      <c r="G430" s="2"/>
    </row>
    <row r="431" spans="6:7" x14ac:dyDescent="0.3">
      <c r="F431" s="2"/>
      <c r="G431" s="2"/>
    </row>
    <row r="432" spans="6:7" x14ac:dyDescent="0.3">
      <c r="F432" s="2"/>
      <c r="G432" s="2"/>
    </row>
    <row r="433" spans="6:7" x14ac:dyDescent="0.3">
      <c r="F433" s="2"/>
      <c r="G433" s="2"/>
    </row>
    <row r="434" spans="6:7" x14ac:dyDescent="0.3">
      <c r="F434" s="2"/>
      <c r="G434" s="2"/>
    </row>
    <row r="435" spans="6:7" x14ac:dyDescent="0.3">
      <c r="F435" s="2"/>
      <c r="G435" s="2"/>
    </row>
    <row r="436" spans="6:7" x14ac:dyDescent="0.3">
      <c r="F436" s="2"/>
      <c r="G436" s="2"/>
    </row>
    <row r="437" spans="6:7" x14ac:dyDescent="0.3">
      <c r="F437" s="2"/>
      <c r="G437" s="2"/>
    </row>
    <row r="438" spans="6:7" x14ac:dyDescent="0.3">
      <c r="F438" s="2"/>
      <c r="G438" s="2"/>
    </row>
    <row r="439" spans="6:7" x14ac:dyDescent="0.3">
      <c r="F439" s="2"/>
      <c r="G439" s="2"/>
    </row>
    <row r="440" spans="6:7" x14ac:dyDescent="0.3">
      <c r="F440" s="2"/>
      <c r="G440" s="2"/>
    </row>
    <row r="441" spans="6:7" x14ac:dyDescent="0.3">
      <c r="F441" s="2"/>
      <c r="G441" s="2"/>
    </row>
    <row r="442" spans="6:7" x14ac:dyDescent="0.3">
      <c r="F442" s="2"/>
      <c r="G442" s="2"/>
    </row>
    <row r="443" spans="6:7" x14ac:dyDescent="0.3">
      <c r="F443" s="2"/>
      <c r="G443" s="2"/>
    </row>
    <row r="444" spans="6:7" x14ac:dyDescent="0.3">
      <c r="F444" s="2"/>
      <c r="G444" s="2"/>
    </row>
    <row r="445" spans="6:7" x14ac:dyDescent="0.3">
      <c r="F445" s="2"/>
      <c r="G445" s="2"/>
    </row>
    <row r="446" spans="6:7" x14ac:dyDescent="0.3">
      <c r="F446" s="2"/>
      <c r="G446" s="2"/>
    </row>
    <row r="447" spans="6:7" x14ac:dyDescent="0.3">
      <c r="F447" s="2"/>
      <c r="G447" s="2"/>
    </row>
    <row r="448" spans="6:7" x14ac:dyDescent="0.3">
      <c r="F448" s="2"/>
      <c r="G448" s="2"/>
    </row>
    <row r="449" spans="6:7" x14ac:dyDescent="0.3">
      <c r="F449" s="2"/>
      <c r="G449" s="2"/>
    </row>
    <row r="450" spans="6:7" x14ac:dyDescent="0.3">
      <c r="F450" s="2"/>
      <c r="G450" s="2"/>
    </row>
    <row r="451" spans="6:7" x14ac:dyDescent="0.3">
      <c r="F451" s="2"/>
      <c r="G451" s="2"/>
    </row>
    <row r="452" spans="6:7" x14ac:dyDescent="0.3">
      <c r="F452" s="2"/>
      <c r="G452" s="2"/>
    </row>
    <row r="453" spans="6:7" x14ac:dyDescent="0.3">
      <c r="F453" s="2"/>
      <c r="G453" s="2"/>
    </row>
    <row r="454" spans="6:7" x14ac:dyDescent="0.3">
      <c r="F454" s="2"/>
      <c r="G454" s="2"/>
    </row>
    <row r="455" spans="6:7" x14ac:dyDescent="0.3">
      <c r="F455" s="2"/>
      <c r="G455" s="2"/>
    </row>
    <row r="456" spans="6:7" x14ac:dyDescent="0.3">
      <c r="F456" s="2"/>
      <c r="G456" s="2"/>
    </row>
    <row r="457" spans="6:7" x14ac:dyDescent="0.3">
      <c r="F457" s="2"/>
      <c r="G457" s="2"/>
    </row>
    <row r="458" spans="6:7" x14ac:dyDescent="0.3">
      <c r="F458" s="2"/>
      <c r="G458" s="2"/>
    </row>
    <row r="459" spans="6:7" x14ac:dyDescent="0.3">
      <c r="F459" s="2"/>
      <c r="G459" s="2"/>
    </row>
    <row r="460" spans="6:7" x14ac:dyDescent="0.3">
      <c r="F460" s="2"/>
      <c r="G460" s="2"/>
    </row>
    <row r="461" spans="6:7" x14ac:dyDescent="0.3">
      <c r="F461" s="2"/>
      <c r="G461" s="2"/>
    </row>
    <row r="462" spans="6:7" x14ac:dyDescent="0.3">
      <c r="F462" s="2"/>
      <c r="G462" s="2"/>
    </row>
    <row r="463" spans="6:7" x14ac:dyDescent="0.3">
      <c r="F463" s="2"/>
      <c r="G463" s="2"/>
    </row>
    <row r="464" spans="6:7" x14ac:dyDescent="0.3">
      <c r="F464" s="2"/>
      <c r="G464" s="2"/>
    </row>
    <row r="465" spans="6:7" x14ac:dyDescent="0.3">
      <c r="F465" s="2"/>
      <c r="G465" s="2"/>
    </row>
    <row r="466" spans="6:7" x14ac:dyDescent="0.3">
      <c r="F466" s="2"/>
      <c r="G466" s="2"/>
    </row>
    <row r="467" spans="6:7" x14ac:dyDescent="0.3">
      <c r="F467" s="2"/>
      <c r="G467" s="2"/>
    </row>
    <row r="468" spans="6:7" x14ac:dyDescent="0.3">
      <c r="F468" s="2"/>
      <c r="G4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95B-8752-4F62-BC52-50F061784F2E}">
  <dimension ref="A1:B38"/>
  <sheetViews>
    <sheetView workbookViewId="0">
      <selection activeCell="B23" sqref="B23"/>
    </sheetView>
  </sheetViews>
  <sheetFormatPr defaultRowHeight="14.4" x14ac:dyDescent="0.3"/>
  <cols>
    <col min="1" max="1" width="11.5546875" bestFit="1" customWidth="1"/>
  </cols>
  <sheetData>
    <row r="1" spans="1:2" x14ac:dyDescent="0.3">
      <c r="A1" t="s">
        <v>60</v>
      </c>
      <c r="B1" s="11" t="s">
        <v>61</v>
      </c>
    </row>
    <row r="2" spans="1:2" x14ac:dyDescent="0.3">
      <c r="A2" t="s">
        <v>40</v>
      </c>
      <c r="B2" s="11" t="s">
        <v>41</v>
      </c>
    </row>
    <row r="3" spans="1:2" x14ac:dyDescent="0.3">
      <c r="A3" t="s">
        <v>10</v>
      </c>
      <c r="B3" s="11" t="s">
        <v>11</v>
      </c>
    </row>
    <row r="4" spans="1:2" x14ac:dyDescent="0.3">
      <c r="A4" t="s">
        <v>80</v>
      </c>
      <c r="B4" s="11" t="s">
        <v>81</v>
      </c>
    </row>
    <row r="5" spans="1:2" x14ac:dyDescent="0.3">
      <c r="A5" t="s">
        <v>12</v>
      </c>
      <c r="B5" s="11" t="s">
        <v>13</v>
      </c>
    </row>
    <row r="6" spans="1:2" x14ac:dyDescent="0.3">
      <c r="A6" t="s">
        <v>44</v>
      </c>
      <c r="B6" s="11" t="s">
        <v>45</v>
      </c>
    </row>
    <row r="7" spans="1:2" x14ac:dyDescent="0.3">
      <c r="A7" t="s">
        <v>54</v>
      </c>
      <c r="B7" s="11" t="s">
        <v>55</v>
      </c>
    </row>
    <row r="8" spans="1:2" x14ac:dyDescent="0.3">
      <c r="A8" t="s">
        <v>24</v>
      </c>
      <c r="B8" s="11" t="s">
        <v>25</v>
      </c>
    </row>
    <row r="9" spans="1:2" x14ac:dyDescent="0.3">
      <c r="A9" t="s">
        <v>29</v>
      </c>
      <c r="B9" s="11" t="s">
        <v>28</v>
      </c>
    </row>
    <row r="10" spans="1:2" x14ac:dyDescent="0.3">
      <c r="A10" t="s">
        <v>32</v>
      </c>
      <c r="B10" s="11" t="s">
        <v>33</v>
      </c>
    </row>
    <row r="11" spans="1:2" x14ac:dyDescent="0.3">
      <c r="A11" t="s">
        <v>36</v>
      </c>
      <c r="B11" s="11" t="s">
        <v>37</v>
      </c>
    </row>
    <row r="12" spans="1:2" x14ac:dyDescent="0.3">
      <c r="A12" t="s">
        <v>39</v>
      </c>
      <c r="B12" s="11" t="s">
        <v>38</v>
      </c>
    </row>
    <row r="13" spans="1:2" x14ac:dyDescent="0.3">
      <c r="A13" t="s">
        <v>74</v>
      </c>
      <c r="B13" s="11" t="s">
        <v>75</v>
      </c>
    </row>
    <row r="14" spans="1:2" x14ac:dyDescent="0.3">
      <c r="A14" t="s">
        <v>8</v>
      </c>
      <c r="B14" s="11" t="s">
        <v>9</v>
      </c>
    </row>
    <row r="15" spans="1:2" x14ac:dyDescent="0.3">
      <c r="A15" t="s">
        <v>56</v>
      </c>
      <c r="B15" s="11" t="s">
        <v>57</v>
      </c>
    </row>
    <row r="16" spans="1:2" x14ac:dyDescent="0.3">
      <c r="A16" t="s">
        <v>64</v>
      </c>
      <c r="B16" s="11" t="s">
        <v>65</v>
      </c>
    </row>
    <row r="17" spans="1:2" x14ac:dyDescent="0.3">
      <c r="A17" t="s">
        <v>78</v>
      </c>
      <c r="B17" s="11" t="s">
        <v>79</v>
      </c>
    </row>
    <row r="18" spans="1:2" x14ac:dyDescent="0.3">
      <c r="A18" t="s">
        <v>6</v>
      </c>
      <c r="B18" s="11" t="s">
        <v>7</v>
      </c>
    </row>
    <row r="19" spans="1:2" x14ac:dyDescent="0.3">
      <c r="A19" t="s">
        <v>27</v>
      </c>
      <c r="B19" s="11" t="s">
        <v>26</v>
      </c>
    </row>
    <row r="20" spans="1:2" x14ac:dyDescent="0.3">
      <c r="A20" t="s">
        <v>77</v>
      </c>
      <c r="B20" s="11" t="s">
        <v>76</v>
      </c>
    </row>
    <row r="21" spans="1:2" x14ac:dyDescent="0.3">
      <c r="A21" t="s">
        <v>51</v>
      </c>
      <c r="B21" s="11" t="s">
        <v>50</v>
      </c>
    </row>
    <row r="22" spans="1:2" x14ac:dyDescent="0.3">
      <c r="A22" t="s">
        <v>30</v>
      </c>
      <c r="B22" s="11" t="s">
        <v>31</v>
      </c>
    </row>
    <row r="23" spans="1:2" x14ac:dyDescent="0.3">
      <c r="A23" t="s">
        <v>48</v>
      </c>
      <c r="B23" s="11" t="s">
        <v>49</v>
      </c>
    </row>
    <row r="24" spans="1:2" x14ac:dyDescent="0.3">
      <c r="A24" t="s">
        <v>15</v>
      </c>
      <c r="B24" s="11" t="s">
        <v>14</v>
      </c>
    </row>
    <row r="25" spans="1:2" x14ac:dyDescent="0.3">
      <c r="A25" t="s">
        <v>72</v>
      </c>
      <c r="B25" s="11" t="s">
        <v>73</v>
      </c>
    </row>
    <row r="26" spans="1:2" x14ac:dyDescent="0.3">
      <c r="A26" t="s">
        <v>71</v>
      </c>
      <c r="B26" s="11" t="s">
        <v>70</v>
      </c>
    </row>
    <row r="27" spans="1:2" x14ac:dyDescent="0.3">
      <c r="A27" t="s">
        <v>43</v>
      </c>
      <c r="B27" s="11" t="s">
        <v>42</v>
      </c>
    </row>
    <row r="28" spans="1:2" x14ac:dyDescent="0.3">
      <c r="A28" t="s">
        <v>17</v>
      </c>
      <c r="B28" s="11" t="s">
        <v>16</v>
      </c>
    </row>
    <row r="29" spans="1:2" x14ac:dyDescent="0.3">
      <c r="A29" t="s">
        <v>52</v>
      </c>
      <c r="B29" s="11" t="s">
        <v>53</v>
      </c>
    </row>
    <row r="30" spans="1:2" x14ac:dyDescent="0.3">
      <c r="A30" t="s">
        <v>46</v>
      </c>
      <c r="B30" s="11" t="s">
        <v>47</v>
      </c>
    </row>
    <row r="31" spans="1:2" x14ac:dyDescent="0.3">
      <c r="A31" t="s">
        <v>18</v>
      </c>
      <c r="B31" s="11" t="s">
        <v>19</v>
      </c>
    </row>
    <row r="32" spans="1:2" x14ac:dyDescent="0.3">
      <c r="A32" t="s">
        <v>66</v>
      </c>
      <c r="B32" s="11" t="s">
        <v>67</v>
      </c>
    </row>
    <row r="33" spans="1:2" x14ac:dyDescent="0.3">
      <c r="A33" t="s">
        <v>63</v>
      </c>
      <c r="B33" s="11" t="s">
        <v>62</v>
      </c>
    </row>
    <row r="34" spans="1:2" x14ac:dyDescent="0.3">
      <c r="A34" t="s">
        <v>59</v>
      </c>
      <c r="B34" s="11" t="s">
        <v>58</v>
      </c>
    </row>
    <row r="35" spans="1:2" x14ac:dyDescent="0.3">
      <c r="A35" t="s">
        <v>20</v>
      </c>
      <c r="B35" s="11" t="s">
        <v>21</v>
      </c>
    </row>
    <row r="36" spans="1:2" x14ac:dyDescent="0.3">
      <c r="A36" t="s">
        <v>68</v>
      </c>
      <c r="B36" s="11" t="s">
        <v>69</v>
      </c>
    </row>
    <row r="37" spans="1:2" x14ac:dyDescent="0.3">
      <c r="A37" t="s">
        <v>23</v>
      </c>
      <c r="B37" s="11" t="s">
        <v>22</v>
      </c>
    </row>
    <row r="38" spans="1:2" x14ac:dyDescent="0.3">
      <c r="A38" t="s">
        <v>35</v>
      </c>
      <c r="B38" s="11" t="s">
        <v>34</v>
      </c>
    </row>
  </sheetData>
  <sortState xmlns:xlrd2="http://schemas.microsoft.com/office/spreadsheetml/2017/richdata2" ref="A1:B38">
    <sortCondition ref="A38"/>
  </sortState>
  <hyperlinks>
    <hyperlink ref="B18" r:id="rId1" xr:uid="{5BF2A8DF-B3A8-45C5-9CA5-46B44EFC3366}"/>
    <hyperlink ref="B14" r:id="rId2" xr:uid="{26C4F087-9869-4173-A502-12F8A8C9F6EE}"/>
    <hyperlink ref="B3" r:id="rId3" xr:uid="{2103F12C-2D40-4046-A413-D873E946A01F}"/>
    <hyperlink ref="B5" r:id="rId4" xr:uid="{467CB115-A4BC-43FF-970F-1BEE3F900235}"/>
    <hyperlink ref="B24" r:id="rId5" xr:uid="{1788F669-04E4-4731-A7A0-8C24089F7E20}"/>
    <hyperlink ref="B28" r:id="rId6" xr:uid="{C77D94F9-4287-4E14-AF92-4558CB43CB60}"/>
    <hyperlink ref="B31" r:id="rId7" xr:uid="{ADDBA0AE-8F8E-4480-B9F7-9A1327A16701}"/>
    <hyperlink ref="B35" r:id="rId8" xr:uid="{B9AA4742-66D7-44C6-B773-15A784D28883}"/>
    <hyperlink ref="B37" r:id="rId9" xr:uid="{6BA8F694-E95D-438D-8C72-08DE0AFCFB86}"/>
    <hyperlink ref="B8" r:id="rId10" xr:uid="{1876E351-08AF-4D34-AC2B-D4D226F6AE09}"/>
    <hyperlink ref="B19" r:id="rId11" xr:uid="{6EC335ED-B557-444D-AEB3-71E632728877}"/>
    <hyperlink ref="B9" r:id="rId12" xr:uid="{EDE803AE-5FEA-43C6-91A6-CC8E5CE640A6}"/>
    <hyperlink ref="B22" r:id="rId13" xr:uid="{0648EBDA-B2C6-4482-BE29-2C3B74504725}"/>
    <hyperlink ref="B10" r:id="rId14" xr:uid="{AA2B901C-1C9C-4501-A812-DB5654C6DF6F}"/>
    <hyperlink ref="B38" r:id="rId15" xr:uid="{A6B05A91-9654-40E0-A04B-E4CADF0705AA}"/>
    <hyperlink ref="B11" r:id="rId16" xr:uid="{8307CD88-5608-4F1F-AE3E-039248FC50F1}"/>
    <hyperlink ref="B12" r:id="rId17" xr:uid="{1BF2C0EE-FD9C-4309-B802-D1EEAF46844F}"/>
    <hyperlink ref="B2" r:id="rId18" xr:uid="{C5FAB63D-1751-45F8-B2FC-7C28E23D30B5}"/>
    <hyperlink ref="B27" r:id="rId19" xr:uid="{388CB4F9-3297-419E-AC8A-59B8E4D7162E}"/>
    <hyperlink ref="B6" r:id="rId20" xr:uid="{6A798953-7E6A-42ED-A504-F327610CC5BC}"/>
    <hyperlink ref="B30" r:id="rId21" xr:uid="{15FB2E99-F653-4FEF-A27E-98D2A9E5D5B0}"/>
    <hyperlink ref="B23" r:id="rId22" xr:uid="{9B9400DC-5331-438F-8630-AA16040A4A55}"/>
    <hyperlink ref="B21" r:id="rId23" xr:uid="{BA0C869A-6378-4CCD-9CC5-DA7EB1AA9DA8}"/>
    <hyperlink ref="B29" r:id="rId24" xr:uid="{9F85C53F-098C-4A21-81E0-7A15B6A9C964}"/>
    <hyperlink ref="B7" r:id="rId25" xr:uid="{87BC0047-EBF1-4F39-A05C-2311070CE05A}"/>
    <hyperlink ref="B15" r:id="rId26" xr:uid="{1BDF0ABB-0B9C-466A-BA13-4F5F6FBD9210}"/>
    <hyperlink ref="B34" r:id="rId27" xr:uid="{5579B9B7-23DE-449F-BC14-0B5950245194}"/>
    <hyperlink ref="B1" r:id="rId28" xr:uid="{CDA70D97-4225-4033-97D9-8212EA413DEC}"/>
    <hyperlink ref="B33" r:id="rId29" xr:uid="{67C56F0F-E86E-4689-9408-6E90AD5CE547}"/>
    <hyperlink ref="B16" r:id="rId30" xr:uid="{8A7D73F8-3845-4886-AB50-DFF19FFAFAC0}"/>
    <hyperlink ref="B32" r:id="rId31" xr:uid="{FCE6A0A6-36DE-453C-953D-E83885D456D9}"/>
    <hyperlink ref="B36" r:id="rId32" xr:uid="{A0758BFA-FA0E-458A-9447-AF24EFCF6B31}"/>
    <hyperlink ref="B26" r:id="rId33" xr:uid="{04954C63-EC1B-4B42-BEAA-1CACAC260172}"/>
    <hyperlink ref="B25" r:id="rId34" xr:uid="{A3153831-60D8-4B21-A966-F2B03C49943C}"/>
    <hyperlink ref="B13" r:id="rId35" xr:uid="{0586DEEF-DE38-4ACF-9D88-AF81894D04F7}"/>
    <hyperlink ref="B20" r:id="rId36" xr:uid="{5177F1A1-A560-40F9-BEB0-EAAE68A16A3F}"/>
    <hyperlink ref="B17" r:id="rId37" xr:uid="{B5ED4906-0CE8-4549-A264-3DC34721195F}"/>
    <hyperlink ref="B4" r:id="rId38" xr:uid="{477AC440-DFB3-4898-8D3C-F0C845A60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jivahn moradian</dc:creator>
  <cp:lastModifiedBy>jivah</cp:lastModifiedBy>
  <dcterms:created xsi:type="dcterms:W3CDTF">2015-06-05T18:19:34Z</dcterms:created>
  <dcterms:modified xsi:type="dcterms:W3CDTF">2022-07-30T20:05:29Z</dcterms:modified>
</cp:coreProperties>
</file>