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ka\Desktop\"/>
    </mc:Choice>
  </mc:AlternateContent>
  <xr:revisionPtr revIDLastSave="0" documentId="13_ncr:1_{04A1F0E4-2A8F-4645-BEFD-C14CEFD991AF}" xr6:coauthVersionLast="47" xr6:coauthVersionMax="47" xr10:uidLastSave="{00000000-0000-0000-0000-000000000000}"/>
  <bookViews>
    <workbookView xWindow="-108" yWindow="-108" windowWidth="23256" windowHeight="12576" activeTab="1" xr2:uid="{BB2BC9AE-BC8B-4A7D-89E3-5BAD44FF051B}"/>
  </bookViews>
  <sheets>
    <sheet name="Příklad 1" sheetId="2" r:id="rId1"/>
    <sheet name="Příklad 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6" i="3" l="1"/>
  <c r="C45" i="3"/>
  <c r="C44" i="3"/>
  <c r="C43" i="3"/>
  <c r="C42" i="3"/>
  <c r="C36" i="3"/>
  <c r="C39" i="3"/>
  <c r="C38" i="3"/>
  <c r="C37" i="3"/>
  <c r="C40" i="3"/>
  <c r="X15" i="3"/>
  <c r="X16" i="3"/>
  <c r="X17" i="3"/>
  <c r="X18" i="3"/>
  <c r="X19" i="3"/>
  <c r="X20" i="3"/>
  <c r="Y20" i="3" s="1"/>
  <c r="X21" i="3"/>
  <c r="X22" i="3"/>
  <c r="Y22" i="3" s="1"/>
  <c r="X23" i="3"/>
  <c r="X24" i="3"/>
  <c r="X25" i="3"/>
  <c r="X26" i="3"/>
  <c r="Y26" i="3" s="1"/>
  <c r="X27" i="3"/>
  <c r="X28" i="3"/>
  <c r="Y28" i="3" s="1"/>
  <c r="X29" i="3"/>
  <c r="Y18" i="3"/>
  <c r="Y27" i="3"/>
  <c r="Y29" i="3"/>
  <c r="V18" i="3"/>
  <c r="V21" i="3"/>
  <c r="V23" i="3"/>
  <c r="V25" i="3"/>
  <c r="V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14" i="3"/>
  <c r="R15" i="3"/>
  <c r="R16" i="3"/>
  <c r="R17" i="3"/>
  <c r="R18" i="3"/>
  <c r="R19" i="3"/>
  <c r="R20" i="3"/>
  <c r="R21" i="3"/>
  <c r="R22" i="3"/>
  <c r="R23" i="3"/>
  <c r="R24" i="3"/>
  <c r="R25" i="3"/>
  <c r="R26" i="3"/>
  <c r="R27" i="3"/>
  <c r="R28" i="3"/>
  <c r="R29" i="3"/>
  <c r="P26" i="3"/>
  <c r="P15" i="3"/>
  <c r="P16" i="3"/>
  <c r="P17" i="3"/>
  <c r="P18" i="3"/>
  <c r="P19" i="3"/>
  <c r="P20" i="3"/>
  <c r="P21" i="3"/>
  <c r="P22" i="3"/>
  <c r="P23" i="3"/>
  <c r="P24" i="3"/>
  <c r="P25" i="3"/>
  <c r="P27" i="3"/>
  <c r="P28" i="3"/>
  <c r="P29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U29" i="3"/>
  <c r="V29" i="3" s="1"/>
  <c r="U28" i="3"/>
  <c r="V28" i="3" s="1"/>
  <c r="U27" i="3"/>
  <c r="V27" i="3" s="1"/>
  <c r="U26" i="3"/>
  <c r="V26" i="3" s="1"/>
  <c r="Y25" i="3"/>
  <c r="U25" i="3"/>
  <c r="Y24" i="3"/>
  <c r="U24" i="3"/>
  <c r="V24" i="3" s="1"/>
  <c r="Y23" i="3"/>
  <c r="U23" i="3"/>
  <c r="U22" i="3"/>
  <c r="V22" i="3" s="1"/>
  <c r="Y21" i="3"/>
  <c r="U21" i="3"/>
  <c r="U20" i="3"/>
  <c r="V20" i="3" s="1"/>
  <c r="Y19" i="3"/>
  <c r="U19" i="3"/>
  <c r="V19" i="3" s="1"/>
  <c r="U18" i="3"/>
  <c r="Y17" i="3"/>
  <c r="U17" i="3"/>
  <c r="V17" i="3" s="1"/>
  <c r="Y16" i="3"/>
  <c r="U16" i="3"/>
  <c r="V16" i="3" s="1"/>
  <c r="Y15" i="3"/>
  <c r="U15" i="3"/>
  <c r="V15" i="3" s="1"/>
  <c r="X14" i="3"/>
  <c r="Y14" i="3" s="1"/>
  <c r="U14" i="3"/>
  <c r="R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D14" i="3"/>
  <c r="M14" i="3" s="1"/>
  <c r="D28" i="3"/>
  <c r="D29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O14" i="3"/>
  <c r="L14" i="3"/>
  <c r="I14" i="3"/>
  <c r="F14" i="3"/>
  <c r="C27" i="2"/>
  <c r="C26" i="2"/>
  <c r="C25" i="2"/>
  <c r="P11" i="2"/>
  <c r="P12" i="2"/>
  <c r="P14" i="2"/>
  <c r="P15" i="2"/>
  <c r="P16" i="2"/>
  <c r="P17" i="2"/>
  <c r="P18" i="2"/>
  <c r="P19" i="2"/>
  <c r="P20" i="2"/>
  <c r="P21" i="2"/>
  <c r="P22" i="2"/>
  <c r="P13" i="2"/>
  <c r="M12" i="2"/>
  <c r="M13" i="2"/>
  <c r="M14" i="2"/>
  <c r="M15" i="2"/>
  <c r="M16" i="2"/>
  <c r="M17" i="2"/>
  <c r="M18" i="2"/>
  <c r="M19" i="2"/>
  <c r="M20" i="2"/>
  <c r="M21" i="2"/>
  <c r="M22" i="2"/>
  <c r="M11" i="2"/>
  <c r="L11" i="2"/>
  <c r="O22" i="2"/>
  <c r="O21" i="2"/>
  <c r="O20" i="2"/>
  <c r="O19" i="2"/>
  <c r="O18" i="2"/>
  <c r="O17" i="2"/>
  <c r="O16" i="2"/>
  <c r="O15" i="2"/>
  <c r="O14" i="2"/>
  <c r="O13" i="2"/>
  <c r="O12" i="2"/>
  <c r="O11" i="2"/>
  <c r="L22" i="2"/>
  <c r="L21" i="2"/>
  <c r="L20" i="2"/>
  <c r="L19" i="2"/>
  <c r="L18" i="2"/>
  <c r="L17" i="2"/>
  <c r="L16" i="2"/>
  <c r="L15" i="2"/>
  <c r="L14" i="2"/>
  <c r="L13" i="2"/>
  <c r="L12" i="2"/>
  <c r="J12" i="2"/>
  <c r="J13" i="2"/>
  <c r="J14" i="2"/>
  <c r="J15" i="2"/>
  <c r="J16" i="2"/>
  <c r="J17" i="2"/>
  <c r="J18" i="2"/>
  <c r="J19" i="2"/>
  <c r="J20" i="2"/>
  <c r="J21" i="2"/>
  <c r="J22" i="2"/>
  <c r="J11" i="2"/>
  <c r="I11" i="2"/>
  <c r="I22" i="2"/>
  <c r="I21" i="2"/>
  <c r="I20" i="2"/>
  <c r="I19" i="2"/>
  <c r="I18" i="2"/>
  <c r="I17" i="2"/>
  <c r="I16" i="2"/>
  <c r="I15" i="2"/>
  <c r="I14" i="2"/>
  <c r="I13" i="2"/>
  <c r="I12" i="2"/>
  <c r="G12" i="2"/>
  <c r="G13" i="2"/>
  <c r="G14" i="2"/>
  <c r="G15" i="2"/>
  <c r="G16" i="2"/>
  <c r="G17" i="2"/>
  <c r="G18" i="2"/>
  <c r="G19" i="2"/>
  <c r="G20" i="2"/>
  <c r="G21" i="2"/>
  <c r="G22" i="2"/>
  <c r="G11" i="2"/>
  <c r="F12" i="2"/>
  <c r="F13" i="2"/>
  <c r="F14" i="2"/>
  <c r="F15" i="2"/>
  <c r="F16" i="2"/>
  <c r="F17" i="2"/>
  <c r="F18" i="2"/>
  <c r="F19" i="2"/>
  <c r="F20" i="2"/>
  <c r="F21" i="2"/>
  <c r="F22" i="2"/>
  <c r="F11" i="2"/>
  <c r="D11" i="2"/>
  <c r="D12" i="2"/>
  <c r="D13" i="2"/>
  <c r="D14" i="2"/>
  <c r="D15" i="2"/>
  <c r="D16" i="2"/>
  <c r="D17" i="2"/>
  <c r="D18" i="2"/>
  <c r="D19" i="2"/>
  <c r="D20" i="2"/>
  <c r="D21" i="2"/>
  <c r="D22" i="2"/>
  <c r="J14" i="3" l="1"/>
  <c r="P14" i="3"/>
</calcChain>
</file>

<file path=xl/sharedStrings.xml><?xml version="1.0" encoding="utf-8"?>
<sst xmlns="http://schemas.openxmlformats.org/spreadsheetml/2006/main" count="107" uniqueCount="68">
  <si>
    <t>Plzeň</t>
  </si>
  <si>
    <t>je</t>
  </si>
  <si>
    <t>krásné</t>
  </si>
  <si>
    <t>ošklivé</t>
  </si>
  <si>
    <t>město</t>
  </si>
  <si>
    <t>Ostrava</t>
  </si>
  <si>
    <t>df</t>
  </si>
  <si>
    <t>tf</t>
  </si>
  <si>
    <t>d1</t>
  </si>
  <si>
    <t>q</t>
  </si>
  <si>
    <t>             d1: Plzeň je krásné město a je to krásné místo</t>
  </si>
  <si>
    <t>             d2: Ostrava je ošklivé místo</t>
  </si>
  <si>
    <t>             d3: Praha je také krásné město Plzeň je hezčí</t>
  </si>
  <si>
    <t>             q1: krásné město</t>
  </si>
  <si>
    <t>Vocabulary</t>
  </si>
  <si>
    <t>IDF</t>
  </si>
  <si>
    <t>TF (1+log tf)</t>
  </si>
  <si>
    <t>TF-IDF</t>
  </si>
  <si>
    <t>a</t>
  </si>
  <si>
    <t>to</t>
  </si>
  <si>
    <t>místo</t>
  </si>
  <si>
    <t>Praha</t>
  </si>
  <si>
    <t>také</t>
  </si>
  <si>
    <t>hezčí</t>
  </si>
  <si>
    <t>d2</t>
  </si>
  <si>
    <t>d3</t>
  </si>
  <si>
    <t>N (#docs)=</t>
  </si>
  <si>
    <t>cos_sim(d1,q)</t>
  </si>
  <si>
    <t>cos_sim(d2,q)</t>
  </si>
  <si>
    <t>cos_sim(d3,q)</t>
  </si>
  <si>
    <t>Nejrelevantnější je první dokument.</t>
  </si>
  <si>
    <t>             d1: tropical fish include fish found in tropical enviroments</t>
  </si>
  <si>
    <t>             d2: fish live in a sea</t>
  </si>
  <si>
    <t>             d3: tropical fish are popular aquarium fish</t>
  </si>
  <si>
    <t>             d4: fish also live in Czechia</t>
  </si>
  <si>
    <t>             d5: Czechia is a country</t>
  </si>
  <si>
    <t>             q1: tropical fish sea</t>
  </si>
  <si>
    <t>             q2: tropical fish</t>
  </si>
  <si>
    <t>tropical</t>
  </si>
  <si>
    <t>fish</t>
  </si>
  <si>
    <t>include</t>
  </si>
  <si>
    <t>found</t>
  </si>
  <si>
    <t>in</t>
  </si>
  <si>
    <t>enviroments</t>
  </si>
  <si>
    <t>sea</t>
  </si>
  <si>
    <t>are</t>
  </si>
  <si>
    <t>popular</t>
  </si>
  <si>
    <t>aquarium</t>
  </si>
  <si>
    <t>also</t>
  </si>
  <si>
    <t>live</t>
  </si>
  <si>
    <t>Czechia</t>
  </si>
  <si>
    <t>is</t>
  </si>
  <si>
    <t>country</t>
  </si>
  <si>
    <t>d4</t>
  </si>
  <si>
    <t>d5</t>
  </si>
  <si>
    <t>q1</t>
  </si>
  <si>
    <t>q2</t>
  </si>
  <si>
    <t>cos_sim(d1,q1)</t>
  </si>
  <si>
    <t>cos_sim(d2,q1)</t>
  </si>
  <si>
    <t>cos_sim(d3,q1)</t>
  </si>
  <si>
    <t>cos_sim(d4,q1)</t>
  </si>
  <si>
    <t>cos_sim(d5,q1)</t>
  </si>
  <si>
    <t>cos_sim(d1,q2)</t>
  </si>
  <si>
    <t>cos_sim(d2,q2)</t>
  </si>
  <si>
    <t>cos_sim(d3,q2)</t>
  </si>
  <si>
    <t>cos_sim(d4,q2)</t>
  </si>
  <si>
    <t>cos_sim(d5,q2)</t>
  </si>
  <si>
    <t>Nejrelevantnější je druhý dokument.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</si>
</sst>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1" xfId="0" applyBorder="1"/>
    <xf numFmtId="0" fontId="0" fillId="2" borderId="4" xfId="0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0" borderId="2" xfId="0" applyBorder="1" applyAlignment="1">
      <alignment horizontal="left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/>
    <xf numFmtId="0" fontId="0" fillId="7" borderId="9" xfId="0" applyFill="1" applyBorder="1" applyAlignment="1">
      <alignment horizontal="center" vertical="center"/>
    </xf>
    <xf numFmtId="0" fontId="0" fillId="7" borderId="10" xfId="0" applyFill="1" applyBorder="1"/>
    <xf numFmtId="0" fontId="0" fillId="7" borderId="11" xfId="0" applyFill="1" applyBorder="1"/>
    <xf numFmtId="0" fontId="0" fillId="7" borderId="12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7" borderId="11" xfId="0" applyFill="1" applyBorder="1" applyAlignment="1">
      <alignment horizontal="center" vertical="center"/>
    </xf>
  </cellXfs>
  <cellStyles count="2">
    <cellStyle name="Normal" xfId="0" builtinId="0"/>
    <cellStyle name="Normal 2" xfId="1" xr:uid="{8A76B2E4-EB7A-4CC1-94D8-3D54EA7259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99061</xdr:colOff>
      <xdr:row>1</xdr:row>
      <xdr:rowOff>116133</xdr:rowOff>
    </xdr:from>
    <xdr:to>
      <xdr:col>9</xdr:col>
      <xdr:colOff>571501</xdr:colOff>
      <xdr:row>4</xdr:row>
      <xdr:rowOff>39875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2D3FB2-9380-B1BC-44B0-28BC6759DD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3841" y="299013"/>
          <a:ext cx="2301240" cy="472382"/>
        </a:xfrm>
        <a:prstGeom prst="rect">
          <a:avLst/>
        </a:prstGeom>
      </xdr:spPr>
    </xdr:pic>
    <xdr:clientData/>
  </xdr:twoCellAnchor>
  <xdr:twoCellAnchor editAs="oneCell">
    <xdr:from>
      <xdr:col>10</xdr:col>
      <xdr:colOff>144779</xdr:colOff>
      <xdr:row>0</xdr:row>
      <xdr:rowOff>149373</xdr:rowOff>
    </xdr:from>
    <xdr:to>
      <xdr:col>17</xdr:col>
      <xdr:colOff>288516</xdr:colOff>
      <xdr:row>5</xdr:row>
      <xdr:rowOff>60765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EDE5B2-BB2F-6551-1AC7-CA22D079CA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7959" y="149373"/>
          <a:ext cx="4410937" cy="8257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6DB12-3380-46B6-9BB3-A7C84D878ABC}">
  <dimension ref="B3:P27"/>
  <sheetViews>
    <sheetView workbookViewId="0">
      <selection activeCell="A2" sqref="A2"/>
    </sheetView>
  </sheetViews>
  <sheetFormatPr defaultRowHeight="14.4" x14ac:dyDescent="0.3"/>
  <cols>
    <col min="2" max="2" width="11.88671875" customWidth="1"/>
    <col min="6" max="6" width="11.44140625" customWidth="1"/>
  </cols>
  <sheetData>
    <row r="3" spans="2:16" x14ac:dyDescent="0.3">
      <c r="B3" t="s">
        <v>10</v>
      </c>
    </row>
    <row r="4" spans="2:16" x14ac:dyDescent="0.3">
      <c r="B4" t="s">
        <v>11</v>
      </c>
    </row>
    <row r="5" spans="2:16" x14ac:dyDescent="0.3">
      <c r="B5" t="s">
        <v>12</v>
      </c>
    </row>
    <row r="7" spans="2:16" x14ac:dyDescent="0.3">
      <c r="B7" t="s">
        <v>13</v>
      </c>
    </row>
    <row r="8" spans="2:16" x14ac:dyDescent="0.3">
      <c r="F8" s="1" t="s">
        <v>26</v>
      </c>
      <c r="G8" s="22">
        <v>3</v>
      </c>
    </row>
    <row r="9" spans="2:16" x14ac:dyDescent="0.3">
      <c r="E9" s="29" t="s">
        <v>8</v>
      </c>
      <c r="F9" s="29"/>
      <c r="G9" s="29"/>
      <c r="H9" s="30" t="s">
        <v>24</v>
      </c>
      <c r="I9" s="30"/>
      <c r="J9" s="30"/>
      <c r="K9" s="31" t="s">
        <v>25</v>
      </c>
      <c r="L9" s="31"/>
      <c r="M9" s="31"/>
      <c r="N9" s="32" t="s">
        <v>9</v>
      </c>
      <c r="O9" s="32"/>
      <c r="P9" s="32"/>
    </row>
    <row r="10" spans="2:16" ht="15" thickBot="1" x14ac:dyDescent="0.35">
      <c r="B10" s="12" t="s">
        <v>14</v>
      </c>
      <c r="C10" s="13" t="s">
        <v>6</v>
      </c>
      <c r="D10" s="13" t="s">
        <v>15</v>
      </c>
      <c r="E10" s="14" t="s">
        <v>7</v>
      </c>
      <c r="F10" s="14" t="s">
        <v>16</v>
      </c>
      <c r="G10" s="14" t="s">
        <v>17</v>
      </c>
      <c r="H10" s="15" t="s">
        <v>7</v>
      </c>
      <c r="I10" s="15" t="s">
        <v>16</v>
      </c>
      <c r="J10" s="15" t="s">
        <v>17</v>
      </c>
      <c r="K10" s="16" t="s">
        <v>7</v>
      </c>
      <c r="L10" s="16" t="s">
        <v>16</v>
      </c>
      <c r="M10" s="16" t="s">
        <v>17</v>
      </c>
      <c r="N10" s="19" t="s">
        <v>7</v>
      </c>
      <c r="O10" s="19" t="s">
        <v>16</v>
      </c>
      <c r="P10" s="19" t="s">
        <v>17</v>
      </c>
    </row>
    <row r="11" spans="2:16" ht="15" thickTop="1" x14ac:dyDescent="0.3">
      <c r="B11" s="9" t="s">
        <v>0</v>
      </c>
      <c r="C11" s="10">
        <v>2</v>
      </c>
      <c r="D11" s="11">
        <f>LOG10($G$8/C11)</f>
        <v>0.17609125905568124</v>
      </c>
      <c r="E11" s="6">
        <v>1</v>
      </c>
      <c r="F11" s="6">
        <f>IF(E11&gt;0, 1+LOG10(E11), 0)</f>
        <v>1</v>
      </c>
      <c r="G11" s="6">
        <f>D11*F11</f>
        <v>0.17609125905568124</v>
      </c>
      <c r="H11" s="8">
        <v>0</v>
      </c>
      <c r="I11" s="8">
        <f>IF(H11&gt;0, 1+LOG10(H11), 0)</f>
        <v>0</v>
      </c>
      <c r="J11" s="8">
        <f>D11*I11</f>
        <v>0</v>
      </c>
      <c r="K11" s="17">
        <v>1</v>
      </c>
      <c r="L11" s="17">
        <f>IF(K11&gt;0, 1+LOG10(K11), 0)</f>
        <v>1</v>
      </c>
      <c r="M11" s="17">
        <f>D11*L11</f>
        <v>0.17609125905568124</v>
      </c>
      <c r="N11" s="20">
        <v>0</v>
      </c>
      <c r="O11" s="20">
        <f>IF(N11&gt;0, 1+LOG10(N11), 0)</f>
        <v>0</v>
      </c>
      <c r="P11" s="20">
        <f t="shared" ref="P11:P12" si="0">D11*O11</f>
        <v>0</v>
      </c>
    </row>
    <row r="12" spans="2:16" x14ac:dyDescent="0.3">
      <c r="B12" s="4" t="s">
        <v>1</v>
      </c>
      <c r="C12" s="2">
        <v>3</v>
      </c>
      <c r="D12" s="3">
        <f t="shared" ref="D12:D22" si="1">LOG10($G$8/C12)</f>
        <v>0</v>
      </c>
      <c r="E12" s="5">
        <v>2</v>
      </c>
      <c r="F12" s="5">
        <f t="shared" ref="F12:F22" si="2">IF(E12&gt;0, 1+LOG10(E12), 0)</f>
        <v>1.3010299956639813</v>
      </c>
      <c r="G12" s="5">
        <f t="shared" ref="G12:G22" si="3">D12*F12</f>
        <v>0</v>
      </c>
      <c r="H12" s="7">
        <v>1</v>
      </c>
      <c r="I12" s="7">
        <f t="shared" ref="I12:I22" si="4">IF(H12&gt;0, 1+LOG10(H12), 0)</f>
        <v>1</v>
      </c>
      <c r="J12" s="8">
        <f t="shared" ref="J12:J22" si="5">D12*I12</f>
        <v>0</v>
      </c>
      <c r="K12" s="18">
        <v>2</v>
      </c>
      <c r="L12" s="18">
        <f t="shared" ref="L12:L22" si="6">IF(K12&gt;0, 1+LOG10(K12), 0)</f>
        <v>1.3010299956639813</v>
      </c>
      <c r="M12" s="17">
        <f t="shared" ref="M12:M22" si="7">D12*L12</f>
        <v>0</v>
      </c>
      <c r="N12" s="21">
        <v>0</v>
      </c>
      <c r="O12" s="21">
        <f t="shared" ref="O12:O22" si="8">IF(N12&gt;0, 1+LOG10(N12), 0)</f>
        <v>0</v>
      </c>
      <c r="P12" s="20">
        <f t="shared" si="0"/>
        <v>0</v>
      </c>
    </row>
    <row r="13" spans="2:16" x14ac:dyDescent="0.3">
      <c r="B13" s="4" t="s">
        <v>2</v>
      </c>
      <c r="C13" s="2">
        <v>2</v>
      </c>
      <c r="D13" s="3">
        <f t="shared" si="1"/>
        <v>0.17609125905568124</v>
      </c>
      <c r="E13" s="5">
        <v>2</v>
      </c>
      <c r="F13" s="5">
        <f t="shared" si="2"/>
        <v>1.3010299956639813</v>
      </c>
      <c r="G13" s="5">
        <f t="shared" si="3"/>
        <v>0.22910001000567795</v>
      </c>
      <c r="H13" s="7">
        <v>0</v>
      </c>
      <c r="I13" s="7">
        <f t="shared" si="4"/>
        <v>0</v>
      </c>
      <c r="J13" s="8">
        <f t="shared" si="5"/>
        <v>0</v>
      </c>
      <c r="K13" s="18">
        <v>1</v>
      </c>
      <c r="L13" s="18">
        <f t="shared" si="6"/>
        <v>1</v>
      </c>
      <c r="M13" s="17">
        <f t="shared" si="7"/>
        <v>0.17609125905568124</v>
      </c>
      <c r="N13" s="21">
        <v>1</v>
      </c>
      <c r="O13" s="21">
        <f t="shared" si="8"/>
        <v>1</v>
      </c>
      <c r="P13" s="20">
        <f>D13*O13</f>
        <v>0.17609125905568124</v>
      </c>
    </row>
    <row r="14" spans="2:16" x14ac:dyDescent="0.3">
      <c r="B14" s="4" t="s">
        <v>4</v>
      </c>
      <c r="C14" s="2">
        <v>2</v>
      </c>
      <c r="D14" s="3">
        <f t="shared" si="1"/>
        <v>0.17609125905568124</v>
      </c>
      <c r="E14" s="5">
        <v>1</v>
      </c>
      <c r="F14" s="5">
        <f t="shared" si="2"/>
        <v>1</v>
      </c>
      <c r="G14" s="5">
        <f t="shared" si="3"/>
        <v>0.17609125905568124</v>
      </c>
      <c r="H14" s="7">
        <v>0</v>
      </c>
      <c r="I14" s="7">
        <f t="shared" si="4"/>
        <v>0</v>
      </c>
      <c r="J14" s="8">
        <f t="shared" si="5"/>
        <v>0</v>
      </c>
      <c r="K14" s="18">
        <v>1</v>
      </c>
      <c r="L14" s="18">
        <f t="shared" si="6"/>
        <v>1</v>
      </c>
      <c r="M14" s="17">
        <f t="shared" si="7"/>
        <v>0.17609125905568124</v>
      </c>
      <c r="N14" s="21">
        <v>1</v>
      </c>
      <c r="O14" s="21">
        <f t="shared" si="8"/>
        <v>1</v>
      </c>
      <c r="P14" s="20">
        <f t="shared" ref="P14:P22" si="9">D14*O14</f>
        <v>0.17609125905568124</v>
      </c>
    </row>
    <row r="15" spans="2:16" x14ac:dyDescent="0.3">
      <c r="B15" s="4" t="s">
        <v>18</v>
      </c>
      <c r="C15" s="2">
        <v>1</v>
      </c>
      <c r="D15" s="3">
        <f t="shared" si="1"/>
        <v>0.47712125471966244</v>
      </c>
      <c r="E15" s="5">
        <v>1</v>
      </c>
      <c r="F15" s="5">
        <f t="shared" si="2"/>
        <v>1</v>
      </c>
      <c r="G15" s="5">
        <f t="shared" si="3"/>
        <v>0.47712125471966244</v>
      </c>
      <c r="H15" s="7">
        <v>0</v>
      </c>
      <c r="I15" s="7">
        <f t="shared" si="4"/>
        <v>0</v>
      </c>
      <c r="J15" s="8">
        <f t="shared" si="5"/>
        <v>0</v>
      </c>
      <c r="K15" s="18">
        <v>0</v>
      </c>
      <c r="L15" s="18">
        <f t="shared" si="6"/>
        <v>0</v>
      </c>
      <c r="M15" s="17">
        <f t="shared" si="7"/>
        <v>0</v>
      </c>
      <c r="N15" s="21">
        <v>0</v>
      </c>
      <c r="O15" s="21">
        <f t="shared" si="8"/>
        <v>0</v>
      </c>
      <c r="P15" s="20">
        <f t="shared" si="9"/>
        <v>0</v>
      </c>
    </row>
    <row r="16" spans="2:16" x14ac:dyDescent="0.3">
      <c r="B16" s="4" t="s">
        <v>19</v>
      </c>
      <c r="C16" s="2">
        <v>1</v>
      </c>
      <c r="D16" s="3">
        <f t="shared" si="1"/>
        <v>0.47712125471966244</v>
      </c>
      <c r="E16" s="5">
        <v>1</v>
      </c>
      <c r="F16" s="5">
        <f t="shared" si="2"/>
        <v>1</v>
      </c>
      <c r="G16" s="5">
        <f t="shared" si="3"/>
        <v>0.47712125471966244</v>
      </c>
      <c r="H16" s="7">
        <v>0</v>
      </c>
      <c r="I16" s="7">
        <f t="shared" si="4"/>
        <v>0</v>
      </c>
      <c r="J16" s="8">
        <f t="shared" si="5"/>
        <v>0</v>
      </c>
      <c r="K16" s="18">
        <v>0</v>
      </c>
      <c r="L16" s="18">
        <f t="shared" si="6"/>
        <v>0</v>
      </c>
      <c r="M16" s="17">
        <f t="shared" si="7"/>
        <v>0</v>
      </c>
      <c r="N16" s="21">
        <v>0</v>
      </c>
      <c r="O16" s="21">
        <f t="shared" si="8"/>
        <v>0</v>
      </c>
      <c r="P16" s="20">
        <f t="shared" si="9"/>
        <v>0</v>
      </c>
    </row>
    <row r="17" spans="2:16" x14ac:dyDescent="0.3">
      <c r="B17" s="4" t="s">
        <v>20</v>
      </c>
      <c r="C17" s="2">
        <v>2</v>
      </c>
      <c r="D17" s="3">
        <f t="shared" si="1"/>
        <v>0.17609125905568124</v>
      </c>
      <c r="E17" s="5">
        <v>1</v>
      </c>
      <c r="F17" s="5">
        <f t="shared" si="2"/>
        <v>1</v>
      </c>
      <c r="G17" s="5">
        <f t="shared" si="3"/>
        <v>0.17609125905568124</v>
      </c>
      <c r="H17" s="7">
        <v>1</v>
      </c>
      <c r="I17" s="7">
        <f t="shared" si="4"/>
        <v>1</v>
      </c>
      <c r="J17" s="8">
        <f t="shared" si="5"/>
        <v>0.17609125905568124</v>
      </c>
      <c r="K17" s="18">
        <v>0</v>
      </c>
      <c r="L17" s="18">
        <f t="shared" si="6"/>
        <v>0</v>
      </c>
      <c r="M17" s="17">
        <f t="shared" si="7"/>
        <v>0</v>
      </c>
      <c r="N17" s="21">
        <v>0</v>
      </c>
      <c r="O17" s="21">
        <f t="shared" si="8"/>
        <v>0</v>
      </c>
      <c r="P17" s="20">
        <f t="shared" si="9"/>
        <v>0</v>
      </c>
    </row>
    <row r="18" spans="2:16" x14ac:dyDescent="0.3">
      <c r="B18" s="4" t="s">
        <v>5</v>
      </c>
      <c r="C18" s="2">
        <v>1</v>
      </c>
      <c r="D18" s="3">
        <f t="shared" si="1"/>
        <v>0.47712125471966244</v>
      </c>
      <c r="E18" s="5">
        <v>0</v>
      </c>
      <c r="F18" s="5">
        <f t="shared" si="2"/>
        <v>0</v>
      </c>
      <c r="G18" s="5">
        <f t="shared" si="3"/>
        <v>0</v>
      </c>
      <c r="H18" s="7">
        <v>1</v>
      </c>
      <c r="I18" s="7">
        <f t="shared" si="4"/>
        <v>1</v>
      </c>
      <c r="J18" s="8">
        <f t="shared" si="5"/>
        <v>0.47712125471966244</v>
      </c>
      <c r="K18" s="18">
        <v>0</v>
      </c>
      <c r="L18" s="18">
        <f t="shared" si="6"/>
        <v>0</v>
      </c>
      <c r="M18" s="17">
        <f t="shared" si="7"/>
        <v>0</v>
      </c>
      <c r="N18" s="21">
        <v>0</v>
      </c>
      <c r="O18" s="21">
        <f t="shared" si="8"/>
        <v>0</v>
      </c>
      <c r="P18" s="20">
        <f t="shared" si="9"/>
        <v>0</v>
      </c>
    </row>
    <row r="19" spans="2:16" x14ac:dyDescent="0.3">
      <c r="B19" s="4" t="s">
        <v>3</v>
      </c>
      <c r="C19" s="2">
        <v>1</v>
      </c>
      <c r="D19" s="3">
        <f t="shared" si="1"/>
        <v>0.47712125471966244</v>
      </c>
      <c r="E19" s="5">
        <v>0</v>
      </c>
      <c r="F19" s="5">
        <f t="shared" si="2"/>
        <v>0</v>
      </c>
      <c r="G19" s="5">
        <f t="shared" si="3"/>
        <v>0</v>
      </c>
      <c r="H19" s="7">
        <v>1</v>
      </c>
      <c r="I19" s="7">
        <f t="shared" si="4"/>
        <v>1</v>
      </c>
      <c r="J19" s="8">
        <f t="shared" si="5"/>
        <v>0.47712125471966244</v>
      </c>
      <c r="K19" s="18">
        <v>0</v>
      </c>
      <c r="L19" s="18">
        <f t="shared" si="6"/>
        <v>0</v>
      </c>
      <c r="M19" s="17">
        <f t="shared" si="7"/>
        <v>0</v>
      </c>
      <c r="N19" s="21">
        <v>0</v>
      </c>
      <c r="O19" s="21">
        <f t="shared" si="8"/>
        <v>0</v>
      </c>
      <c r="P19" s="20">
        <f t="shared" si="9"/>
        <v>0</v>
      </c>
    </row>
    <row r="20" spans="2:16" x14ac:dyDescent="0.3">
      <c r="B20" s="4" t="s">
        <v>21</v>
      </c>
      <c r="C20" s="2">
        <v>1</v>
      </c>
      <c r="D20" s="3">
        <f t="shared" si="1"/>
        <v>0.47712125471966244</v>
      </c>
      <c r="E20" s="5">
        <v>0</v>
      </c>
      <c r="F20" s="5">
        <f t="shared" si="2"/>
        <v>0</v>
      </c>
      <c r="G20" s="5">
        <f t="shared" si="3"/>
        <v>0</v>
      </c>
      <c r="H20" s="7">
        <v>0</v>
      </c>
      <c r="I20" s="7">
        <f t="shared" si="4"/>
        <v>0</v>
      </c>
      <c r="J20" s="8">
        <f t="shared" si="5"/>
        <v>0</v>
      </c>
      <c r="K20" s="18">
        <v>1</v>
      </c>
      <c r="L20" s="18">
        <f t="shared" si="6"/>
        <v>1</v>
      </c>
      <c r="M20" s="17">
        <f t="shared" si="7"/>
        <v>0.47712125471966244</v>
      </c>
      <c r="N20" s="21">
        <v>0</v>
      </c>
      <c r="O20" s="21">
        <f t="shared" si="8"/>
        <v>0</v>
      </c>
      <c r="P20" s="20">
        <f t="shared" si="9"/>
        <v>0</v>
      </c>
    </row>
    <row r="21" spans="2:16" x14ac:dyDescent="0.3">
      <c r="B21" s="4" t="s">
        <v>22</v>
      </c>
      <c r="C21" s="2">
        <v>1</v>
      </c>
      <c r="D21" s="3">
        <f t="shared" si="1"/>
        <v>0.47712125471966244</v>
      </c>
      <c r="E21" s="5">
        <v>0</v>
      </c>
      <c r="F21" s="5">
        <f t="shared" si="2"/>
        <v>0</v>
      </c>
      <c r="G21" s="5">
        <f t="shared" si="3"/>
        <v>0</v>
      </c>
      <c r="H21" s="7">
        <v>0</v>
      </c>
      <c r="I21" s="7">
        <f t="shared" si="4"/>
        <v>0</v>
      </c>
      <c r="J21" s="8">
        <f t="shared" si="5"/>
        <v>0</v>
      </c>
      <c r="K21" s="18">
        <v>1</v>
      </c>
      <c r="L21" s="18">
        <f t="shared" si="6"/>
        <v>1</v>
      </c>
      <c r="M21" s="17">
        <f t="shared" si="7"/>
        <v>0.47712125471966244</v>
      </c>
      <c r="N21" s="21">
        <v>0</v>
      </c>
      <c r="O21" s="21">
        <f t="shared" si="8"/>
        <v>0</v>
      </c>
      <c r="P21" s="20">
        <f t="shared" si="9"/>
        <v>0</v>
      </c>
    </row>
    <row r="22" spans="2:16" x14ac:dyDescent="0.3">
      <c r="B22" s="4" t="s">
        <v>23</v>
      </c>
      <c r="C22" s="2">
        <v>1</v>
      </c>
      <c r="D22" s="3">
        <f t="shared" si="1"/>
        <v>0.47712125471966244</v>
      </c>
      <c r="E22" s="5">
        <v>0</v>
      </c>
      <c r="F22" s="5">
        <f t="shared" si="2"/>
        <v>0</v>
      </c>
      <c r="G22" s="5">
        <f t="shared" si="3"/>
        <v>0</v>
      </c>
      <c r="H22" s="7">
        <v>0</v>
      </c>
      <c r="I22" s="7">
        <f t="shared" si="4"/>
        <v>0</v>
      </c>
      <c r="J22" s="8">
        <f t="shared" si="5"/>
        <v>0</v>
      </c>
      <c r="K22" s="18">
        <v>1</v>
      </c>
      <c r="L22" s="18">
        <f t="shared" si="6"/>
        <v>1</v>
      </c>
      <c r="M22" s="17">
        <f t="shared" si="7"/>
        <v>0.47712125471966244</v>
      </c>
      <c r="N22" s="21">
        <v>0</v>
      </c>
      <c r="O22" s="21">
        <f t="shared" si="8"/>
        <v>0</v>
      </c>
      <c r="P22" s="20">
        <f t="shared" si="9"/>
        <v>0</v>
      </c>
    </row>
    <row r="24" spans="2:16" ht="15" thickBot="1" x14ac:dyDescent="0.35"/>
    <row r="25" spans="2:16" x14ac:dyDescent="0.3">
      <c r="B25" s="23" t="s">
        <v>27</v>
      </c>
      <c r="C25" s="24">
        <f>SUMPRODUCT(G11:G22, P11:P22) / (SQRT(SUMPRODUCT(G11:G22, G11:G22)) * SQRT(SUMPRODUCT(P11:P22,P11:P22)))</f>
        <v>0.3696408027659373</v>
      </c>
    </row>
    <row r="26" spans="2:16" x14ac:dyDescent="0.3">
      <c r="B26" s="25" t="s">
        <v>28</v>
      </c>
      <c r="C26" s="26">
        <f>SUMPRODUCT(J11:J22, P11:P22) / (SQRT(SUMPRODUCT(J11:J22, J11:J22)) * SQRT(SUMPRODUCT(P11:P22,P11:P22)))</f>
        <v>0</v>
      </c>
      <c r="E26" t="s">
        <v>30</v>
      </c>
    </row>
    <row r="27" spans="2:16" ht="15" thickBot="1" x14ac:dyDescent="0.35">
      <c r="B27" s="27" t="s">
        <v>29</v>
      </c>
      <c r="C27" s="28">
        <f>SUMPRODUCT(M11:M22, P11:P22) / (SQRT(SUMPRODUCT(M11:M22, M11:M22)) * SQRT(SUMPRODUCT(P11:P22,P11:P22)))</f>
        <v>0.28270504424693133</v>
      </c>
    </row>
  </sheetData>
  <mergeCells count="4">
    <mergeCell ref="E9:G9"/>
    <mergeCell ref="H9:J9"/>
    <mergeCell ref="K9:M9"/>
    <mergeCell ref="N9:P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2F67A-82B7-4761-950C-6A077E0BA120}">
  <dimension ref="B3:Y46"/>
  <sheetViews>
    <sheetView tabSelected="1" topLeftCell="A30" workbookViewId="0">
      <selection activeCell="E44" sqref="E44"/>
    </sheetView>
  </sheetViews>
  <sheetFormatPr defaultRowHeight="14.4" x14ac:dyDescent="0.3"/>
  <cols>
    <col min="2" max="2" width="13.44140625" customWidth="1"/>
    <col min="6" max="6" width="10.21875" customWidth="1"/>
    <col min="9" max="9" width="10" customWidth="1"/>
    <col min="12" max="12" width="10.88671875" customWidth="1"/>
    <col min="15" max="15" width="10.6640625" customWidth="1"/>
    <col min="18" max="18" width="10.33203125" customWidth="1"/>
    <col min="21" max="21" width="10.6640625" customWidth="1"/>
    <col min="24" max="24" width="10.88671875" customWidth="1"/>
  </cols>
  <sheetData>
    <row r="3" spans="2:25" x14ac:dyDescent="0.3">
      <c r="B3" t="s">
        <v>31</v>
      </c>
    </row>
    <row r="4" spans="2:25" x14ac:dyDescent="0.3">
      <c r="B4" t="s">
        <v>32</v>
      </c>
    </row>
    <row r="5" spans="2:25" x14ac:dyDescent="0.3">
      <c r="B5" t="s">
        <v>33</v>
      </c>
    </row>
    <row r="6" spans="2:25" x14ac:dyDescent="0.3">
      <c r="B6" t="s">
        <v>34</v>
      </c>
    </row>
    <row r="7" spans="2:25" x14ac:dyDescent="0.3">
      <c r="B7" t="s">
        <v>35</v>
      </c>
    </row>
    <row r="9" spans="2:25" x14ac:dyDescent="0.3">
      <c r="B9" t="s">
        <v>36</v>
      </c>
    </row>
    <row r="10" spans="2:25" x14ac:dyDescent="0.3">
      <c r="B10" t="s">
        <v>37</v>
      </c>
    </row>
    <row r="11" spans="2:25" x14ac:dyDescent="0.3">
      <c r="F11" s="1" t="s">
        <v>26</v>
      </c>
      <c r="G11" s="22">
        <v>5</v>
      </c>
    </row>
    <row r="12" spans="2:25" x14ac:dyDescent="0.3">
      <c r="E12" s="29" t="s">
        <v>8</v>
      </c>
      <c r="F12" s="29"/>
      <c r="G12" s="29"/>
      <c r="H12" s="30" t="s">
        <v>24</v>
      </c>
      <c r="I12" s="30"/>
      <c r="J12" s="30"/>
      <c r="K12" s="31" t="s">
        <v>25</v>
      </c>
      <c r="L12" s="31"/>
      <c r="M12" s="31"/>
      <c r="N12" s="32" t="s">
        <v>53</v>
      </c>
      <c r="O12" s="32"/>
      <c r="P12" s="32"/>
      <c r="Q12" s="34" t="s">
        <v>54</v>
      </c>
      <c r="R12" s="34"/>
      <c r="S12" s="34"/>
      <c r="T12" s="37" t="s">
        <v>55</v>
      </c>
      <c r="U12" s="37"/>
      <c r="V12" s="37"/>
      <c r="W12" s="41" t="s">
        <v>56</v>
      </c>
      <c r="X12" s="41"/>
      <c r="Y12" s="41"/>
    </row>
    <row r="13" spans="2:25" ht="15" thickBot="1" x14ac:dyDescent="0.35">
      <c r="B13" s="12" t="s">
        <v>14</v>
      </c>
      <c r="C13" s="13" t="s">
        <v>6</v>
      </c>
      <c r="D13" s="13" t="s">
        <v>15</v>
      </c>
      <c r="E13" s="14" t="s">
        <v>7</v>
      </c>
      <c r="F13" s="14" t="s">
        <v>16</v>
      </c>
      <c r="G13" s="14" t="s">
        <v>17</v>
      </c>
      <c r="H13" s="15" t="s">
        <v>7</v>
      </c>
      <c r="I13" s="15" t="s">
        <v>16</v>
      </c>
      <c r="J13" s="15" t="s">
        <v>17</v>
      </c>
      <c r="K13" s="16" t="s">
        <v>7</v>
      </c>
      <c r="L13" s="16" t="s">
        <v>16</v>
      </c>
      <c r="M13" s="16" t="s">
        <v>17</v>
      </c>
      <c r="N13" s="19" t="s">
        <v>7</v>
      </c>
      <c r="O13" s="19" t="s">
        <v>16</v>
      </c>
      <c r="P13" s="19" t="s">
        <v>17</v>
      </c>
      <c r="Q13" s="35" t="s">
        <v>7</v>
      </c>
      <c r="R13" s="35" t="s">
        <v>16</v>
      </c>
      <c r="S13" s="35" t="s">
        <v>17</v>
      </c>
      <c r="T13" s="38" t="s">
        <v>7</v>
      </c>
      <c r="U13" s="38" t="s">
        <v>16</v>
      </c>
      <c r="V13" s="38" t="s">
        <v>17</v>
      </c>
      <c r="W13" s="42" t="s">
        <v>7</v>
      </c>
      <c r="X13" s="42" t="s">
        <v>16</v>
      </c>
      <c r="Y13" s="42" t="s">
        <v>17</v>
      </c>
    </row>
    <row r="14" spans="2:25" ht="15" thickTop="1" x14ac:dyDescent="0.3">
      <c r="B14" s="9" t="s">
        <v>38</v>
      </c>
      <c r="C14" s="10">
        <v>2</v>
      </c>
      <c r="D14" s="11">
        <f>LOG10($G$11/C14)</f>
        <v>0.3979400086720376</v>
      </c>
      <c r="E14" s="6">
        <v>2</v>
      </c>
      <c r="F14" s="6">
        <f>IF(E14&gt;0, 1+LOG10(E14), 0)</f>
        <v>1.3010299956639813</v>
      </c>
      <c r="G14" s="6">
        <f>D14*F14</f>
        <v>0.51773188775710577</v>
      </c>
      <c r="H14" s="8">
        <v>0</v>
      </c>
      <c r="I14" s="8">
        <f>IF(H14&gt;0, 1+LOG10(H14), 0)</f>
        <v>0</v>
      </c>
      <c r="J14" s="8">
        <f>D14*I14</f>
        <v>0</v>
      </c>
      <c r="K14" s="17">
        <v>1</v>
      </c>
      <c r="L14" s="17">
        <f>IF(K14&gt;0, 1+LOG10(K14), 0)</f>
        <v>1</v>
      </c>
      <c r="M14" s="17">
        <f>D14*L14</f>
        <v>0.3979400086720376</v>
      </c>
      <c r="N14" s="20">
        <v>0</v>
      </c>
      <c r="O14" s="20">
        <f>IF(N14&gt;0, 1+LOG10(N14), 0)</f>
        <v>0</v>
      </c>
      <c r="P14" s="20">
        <f t="shared" ref="P14:P29" si="0">D14*O14</f>
        <v>0</v>
      </c>
      <c r="Q14" s="36">
        <v>0</v>
      </c>
      <c r="R14" s="36">
        <f>IF(Q14&gt;0, 1+LOG10(Q14), 0)</f>
        <v>0</v>
      </c>
      <c r="S14" s="36">
        <f>D14*R14</f>
        <v>0</v>
      </c>
      <c r="T14" s="39">
        <v>1</v>
      </c>
      <c r="U14" s="39">
        <f>IF(T14&gt;0, 1+LOG10(T14), 0)</f>
        <v>1</v>
      </c>
      <c r="V14" s="39">
        <f>D14*U14</f>
        <v>0.3979400086720376</v>
      </c>
      <c r="W14" s="43">
        <v>1</v>
      </c>
      <c r="X14" s="43">
        <f>IF(W14&gt;0, 1+LOG10(W14), 0)</f>
        <v>1</v>
      </c>
      <c r="Y14" s="43">
        <f>D14*X14</f>
        <v>0.3979400086720376</v>
      </c>
    </row>
    <row r="15" spans="2:25" x14ac:dyDescent="0.3">
      <c r="B15" s="4" t="s">
        <v>39</v>
      </c>
      <c r="C15" s="2">
        <v>4</v>
      </c>
      <c r="D15" s="11">
        <f t="shared" ref="D15:D29" si="1">LOG10($G$11/C15)</f>
        <v>9.691001300805642E-2</v>
      </c>
      <c r="E15" s="6">
        <v>2</v>
      </c>
      <c r="F15" s="6">
        <f t="shared" ref="F15:F29" si="2">IF(E15&gt;0, 1+LOG10(E15), 0)</f>
        <v>1.3010299956639813</v>
      </c>
      <c r="G15" s="6">
        <f t="shared" ref="G15:G29" si="3">D15*F15</f>
        <v>0.126082833803668</v>
      </c>
      <c r="H15" s="8">
        <v>1</v>
      </c>
      <c r="I15" s="8">
        <f t="shared" ref="I15:I29" si="4">IF(H15&gt;0, 1+LOG10(H15), 0)</f>
        <v>1</v>
      </c>
      <c r="J15" s="8">
        <f>D15*I15</f>
        <v>9.691001300805642E-2</v>
      </c>
      <c r="K15" s="18">
        <v>2</v>
      </c>
      <c r="L15" s="17">
        <f t="shared" ref="L15:L29" si="5">IF(K15&gt;0, 1+LOG10(K15), 0)</f>
        <v>1.3010299956639813</v>
      </c>
      <c r="M15" s="17">
        <f t="shared" ref="M15:M29" si="6">D15*L15</f>
        <v>0.126082833803668</v>
      </c>
      <c r="N15" s="20">
        <v>1</v>
      </c>
      <c r="O15" s="20">
        <f t="shared" ref="O15:O29" si="7">IF(N15&gt;0, 1+LOG10(N15), 0)</f>
        <v>1</v>
      </c>
      <c r="P15" s="20">
        <f t="shared" si="0"/>
        <v>9.691001300805642E-2</v>
      </c>
      <c r="Q15" s="36">
        <v>0</v>
      </c>
      <c r="R15" s="36">
        <f t="shared" ref="R15:R29" si="8">IF(Q15&gt;0, 1+LOG10(Q15), 0)</f>
        <v>0</v>
      </c>
      <c r="S15" s="36">
        <f t="shared" ref="S15:S29" si="9">D15*R15</f>
        <v>0</v>
      </c>
      <c r="T15" s="40">
        <v>1</v>
      </c>
      <c r="U15" s="39">
        <f t="shared" ref="U15:U29" si="10">IF(T15&gt;0, 1+LOG10(T15), 0)</f>
        <v>1</v>
      </c>
      <c r="V15" s="39">
        <f t="shared" ref="V15:V29" si="11">D15*U15</f>
        <v>9.691001300805642E-2</v>
      </c>
      <c r="W15" s="43">
        <v>1</v>
      </c>
      <c r="X15" s="43">
        <f t="shared" ref="X15:X29" si="12">IF(W15&gt;0, 1+LOG10(W15), 0)</f>
        <v>1</v>
      </c>
      <c r="Y15" s="43">
        <f t="shared" ref="Y15:Y29" si="13">D15*X15</f>
        <v>9.691001300805642E-2</v>
      </c>
    </row>
    <row r="16" spans="2:25" x14ac:dyDescent="0.3">
      <c r="B16" s="4" t="s">
        <v>40</v>
      </c>
      <c r="C16" s="2">
        <v>1</v>
      </c>
      <c r="D16" s="11">
        <f t="shared" si="1"/>
        <v>0.69897000433601886</v>
      </c>
      <c r="E16" s="6">
        <v>1</v>
      </c>
      <c r="F16" s="6">
        <f t="shared" si="2"/>
        <v>1</v>
      </c>
      <c r="G16" s="6">
        <f t="shared" si="3"/>
        <v>0.69897000433601886</v>
      </c>
      <c r="H16" s="8">
        <v>0</v>
      </c>
      <c r="I16" s="8">
        <f t="shared" si="4"/>
        <v>0</v>
      </c>
      <c r="J16" s="8">
        <f t="shared" ref="J15:J29" si="14">D16*I16</f>
        <v>0</v>
      </c>
      <c r="K16" s="18">
        <v>0</v>
      </c>
      <c r="L16" s="17">
        <f t="shared" si="5"/>
        <v>0</v>
      </c>
      <c r="M16" s="17">
        <f t="shared" si="6"/>
        <v>0</v>
      </c>
      <c r="N16" s="20">
        <v>0</v>
      </c>
      <c r="O16" s="20">
        <f t="shared" si="7"/>
        <v>0</v>
      </c>
      <c r="P16" s="20">
        <f t="shared" si="0"/>
        <v>0</v>
      </c>
      <c r="Q16" s="36">
        <v>0</v>
      </c>
      <c r="R16" s="36">
        <f t="shared" si="8"/>
        <v>0</v>
      </c>
      <c r="S16" s="36">
        <f t="shared" si="9"/>
        <v>0</v>
      </c>
      <c r="T16" s="40">
        <v>0</v>
      </c>
      <c r="U16" s="39">
        <f t="shared" si="10"/>
        <v>0</v>
      </c>
      <c r="V16" s="39">
        <f t="shared" si="11"/>
        <v>0</v>
      </c>
      <c r="W16" s="43">
        <v>0</v>
      </c>
      <c r="X16" s="43">
        <f t="shared" si="12"/>
        <v>0</v>
      </c>
      <c r="Y16" s="43">
        <f t="shared" si="13"/>
        <v>0</v>
      </c>
    </row>
    <row r="17" spans="2:25" x14ac:dyDescent="0.3">
      <c r="B17" s="4" t="s">
        <v>41</v>
      </c>
      <c r="C17" s="2">
        <v>1</v>
      </c>
      <c r="D17" s="11">
        <f t="shared" si="1"/>
        <v>0.69897000433601886</v>
      </c>
      <c r="E17" s="6">
        <v>1</v>
      </c>
      <c r="F17" s="6">
        <f t="shared" si="2"/>
        <v>1</v>
      </c>
      <c r="G17" s="6">
        <f t="shared" si="3"/>
        <v>0.69897000433601886</v>
      </c>
      <c r="H17" s="8">
        <v>0</v>
      </c>
      <c r="I17" s="8">
        <f t="shared" si="4"/>
        <v>0</v>
      </c>
      <c r="J17" s="8">
        <f t="shared" si="14"/>
        <v>0</v>
      </c>
      <c r="K17" s="18">
        <v>0</v>
      </c>
      <c r="L17" s="17">
        <f t="shared" si="5"/>
        <v>0</v>
      </c>
      <c r="M17" s="17">
        <f t="shared" si="6"/>
        <v>0</v>
      </c>
      <c r="N17" s="20">
        <v>0</v>
      </c>
      <c r="O17" s="20">
        <f t="shared" si="7"/>
        <v>0</v>
      </c>
      <c r="P17" s="20">
        <f t="shared" si="0"/>
        <v>0</v>
      </c>
      <c r="Q17" s="36">
        <v>0</v>
      </c>
      <c r="R17" s="36">
        <f t="shared" si="8"/>
        <v>0</v>
      </c>
      <c r="S17" s="36">
        <f t="shared" si="9"/>
        <v>0</v>
      </c>
      <c r="T17" s="40">
        <v>0</v>
      </c>
      <c r="U17" s="39">
        <f t="shared" si="10"/>
        <v>0</v>
      </c>
      <c r="V17" s="39">
        <f t="shared" si="11"/>
        <v>0</v>
      </c>
      <c r="W17" s="43">
        <v>0</v>
      </c>
      <c r="X17" s="43">
        <f t="shared" si="12"/>
        <v>0</v>
      </c>
      <c r="Y17" s="43">
        <f t="shared" si="13"/>
        <v>0</v>
      </c>
    </row>
    <row r="18" spans="2:25" x14ac:dyDescent="0.3">
      <c r="B18" s="4" t="s">
        <v>42</v>
      </c>
      <c r="C18" s="2">
        <v>3</v>
      </c>
      <c r="D18" s="11">
        <f t="shared" si="1"/>
        <v>0.22184874961635639</v>
      </c>
      <c r="E18" s="6">
        <v>1</v>
      </c>
      <c r="F18" s="6">
        <f t="shared" si="2"/>
        <v>1</v>
      </c>
      <c r="G18" s="6">
        <f t="shared" si="3"/>
        <v>0.22184874961635639</v>
      </c>
      <c r="H18" s="8">
        <v>1</v>
      </c>
      <c r="I18" s="8">
        <f t="shared" si="4"/>
        <v>1</v>
      </c>
      <c r="J18" s="8">
        <f t="shared" si="14"/>
        <v>0.22184874961635639</v>
      </c>
      <c r="K18" s="18">
        <v>0</v>
      </c>
      <c r="L18" s="17">
        <f t="shared" si="5"/>
        <v>0</v>
      </c>
      <c r="M18" s="17">
        <f t="shared" si="6"/>
        <v>0</v>
      </c>
      <c r="N18" s="20">
        <v>1</v>
      </c>
      <c r="O18" s="20">
        <f t="shared" si="7"/>
        <v>1</v>
      </c>
      <c r="P18" s="20">
        <f t="shared" si="0"/>
        <v>0.22184874961635639</v>
      </c>
      <c r="Q18" s="36">
        <v>0</v>
      </c>
      <c r="R18" s="36">
        <f t="shared" si="8"/>
        <v>0</v>
      </c>
      <c r="S18" s="36">
        <f t="shared" si="9"/>
        <v>0</v>
      </c>
      <c r="T18" s="40">
        <v>0</v>
      </c>
      <c r="U18" s="39">
        <f t="shared" si="10"/>
        <v>0</v>
      </c>
      <c r="V18" s="39">
        <f t="shared" si="11"/>
        <v>0</v>
      </c>
      <c r="W18" s="43">
        <v>0</v>
      </c>
      <c r="X18" s="43">
        <f t="shared" si="12"/>
        <v>0</v>
      </c>
      <c r="Y18" s="43">
        <f t="shared" si="13"/>
        <v>0</v>
      </c>
    </row>
    <row r="19" spans="2:25" x14ac:dyDescent="0.3">
      <c r="B19" s="4" t="s">
        <v>43</v>
      </c>
      <c r="C19" s="2">
        <v>1</v>
      </c>
      <c r="D19" s="11">
        <f t="shared" si="1"/>
        <v>0.69897000433601886</v>
      </c>
      <c r="E19" s="6">
        <v>1</v>
      </c>
      <c r="F19" s="6">
        <f t="shared" si="2"/>
        <v>1</v>
      </c>
      <c r="G19" s="6">
        <f t="shared" si="3"/>
        <v>0.69897000433601886</v>
      </c>
      <c r="H19" s="8">
        <v>0</v>
      </c>
      <c r="I19" s="8">
        <f t="shared" si="4"/>
        <v>0</v>
      </c>
      <c r="J19" s="8">
        <f t="shared" si="14"/>
        <v>0</v>
      </c>
      <c r="K19" s="18">
        <v>0</v>
      </c>
      <c r="L19" s="17">
        <f t="shared" si="5"/>
        <v>0</v>
      </c>
      <c r="M19" s="17">
        <f t="shared" si="6"/>
        <v>0</v>
      </c>
      <c r="N19" s="20">
        <v>0</v>
      </c>
      <c r="O19" s="20">
        <f t="shared" si="7"/>
        <v>0</v>
      </c>
      <c r="P19" s="20">
        <f t="shared" si="0"/>
        <v>0</v>
      </c>
      <c r="Q19" s="36">
        <v>0</v>
      </c>
      <c r="R19" s="36">
        <f t="shared" si="8"/>
        <v>0</v>
      </c>
      <c r="S19" s="36">
        <f t="shared" si="9"/>
        <v>0</v>
      </c>
      <c r="T19" s="40">
        <v>0</v>
      </c>
      <c r="U19" s="39">
        <f t="shared" si="10"/>
        <v>0</v>
      </c>
      <c r="V19" s="39">
        <f t="shared" si="11"/>
        <v>0</v>
      </c>
      <c r="W19" s="43">
        <v>0</v>
      </c>
      <c r="X19" s="43">
        <f t="shared" si="12"/>
        <v>0</v>
      </c>
      <c r="Y19" s="43">
        <f t="shared" si="13"/>
        <v>0</v>
      </c>
    </row>
    <row r="20" spans="2:25" x14ac:dyDescent="0.3">
      <c r="B20" s="4" t="s">
        <v>49</v>
      </c>
      <c r="C20" s="2">
        <v>2</v>
      </c>
      <c r="D20" s="11">
        <f t="shared" si="1"/>
        <v>0.3979400086720376</v>
      </c>
      <c r="E20" s="6">
        <v>0</v>
      </c>
      <c r="F20" s="6">
        <f t="shared" si="2"/>
        <v>0</v>
      </c>
      <c r="G20" s="6">
        <f t="shared" si="3"/>
        <v>0</v>
      </c>
      <c r="H20" s="8">
        <v>1</v>
      </c>
      <c r="I20" s="8">
        <f t="shared" si="4"/>
        <v>1</v>
      </c>
      <c r="J20" s="8">
        <f t="shared" si="14"/>
        <v>0.3979400086720376</v>
      </c>
      <c r="K20" s="18">
        <v>0</v>
      </c>
      <c r="L20" s="17">
        <f t="shared" si="5"/>
        <v>0</v>
      </c>
      <c r="M20" s="17">
        <f t="shared" si="6"/>
        <v>0</v>
      </c>
      <c r="N20" s="20">
        <v>1</v>
      </c>
      <c r="O20" s="20">
        <f t="shared" si="7"/>
        <v>1</v>
      </c>
      <c r="P20" s="20">
        <f t="shared" si="0"/>
        <v>0.3979400086720376</v>
      </c>
      <c r="Q20" s="36">
        <v>0</v>
      </c>
      <c r="R20" s="36">
        <f t="shared" si="8"/>
        <v>0</v>
      </c>
      <c r="S20" s="36">
        <f t="shared" si="9"/>
        <v>0</v>
      </c>
      <c r="T20" s="40">
        <v>0</v>
      </c>
      <c r="U20" s="39">
        <f t="shared" si="10"/>
        <v>0</v>
      </c>
      <c r="V20" s="39">
        <f t="shared" si="11"/>
        <v>0</v>
      </c>
      <c r="W20" s="43">
        <v>0</v>
      </c>
      <c r="X20" s="43">
        <f t="shared" si="12"/>
        <v>0</v>
      </c>
      <c r="Y20" s="43">
        <f t="shared" si="13"/>
        <v>0</v>
      </c>
    </row>
    <row r="21" spans="2:25" x14ac:dyDescent="0.3">
      <c r="B21" s="4" t="s">
        <v>18</v>
      </c>
      <c r="C21" s="2">
        <v>2</v>
      </c>
      <c r="D21" s="11">
        <f t="shared" si="1"/>
        <v>0.3979400086720376</v>
      </c>
      <c r="E21" s="6">
        <v>0</v>
      </c>
      <c r="F21" s="6">
        <f t="shared" si="2"/>
        <v>0</v>
      </c>
      <c r="G21" s="6">
        <f t="shared" si="3"/>
        <v>0</v>
      </c>
      <c r="H21" s="8">
        <v>1</v>
      </c>
      <c r="I21" s="8">
        <f t="shared" si="4"/>
        <v>1</v>
      </c>
      <c r="J21" s="8">
        <f t="shared" si="14"/>
        <v>0.3979400086720376</v>
      </c>
      <c r="K21" s="18">
        <v>0</v>
      </c>
      <c r="L21" s="17">
        <f t="shared" si="5"/>
        <v>0</v>
      </c>
      <c r="M21" s="17">
        <f t="shared" si="6"/>
        <v>0</v>
      </c>
      <c r="N21" s="20">
        <v>0</v>
      </c>
      <c r="O21" s="20">
        <f t="shared" si="7"/>
        <v>0</v>
      </c>
      <c r="P21" s="20">
        <f t="shared" si="0"/>
        <v>0</v>
      </c>
      <c r="Q21" s="36">
        <v>1</v>
      </c>
      <c r="R21" s="36">
        <f t="shared" si="8"/>
        <v>1</v>
      </c>
      <c r="S21" s="36">
        <f t="shared" si="9"/>
        <v>0.3979400086720376</v>
      </c>
      <c r="T21" s="40">
        <v>0</v>
      </c>
      <c r="U21" s="39">
        <f t="shared" si="10"/>
        <v>0</v>
      </c>
      <c r="V21" s="39">
        <f t="shared" si="11"/>
        <v>0</v>
      </c>
      <c r="W21" s="43">
        <v>0</v>
      </c>
      <c r="X21" s="43">
        <f t="shared" si="12"/>
        <v>0</v>
      </c>
      <c r="Y21" s="43">
        <f t="shared" si="13"/>
        <v>0</v>
      </c>
    </row>
    <row r="22" spans="2:25" x14ac:dyDescent="0.3">
      <c r="B22" s="4" t="s">
        <v>44</v>
      </c>
      <c r="C22" s="2">
        <v>1</v>
      </c>
      <c r="D22" s="11">
        <f t="shared" si="1"/>
        <v>0.69897000433601886</v>
      </c>
      <c r="E22" s="6">
        <v>0</v>
      </c>
      <c r="F22" s="6">
        <f t="shared" si="2"/>
        <v>0</v>
      </c>
      <c r="G22" s="6">
        <f t="shared" si="3"/>
        <v>0</v>
      </c>
      <c r="H22" s="8">
        <v>1</v>
      </c>
      <c r="I22" s="8">
        <f t="shared" si="4"/>
        <v>1</v>
      </c>
      <c r="J22" s="8">
        <f t="shared" si="14"/>
        <v>0.69897000433601886</v>
      </c>
      <c r="K22" s="18">
        <v>0</v>
      </c>
      <c r="L22" s="17">
        <f t="shared" si="5"/>
        <v>0</v>
      </c>
      <c r="M22" s="17">
        <f t="shared" si="6"/>
        <v>0</v>
      </c>
      <c r="N22" s="20">
        <v>0</v>
      </c>
      <c r="O22" s="20">
        <f t="shared" si="7"/>
        <v>0</v>
      </c>
      <c r="P22" s="20">
        <f t="shared" si="0"/>
        <v>0</v>
      </c>
      <c r="Q22" s="36">
        <v>0</v>
      </c>
      <c r="R22" s="36">
        <f t="shared" si="8"/>
        <v>0</v>
      </c>
      <c r="S22" s="36">
        <f t="shared" si="9"/>
        <v>0</v>
      </c>
      <c r="T22" s="40">
        <v>1</v>
      </c>
      <c r="U22" s="39">
        <f t="shared" si="10"/>
        <v>1</v>
      </c>
      <c r="V22" s="39">
        <f t="shared" si="11"/>
        <v>0.69897000433601886</v>
      </c>
      <c r="W22" s="43">
        <v>0</v>
      </c>
      <c r="X22" s="43">
        <f t="shared" si="12"/>
        <v>0</v>
      </c>
      <c r="Y22" s="43">
        <f t="shared" si="13"/>
        <v>0</v>
      </c>
    </row>
    <row r="23" spans="2:25" x14ac:dyDescent="0.3">
      <c r="B23" s="4" t="s">
        <v>45</v>
      </c>
      <c r="C23" s="2">
        <v>1</v>
      </c>
      <c r="D23" s="11">
        <f t="shared" si="1"/>
        <v>0.69897000433601886</v>
      </c>
      <c r="E23" s="6">
        <v>0</v>
      </c>
      <c r="F23" s="6">
        <f t="shared" si="2"/>
        <v>0</v>
      </c>
      <c r="G23" s="6">
        <f t="shared" si="3"/>
        <v>0</v>
      </c>
      <c r="H23" s="8">
        <v>0</v>
      </c>
      <c r="I23" s="8">
        <f t="shared" si="4"/>
        <v>0</v>
      </c>
      <c r="J23" s="8">
        <f t="shared" si="14"/>
        <v>0</v>
      </c>
      <c r="K23" s="18">
        <v>1</v>
      </c>
      <c r="L23" s="17">
        <f t="shared" si="5"/>
        <v>1</v>
      </c>
      <c r="M23" s="17">
        <f t="shared" si="6"/>
        <v>0.69897000433601886</v>
      </c>
      <c r="N23" s="20">
        <v>0</v>
      </c>
      <c r="O23" s="20">
        <f t="shared" si="7"/>
        <v>0</v>
      </c>
      <c r="P23" s="20">
        <f t="shared" si="0"/>
        <v>0</v>
      </c>
      <c r="Q23" s="36">
        <v>0</v>
      </c>
      <c r="R23" s="36">
        <f t="shared" si="8"/>
        <v>0</v>
      </c>
      <c r="S23" s="36">
        <f t="shared" si="9"/>
        <v>0</v>
      </c>
      <c r="T23" s="40">
        <v>0</v>
      </c>
      <c r="U23" s="39">
        <f t="shared" si="10"/>
        <v>0</v>
      </c>
      <c r="V23" s="39">
        <f t="shared" si="11"/>
        <v>0</v>
      </c>
      <c r="W23" s="43">
        <v>0</v>
      </c>
      <c r="X23" s="43">
        <f t="shared" si="12"/>
        <v>0</v>
      </c>
      <c r="Y23" s="43">
        <f t="shared" si="13"/>
        <v>0</v>
      </c>
    </row>
    <row r="24" spans="2:25" x14ac:dyDescent="0.3">
      <c r="B24" s="4" t="s">
        <v>46</v>
      </c>
      <c r="C24" s="2">
        <v>1</v>
      </c>
      <c r="D24" s="11">
        <f t="shared" si="1"/>
        <v>0.69897000433601886</v>
      </c>
      <c r="E24" s="6">
        <v>0</v>
      </c>
      <c r="F24" s="6">
        <f t="shared" si="2"/>
        <v>0</v>
      </c>
      <c r="G24" s="6">
        <f t="shared" si="3"/>
        <v>0</v>
      </c>
      <c r="H24" s="8">
        <v>0</v>
      </c>
      <c r="I24" s="8">
        <f t="shared" si="4"/>
        <v>0</v>
      </c>
      <c r="J24" s="8">
        <f t="shared" si="14"/>
        <v>0</v>
      </c>
      <c r="K24" s="18">
        <v>1</v>
      </c>
      <c r="L24" s="17">
        <f t="shared" si="5"/>
        <v>1</v>
      </c>
      <c r="M24" s="17">
        <f t="shared" si="6"/>
        <v>0.69897000433601886</v>
      </c>
      <c r="N24" s="20">
        <v>0</v>
      </c>
      <c r="O24" s="20">
        <f t="shared" si="7"/>
        <v>0</v>
      </c>
      <c r="P24" s="20">
        <f t="shared" si="0"/>
        <v>0</v>
      </c>
      <c r="Q24" s="36">
        <v>0</v>
      </c>
      <c r="R24" s="36">
        <f t="shared" si="8"/>
        <v>0</v>
      </c>
      <c r="S24" s="36">
        <f t="shared" si="9"/>
        <v>0</v>
      </c>
      <c r="T24" s="40">
        <v>0</v>
      </c>
      <c r="U24" s="39">
        <f t="shared" si="10"/>
        <v>0</v>
      </c>
      <c r="V24" s="39">
        <f t="shared" si="11"/>
        <v>0</v>
      </c>
      <c r="W24" s="43">
        <v>0</v>
      </c>
      <c r="X24" s="43">
        <f t="shared" si="12"/>
        <v>0</v>
      </c>
      <c r="Y24" s="43">
        <f t="shared" si="13"/>
        <v>0</v>
      </c>
    </row>
    <row r="25" spans="2:25" x14ac:dyDescent="0.3">
      <c r="B25" s="4" t="s">
        <v>47</v>
      </c>
      <c r="C25" s="2">
        <v>1</v>
      </c>
      <c r="D25" s="3">
        <f t="shared" si="1"/>
        <v>0.69897000433601886</v>
      </c>
      <c r="E25" s="6">
        <v>0</v>
      </c>
      <c r="F25" s="6">
        <f t="shared" si="2"/>
        <v>0</v>
      </c>
      <c r="G25" s="6">
        <f t="shared" si="3"/>
        <v>0</v>
      </c>
      <c r="H25" s="8">
        <v>0</v>
      </c>
      <c r="I25" s="8">
        <f t="shared" si="4"/>
        <v>0</v>
      </c>
      <c r="J25" s="8">
        <f t="shared" si="14"/>
        <v>0</v>
      </c>
      <c r="K25" s="18">
        <v>1</v>
      </c>
      <c r="L25" s="17">
        <f t="shared" si="5"/>
        <v>1</v>
      </c>
      <c r="M25" s="17">
        <f t="shared" si="6"/>
        <v>0.69897000433601886</v>
      </c>
      <c r="N25" s="20">
        <v>0</v>
      </c>
      <c r="O25" s="20">
        <f t="shared" si="7"/>
        <v>0</v>
      </c>
      <c r="P25" s="20">
        <f t="shared" si="0"/>
        <v>0</v>
      </c>
      <c r="Q25" s="36">
        <v>0</v>
      </c>
      <c r="R25" s="36">
        <f t="shared" si="8"/>
        <v>0</v>
      </c>
      <c r="S25" s="36">
        <f t="shared" si="9"/>
        <v>0</v>
      </c>
      <c r="T25" s="40">
        <v>0</v>
      </c>
      <c r="U25" s="39">
        <f t="shared" si="10"/>
        <v>0</v>
      </c>
      <c r="V25" s="39">
        <f t="shared" si="11"/>
        <v>0</v>
      </c>
      <c r="W25" s="43">
        <v>0</v>
      </c>
      <c r="X25" s="43">
        <f t="shared" si="12"/>
        <v>0</v>
      </c>
      <c r="Y25" s="43">
        <f t="shared" si="13"/>
        <v>0</v>
      </c>
    </row>
    <row r="26" spans="2:25" x14ac:dyDescent="0.3">
      <c r="B26" s="33" t="s">
        <v>48</v>
      </c>
      <c r="C26" s="2">
        <v>1</v>
      </c>
      <c r="D26" s="3">
        <f t="shared" si="1"/>
        <v>0.69897000433601886</v>
      </c>
      <c r="E26" s="6">
        <v>0</v>
      </c>
      <c r="F26" s="6">
        <f t="shared" si="2"/>
        <v>0</v>
      </c>
      <c r="G26" s="6">
        <f t="shared" si="3"/>
        <v>0</v>
      </c>
      <c r="H26" s="8">
        <v>0</v>
      </c>
      <c r="I26" s="8">
        <f t="shared" si="4"/>
        <v>0</v>
      </c>
      <c r="J26" s="8">
        <f t="shared" si="14"/>
        <v>0</v>
      </c>
      <c r="K26" s="18">
        <v>0</v>
      </c>
      <c r="L26" s="17">
        <f t="shared" si="5"/>
        <v>0</v>
      </c>
      <c r="M26" s="17">
        <f t="shared" si="6"/>
        <v>0</v>
      </c>
      <c r="N26" s="20">
        <v>1</v>
      </c>
      <c r="O26" s="20">
        <f t="shared" si="7"/>
        <v>1</v>
      </c>
      <c r="P26" s="20">
        <f>D26*O26</f>
        <v>0.69897000433601886</v>
      </c>
      <c r="Q26" s="36">
        <v>0</v>
      </c>
      <c r="R26" s="36">
        <f t="shared" si="8"/>
        <v>0</v>
      </c>
      <c r="S26" s="36">
        <f t="shared" si="9"/>
        <v>0</v>
      </c>
      <c r="T26" s="40">
        <v>0</v>
      </c>
      <c r="U26" s="39">
        <f t="shared" si="10"/>
        <v>0</v>
      </c>
      <c r="V26" s="39">
        <f t="shared" si="11"/>
        <v>0</v>
      </c>
      <c r="W26" s="43">
        <v>0</v>
      </c>
      <c r="X26" s="43">
        <f t="shared" si="12"/>
        <v>0</v>
      </c>
      <c r="Y26" s="43">
        <f t="shared" si="13"/>
        <v>0</v>
      </c>
    </row>
    <row r="27" spans="2:25" x14ac:dyDescent="0.3">
      <c r="B27" s="33" t="s">
        <v>50</v>
      </c>
      <c r="C27" s="2">
        <v>2</v>
      </c>
      <c r="D27" s="3">
        <f t="shared" si="1"/>
        <v>0.3979400086720376</v>
      </c>
      <c r="E27" s="6">
        <v>0</v>
      </c>
      <c r="F27" s="6">
        <f t="shared" si="2"/>
        <v>0</v>
      </c>
      <c r="G27" s="6">
        <f t="shared" si="3"/>
        <v>0</v>
      </c>
      <c r="H27" s="8">
        <v>0</v>
      </c>
      <c r="I27" s="8">
        <f t="shared" si="4"/>
        <v>0</v>
      </c>
      <c r="J27" s="8">
        <f t="shared" si="14"/>
        <v>0</v>
      </c>
      <c r="K27" s="18">
        <v>0</v>
      </c>
      <c r="L27" s="17">
        <f t="shared" si="5"/>
        <v>0</v>
      </c>
      <c r="M27" s="17">
        <f t="shared" si="6"/>
        <v>0</v>
      </c>
      <c r="N27" s="20">
        <v>1</v>
      </c>
      <c r="O27" s="20">
        <f t="shared" si="7"/>
        <v>1</v>
      </c>
      <c r="P27" s="20">
        <f t="shared" si="0"/>
        <v>0.3979400086720376</v>
      </c>
      <c r="Q27" s="36">
        <v>1</v>
      </c>
      <c r="R27" s="36">
        <f t="shared" si="8"/>
        <v>1</v>
      </c>
      <c r="S27" s="36">
        <f t="shared" si="9"/>
        <v>0.3979400086720376</v>
      </c>
      <c r="T27" s="40">
        <v>0</v>
      </c>
      <c r="U27" s="39">
        <f t="shared" si="10"/>
        <v>0</v>
      </c>
      <c r="V27" s="39">
        <f t="shared" si="11"/>
        <v>0</v>
      </c>
      <c r="W27" s="43">
        <v>0</v>
      </c>
      <c r="X27" s="43">
        <f t="shared" si="12"/>
        <v>0</v>
      </c>
      <c r="Y27" s="43">
        <f t="shared" si="13"/>
        <v>0</v>
      </c>
    </row>
    <row r="28" spans="2:25" x14ac:dyDescent="0.3">
      <c r="B28" s="33" t="s">
        <v>51</v>
      </c>
      <c r="C28" s="2">
        <v>1</v>
      </c>
      <c r="D28" s="3">
        <f>LOG10($G$11/C28)</f>
        <v>0.69897000433601886</v>
      </c>
      <c r="E28" s="6">
        <v>0</v>
      </c>
      <c r="F28" s="6">
        <f t="shared" si="2"/>
        <v>0</v>
      </c>
      <c r="G28" s="6">
        <f t="shared" si="3"/>
        <v>0</v>
      </c>
      <c r="H28" s="8">
        <v>0</v>
      </c>
      <c r="I28" s="8">
        <f t="shared" si="4"/>
        <v>0</v>
      </c>
      <c r="J28" s="8">
        <f t="shared" si="14"/>
        <v>0</v>
      </c>
      <c r="K28" s="18">
        <v>0</v>
      </c>
      <c r="L28" s="17">
        <f t="shared" si="5"/>
        <v>0</v>
      </c>
      <c r="M28" s="17">
        <f t="shared" si="6"/>
        <v>0</v>
      </c>
      <c r="N28" s="20">
        <v>0</v>
      </c>
      <c r="O28" s="20">
        <f t="shared" si="7"/>
        <v>0</v>
      </c>
      <c r="P28" s="20">
        <f t="shared" si="0"/>
        <v>0</v>
      </c>
      <c r="Q28" s="36">
        <v>1</v>
      </c>
      <c r="R28" s="36">
        <f t="shared" si="8"/>
        <v>1</v>
      </c>
      <c r="S28" s="36">
        <f t="shared" si="9"/>
        <v>0.69897000433601886</v>
      </c>
      <c r="T28" s="40">
        <v>0</v>
      </c>
      <c r="U28" s="39">
        <f t="shared" si="10"/>
        <v>0</v>
      </c>
      <c r="V28" s="39">
        <f t="shared" si="11"/>
        <v>0</v>
      </c>
      <c r="W28" s="43">
        <v>0</v>
      </c>
      <c r="X28" s="43">
        <f t="shared" si="12"/>
        <v>0</v>
      </c>
      <c r="Y28" s="43">
        <f t="shared" si="13"/>
        <v>0</v>
      </c>
    </row>
    <row r="29" spans="2:25" x14ac:dyDescent="0.3">
      <c r="B29" s="33" t="s">
        <v>52</v>
      </c>
      <c r="C29" s="2">
        <v>1</v>
      </c>
      <c r="D29" s="3">
        <f t="shared" si="1"/>
        <v>0.69897000433601886</v>
      </c>
      <c r="E29" s="6">
        <v>0</v>
      </c>
      <c r="F29" s="6">
        <f t="shared" si="2"/>
        <v>0</v>
      </c>
      <c r="G29" s="6">
        <f t="shared" si="3"/>
        <v>0</v>
      </c>
      <c r="H29" s="8">
        <v>0</v>
      </c>
      <c r="I29" s="8">
        <f t="shared" si="4"/>
        <v>0</v>
      </c>
      <c r="J29" s="8">
        <f t="shared" si="14"/>
        <v>0</v>
      </c>
      <c r="K29" s="18">
        <v>0</v>
      </c>
      <c r="L29" s="17">
        <f t="shared" si="5"/>
        <v>0</v>
      </c>
      <c r="M29" s="17">
        <f t="shared" si="6"/>
        <v>0</v>
      </c>
      <c r="N29" s="20">
        <v>0</v>
      </c>
      <c r="O29" s="20">
        <f t="shared" si="7"/>
        <v>0</v>
      </c>
      <c r="P29" s="20">
        <f t="shared" si="0"/>
        <v>0</v>
      </c>
      <c r="Q29" s="36">
        <v>1</v>
      </c>
      <c r="R29" s="36">
        <f t="shared" si="8"/>
        <v>1</v>
      </c>
      <c r="S29" s="36">
        <f t="shared" si="9"/>
        <v>0.69897000433601886</v>
      </c>
      <c r="T29" s="40">
        <v>0</v>
      </c>
      <c r="U29" s="39">
        <f t="shared" si="10"/>
        <v>0</v>
      </c>
      <c r="V29" s="39">
        <f t="shared" si="11"/>
        <v>0</v>
      </c>
      <c r="W29" s="43">
        <v>0</v>
      </c>
      <c r="X29" s="43">
        <f t="shared" si="12"/>
        <v>0</v>
      </c>
      <c r="Y29" s="43">
        <f t="shared" si="13"/>
        <v>0</v>
      </c>
    </row>
    <row r="35" spans="2:5" ht="15" thickBot="1" x14ac:dyDescent="0.35"/>
    <row r="36" spans="2:5" x14ac:dyDescent="0.3">
      <c r="B36" s="23" t="s">
        <v>57</v>
      </c>
      <c r="C36" s="24">
        <f>SUMPRODUCT(G14:G29, V14:V29) / (SQRT(SUMPRODUCT(G14:G29, G14:G29)) * SQRT(SUMPRODUCT(V14:V29,V14:V29)))</f>
        <v>0.200860589975174</v>
      </c>
    </row>
    <row r="37" spans="2:5" x14ac:dyDescent="0.3">
      <c r="B37" s="25" t="s">
        <v>58</v>
      </c>
      <c r="C37" s="26">
        <f>SUMPRODUCT(J14:J29, V14:V29) / (SQRT(SUMPRODUCT(J14:J29, J14:J29)) * SQRT(SUMPRODUCT(V14:V29,V14:V29)))</f>
        <v>0.66131152959325545</v>
      </c>
    </row>
    <row r="38" spans="2:5" x14ac:dyDescent="0.3">
      <c r="B38" s="25" t="s">
        <v>59</v>
      </c>
      <c r="C38" s="26">
        <f>SUMPRODUCT(M14:M29, V14:V29) / (SQRT(SUMPRODUCT(M14:M29, M14:M29)) * SQRT(SUMPRODUCT(V14:V29,V14:V29)))</f>
        <v>0.16441788305636451</v>
      </c>
      <c r="E38" t="s">
        <v>67</v>
      </c>
    </row>
    <row r="39" spans="2:5" x14ac:dyDescent="0.3">
      <c r="B39" s="25" t="s">
        <v>60</v>
      </c>
      <c r="C39" s="26">
        <f>SUMPRODUCT(P14:P29, V14:V29) / (SQRT(SUMPRODUCT(P14:P29,P14:P29)) * SQRT(SUMPRODUCT(V14:V29,V14:V29)))</f>
        <v>1.2472603682514571E-2</v>
      </c>
    </row>
    <row r="40" spans="2:5" ht="15" thickBot="1" x14ac:dyDescent="0.35">
      <c r="B40" s="44" t="s">
        <v>61</v>
      </c>
      <c r="C40" s="28">
        <f>SUMPRODUCT(S14:S29, V14:V29) / (SQRT(SUMPRODUCT(S14:S29, S14:S29)) * SQRT(SUMPRODUCT(V14:V29,V14:V29)))</f>
        <v>0</v>
      </c>
    </row>
    <row r="41" spans="2:5" ht="15" thickBot="1" x14ac:dyDescent="0.35"/>
    <row r="42" spans="2:5" x14ac:dyDescent="0.3">
      <c r="B42" s="23" t="s">
        <v>62</v>
      </c>
      <c r="C42" s="24">
        <f>SUMPRODUCT(G14:G29,Y14:Y29) / (SQRT(SUMPRODUCT(G14:G29, G14:G29)) * SQRT(SUMPRODUCT(Y14:Y29,Y14:Y29)))</f>
        <v>0.39730112105215065</v>
      </c>
    </row>
    <row r="43" spans="2:5" x14ac:dyDescent="0.3">
      <c r="B43" s="25" t="s">
        <v>63</v>
      </c>
      <c r="C43" s="26">
        <f>SUMPRODUCT(J14:J29,Y14:Y29) / (SQRT(SUMPRODUCT(J14:J29, J14:J29)) * SQRT(SUMPRODUCT(Y14:Y29,Y14:Y29)))</f>
        <v>2.4670740169162594E-2</v>
      </c>
      <c r="E43" t="s">
        <v>30</v>
      </c>
    </row>
    <row r="44" spans="2:5" x14ac:dyDescent="0.3">
      <c r="B44" s="25" t="s">
        <v>64</v>
      </c>
      <c r="C44" s="26">
        <f>SUMPRODUCT(M14:M29,Y14:Y29) / (SQRT(SUMPRODUCT(M14:M29, M14:M29)) * SQRT(SUMPRODUCT(Y14:Y29,Y14:Y29)))</f>
        <v>0.3252176510453787</v>
      </c>
    </row>
    <row r="45" spans="2:5" x14ac:dyDescent="0.3">
      <c r="B45" s="25" t="s">
        <v>65</v>
      </c>
      <c r="C45" s="26">
        <f>SUMPRODUCT(P14:P29,Y14:Y29) / (SQRT(SUMPRODUCT(P14:P29, P14:P29)) * SQRT(SUMPRODUCT(Y14:Y29,Y14:Y29)))</f>
        <v>2.4670740169162594E-2</v>
      </c>
    </row>
    <row r="46" spans="2:5" ht="15" thickBot="1" x14ac:dyDescent="0.35">
      <c r="B46" s="44" t="s">
        <v>66</v>
      </c>
      <c r="C46" s="28">
        <f>SUMPRODUCT(S14:S29,Y14:Y29) / (SQRT(SUMPRODUCT(S14:S29,S14:S29)) * SQRT(SUMPRODUCT(Y14:Y29,Y14:Y29)))</f>
        <v>0</v>
      </c>
    </row>
  </sheetData>
  <mergeCells count="7">
    <mergeCell ref="Q12:S12"/>
    <mergeCell ref="T12:V12"/>
    <mergeCell ref="W12:Y12"/>
    <mergeCell ref="E12:G12"/>
    <mergeCell ref="H12:J12"/>
    <mergeCell ref="K12:M12"/>
    <mergeCell ref="N12:P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Příklad 1</vt:lpstr>
      <vt:lpstr>Příklad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Vladimíra Kimlová</dc:creator>
  <cp:lastModifiedBy>Vladimíra Kimlová</cp:lastModifiedBy>
  <dcterms:created xsi:type="dcterms:W3CDTF">2024-03-19T11:43:26Z</dcterms:created>
  <dcterms:modified xsi:type="dcterms:W3CDTF">2024-03-19T14:25:07Z</dcterms:modified>
</cp:coreProperties>
</file>