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MyPc\Documentos\Python U\Procesamiento de Lenguaje\5Week\"/>
    </mc:Choice>
  </mc:AlternateContent>
  <xr:revisionPtr revIDLastSave="0" documentId="13_ncr:1_{7F29A86A-EC4A-48E2-BF6C-F1DB7EF4572A}" xr6:coauthVersionLast="45" xr6:coauthVersionMax="45" xr10:uidLastSave="{00000000-0000-0000-0000-000000000000}"/>
  <bookViews>
    <workbookView xWindow="150" yWindow="735" windowWidth="14670" windowHeight="8325" activeTab="1" xr2:uid="{00000000-000D-0000-FFFF-FFFF00000000}"/>
  </bookViews>
  <sheets>
    <sheet name="Hoja 1" sheetId="1" r:id="rId1"/>
    <sheet name="Hoja1" sheetId="2" r:id="rId2"/>
  </sheets>
  <definedNames>
    <definedName name="Z_99C0ABE7_13B6_43EA_A4BB_174263EFA497_.wvu.FilterData" localSheetId="0" hidden="1">'Hoja 1'!$AA$3:$AJ$3</definedName>
  </definedNames>
  <calcPr calcId="191029"/>
  <customWorkbookViews>
    <customWorkbookView name="Filtro 1" guid="{99C0ABE7-13B6-43EA-A4BB-174263EFA49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4" i="2" l="1"/>
  <c r="L24" i="2"/>
  <c r="M24" i="2"/>
  <c r="N24" i="2"/>
  <c r="J24" i="2"/>
  <c r="K20" i="2"/>
  <c r="L20" i="2"/>
  <c r="M20" i="2"/>
  <c r="N20" i="2"/>
  <c r="AA3" i="1"/>
  <c r="H21" i="2"/>
  <c r="H22" i="2"/>
  <c r="H24" i="2"/>
  <c r="G17" i="2"/>
  <c r="G21" i="2"/>
  <c r="G22" i="2"/>
  <c r="G24" i="2"/>
  <c r="G16" i="2"/>
  <c r="F19" i="2"/>
  <c r="F20" i="2"/>
  <c r="F22" i="2"/>
  <c r="F23" i="2"/>
  <c r="Y3" i="1"/>
  <c r="R7" i="1"/>
  <c r="O3" i="1"/>
  <c r="M7" i="2"/>
  <c r="N7" i="2"/>
  <c r="L8" i="2"/>
  <c r="M8" i="2"/>
  <c r="M9" i="2"/>
  <c r="N9" i="2"/>
  <c r="L10" i="2"/>
  <c r="M10" i="2"/>
  <c r="L12" i="2"/>
  <c r="M12" i="2"/>
  <c r="J12" i="2"/>
  <c r="M4" i="2"/>
  <c r="L3" i="2"/>
  <c r="M3" i="2"/>
  <c r="N3" i="2"/>
  <c r="K3" i="2"/>
  <c r="I5" i="2"/>
  <c r="H17" i="2" s="1"/>
  <c r="I6" i="2"/>
  <c r="L6" i="2" s="1"/>
  <c r="I7" i="2"/>
  <c r="H19" i="2" s="1"/>
  <c r="I8" i="2"/>
  <c r="N8" i="2" s="1"/>
  <c r="I9" i="2"/>
  <c r="K9" i="2" s="1"/>
  <c r="I10" i="2"/>
  <c r="N10" i="2" s="1"/>
  <c r="I11" i="2"/>
  <c r="K11" i="2" s="1"/>
  <c r="I12" i="2"/>
  <c r="F24" i="2" s="1"/>
  <c r="I4" i="2"/>
  <c r="H16" i="2" s="1"/>
  <c r="N5" i="1"/>
  <c r="P5" i="1" s="1"/>
  <c r="R5" i="1"/>
  <c r="N4" i="1"/>
  <c r="Q4" i="1" s="1"/>
  <c r="N3" i="1"/>
  <c r="R3" i="1" s="1"/>
  <c r="B3" i="1"/>
  <c r="C4" i="2"/>
  <c r="J4" i="2" s="1"/>
  <c r="X42" i="1"/>
  <c r="W42" i="1"/>
  <c r="T42" i="1"/>
  <c r="P42" i="1"/>
  <c r="O42" i="1"/>
  <c r="N42" i="1"/>
  <c r="Q42" i="1" s="1"/>
  <c r="L42" i="1"/>
  <c r="Y42" i="1" s="1"/>
  <c r="K42" i="1"/>
  <c r="J42" i="1"/>
  <c r="I42" i="1"/>
  <c r="G42" i="1"/>
  <c r="F42" i="1"/>
  <c r="S42" i="1" s="1"/>
  <c r="E42" i="1"/>
  <c r="R42" i="1" s="1"/>
  <c r="C42" i="1"/>
  <c r="B42" i="1"/>
  <c r="U41" i="1"/>
  <c r="T41" i="1"/>
  <c r="Q41" i="1"/>
  <c r="P41" i="1"/>
  <c r="N41" i="1"/>
  <c r="L41" i="1"/>
  <c r="Y41" i="1" s="1"/>
  <c r="K41" i="1"/>
  <c r="X41" i="1" s="1"/>
  <c r="J41" i="1"/>
  <c r="W41" i="1" s="1"/>
  <c r="I41" i="1"/>
  <c r="V41" i="1" s="1"/>
  <c r="G41" i="1"/>
  <c r="F41" i="1"/>
  <c r="S41" i="1" s="1"/>
  <c r="E41" i="1"/>
  <c r="R41" i="1" s="1"/>
  <c r="C41" i="1"/>
  <c r="B41" i="1"/>
  <c r="O41" i="1" s="1"/>
  <c r="Y40" i="1"/>
  <c r="U40" i="1"/>
  <c r="R40" i="1"/>
  <c r="Q40" i="1"/>
  <c r="N40" i="1"/>
  <c r="X40" i="1" s="1"/>
  <c r="L40" i="1"/>
  <c r="K40" i="1"/>
  <c r="J40" i="1"/>
  <c r="W40" i="1" s="1"/>
  <c r="I40" i="1"/>
  <c r="V40" i="1" s="1"/>
  <c r="G40" i="1"/>
  <c r="T40" i="1" s="1"/>
  <c r="F40" i="1"/>
  <c r="S40" i="1" s="1"/>
  <c r="E40" i="1"/>
  <c r="C40" i="1"/>
  <c r="P40" i="1" s="1"/>
  <c r="B40" i="1"/>
  <c r="O40" i="1" s="1"/>
  <c r="N39" i="1"/>
  <c r="L39" i="1"/>
  <c r="Y39" i="1" s="1"/>
  <c r="K39" i="1"/>
  <c r="J39" i="1"/>
  <c r="I39" i="1"/>
  <c r="G39" i="1"/>
  <c r="T39" i="1" s="1"/>
  <c r="F39" i="1"/>
  <c r="E39" i="1"/>
  <c r="C39" i="1"/>
  <c r="P39" i="1" s="1"/>
  <c r="B39" i="1"/>
  <c r="U38" i="1"/>
  <c r="T38" i="1"/>
  <c r="S38" i="1"/>
  <c r="P38" i="1"/>
  <c r="O38" i="1"/>
  <c r="N38" i="1"/>
  <c r="Q38" i="1" s="1"/>
  <c r="L38" i="1"/>
  <c r="Y38" i="1" s="1"/>
  <c r="K38" i="1"/>
  <c r="X38" i="1" s="1"/>
  <c r="J38" i="1"/>
  <c r="W38" i="1" s="1"/>
  <c r="I38" i="1"/>
  <c r="V38" i="1" s="1"/>
  <c r="G38" i="1"/>
  <c r="F38" i="1"/>
  <c r="E38" i="1"/>
  <c r="R38" i="1" s="1"/>
  <c r="C38" i="1"/>
  <c r="B38" i="1"/>
  <c r="Y37" i="1"/>
  <c r="U37" i="1"/>
  <c r="R37" i="1"/>
  <c r="Q37" i="1"/>
  <c r="N37" i="1"/>
  <c r="X37" i="1" s="1"/>
  <c r="L37" i="1"/>
  <c r="K37" i="1"/>
  <c r="J37" i="1"/>
  <c r="W37" i="1" s="1"/>
  <c r="I37" i="1"/>
  <c r="V37" i="1" s="1"/>
  <c r="G37" i="1"/>
  <c r="T37" i="1" s="1"/>
  <c r="F37" i="1"/>
  <c r="S37" i="1" s="1"/>
  <c r="E37" i="1"/>
  <c r="C37" i="1"/>
  <c r="P37" i="1" s="1"/>
  <c r="B37" i="1"/>
  <c r="O37" i="1" s="1"/>
  <c r="N36" i="1"/>
  <c r="L36" i="1"/>
  <c r="Y36" i="1" s="1"/>
  <c r="K36" i="1"/>
  <c r="J36" i="1"/>
  <c r="I36" i="1"/>
  <c r="G36" i="1"/>
  <c r="T36" i="1" s="1"/>
  <c r="F36" i="1"/>
  <c r="E36" i="1"/>
  <c r="C36" i="1"/>
  <c r="P36" i="1" s="1"/>
  <c r="B36" i="1"/>
  <c r="AG35" i="1"/>
  <c r="AE35" i="1"/>
  <c r="AF35" i="1" s="1"/>
  <c r="Y35" i="1"/>
  <c r="X35" i="1"/>
  <c r="W35" i="1"/>
  <c r="U35" i="1"/>
  <c r="T35" i="1"/>
  <c r="R35" i="1"/>
  <c r="Q35" i="1"/>
  <c r="P35" i="1"/>
  <c r="N35" i="1"/>
  <c r="L35" i="1"/>
  <c r="K35" i="1"/>
  <c r="J35" i="1"/>
  <c r="I35" i="1"/>
  <c r="V35" i="1" s="1"/>
  <c r="G35" i="1"/>
  <c r="F35" i="1"/>
  <c r="S35" i="1" s="1"/>
  <c r="E35" i="1"/>
  <c r="C35" i="1"/>
  <c r="B35" i="1"/>
  <c r="O35" i="1" s="1"/>
  <c r="AE34" i="1"/>
  <c r="R34" i="1"/>
  <c r="N34" i="1"/>
  <c r="T34" i="1" s="1"/>
  <c r="L34" i="1"/>
  <c r="Y34" i="1" s="1"/>
  <c r="K34" i="1"/>
  <c r="X34" i="1" s="1"/>
  <c r="J34" i="1"/>
  <c r="W34" i="1" s="1"/>
  <c r="I34" i="1"/>
  <c r="V34" i="1" s="1"/>
  <c r="G34" i="1"/>
  <c r="F34" i="1"/>
  <c r="E34" i="1"/>
  <c r="C34" i="1"/>
  <c r="P34" i="1" s="1"/>
  <c r="B34" i="1"/>
  <c r="AG33" i="1"/>
  <c r="AE33" i="1"/>
  <c r="AF33" i="1" s="1"/>
  <c r="U33" i="1"/>
  <c r="T33" i="1"/>
  <c r="Q33" i="1"/>
  <c r="P33" i="1"/>
  <c r="N33" i="1"/>
  <c r="V33" i="1" s="1"/>
  <c r="L33" i="1"/>
  <c r="Y33" i="1" s="1"/>
  <c r="K33" i="1"/>
  <c r="X33" i="1" s="1"/>
  <c r="J33" i="1"/>
  <c r="I33" i="1"/>
  <c r="G33" i="1"/>
  <c r="F33" i="1"/>
  <c r="S33" i="1" s="1"/>
  <c r="E33" i="1"/>
  <c r="C33" i="1"/>
  <c r="B33" i="1"/>
  <c r="O33" i="1" s="1"/>
  <c r="AE32" i="1"/>
  <c r="N32" i="1"/>
  <c r="L32" i="1"/>
  <c r="K32" i="1"/>
  <c r="J32" i="1"/>
  <c r="G32" i="1"/>
  <c r="T32" i="1" s="1"/>
  <c r="F32" i="1"/>
  <c r="E32" i="1"/>
  <c r="C32" i="1"/>
  <c r="B32" i="1"/>
  <c r="O32" i="1" s="1"/>
  <c r="AG31" i="1"/>
  <c r="AF31" i="1"/>
  <c r="AE31" i="1"/>
  <c r="Y31" i="1"/>
  <c r="X31" i="1"/>
  <c r="U31" i="1"/>
  <c r="T31" i="1"/>
  <c r="S31" i="1"/>
  <c r="Q31" i="1"/>
  <c r="P31" i="1"/>
  <c r="O31" i="1"/>
  <c r="N31" i="1"/>
  <c r="L31" i="1"/>
  <c r="K31" i="1"/>
  <c r="J31" i="1"/>
  <c r="W31" i="1" s="1"/>
  <c r="I31" i="1"/>
  <c r="V31" i="1" s="1"/>
  <c r="G31" i="1"/>
  <c r="F31" i="1"/>
  <c r="E31" i="1"/>
  <c r="R31" i="1" s="1"/>
  <c r="C31" i="1"/>
  <c r="B31" i="1"/>
  <c r="AE30" i="1"/>
  <c r="AF30" i="1" s="1"/>
  <c r="R30" i="1"/>
  <c r="Q30" i="1"/>
  <c r="N30" i="1"/>
  <c r="S30" i="1" s="1"/>
  <c r="L30" i="1"/>
  <c r="Y30" i="1" s="1"/>
  <c r="K30" i="1"/>
  <c r="X30" i="1" s="1"/>
  <c r="J30" i="1"/>
  <c r="W30" i="1" s="1"/>
  <c r="I30" i="1"/>
  <c r="V30" i="1" s="1"/>
  <c r="H30" i="1"/>
  <c r="U30" i="1" s="1"/>
  <c r="G30" i="1"/>
  <c r="F30" i="1"/>
  <c r="E30" i="1"/>
  <c r="C30" i="1"/>
  <c r="P30" i="1" s="1"/>
  <c r="B30" i="1"/>
  <c r="AG29" i="1"/>
  <c r="AE29" i="1"/>
  <c r="AF29" i="1" s="1"/>
  <c r="X29" i="1"/>
  <c r="U29" i="1"/>
  <c r="T29" i="1"/>
  <c r="Q29" i="1"/>
  <c r="P29" i="1"/>
  <c r="N29" i="1"/>
  <c r="V29" i="1" s="1"/>
  <c r="L29" i="1"/>
  <c r="Y29" i="1" s="1"/>
  <c r="K29" i="1"/>
  <c r="J29" i="1"/>
  <c r="I29" i="1"/>
  <c r="H29" i="1"/>
  <c r="G29" i="1"/>
  <c r="F29" i="1"/>
  <c r="S29" i="1" s="1"/>
  <c r="E29" i="1"/>
  <c r="R29" i="1" s="1"/>
  <c r="C29" i="1"/>
  <c r="B29" i="1"/>
  <c r="O29" i="1" s="1"/>
  <c r="AG28" i="1"/>
  <c r="AF28" i="1"/>
  <c r="AE28" i="1"/>
  <c r="Y28" i="1"/>
  <c r="X28" i="1"/>
  <c r="R28" i="1"/>
  <c r="Q28" i="1"/>
  <c r="P28" i="1"/>
  <c r="O28" i="1"/>
  <c r="N28" i="1"/>
  <c r="L28" i="1"/>
  <c r="K28" i="1"/>
  <c r="J28" i="1"/>
  <c r="W28" i="1" s="1"/>
  <c r="I28" i="1"/>
  <c r="V28" i="1" s="1"/>
  <c r="H28" i="1"/>
  <c r="U28" i="1" s="1"/>
  <c r="G28" i="1"/>
  <c r="T28" i="1" s="1"/>
  <c r="F28" i="1"/>
  <c r="S28" i="1" s="1"/>
  <c r="E28" i="1"/>
  <c r="C28" i="1"/>
  <c r="B28" i="1"/>
  <c r="AE27" i="1"/>
  <c r="N27" i="1"/>
  <c r="L27" i="1"/>
  <c r="K27" i="1"/>
  <c r="J27" i="1"/>
  <c r="I27" i="1"/>
  <c r="V27" i="1" s="1"/>
  <c r="H27" i="1"/>
  <c r="G27" i="1"/>
  <c r="F27" i="1"/>
  <c r="E27" i="1"/>
  <c r="R27" i="1" s="1"/>
  <c r="C27" i="1"/>
  <c r="B27" i="1"/>
  <c r="AE26" i="1"/>
  <c r="AG26" i="1" s="1"/>
  <c r="AI26" i="1" s="1"/>
  <c r="U26" i="1"/>
  <c r="Q26" i="1"/>
  <c r="N26" i="1"/>
  <c r="W26" i="1" s="1"/>
  <c r="L26" i="1"/>
  <c r="Y26" i="1" s="1"/>
  <c r="K26" i="1"/>
  <c r="J26" i="1"/>
  <c r="I26" i="1"/>
  <c r="H26" i="1"/>
  <c r="G26" i="1"/>
  <c r="T26" i="1" s="1"/>
  <c r="F26" i="1"/>
  <c r="S26" i="1" s="1"/>
  <c r="E26" i="1"/>
  <c r="R26" i="1" s="1"/>
  <c r="C26" i="1"/>
  <c r="P26" i="1" s="1"/>
  <c r="B26" i="1"/>
  <c r="W25" i="1"/>
  <c r="U25" i="1"/>
  <c r="T25" i="1"/>
  <c r="S25" i="1"/>
  <c r="Q25" i="1"/>
  <c r="P25" i="1"/>
  <c r="O25" i="1"/>
  <c r="N25" i="1"/>
  <c r="V25" i="1" s="1"/>
  <c r="L25" i="1"/>
  <c r="Y25" i="1" s="1"/>
  <c r="K25" i="1"/>
  <c r="X25" i="1" s="1"/>
  <c r="J25" i="1"/>
  <c r="I25" i="1"/>
  <c r="G25" i="1"/>
  <c r="F25" i="1"/>
  <c r="E25" i="1"/>
  <c r="R25" i="1" s="1"/>
  <c r="C25" i="1"/>
  <c r="B25" i="1"/>
  <c r="Y24" i="1"/>
  <c r="U24" i="1"/>
  <c r="T24" i="1"/>
  <c r="R24" i="1"/>
  <c r="Q24" i="1"/>
  <c r="P24" i="1"/>
  <c r="N24" i="1"/>
  <c r="L24" i="1"/>
  <c r="K24" i="1"/>
  <c r="X24" i="1" s="1"/>
  <c r="J24" i="1"/>
  <c r="W24" i="1" s="1"/>
  <c r="I24" i="1"/>
  <c r="V24" i="1" s="1"/>
  <c r="G24" i="1"/>
  <c r="F24" i="1"/>
  <c r="S24" i="1" s="1"/>
  <c r="E24" i="1"/>
  <c r="C24" i="1"/>
  <c r="B24" i="1"/>
  <c r="O24" i="1" s="1"/>
  <c r="U23" i="1"/>
  <c r="Q23" i="1"/>
  <c r="N23" i="1"/>
  <c r="W23" i="1" s="1"/>
  <c r="L23" i="1"/>
  <c r="Y23" i="1" s="1"/>
  <c r="K23" i="1"/>
  <c r="J23" i="1"/>
  <c r="I23" i="1"/>
  <c r="G23" i="1"/>
  <c r="T23" i="1" s="1"/>
  <c r="F23" i="1"/>
  <c r="E23" i="1"/>
  <c r="C23" i="1"/>
  <c r="P23" i="1" s="1"/>
  <c r="B23" i="1"/>
  <c r="O23" i="1" s="1"/>
  <c r="V22" i="1"/>
  <c r="R22" i="1"/>
  <c r="N22" i="1"/>
  <c r="L22" i="1"/>
  <c r="K22" i="1"/>
  <c r="X22" i="1" s="1"/>
  <c r="J22" i="1"/>
  <c r="I22" i="1"/>
  <c r="G22" i="1"/>
  <c r="F22" i="1"/>
  <c r="E22" i="1"/>
  <c r="C22" i="1"/>
  <c r="P22" i="1" s="1"/>
  <c r="B22" i="1"/>
  <c r="X21" i="1"/>
  <c r="U21" i="1"/>
  <c r="T21" i="1"/>
  <c r="S21" i="1"/>
  <c r="Q21" i="1"/>
  <c r="P21" i="1"/>
  <c r="O21" i="1"/>
  <c r="N21" i="1"/>
  <c r="L21" i="1"/>
  <c r="Y21" i="1" s="1"/>
  <c r="K21" i="1"/>
  <c r="J21" i="1"/>
  <c r="W21" i="1" s="1"/>
  <c r="I21" i="1"/>
  <c r="V21" i="1" s="1"/>
  <c r="G21" i="1"/>
  <c r="F21" i="1"/>
  <c r="E21" i="1"/>
  <c r="R21" i="1" s="1"/>
  <c r="C21" i="1"/>
  <c r="B21" i="1"/>
  <c r="Y20" i="1"/>
  <c r="X20" i="1"/>
  <c r="U20" i="1"/>
  <c r="T20" i="1"/>
  <c r="Q20" i="1"/>
  <c r="P20" i="1"/>
  <c r="N20" i="1"/>
  <c r="R20" i="1" s="1"/>
  <c r="L20" i="1"/>
  <c r="K20" i="1"/>
  <c r="J20" i="1"/>
  <c r="W20" i="1" s="1"/>
  <c r="I20" i="1"/>
  <c r="V20" i="1" s="1"/>
  <c r="G20" i="1"/>
  <c r="F20" i="1"/>
  <c r="S20" i="1" s="1"/>
  <c r="E20" i="1"/>
  <c r="C20" i="1"/>
  <c r="B20" i="1"/>
  <c r="O20" i="1" s="1"/>
  <c r="Y19" i="1"/>
  <c r="U19" i="1"/>
  <c r="R19" i="1"/>
  <c r="Q19" i="1"/>
  <c r="N19" i="1"/>
  <c r="S19" i="1" s="1"/>
  <c r="L19" i="1"/>
  <c r="K19" i="1"/>
  <c r="X19" i="1" s="1"/>
  <c r="J19" i="1"/>
  <c r="W19" i="1" s="1"/>
  <c r="I19" i="1"/>
  <c r="V19" i="1" s="1"/>
  <c r="G19" i="1"/>
  <c r="T19" i="1" s="1"/>
  <c r="F19" i="1"/>
  <c r="E19" i="1"/>
  <c r="C19" i="1"/>
  <c r="P19" i="1" s="1"/>
  <c r="B19" i="1"/>
  <c r="O19" i="1" s="1"/>
  <c r="N18" i="1"/>
  <c r="L18" i="1"/>
  <c r="K18" i="1"/>
  <c r="J18" i="1"/>
  <c r="I18" i="1"/>
  <c r="V18" i="1" s="1"/>
  <c r="G18" i="1"/>
  <c r="F18" i="1"/>
  <c r="E18" i="1"/>
  <c r="C18" i="1"/>
  <c r="P18" i="1" s="1"/>
  <c r="B18" i="1"/>
  <c r="W17" i="1"/>
  <c r="U17" i="1"/>
  <c r="T17" i="1"/>
  <c r="S17" i="1"/>
  <c r="Q17" i="1"/>
  <c r="P17" i="1"/>
  <c r="O17" i="1"/>
  <c r="N17" i="1"/>
  <c r="V17" i="1" s="1"/>
  <c r="L17" i="1"/>
  <c r="Y17" i="1" s="1"/>
  <c r="K17" i="1"/>
  <c r="X17" i="1" s="1"/>
  <c r="J17" i="1"/>
  <c r="I17" i="1"/>
  <c r="G17" i="1"/>
  <c r="F17" i="1"/>
  <c r="E17" i="1"/>
  <c r="R17" i="1" s="1"/>
  <c r="C17" i="1"/>
  <c r="B17" i="1"/>
  <c r="X16" i="1"/>
  <c r="U16" i="1"/>
  <c r="T16" i="1"/>
  <c r="Q16" i="1"/>
  <c r="P16" i="1"/>
  <c r="N16" i="1"/>
  <c r="R16" i="1" s="1"/>
  <c r="L16" i="1"/>
  <c r="Y16" i="1" s="1"/>
  <c r="K16" i="1"/>
  <c r="J16" i="1"/>
  <c r="I16" i="1"/>
  <c r="V16" i="1" s="1"/>
  <c r="G16" i="1"/>
  <c r="F16" i="1"/>
  <c r="S16" i="1" s="1"/>
  <c r="E16" i="1"/>
  <c r="C16" i="1"/>
  <c r="B16" i="1"/>
  <c r="O16" i="1" s="1"/>
  <c r="Y15" i="1"/>
  <c r="V15" i="1"/>
  <c r="N15" i="1"/>
  <c r="L15" i="1"/>
  <c r="K15" i="1"/>
  <c r="J15" i="1"/>
  <c r="I15" i="1"/>
  <c r="G15" i="1"/>
  <c r="T15" i="1" s="1"/>
  <c r="F15" i="1"/>
  <c r="E15" i="1"/>
  <c r="C15" i="1"/>
  <c r="B15" i="1"/>
  <c r="O15" i="1" s="1"/>
  <c r="AD14" i="1"/>
  <c r="V14" i="1"/>
  <c r="U14" i="1"/>
  <c r="N14" i="1"/>
  <c r="L14" i="1"/>
  <c r="Y14" i="1" s="1"/>
  <c r="K14" i="1"/>
  <c r="J14" i="1"/>
  <c r="W14" i="1" s="1"/>
  <c r="I14" i="1"/>
  <c r="H14" i="1"/>
  <c r="G14" i="1"/>
  <c r="T14" i="1" s="1"/>
  <c r="F14" i="1"/>
  <c r="S14" i="1" s="1"/>
  <c r="E14" i="1"/>
  <c r="R14" i="1" s="1"/>
  <c r="D14" i="1"/>
  <c r="Q14" i="1" s="1"/>
  <c r="C14" i="1"/>
  <c r="B14" i="1"/>
  <c r="O14" i="1" s="1"/>
  <c r="AG13" i="1"/>
  <c r="AG14" i="1" s="1"/>
  <c r="AE14" i="1" s="1"/>
  <c r="AE13" i="1"/>
  <c r="X13" i="1"/>
  <c r="R13" i="1"/>
  <c r="P13" i="1"/>
  <c r="O13" i="1"/>
  <c r="N13" i="1"/>
  <c r="L13" i="1"/>
  <c r="Y13" i="1" s="1"/>
  <c r="K13" i="1"/>
  <c r="J13" i="1"/>
  <c r="W13" i="1" s="1"/>
  <c r="I13" i="1"/>
  <c r="V13" i="1" s="1"/>
  <c r="H13" i="1"/>
  <c r="U13" i="1" s="1"/>
  <c r="G13" i="1"/>
  <c r="T13" i="1" s="1"/>
  <c r="F13" i="1"/>
  <c r="S13" i="1" s="1"/>
  <c r="E13" i="1"/>
  <c r="D13" i="1"/>
  <c r="Q13" i="1" s="1"/>
  <c r="C13" i="1"/>
  <c r="B13" i="1"/>
  <c r="V12" i="1"/>
  <c r="R12" i="1"/>
  <c r="N12" i="1"/>
  <c r="L12" i="1"/>
  <c r="K12" i="1"/>
  <c r="X12" i="1" s="1"/>
  <c r="J12" i="1"/>
  <c r="I12" i="1"/>
  <c r="H12" i="1"/>
  <c r="U12" i="1" s="1"/>
  <c r="G12" i="1"/>
  <c r="T12" i="1" s="1"/>
  <c r="F12" i="1"/>
  <c r="S12" i="1" s="1"/>
  <c r="E12" i="1"/>
  <c r="D12" i="1"/>
  <c r="C12" i="1"/>
  <c r="P12" i="1" s="1"/>
  <c r="B12" i="1"/>
  <c r="V11" i="1"/>
  <c r="U11" i="1"/>
  <c r="N11" i="1"/>
  <c r="L11" i="1"/>
  <c r="Y11" i="1" s="1"/>
  <c r="K11" i="1"/>
  <c r="J11" i="1"/>
  <c r="I11" i="1"/>
  <c r="G11" i="1"/>
  <c r="T11" i="1" s="1"/>
  <c r="F11" i="1"/>
  <c r="E11" i="1"/>
  <c r="D11" i="1"/>
  <c r="Q11" i="1" s="1"/>
  <c r="C11" i="1"/>
  <c r="P11" i="1" s="1"/>
  <c r="B11" i="1"/>
  <c r="U10" i="1"/>
  <c r="T10" i="1"/>
  <c r="S10" i="1"/>
  <c r="Q10" i="1"/>
  <c r="P10" i="1"/>
  <c r="O10" i="1"/>
  <c r="N10" i="1"/>
  <c r="V10" i="1" s="1"/>
  <c r="L10" i="1"/>
  <c r="Y10" i="1" s="1"/>
  <c r="K10" i="1"/>
  <c r="X10" i="1" s="1"/>
  <c r="J10" i="1"/>
  <c r="W10" i="1" s="1"/>
  <c r="I10" i="1"/>
  <c r="G10" i="1"/>
  <c r="F10" i="1"/>
  <c r="E10" i="1"/>
  <c r="R10" i="1" s="1"/>
  <c r="C10" i="1"/>
  <c r="B10" i="1"/>
  <c r="Y9" i="1"/>
  <c r="X9" i="1"/>
  <c r="U9" i="1"/>
  <c r="Q9" i="1"/>
  <c r="P9" i="1"/>
  <c r="N9" i="1"/>
  <c r="R9" i="1" s="1"/>
  <c r="L9" i="1"/>
  <c r="K9" i="1"/>
  <c r="J9" i="1"/>
  <c r="W9" i="1" s="1"/>
  <c r="I9" i="1"/>
  <c r="V9" i="1" s="1"/>
  <c r="G9" i="1"/>
  <c r="T9" i="1" s="1"/>
  <c r="F9" i="1"/>
  <c r="S9" i="1" s="1"/>
  <c r="E9" i="1"/>
  <c r="C9" i="1"/>
  <c r="B9" i="1"/>
  <c r="O9" i="1" s="1"/>
  <c r="V8" i="1"/>
  <c r="U8" i="1"/>
  <c r="N8" i="1"/>
  <c r="L8" i="1"/>
  <c r="Y8" i="1" s="1"/>
  <c r="K8" i="1"/>
  <c r="J8" i="1"/>
  <c r="I8" i="1"/>
  <c r="G8" i="1"/>
  <c r="T8" i="1" s="1"/>
  <c r="F8" i="1"/>
  <c r="E8" i="1"/>
  <c r="C8" i="1"/>
  <c r="P8" i="1" s="1"/>
  <c r="B8" i="1"/>
  <c r="O8" i="1" s="1"/>
  <c r="V7" i="1"/>
  <c r="N7" i="1"/>
  <c r="L7" i="1"/>
  <c r="Y7" i="1" s="1"/>
  <c r="K7" i="1"/>
  <c r="J7" i="1"/>
  <c r="I7" i="1"/>
  <c r="G7" i="1"/>
  <c r="F7" i="1"/>
  <c r="E7" i="1"/>
  <c r="C7" i="1"/>
  <c r="P7" i="1" s="1"/>
  <c r="B7" i="1"/>
  <c r="X6" i="1"/>
  <c r="U6" i="1"/>
  <c r="T6" i="1"/>
  <c r="Q6" i="1"/>
  <c r="P6" i="1"/>
  <c r="O6" i="1"/>
  <c r="N6" i="1"/>
  <c r="L6" i="1"/>
  <c r="Y6" i="1" s="1"/>
  <c r="K6" i="1"/>
  <c r="J6" i="1"/>
  <c r="W6" i="1" s="1"/>
  <c r="I6" i="1"/>
  <c r="V6" i="1" s="1"/>
  <c r="G6" i="1"/>
  <c r="F6" i="1"/>
  <c r="S6" i="1" s="1"/>
  <c r="E6" i="1"/>
  <c r="R6" i="1" s="1"/>
  <c r="C6" i="1"/>
  <c r="B6" i="1"/>
  <c r="L5" i="1"/>
  <c r="K5" i="1"/>
  <c r="J5" i="1"/>
  <c r="I5" i="1"/>
  <c r="G5" i="1"/>
  <c r="F5" i="1"/>
  <c r="E5" i="1"/>
  <c r="C5" i="1"/>
  <c r="B5" i="1"/>
  <c r="U4" i="1"/>
  <c r="R4" i="1"/>
  <c r="L4" i="1"/>
  <c r="Y4" i="1" s="1"/>
  <c r="K4" i="1"/>
  <c r="X4" i="1" s="1"/>
  <c r="J4" i="1"/>
  <c r="W4" i="1" s="1"/>
  <c r="I4" i="1"/>
  <c r="V4" i="1" s="1"/>
  <c r="G4" i="1"/>
  <c r="T4" i="1" s="1"/>
  <c r="F4" i="1"/>
  <c r="E4" i="1"/>
  <c r="C4" i="1"/>
  <c r="B4" i="1"/>
  <c r="O4" i="1" s="1"/>
  <c r="U3" i="1"/>
  <c r="L3" i="1"/>
  <c r="K3" i="1"/>
  <c r="J3" i="1"/>
  <c r="I3" i="1"/>
  <c r="V3" i="1" s="1"/>
  <c r="G3" i="1"/>
  <c r="T3" i="1" s="1"/>
  <c r="F3" i="1"/>
  <c r="E3" i="1"/>
  <c r="D3" i="1"/>
  <c r="C3" i="1"/>
  <c r="K4" i="2" l="1"/>
  <c r="J5" i="2"/>
  <c r="K6" i="2"/>
  <c r="L4" i="2"/>
  <c r="J7" i="2"/>
  <c r="J20" i="2" s="1"/>
  <c r="K12" i="2"/>
  <c r="K10" i="2"/>
  <c r="K8" i="2"/>
  <c r="M6" i="2"/>
  <c r="F21" i="2"/>
  <c r="G23" i="2"/>
  <c r="H23" i="2"/>
  <c r="J11" i="2"/>
  <c r="M5" i="2"/>
  <c r="M11" i="2"/>
  <c r="N5" i="2"/>
  <c r="J10" i="2"/>
  <c r="L5" i="2"/>
  <c r="L11" i="2"/>
  <c r="L9" i="2"/>
  <c r="L7" i="2"/>
  <c r="F17" i="2"/>
  <c r="G20" i="2"/>
  <c r="H20" i="2"/>
  <c r="N11" i="2"/>
  <c r="J9" i="2"/>
  <c r="K5" i="2"/>
  <c r="K7" i="2"/>
  <c r="F16" i="2"/>
  <c r="F18" i="2"/>
  <c r="G19" i="2"/>
  <c r="N4" i="2"/>
  <c r="J8" i="2"/>
  <c r="N12" i="2"/>
  <c r="N6" i="2"/>
  <c r="G18" i="2"/>
  <c r="H18" i="2"/>
  <c r="J6" i="2"/>
  <c r="Q5" i="1"/>
  <c r="S5" i="1"/>
  <c r="V5" i="1"/>
  <c r="U5" i="1"/>
  <c r="T5" i="1"/>
  <c r="X5" i="1"/>
  <c r="O5" i="1"/>
  <c r="Y5" i="1"/>
  <c r="S4" i="1"/>
  <c r="P4" i="1"/>
  <c r="W3" i="1"/>
  <c r="X3" i="1"/>
  <c r="P3" i="1"/>
  <c r="Q3" i="1"/>
  <c r="S3" i="1"/>
  <c r="X32" i="1"/>
  <c r="U32" i="1"/>
  <c r="S32" i="1"/>
  <c r="Y32" i="1"/>
  <c r="Q32" i="1"/>
  <c r="W32" i="1"/>
  <c r="T7" i="1"/>
  <c r="Q7" i="1"/>
  <c r="O7" i="1"/>
  <c r="U7" i="1"/>
  <c r="R15" i="1"/>
  <c r="S15" i="1"/>
  <c r="X15" i="1"/>
  <c r="W27" i="1"/>
  <c r="R32" i="1"/>
  <c r="S7" i="1"/>
  <c r="W8" i="1"/>
  <c r="W11" i="1"/>
  <c r="U15" i="1"/>
  <c r="Y18" i="1"/>
  <c r="Y27" i="1"/>
  <c r="AF32" i="1"/>
  <c r="AG32" i="1"/>
  <c r="T18" i="1"/>
  <c r="Q18" i="1"/>
  <c r="O18" i="1"/>
  <c r="U18" i="1"/>
  <c r="T27" i="1"/>
  <c r="Q27" i="1"/>
  <c r="O27" i="1"/>
  <c r="P27" i="1"/>
  <c r="U27" i="1"/>
  <c r="S27" i="1"/>
  <c r="R18" i="1"/>
  <c r="W7" i="1"/>
  <c r="R8" i="1"/>
  <c r="S8" i="1"/>
  <c r="X8" i="1"/>
  <c r="O11" i="1"/>
  <c r="S11" i="1"/>
  <c r="R11" i="1"/>
  <c r="X11" i="1"/>
  <c r="Y12" i="1"/>
  <c r="AF3" i="1" s="1"/>
  <c r="Q12" i="1"/>
  <c r="W15" i="1"/>
  <c r="AG15" i="1"/>
  <c r="S18" i="1"/>
  <c r="X36" i="1"/>
  <c r="U36" i="1"/>
  <c r="S36" i="1"/>
  <c r="R36" i="1"/>
  <c r="Q36" i="1"/>
  <c r="W36" i="1"/>
  <c r="O36" i="1"/>
  <c r="X39" i="1"/>
  <c r="U39" i="1"/>
  <c r="S39" i="1"/>
  <c r="R39" i="1"/>
  <c r="Q39" i="1"/>
  <c r="W39" i="1"/>
  <c r="O39" i="1"/>
  <c r="X7" i="1"/>
  <c r="Q8" i="1"/>
  <c r="O12" i="1"/>
  <c r="W22" i="1"/>
  <c r="O22" i="1"/>
  <c r="U22" i="1"/>
  <c r="T22" i="1"/>
  <c r="S22" i="1"/>
  <c r="Y22" i="1"/>
  <c r="Q22" i="1"/>
  <c r="AG27" i="1"/>
  <c r="AI27" i="1" s="1"/>
  <c r="AI28" i="1" s="1"/>
  <c r="AI29" i="1" s="1"/>
  <c r="AF27" i="1"/>
  <c r="AH27" i="1" s="1"/>
  <c r="AH28" i="1" s="1"/>
  <c r="AH29" i="1" s="1"/>
  <c r="AH30" i="1" s="1"/>
  <c r="AH31" i="1" s="1"/>
  <c r="V36" i="1"/>
  <c r="V39" i="1"/>
  <c r="AE3" i="1"/>
  <c r="AG34" i="1"/>
  <c r="AF34" i="1"/>
  <c r="P15" i="1"/>
  <c r="W18" i="1"/>
  <c r="P32" i="1"/>
  <c r="W12" i="1"/>
  <c r="X14" i="1"/>
  <c r="P14" i="1"/>
  <c r="Q15" i="1"/>
  <c r="X18" i="1"/>
  <c r="X27" i="1"/>
  <c r="V32" i="1"/>
  <c r="V26" i="1"/>
  <c r="S34" i="1"/>
  <c r="W5" i="1"/>
  <c r="AD13" i="1"/>
  <c r="W16" i="1"/>
  <c r="X23" i="1"/>
  <c r="X26" i="1"/>
  <c r="W29" i="1"/>
  <c r="T30" i="1"/>
  <c r="AG30" i="1"/>
  <c r="W33" i="1"/>
  <c r="U34" i="1"/>
  <c r="R23" i="1"/>
  <c r="O34" i="1"/>
  <c r="S23" i="1"/>
  <c r="AF26" i="1"/>
  <c r="AH26" i="1" s="1"/>
  <c r="O30" i="1"/>
  <c r="R33" i="1"/>
  <c r="U42" i="1"/>
  <c r="Q34" i="1"/>
  <c r="V42" i="1"/>
  <c r="V23" i="1"/>
  <c r="O26" i="1"/>
  <c r="M16" i="2" l="1"/>
  <c r="J16" i="2"/>
  <c r="K16" i="2"/>
  <c r="L16" i="2"/>
  <c r="N16" i="2"/>
  <c r="AJ3" i="1"/>
  <c r="AE15" i="1"/>
  <c r="AD15" i="1"/>
  <c r="AG16" i="1"/>
  <c r="AH32" i="1"/>
  <c r="AH33" i="1" s="1"/>
  <c r="AH34" i="1" s="1"/>
  <c r="AH35" i="1" s="1"/>
  <c r="AB37" i="1" s="1"/>
  <c r="AC3" i="1"/>
  <c r="AB3" i="1"/>
  <c r="AI30" i="1"/>
  <c r="AI31" i="1" s="1"/>
  <c r="AG3" i="1"/>
  <c r="AH3" i="1"/>
  <c r="AD3" i="1"/>
  <c r="AI32" i="1"/>
  <c r="AI33" i="1" s="1"/>
  <c r="AI3" i="1"/>
  <c r="AI34" i="1"/>
  <c r="AI35" i="1" s="1"/>
  <c r="AG17" i="1" l="1"/>
  <c r="AE16" i="1"/>
  <c r="AD16" i="1"/>
  <c r="AF16" i="1" s="1"/>
  <c r="AF15" i="1"/>
  <c r="AD17" i="1" l="1"/>
  <c r="AG18" i="1"/>
  <c r="AE17" i="1"/>
  <c r="AD18" i="1" l="1"/>
  <c r="AF18" i="1" s="1"/>
  <c r="AG19" i="1"/>
  <c r="AE18" i="1"/>
  <c r="AF17" i="1"/>
  <c r="AE19" i="1" l="1"/>
  <c r="AG20" i="1"/>
  <c r="AD19" i="1"/>
  <c r="AF19" i="1" s="1"/>
  <c r="AD20" i="1" l="1"/>
  <c r="AF20" i="1" s="1"/>
  <c r="AG21" i="1"/>
  <c r="AE20" i="1"/>
  <c r="AG22" i="1" l="1"/>
  <c r="AD21" i="1"/>
  <c r="AF21" i="1" s="1"/>
  <c r="AE21" i="1"/>
  <c r="AE22" i="1" l="1"/>
  <c r="AD22" i="1"/>
  <c r="AF22" i="1" l="1"/>
</calcChain>
</file>

<file path=xl/sharedStrings.xml><?xml version="1.0" encoding="utf-8"?>
<sst xmlns="http://schemas.openxmlformats.org/spreadsheetml/2006/main" count="184" uniqueCount="89">
  <si>
    <t>Vocabulario</t>
  </si>
  <si>
    <t>TF</t>
  </si>
  <si>
    <t>Query</t>
  </si>
  <si>
    <t>DF</t>
  </si>
  <si>
    <t>IDF</t>
  </si>
  <si>
    <t>TF*IDF</t>
  </si>
  <si>
    <t>Similitud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</si>
  <si>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</si>
  <si>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</si>
  <si>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</si>
  <si>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</si>
  <si>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</si>
  <si>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</si>
  <si>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</si>
  <si>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</si>
  <si>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</si>
  <si>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</si>
  <si>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estudiar</t>
  </si>
  <si>
    <t>pasar</t>
  </si>
  <si>
    <t>parcial</t>
  </si>
  <si>
    <t>practico</t>
  </si>
  <si>
    <t>python</t>
  </si>
  <si>
    <t>Ordenado</t>
  </si>
  <si>
    <t xml:space="preserve"> voy </t>
  </si>
  <si>
    <t>avanzar</t>
  </si>
  <si>
    <t>curso</t>
  </si>
  <si>
    <t>clase</t>
  </si>
  <si>
    <t>modelo</t>
  </si>
  <si>
    <t>K</t>
  </si>
  <si>
    <t>Docs</t>
  </si>
  <si>
    <t>IsRelevant</t>
  </si>
  <si>
    <t>R@K</t>
  </si>
  <si>
    <t>P@K</t>
  </si>
  <si>
    <t>F@K</t>
  </si>
  <si>
    <t>sum</t>
  </si>
  <si>
    <t>bolsa</t>
  </si>
  <si>
    <t>-</t>
  </si>
  <si>
    <t>palabras</t>
  </si>
  <si>
    <t>requiere</t>
  </si>
  <si>
    <t>procesar</t>
  </si>
  <si>
    <t>texto</t>
  </si>
  <si>
    <t>remover</t>
  </si>
  <si>
    <t>stopwords</t>
  </si>
  <si>
    <t>normalizar</t>
  </si>
  <si>
    <t>tareas</t>
  </si>
  <si>
    <t>ponderar</t>
  </si>
  <si>
    <t>importancias</t>
  </si>
  <si>
    <t>usa</t>
  </si>
  <si>
    <t>tfidf</t>
  </si>
  <si>
    <t>Relevance</t>
  </si>
  <si>
    <t>Relevance_N</t>
  </si>
  <si>
    <t>Discount_factor</t>
  </si>
  <si>
    <t>Gain</t>
  </si>
  <si>
    <t>Gain_N</t>
  </si>
  <si>
    <t>DCG</t>
  </si>
  <si>
    <t>DCG_N</t>
  </si>
  <si>
    <t>calcular</t>
  </si>
  <si>
    <t>similitud</t>
  </si>
  <si>
    <t>documentos</t>
  </si>
  <si>
    <t>debemos</t>
  </si>
  <si>
    <t>vectorizar</t>
  </si>
  <si>
    <t xml:space="preserve">distancia </t>
  </si>
  <si>
    <t>coseno</t>
  </si>
  <si>
    <t>podemos</t>
  </si>
  <si>
    <t>implementamos</t>
  </si>
  <si>
    <t>diferentes</t>
  </si>
  <si>
    <t>medidas</t>
  </si>
  <si>
    <t>métricas</t>
  </si>
  <si>
    <t>NDCG</t>
  </si>
  <si>
    <t>evaluación</t>
  </si>
  <si>
    <t>empleadas</t>
  </si>
  <si>
    <t>encuentra</t>
  </si>
  <si>
    <t>medida</t>
  </si>
  <si>
    <t>f1</t>
  </si>
  <si>
    <t>gato</t>
  </si>
  <si>
    <t>pata</t>
  </si>
  <si>
    <t>pato</t>
  </si>
  <si>
    <t>garrapata</t>
  </si>
  <si>
    <t>pluma</t>
  </si>
  <si>
    <t>pelo</t>
  </si>
  <si>
    <t>ganar</t>
  </si>
  <si>
    <t>dinero</t>
  </si>
  <si>
    <t>cucaracha</t>
  </si>
  <si>
    <t>Query1</t>
  </si>
  <si>
    <t>Query2</t>
  </si>
  <si>
    <t>Query*IDF</t>
  </si>
  <si>
    <t>Similitud Query 1</t>
  </si>
  <si>
    <t>Similitud Query 2</t>
  </si>
  <si>
    <t>Similitud Query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</si>
</sst>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>
    <font>
      <sz val="10"/>
      <color rgb="FF000000"/>
      <name val="Arial"/>
    </font>
    <font>
      <sz val="11"/>
      <color rgb="FF000000"/>
      <name val="Arial"/>
    </font>
    <font>
      <sz val="10"/>
      <color theme="1"/>
      <name val="Arial"/>
    </font>
    <font>
      <sz val="10"/>
      <name val="Arial"/>
    </font>
    <font>
      <sz val="11"/>
      <color theme="1"/>
      <name val="Inconsolata"/>
    </font>
    <font>
      <b/>
      <sz val="10"/>
      <color rgb="FF0000FF"/>
      <name val="Arial"/>
    </font>
    <font>
      <sz val="10"/>
      <color rgb="FF000000"/>
      <name val="Arial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4" fillId="2" borderId="0" xfId="0" applyNumberFormat="1" applyFont="1" applyFill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4" fillId="2" borderId="6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6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5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5" fillId="0" borderId="2" xfId="0" applyFont="1" applyBorder="1" applyAlignment="1">
      <alignment horizontal="center"/>
    </xf>
    <xf numFmtId="0" fontId="8" fillId="0" borderId="7" xfId="0" applyFont="1" applyBorder="1" applyAlignment="1"/>
    <xf numFmtId="0" fontId="0" fillId="0" borderId="7" xfId="0" applyFont="1" applyBorder="1" applyAlignment="1"/>
    <xf numFmtId="0" fontId="9" fillId="0" borderId="7" xfId="0" applyFont="1" applyBorder="1" applyAlignment="1">
      <alignment horizontal="center"/>
    </xf>
    <xf numFmtId="2" fontId="0" fillId="0" borderId="7" xfId="0" applyNumberFormat="1" applyFont="1" applyBorder="1" applyAlignment="1"/>
    <xf numFmtId="0" fontId="8" fillId="0" borderId="9" xfId="0" applyFont="1" applyBorder="1" applyAlignment="1"/>
    <xf numFmtId="0" fontId="9" fillId="0" borderId="10" xfId="0" applyFont="1" applyBorder="1" applyAlignment="1">
      <alignment horizontal="center"/>
    </xf>
    <xf numFmtId="2" fontId="0" fillId="0" borderId="11" xfId="0" applyNumberFormat="1" applyFont="1" applyBorder="1" applyAlignment="1"/>
    <xf numFmtId="0" fontId="9" fillId="0" borderId="7" xfId="0" applyFont="1" applyBorder="1" applyAlignment="1"/>
    <xf numFmtId="0" fontId="8" fillId="0" borderId="7" xfId="0" applyFont="1" applyFill="1" applyBorder="1" applyAlignment="1"/>
    <xf numFmtId="0" fontId="0" fillId="0" borderId="9" xfId="0" applyFont="1" applyBorder="1" applyAlignment="1"/>
    <xf numFmtId="2" fontId="8" fillId="0" borderId="7" xfId="0" applyNumberFormat="1" applyFont="1" applyBorder="1" applyAlignment="1"/>
    <xf numFmtId="0" fontId="0" fillId="0" borderId="8" xfId="0" applyFont="1" applyFill="1" applyBorder="1" applyAlignment="1"/>
    <xf numFmtId="0" fontId="7" fillId="0" borderId="7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000"/>
  <sheetViews>
    <sheetView topLeftCell="K1" zoomScale="95" workbookViewId="0">
      <selection activeCell="AA3" sqref="AA3"/>
    </sheetView>
  </sheetViews>
  <sheetFormatPr baseColWidth="10" defaultColWidth="14.42578125" defaultRowHeight="15.75" customHeight="1"/>
  <cols>
    <col min="1" max="1" width="18" customWidth="1"/>
    <col min="2" max="2" width="8.28515625" customWidth="1"/>
    <col min="3" max="3" width="7.42578125" customWidth="1"/>
    <col min="4" max="4" width="7.5703125" customWidth="1"/>
    <col min="5" max="5" width="8" customWidth="1"/>
    <col min="6" max="6" width="8.7109375" customWidth="1"/>
    <col min="7" max="8" width="6.140625" customWidth="1"/>
    <col min="9" max="9" width="6.28515625" customWidth="1"/>
    <col min="10" max="10" width="5.7109375" customWidth="1"/>
    <col min="11" max="11" width="6.7109375" customWidth="1"/>
    <col min="12" max="13" width="11.140625" customWidth="1"/>
    <col min="14" max="14" width="13.140625" customWidth="1"/>
    <col min="15" max="15" width="9.140625" customWidth="1"/>
    <col min="16" max="17" width="7" customWidth="1"/>
    <col min="18" max="18" width="7.5703125" customWidth="1"/>
    <col min="19" max="19" width="6.7109375" customWidth="1"/>
    <col min="20" max="20" width="6.42578125" customWidth="1"/>
    <col min="21" max="21" width="7" customWidth="1"/>
    <col min="22" max="22" width="6.42578125" customWidth="1"/>
    <col min="23" max="23" width="6" customWidth="1"/>
    <col min="24" max="24" width="7.7109375" customWidth="1"/>
    <col min="27" max="27" width="17.5703125" customWidth="1"/>
    <col min="30" max="30" width="17.140625" customWidth="1"/>
    <col min="31" max="31" width="16.140625" customWidth="1"/>
  </cols>
  <sheetData>
    <row r="1" spans="1:36">
      <c r="A1" s="29" t="s">
        <v>0</v>
      </c>
      <c r="B1" s="30" t="s">
        <v>1</v>
      </c>
      <c r="C1" s="31"/>
      <c r="D1" s="31"/>
      <c r="E1" s="31"/>
      <c r="F1" s="31"/>
      <c r="G1" s="31"/>
      <c r="H1" s="31"/>
      <c r="I1" s="31"/>
      <c r="J1" s="31"/>
      <c r="K1" s="32"/>
      <c r="L1" s="25" t="s">
        <v>2</v>
      </c>
      <c r="M1" s="25" t="s">
        <v>3</v>
      </c>
      <c r="N1" s="25" t="s">
        <v>4</v>
      </c>
      <c r="O1" s="30" t="s">
        <v>5</v>
      </c>
      <c r="P1" s="31"/>
      <c r="Q1" s="31"/>
      <c r="R1" s="31"/>
      <c r="S1" s="31"/>
      <c r="T1" s="31"/>
      <c r="U1" s="31"/>
      <c r="V1" s="31"/>
      <c r="W1" s="31"/>
      <c r="X1" s="32"/>
      <c r="Y1" s="25" t="s">
        <v>2</v>
      </c>
      <c r="Z1" s="27"/>
      <c r="AA1" s="30" t="s">
        <v>6</v>
      </c>
      <c r="AB1" s="31"/>
      <c r="AC1" s="31"/>
      <c r="AD1" s="31"/>
      <c r="AE1" s="31"/>
      <c r="AF1" s="31"/>
      <c r="AG1" s="31"/>
      <c r="AH1" s="31"/>
      <c r="AI1" s="31"/>
      <c r="AJ1" s="32"/>
    </row>
    <row r="2" spans="1:36">
      <c r="A2" s="26"/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6"/>
      <c r="M2" s="26"/>
      <c r="N2" s="26"/>
      <c r="O2" s="2" t="s">
        <v>7</v>
      </c>
      <c r="P2" s="2" t="s">
        <v>8</v>
      </c>
      <c r="Q2" s="2" t="s">
        <v>9</v>
      </c>
      <c r="R2" s="2" t="s">
        <v>10</v>
      </c>
      <c r="S2" s="2" t="s">
        <v>11</v>
      </c>
      <c r="T2" s="2" t="s">
        <v>12</v>
      </c>
      <c r="U2" s="2" t="s">
        <v>13</v>
      </c>
      <c r="V2" s="2" t="s">
        <v>14</v>
      </c>
      <c r="W2" s="2" t="s">
        <v>15</v>
      </c>
      <c r="X2" s="2" t="s">
        <v>16</v>
      </c>
      <c r="Y2" s="26"/>
      <c r="Z2" s="28"/>
      <c r="AA2" s="2" t="s">
        <v>7</v>
      </c>
      <c r="AB2" s="2" t="s">
        <v>8</v>
      </c>
      <c r="AC2" s="2" t="s">
        <v>9</v>
      </c>
      <c r="AD2" s="2" t="s">
        <v>10</v>
      </c>
      <c r="AE2" s="2" t="s">
        <v>11</v>
      </c>
      <c r="AF2" s="2" t="s">
        <v>12</v>
      </c>
      <c r="AG2" s="2" t="s">
        <v>13</v>
      </c>
      <c r="AH2" s="2" t="s">
        <v>14</v>
      </c>
      <c r="AI2" s="2" t="s">
        <v>15</v>
      </c>
      <c r="AJ2" s="2" t="s">
        <v>16</v>
      </c>
    </row>
    <row r="3" spans="1:36">
      <c r="A3" s="3" t="s">
        <v>17</v>
      </c>
      <c r="B3" s="4">
        <f>1/3</f>
        <v>0.33333333333333331</v>
      </c>
      <c r="C3" s="5">
        <f t="shared" ref="C3:C5" si="0">0</f>
        <v>0</v>
      </c>
      <c r="D3" s="6">
        <f>1/5</f>
        <v>0.2</v>
      </c>
      <c r="E3" s="5">
        <f t="shared" ref="E3:G3" si="1">0</f>
        <v>0</v>
      </c>
      <c r="F3" s="5">
        <f t="shared" si="1"/>
        <v>0</v>
      </c>
      <c r="G3" s="5">
        <f t="shared" si="1"/>
        <v>0</v>
      </c>
      <c r="H3" s="7">
        <v>0</v>
      </c>
      <c r="I3" s="5">
        <f t="shared" ref="I3:I23" si="2">0</f>
        <v>0</v>
      </c>
      <c r="J3" s="4">
        <f>1/9</f>
        <v>0.1111111111111111</v>
      </c>
      <c r="K3" s="5">
        <f>0</f>
        <v>0</v>
      </c>
      <c r="L3" s="5">
        <f>1/3</f>
        <v>0.33333333333333331</v>
      </c>
      <c r="M3" s="8">
        <v>3</v>
      </c>
      <c r="N3" s="4">
        <f>LOG(10/M3,10)</f>
        <v>0.52287874528033762</v>
      </c>
      <c r="O3" s="4">
        <f>B3*$N3</f>
        <v>0.17429291509344585</v>
      </c>
      <c r="P3" s="4">
        <f t="shared" ref="O3:X3" si="3">C3*$N3</f>
        <v>0</v>
      </c>
      <c r="Q3" s="4">
        <f t="shared" si="3"/>
        <v>0.10457574905606754</v>
      </c>
      <c r="R3" s="4">
        <f t="shared" si="3"/>
        <v>0</v>
      </c>
      <c r="S3" s="4">
        <f t="shared" si="3"/>
        <v>0</v>
      </c>
      <c r="T3" s="4">
        <f t="shared" si="3"/>
        <v>0</v>
      </c>
      <c r="U3" s="4">
        <f t="shared" si="3"/>
        <v>0</v>
      </c>
      <c r="V3" s="4">
        <f t="shared" si="3"/>
        <v>0</v>
      </c>
      <c r="W3" s="4">
        <f t="shared" si="3"/>
        <v>5.8097638364481952E-2</v>
      </c>
      <c r="X3" s="4">
        <f t="shared" si="3"/>
        <v>0</v>
      </c>
      <c r="Y3" s="9">
        <f>L3*N3</f>
        <v>0.17429291509344585</v>
      </c>
      <c r="Z3" s="1"/>
      <c r="AA3" s="10">
        <f>SUMPRODUCT($Y$3:$Y$42,O3:O42)/(SQRT(SUMSQ($Y$3:$Y$42))*(SQRT(SUMSQ(O3:O42))))</f>
        <v>0.23604544815040879</v>
      </c>
      <c r="AB3" s="10">
        <f t="shared" ref="AA3:AJ3" si="4">SUMPRODUCT($Y$3:$Y$42,P3:P42)/(SQRT(SUMSQ($Y$3:$Y$42))*(SQRT(SUMSQ(P3:P42))))</f>
        <v>0</v>
      </c>
      <c r="AC3" s="10">
        <f t="shared" si="4"/>
        <v>0.58095032890417264</v>
      </c>
      <c r="AD3" s="10">
        <f t="shared" si="4"/>
        <v>0.26328142059548498</v>
      </c>
      <c r="AE3" s="10">
        <f t="shared" si="4"/>
        <v>0</v>
      </c>
      <c r="AF3" s="10">
        <f t="shared" si="4"/>
        <v>0.19569028536527072</v>
      </c>
      <c r="AG3" s="10">
        <f t="shared" si="4"/>
        <v>0.21359914998028423</v>
      </c>
      <c r="AH3" s="10">
        <f t="shared" si="4"/>
        <v>0</v>
      </c>
      <c r="AI3" s="10">
        <f t="shared" si="4"/>
        <v>0.12190289515678387</v>
      </c>
      <c r="AJ3" s="10">
        <f t="shared" si="4"/>
        <v>0</v>
      </c>
    </row>
    <row r="4" spans="1:36">
      <c r="A4" s="3" t="s">
        <v>18</v>
      </c>
      <c r="B4" s="4">
        <f t="shared" ref="B3:B5" si="5">1/3</f>
        <v>0.33333333333333331</v>
      </c>
      <c r="C4" s="5">
        <f t="shared" si="0"/>
        <v>0</v>
      </c>
      <c r="D4" s="7">
        <v>0</v>
      </c>
      <c r="E4" s="5">
        <f t="shared" ref="E4:G4" si="6">0</f>
        <v>0</v>
      </c>
      <c r="F4" s="5">
        <f t="shared" si="6"/>
        <v>0</v>
      </c>
      <c r="G4" s="5">
        <f t="shared" si="6"/>
        <v>0</v>
      </c>
      <c r="H4" s="7">
        <v>0</v>
      </c>
      <c r="I4" s="5">
        <f t="shared" si="2"/>
        <v>0</v>
      </c>
      <c r="J4" s="5">
        <f t="shared" ref="J4:L4" si="7">0</f>
        <v>0</v>
      </c>
      <c r="K4" s="5">
        <f t="shared" si="7"/>
        <v>0</v>
      </c>
      <c r="L4" s="11">
        <f t="shared" si="7"/>
        <v>0</v>
      </c>
      <c r="M4" s="8">
        <v>1</v>
      </c>
      <c r="N4" s="4">
        <f>LOG(10/M4,10)</f>
        <v>1</v>
      </c>
      <c r="O4" s="4">
        <f t="shared" ref="O4:X4" si="8">B4*$N4</f>
        <v>0.33333333333333331</v>
      </c>
      <c r="P4" s="4">
        <f t="shared" si="8"/>
        <v>0</v>
      </c>
      <c r="Q4" s="4">
        <f t="shared" si="8"/>
        <v>0</v>
      </c>
      <c r="R4" s="4">
        <f t="shared" si="8"/>
        <v>0</v>
      </c>
      <c r="S4" s="4">
        <f t="shared" si="8"/>
        <v>0</v>
      </c>
      <c r="T4" s="4">
        <f t="shared" si="8"/>
        <v>0</v>
      </c>
      <c r="U4" s="4">
        <f t="shared" si="8"/>
        <v>0</v>
      </c>
      <c r="V4" s="4">
        <f t="shared" si="8"/>
        <v>0</v>
      </c>
      <c r="W4" s="4">
        <f t="shared" si="8"/>
        <v>0</v>
      </c>
      <c r="X4" s="4">
        <f t="shared" si="8"/>
        <v>0</v>
      </c>
      <c r="Y4" s="9">
        <f t="shared" ref="Y3:Y42" si="9">L4*N4</f>
        <v>0</v>
      </c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>
      <c r="A5" s="3" t="s">
        <v>19</v>
      </c>
      <c r="B5" s="4">
        <f t="shared" si="5"/>
        <v>0.33333333333333331</v>
      </c>
      <c r="C5" s="5">
        <f t="shared" si="0"/>
        <v>0</v>
      </c>
      <c r="D5" s="7">
        <v>0</v>
      </c>
      <c r="E5" s="5">
        <f t="shared" ref="E5:G5" si="10">0</f>
        <v>0</v>
      </c>
      <c r="F5" s="5">
        <f t="shared" si="10"/>
        <v>0</v>
      </c>
      <c r="G5" s="5">
        <f t="shared" si="10"/>
        <v>0</v>
      </c>
      <c r="H5" s="7">
        <v>0</v>
      </c>
      <c r="I5" s="5">
        <f t="shared" si="2"/>
        <v>0</v>
      </c>
      <c r="J5" s="5">
        <f t="shared" ref="J5:L5" si="11">0</f>
        <v>0</v>
      </c>
      <c r="K5" s="5">
        <f t="shared" si="11"/>
        <v>0</v>
      </c>
      <c r="L5" s="11">
        <f t="shared" si="11"/>
        <v>0</v>
      </c>
      <c r="M5" s="8">
        <v>1</v>
      </c>
      <c r="N5" s="4">
        <f>LOG(10/M5,10)</f>
        <v>1</v>
      </c>
      <c r="O5" s="4">
        <f t="shared" ref="O5:X5" si="12">B5*$N5</f>
        <v>0.33333333333333331</v>
      </c>
      <c r="P5" s="4">
        <f t="shared" si="12"/>
        <v>0</v>
      </c>
      <c r="Q5" s="4">
        <f t="shared" si="12"/>
        <v>0</v>
      </c>
      <c r="R5" s="4">
        <f t="shared" si="12"/>
        <v>0</v>
      </c>
      <c r="S5" s="4">
        <f t="shared" si="12"/>
        <v>0</v>
      </c>
      <c r="T5" s="4">
        <f t="shared" si="12"/>
        <v>0</v>
      </c>
      <c r="U5" s="4">
        <f t="shared" si="12"/>
        <v>0</v>
      </c>
      <c r="V5" s="4">
        <f t="shared" si="12"/>
        <v>0</v>
      </c>
      <c r="W5" s="4">
        <f t="shared" si="12"/>
        <v>0</v>
      </c>
      <c r="X5" s="4">
        <f t="shared" si="12"/>
        <v>0</v>
      </c>
      <c r="Y5" s="9">
        <f t="shared" si="9"/>
        <v>0</v>
      </c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>
      <c r="A6" s="2" t="s">
        <v>20</v>
      </c>
      <c r="B6" s="5">
        <f t="shared" ref="B6:B42" si="13">0</f>
        <v>0</v>
      </c>
      <c r="C6" s="4">
        <f t="shared" ref="C6:C10" si="14">1/5</f>
        <v>0.2</v>
      </c>
      <c r="D6" s="7">
        <v>0</v>
      </c>
      <c r="E6" s="5">
        <f t="shared" ref="E6:G6" si="15">0</f>
        <v>0</v>
      </c>
      <c r="F6" s="5">
        <f t="shared" si="15"/>
        <v>0</v>
      </c>
      <c r="G6" s="5">
        <f t="shared" si="15"/>
        <v>0</v>
      </c>
      <c r="H6" s="7">
        <v>0</v>
      </c>
      <c r="I6" s="5">
        <f t="shared" si="2"/>
        <v>0</v>
      </c>
      <c r="J6" s="5">
        <f t="shared" ref="J6:L6" si="16">0</f>
        <v>0</v>
      </c>
      <c r="K6" s="5">
        <f t="shared" si="16"/>
        <v>0</v>
      </c>
      <c r="L6" s="11">
        <f t="shared" si="16"/>
        <v>0</v>
      </c>
      <c r="M6" s="8">
        <v>1</v>
      </c>
      <c r="N6" s="4">
        <f t="shared" ref="N3:N42" si="17">LOG(10/M6,10)</f>
        <v>1</v>
      </c>
      <c r="O6" s="4">
        <f t="shared" ref="O6:X6" si="18">B6*$N6</f>
        <v>0</v>
      </c>
      <c r="P6" s="4">
        <f t="shared" si="18"/>
        <v>0.2</v>
      </c>
      <c r="Q6" s="4">
        <f t="shared" si="18"/>
        <v>0</v>
      </c>
      <c r="R6" s="4">
        <f t="shared" si="18"/>
        <v>0</v>
      </c>
      <c r="S6" s="4">
        <f t="shared" si="18"/>
        <v>0</v>
      </c>
      <c r="T6" s="4">
        <f t="shared" si="18"/>
        <v>0</v>
      </c>
      <c r="U6" s="4">
        <f t="shared" si="18"/>
        <v>0</v>
      </c>
      <c r="V6" s="4">
        <f t="shared" si="18"/>
        <v>0</v>
      </c>
      <c r="W6" s="4">
        <f t="shared" si="18"/>
        <v>0</v>
      </c>
      <c r="X6" s="4">
        <f t="shared" si="18"/>
        <v>0</v>
      </c>
      <c r="Y6" s="9">
        <f t="shared" si="9"/>
        <v>0</v>
      </c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 spans="1:36">
      <c r="A7" s="3" t="s">
        <v>21</v>
      </c>
      <c r="B7" s="5">
        <f t="shared" si="13"/>
        <v>0</v>
      </c>
      <c r="C7" s="4">
        <f t="shared" si="14"/>
        <v>0.2</v>
      </c>
      <c r="D7" s="7">
        <v>0</v>
      </c>
      <c r="E7" s="5">
        <f t="shared" ref="E7:G7" si="19">0</f>
        <v>0</v>
      </c>
      <c r="F7" s="5">
        <f t="shared" si="19"/>
        <v>0</v>
      </c>
      <c r="G7" s="5">
        <f t="shared" si="19"/>
        <v>0</v>
      </c>
      <c r="H7" s="7">
        <v>0</v>
      </c>
      <c r="I7" s="5">
        <f t="shared" si="2"/>
        <v>0</v>
      </c>
      <c r="J7" s="4">
        <f>1/9</f>
        <v>0.1111111111111111</v>
      </c>
      <c r="K7" s="5">
        <f t="shared" ref="K7:L7" si="20">0</f>
        <v>0</v>
      </c>
      <c r="L7" s="11">
        <f t="shared" si="20"/>
        <v>0</v>
      </c>
      <c r="M7" s="8">
        <v>1</v>
      </c>
      <c r="N7" s="4">
        <f t="shared" si="17"/>
        <v>1</v>
      </c>
      <c r="O7" s="4">
        <f t="shared" ref="O7:X7" si="21">B7*$N7</f>
        <v>0</v>
      </c>
      <c r="P7" s="4">
        <f t="shared" si="21"/>
        <v>0.2</v>
      </c>
      <c r="Q7" s="4">
        <f t="shared" si="21"/>
        <v>0</v>
      </c>
      <c r="R7" s="4">
        <f>E7*$N7</f>
        <v>0</v>
      </c>
      <c r="S7" s="4">
        <f t="shared" si="21"/>
        <v>0</v>
      </c>
      <c r="T7" s="4">
        <f t="shared" si="21"/>
        <v>0</v>
      </c>
      <c r="U7" s="4">
        <f t="shared" si="21"/>
        <v>0</v>
      </c>
      <c r="V7" s="4">
        <f t="shared" si="21"/>
        <v>0</v>
      </c>
      <c r="W7" s="4">
        <f t="shared" si="21"/>
        <v>0.1111111111111111</v>
      </c>
      <c r="X7" s="4">
        <f t="shared" si="21"/>
        <v>0</v>
      </c>
      <c r="Y7" s="9">
        <f t="shared" si="9"/>
        <v>0</v>
      </c>
      <c r="Z7" s="12"/>
      <c r="AA7" s="33" t="s">
        <v>22</v>
      </c>
      <c r="AB7" s="31"/>
      <c r="AC7" s="31"/>
      <c r="AD7" s="31"/>
      <c r="AE7" s="31"/>
      <c r="AF7" s="31"/>
      <c r="AG7" s="31"/>
      <c r="AH7" s="31"/>
      <c r="AI7" s="31"/>
      <c r="AJ7" s="32"/>
    </row>
    <row r="8" spans="1:36">
      <c r="A8" s="2" t="s">
        <v>23</v>
      </c>
      <c r="B8" s="5">
        <f t="shared" si="13"/>
        <v>0</v>
      </c>
      <c r="C8" s="4">
        <f t="shared" si="14"/>
        <v>0.2</v>
      </c>
      <c r="D8" s="7">
        <v>0</v>
      </c>
      <c r="E8" s="5">
        <f t="shared" ref="E8:G8" si="22">0</f>
        <v>0</v>
      </c>
      <c r="F8" s="5">
        <f t="shared" si="22"/>
        <v>0</v>
      </c>
      <c r="G8" s="5">
        <f t="shared" si="22"/>
        <v>0</v>
      </c>
      <c r="H8" s="7">
        <v>0</v>
      </c>
      <c r="I8" s="5">
        <f t="shared" si="2"/>
        <v>0</v>
      </c>
      <c r="J8" s="5">
        <f t="shared" ref="J8:L8" si="23">0</f>
        <v>0</v>
      </c>
      <c r="K8" s="5">
        <f t="shared" si="23"/>
        <v>0</v>
      </c>
      <c r="L8" s="11">
        <f t="shared" si="23"/>
        <v>0</v>
      </c>
      <c r="M8" s="8">
        <v>1</v>
      </c>
      <c r="N8" s="4">
        <f t="shared" si="17"/>
        <v>1</v>
      </c>
      <c r="O8" s="4">
        <f t="shared" ref="O8:X8" si="24">B8*$N8</f>
        <v>0</v>
      </c>
      <c r="P8" s="4">
        <f t="shared" si="24"/>
        <v>0.2</v>
      </c>
      <c r="Q8" s="4">
        <f t="shared" si="24"/>
        <v>0</v>
      </c>
      <c r="R8" s="4">
        <f t="shared" si="24"/>
        <v>0</v>
      </c>
      <c r="S8" s="4">
        <f t="shared" si="24"/>
        <v>0</v>
      </c>
      <c r="T8" s="4">
        <f t="shared" si="24"/>
        <v>0</v>
      </c>
      <c r="U8" s="4">
        <f t="shared" si="24"/>
        <v>0</v>
      </c>
      <c r="V8" s="4">
        <f t="shared" si="24"/>
        <v>0</v>
      </c>
      <c r="W8" s="4">
        <f t="shared" si="24"/>
        <v>0</v>
      </c>
      <c r="X8" s="4">
        <f t="shared" si="24"/>
        <v>0</v>
      </c>
      <c r="Y8" s="9">
        <f t="shared" si="9"/>
        <v>0</v>
      </c>
      <c r="Z8" s="12"/>
      <c r="AA8" s="2" t="s">
        <v>9</v>
      </c>
      <c r="AB8" s="2" t="s">
        <v>10</v>
      </c>
      <c r="AC8" s="2" t="s">
        <v>7</v>
      </c>
      <c r="AD8" s="2" t="s">
        <v>13</v>
      </c>
      <c r="AE8" s="2" t="s">
        <v>12</v>
      </c>
      <c r="AF8" s="2" t="s">
        <v>15</v>
      </c>
      <c r="AG8" s="2" t="s">
        <v>8</v>
      </c>
      <c r="AH8" s="2" t="s">
        <v>11</v>
      </c>
      <c r="AI8" s="2" t="s">
        <v>14</v>
      </c>
      <c r="AJ8" s="2" t="s">
        <v>16</v>
      </c>
    </row>
    <row r="9" spans="1:36">
      <c r="A9" s="3" t="s">
        <v>24</v>
      </c>
      <c r="B9" s="5">
        <f t="shared" si="13"/>
        <v>0</v>
      </c>
      <c r="C9" s="4">
        <f t="shared" si="14"/>
        <v>0.2</v>
      </c>
      <c r="D9" s="7">
        <v>0</v>
      </c>
      <c r="E9" s="5">
        <f t="shared" ref="E9:G9" si="25">0</f>
        <v>0</v>
      </c>
      <c r="F9" s="5">
        <f t="shared" si="25"/>
        <v>0</v>
      </c>
      <c r="G9" s="5">
        <f t="shared" si="25"/>
        <v>0</v>
      </c>
      <c r="H9" s="7">
        <v>0</v>
      </c>
      <c r="I9" s="5">
        <f t="shared" si="2"/>
        <v>0</v>
      </c>
      <c r="J9" s="5">
        <f t="shared" ref="J9:L9" si="26">0</f>
        <v>0</v>
      </c>
      <c r="K9" s="5">
        <f t="shared" si="26"/>
        <v>0</v>
      </c>
      <c r="L9" s="11">
        <f t="shared" si="26"/>
        <v>0</v>
      </c>
      <c r="M9" s="8">
        <v>1</v>
      </c>
      <c r="N9" s="4">
        <f t="shared" si="17"/>
        <v>1</v>
      </c>
      <c r="O9" s="4">
        <f t="shared" ref="O9:X9" si="27">B9*$N9</f>
        <v>0</v>
      </c>
      <c r="P9" s="4">
        <f t="shared" si="27"/>
        <v>0.2</v>
      </c>
      <c r="Q9" s="4">
        <f t="shared" si="27"/>
        <v>0</v>
      </c>
      <c r="R9" s="4">
        <f t="shared" si="27"/>
        <v>0</v>
      </c>
      <c r="S9" s="4">
        <f t="shared" si="27"/>
        <v>0</v>
      </c>
      <c r="T9" s="4">
        <f t="shared" si="27"/>
        <v>0</v>
      </c>
      <c r="U9" s="4">
        <f t="shared" si="27"/>
        <v>0</v>
      </c>
      <c r="V9" s="4">
        <f t="shared" si="27"/>
        <v>0</v>
      </c>
      <c r="W9" s="4">
        <f t="shared" si="27"/>
        <v>0</v>
      </c>
      <c r="X9" s="4">
        <f t="shared" si="27"/>
        <v>0</v>
      </c>
      <c r="Y9" s="9">
        <f t="shared" si="9"/>
        <v>0</v>
      </c>
      <c r="Z9" s="12"/>
      <c r="AA9" s="2">
        <v>0.58095032890417264</v>
      </c>
      <c r="AB9" s="13">
        <v>0.26328142059548498</v>
      </c>
      <c r="AC9" s="13">
        <v>0.23604544815040879</v>
      </c>
      <c r="AD9" s="13">
        <v>0.21359914998028423</v>
      </c>
      <c r="AE9" s="13">
        <v>0.19569028536527072</v>
      </c>
      <c r="AF9" s="13">
        <v>0.12190289515678387</v>
      </c>
      <c r="AG9" s="13">
        <v>0</v>
      </c>
      <c r="AH9" s="2">
        <v>0</v>
      </c>
      <c r="AI9" s="2">
        <v>0</v>
      </c>
      <c r="AJ9" s="2">
        <v>0</v>
      </c>
    </row>
    <row r="10" spans="1:36">
      <c r="A10" s="3" t="s">
        <v>25</v>
      </c>
      <c r="B10" s="5">
        <f t="shared" si="13"/>
        <v>0</v>
      </c>
      <c r="C10" s="4">
        <f t="shared" si="14"/>
        <v>0.2</v>
      </c>
      <c r="D10" s="7">
        <v>0</v>
      </c>
      <c r="E10" s="5">
        <f t="shared" ref="E10:G10" si="28">0</f>
        <v>0</v>
      </c>
      <c r="F10" s="5">
        <f t="shared" si="28"/>
        <v>0</v>
      </c>
      <c r="G10" s="5">
        <f t="shared" si="28"/>
        <v>0</v>
      </c>
      <c r="H10" s="7">
        <v>0</v>
      </c>
      <c r="I10" s="5">
        <f t="shared" si="2"/>
        <v>0</v>
      </c>
      <c r="J10" s="5">
        <f t="shared" ref="J10:L10" si="29">0</f>
        <v>0</v>
      </c>
      <c r="K10" s="5">
        <f t="shared" si="29"/>
        <v>0</v>
      </c>
      <c r="L10" s="11">
        <f t="shared" si="29"/>
        <v>0</v>
      </c>
      <c r="M10" s="8">
        <v>1</v>
      </c>
      <c r="N10" s="4">
        <f t="shared" si="17"/>
        <v>1</v>
      </c>
      <c r="O10" s="4">
        <f t="shared" ref="O10:X10" si="30">B10*$N10</f>
        <v>0</v>
      </c>
      <c r="P10" s="4">
        <f t="shared" si="30"/>
        <v>0.2</v>
      </c>
      <c r="Q10" s="4">
        <f t="shared" si="30"/>
        <v>0</v>
      </c>
      <c r="R10" s="4">
        <f t="shared" si="30"/>
        <v>0</v>
      </c>
      <c r="S10" s="4">
        <f t="shared" si="30"/>
        <v>0</v>
      </c>
      <c r="T10" s="4">
        <f t="shared" si="30"/>
        <v>0</v>
      </c>
      <c r="U10" s="4">
        <f t="shared" si="30"/>
        <v>0</v>
      </c>
      <c r="V10" s="4">
        <f t="shared" si="30"/>
        <v>0</v>
      </c>
      <c r="W10" s="4">
        <f t="shared" si="30"/>
        <v>0</v>
      </c>
      <c r="X10" s="4">
        <f t="shared" si="30"/>
        <v>0</v>
      </c>
      <c r="Y10" s="9">
        <f t="shared" si="9"/>
        <v>0</v>
      </c>
      <c r="Z10" s="12"/>
      <c r="AA10" s="14"/>
      <c r="AB10" s="12"/>
      <c r="AC10" s="12"/>
      <c r="AD10" s="12"/>
      <c r="AE10" s="12"/>
      <c r="AF10" s="12"/>
      <c r="AG10" s="12"/>
      <c r="AH10" s="12"/>
      <c r="AI10" s="12"/>
      <c r="AJ10" s="12"/>
    </row>
    <row r="11" spans="1:36">
      <c r="A11" s="3" t="s">
        <v>26</v>
      </c>
      <c r="B11" s="5">
        <f t="shared" si="13"/>
        <v>0</v>
      </c>
      <c r="C11" s="5">
        <f t="shared" ref="C11:C42" si="31">0</f>
        <v>0</v>
      </c>
      <c r="D11" s="4">
        <f t="shared" ref="D11:D14" si="32">1/5</f>
        <v>0.2</v>
      </c>
      <c r="E11" s="5">
        <f t="shared" ref="E11:G11" si="33">0</f>
        <v>0</v>
      </c>
      <c r="F11" s="5">
        <f t="shared" si="33"/>
        <v>0</v>
      </c>
      <c r="G11" s="5">
        <f t="shared" si="33"/>
        <v>0</v>
      </c>
      <c r="H11" s="7">
        <v>0</v>
      </c>
      <c r="I11" s="5">
        <f t="shared" si="2"/>
        <v>0</v>
      </c>
      <c r="J11" s="5">
        <f t="shared" ref="J11:L11" si="34">0</f>
        <v>0</v>
      </c>
      <c r="K11" s="5">
        <f t="shared" si="34"/>
        <v>0</v>
      </c>
      <c r="L11" s="11">
        <f t="shared" si="34"/>
        <v>0</v>
      </c>
      <c r="M11" s="8">
        <v>1</v>
      </c>
      <c r="N11" s="4">
        <f t="shared" si="17"/>
        <v>1</v>
      </c>
      <c r="O11" s="4">
        <f t="shared" ref="O11:X11" si="35">B11*$N11</f>
        <v>0</v>
      </c>
      <c r="P11" s="4">
        <f t="shared" si="35"/>
        <v>0</v>
      </c>
      <c r="Q11" s="4">
        <f t="shared" si="35"/>
        <v>0.2</v>
      </c>
      <c r="R11" s="4">
        <f t="shared" si="35"/>
        <v>0</v>
      </c>
      <c r="S11" s="4">
        <f t="shared" si="35"/>
        <v>0</v>
      </c>
      <c r="T11" s="4">
        <f t="shared" si="35"/>
        <v>0</v>
      </c>
      <c r="U11" s="4">
        <f t="shared" si="35"/>
        <v>0</v>
      </c>
      <c r="V11" s="4">
        <f t="shared" si="35"/>
        <v>0</v>
      </c>
      <c r="W11" s="4">
        <f t="shared" si="35"/>
        <v>0</v>
      </c>
      <c r="X11" s="4">
        <f t="shared" si="35"/>
        <v>0</v>
      </c>
      <c r="Y11" s="9">
        <f t="shared" si="9"/>
        <v>0</v>
      </c>
      <c r="Z11" s="12"/>
      <c r="AA11" s="14"/>
      <c r="AB11" s="12"/>
      <c r="AC11" s="12"/>
      <c r="AD11" s="12"/>
      <c r="AE11" s="12"/>
      <c r="AF11" s="12"/>
      <c r="AG11" s="12"/>
      <c r="AH11" s="12"/>
      <c r="AI11" s="12"/>
      <c r="AJ11" s="12"/>
    </row>
    <row r="12" spans="1:36">
      <c r="A12" s="3" t="s">
        <v>27</v>
      </c>
      <c r="B12" s="5">
        <f t="shared" si="13"/>
        <v>0</v>
      </c>
      <c r="C12" s="5">
        <f t="shared" si="31"/>
        <v>0</v>
      </c>
      <c r="D12" s="4">
        <f t="shared" si="32"/>
        <v>0.2</v>
      </c>
      <c r="E12" s="4">
        <f t="shared" ref="E12:E17" si="36">1/6</f>
        <v>0.16666666666666666</v>
      </c>
      <c r="F12" s="5">
        <f t="shared" ref="F12:F15" si="37">0</f>
        <v>0</v>
      </c>
      <c r="G12" s="15">
        <f t="shared" ref="G12:H12" si="38">1/8</f>
        <v>0.125</v>
      </c>
      <c r="H12" s="4">
        <f t="shared" si="38"/>
        <v>0.125</v>
      </c>
      <c r="I12" s="5">
        <f t="shared" si="2"/>
        <v>0</v>
      </c>
      <c r="J12" s="5">
        <f t="shared" ref="J12:K12" si="39">0</f>
        <v>0</v>
      </c>
      <c r="K12" s="5">
        <f t="shared" si="39"/>
        <v>0</v>
      </c>
      <c r="L12" s="5">
        <f t="shared" ref="L12:L13" si="40">1/3</f>
        <v>0.33333333333333331</v>
      </c>
      <c r="M12" s="8">
        <v>4</v>
      </c>
      <c r="N12" s="4">
        <f t="shared" si="17"/>
        <v>0.3979400086720376</v>
      </c>
      <c r="O12" s="4">
        <f t="shared" ref="O12:X12" si="41">B12*$N12</f>
        <v>0</v>
      </c>
      <c r="P12" s="4">
        <f t="shared" si="41"/>
        <v>0</v>
      </c>
      <c r="Q12" s="4">
        <f t="shared" si="41"/>
        <v>7.9588001734407526E-2</v>
      </c>
      <c r="R12" s="4">
        <f t="shared" si="41"/>
        <v>6.6323334778672929E-2</v>
      </c>
      <c r="S12" s="4">
        <f t="shared" si="41"/>
        <v>0</v>
      </c>
      <c r="T12" s="4">
        <f t="shared" si="41"/>
        <v>4.97425010840047E-2</v>
      </c>
      <c r="U12" s="4">
        <f t="shared" si="41"/>
        <v>4.97425010840047E-2</v>
      </c>
      <c r="V12" s="4">
        <f t="shared" si="41"/>
        <v>0</v>
      </c>
      <c r="W12" s="4">
        <f t="shared" si="41"/>
        <v>0</v>
      </c>
      <c r="X12" s="4">
        <f t="shared" si="41"/>
        <v>0</v>
      </c>
      <c r="Y12" s="9">
        <f t="shared" si="9"/>
        <v>0.13264666955734586</v>
      </c>
      <c r="Z12" s="12"/>
      <c r="AA12" s="2" t="s">
        <v>28</v>
      </c>
      <c r="AB12" s="2" t="s">
        <v>29</v>
      </c>
      <c r="AC12" s="2" t="s">
        <v>30</v>
      </c>
      <c r="AD12" s="2" t="s">
        <v>31</v>
      </c>
      <c r="AE12" s="2" t="s">
        <v>32</v>
      </c>
      <c r="AF12" s="2" t="s">
        <v>33</v>
      </c>
      <c r="AG12" s="14" t="s">
        <v>34</v>
      </c>
      <c r="AH12" s="12"/>
      <c r="AI12" s="12"/>
      <c r="AJ12" s="12"/>
    </row>
    <row r="13" spans="1:36">
      <c r="A13" s="3" t="s">
        <v>35</v>
      </c>
      <c r="B13" s="5">
        <f t="shared" si="13"/>
        <v>0</v>
      </c>
      <c r="C13" s="5">
        <f t="shared" si="31"/>
        <v>0</v>
      </c>
      <c r="D13" s="4">
        <f t="shared" si="32"/>
        <v>0.2</v>
      </c>
      <c r="E13" s="4">
        <f t="shared" si="36"/>
        <v>0.16666666666666666</v>
      </c>
      <c r="F13" s="5">
        <f t="shared" si="37"/>
        <v>0</v>
      </c>
      <c r="G13" s="15">
        <f t="shared" ref="G13:H13" si="42">1/8</f>
        <v>0.125</v>
      </c>
      <c r="H13" s="4">
        <f t="shared" si="42"/>
        <v>0.125</v>
      </c>
      <c r="I13" s="5">
        <f t="shared" si="2"/>
        <v>0</v>
      </c>
      <c r="J13" s="5">
        <f t="shared" ref="J13:K13" si="43">0</f>
        <v>0</v>
      </c>
      <c r="K13" s="5">
        <f t="shared" si="43"/>
        <v>0</v>
      </c>
      <c r="L13" s="5">
        <f t="shared" si="40"/>
        <v>0.33333333333333331</v>
      </c>
      <c r="M13" s="8">
        <v>4</v>
      </c>
      <c r="N13" s="4">
        <f t="shared" si="17"/>
        <v>0.3979400086720376</v>
      </c>
      <c r="O13" s="4">
        <f t="shared" ref="O13:X13" si="44">B13*$N13</f>
        <v>0</v>
      </c>
      <c r="P13" s="4">
        <f t="shared" si="44"/>
        <v>0</v>
      </c>
      <c r="Q13" s="4">
        <f t="shared" si="44"/>
        <v>7.9588001734407526E-2</v>
      </c>
      <c r="R13" s="4">
        <f t="shared" si="44"/>
        <v>6.6323334778672929E-2</v>
      </c>
      <c r="S13" s="4">
        <f t="shared" si="44"/>
        <v>0</v>
      </c>
      <c r="T13" s="4">
        <f t="shared" si="44"/>
        <v>4.97425010840047E-2</v>
      </c>
      <c r="U13" s="4">
        <f t="shared" si="44"/>
        <v>4.97425010840047E-2</v>
      </c>
      <c r="V13" s="4">
        <f t="shared" si="44"/>
        <v>0</v>
      </c>
      <c r="W13" s="4">
        <f t="shared" si="44"/>
        <v>0</v>
      </c>
      <c r="X13" s="4">
        <f t="shared" si="44"/>
        <v>0</v>
      </c>
      <c r="Y13" s="9">
        <f t="shared" si="9"/>
        <v>0.13264666955734586</v>
      </c>
      <c r="Z13" s="16"/>
      <c r="AA13" s="2">
        <v>1</v>
      </c>
      <c r="AB13" s="2" t="s">
        <v>9</v>
      </c>
      <c r="AC13" s="2">
        <v>0</v>
      </c>
      <c r="AD13" s="10">
        <f>AG13/4</f>
        <v>0</v>
      </c>
      <c r="AE13" s="10">
        <f t="shared" ref="AE13:AE22" si="45">AG13/AA13</f>
        <v>0</v>
      </c>
      <c r="AF13" s="2" t="s">
        <v>36</v>
      </c>
      <c r="AG13" s="12">
        <f>AC13</f>
        <v>0</v>
      </c>
      <c r="AH13" s="12"/>
      <c r="AI13" s="12"/>
      <c r="AJ13" s="12"/>
    </row>
    <row r="14" spans="1:36">
      <c r="A14" s="3" t="s">
        <v>37</v>
      </c>
      <c r="B14" s="5">
        <f t="shared" si="13"/>
        <v>0</v>
      </c>
      <c r="C14" s="5">
        <f t="shared" si="31"/>
        <v>0</v>
      </c>
      <c r="D14" s="4">
        <f t="shared" si="32"/>
        <v>0.2</v>
      </c>
      <c r="E14" s="4">
        <f t="shared" si="36"/>
        <v>0.16666666666666666</v>
      </c>
      <c r="F14" s="5">
        <f t="shared" si="37"/>
        <v>0</v>
      </c>
      <c r="G14" s="4">
        <f>2/8</f>
        <v>0.25</v>
      </c>
      <c r="H14" s="4">
        <f>1/8</f>
        <v>0.125</v>
      </c>
      <c r="I14" s="5">
        <f t="shared" si="2"/>
        <v>0</v>
      </c>
      <c r="J14" s="5">
        <f t="shared" ref="J14:L14" si="46">0</f>
        <v>0</v>
      </c>
      <c r="K14" s="5">
        <f t="shared" si="46"/>
        <v>0</v>
      </c>
      <c r="L14" s="11">
        <f t="shared" si="46"/>
        <v>0</v>
      </c>
      <c r="M14" s="8">
        <v>4</v>
      </c>
      <c r="N14" s="4">
        <f t="shared" si="17"/>
        <v>0.3979400086720376</v>
      </c>
      <c r="O14" s="4">
        <f t="shared" ref="O14:X14" si="47">B14*$N14</f>
        <v>0</v>
      </c>
      <c r="P14" s="4">
        <f t="shared" si="47"/>
        <v>0</v>
      </c>
      <c r="Q14" s="4">
        <f t="shared" si="47"/>
        <v>7.9588001734407526E-2</v>
      </c>
      <c r="R14" s="4">
        <f t="shared" si="47"/>
        <v>6.6323334778672929E-2</v>
      </c>
      <c r="S14" s="4">
        <f t="shared" si="47"/>
        <v>0</v>
      </c>
      <c r="T14" s="4">
        <f t="shared" si="47"/>
        <v>9.9485002168009401E-2</v>
      </c>
      <c r="U14" s="4">
        <f t="shared" si="47"/>
        <v>4.97425010840047E-2</v>
      </c>
      <c r="V14" s="4">
        <f t="shared" si="47"/>
        <v>0</v>
      </c>
      <c r="W14" s="4">
        <f t="shared" si="47"/>
        <v>0</v>
      </c>
      <c r="X14" s="4">
        <f t="shared" si="47"/>
        <v>0</v>
      </c>
      <c r="Y14" s="9">
        <f t="shared" si="9"/>
        <v>0</v>
      </c>
      <c r="Z14" s="16"/>
      <c r="AA14" s="2">
        <v>2</v>
      </c>
      <c r="AB14" s="2" t="s">
        <v>10</v>
      </c>
      <c r="AC14" s="2">
        <v>0</v>
      </c>
      <c r="AD14" s="10">
        <f>AA45/4</f>
        <v>0</v>
      </c>
      <c r="AE14" s="10">
        <f t="shared" si="45"/>
        <v>0</v>
      </c>
      <c r="AF14" s="2" t="s">
        <v>36</v>
      </c>
      <c r="AG14" s="12">
        <f t="shared" ref="AG14:AG22" si="48">AC14+AG13</f>
        <v>0</v>
      </c>
      <c r="AH14" s="12"/>
      <c r="AI14" s="14"/>
      <c r="AJ14" s="12"/>
    </row>
    <row r="15" spans="1:36">
      <c r="A15" s="3" t="s">
        <v>38</v>
      </c>
      <c r="B15" s="5">
        <f t="shared" si="13"/>
        <v>0</v>
      </c>
      <c r="C15" s="5">
        <f t="shared" si="31"/>
        <v>0</v>
      </c>
      <c r="D15" s="7">
        <v>0</v>
      </c>
      <c r="E15" s="4">
        <f t="shared" si="36"/>
        <v>0.16666666666666666</v>
      </c>
      <c r="F15" s="5">
        <f t="shared" si="37"/>
        <v>0</v>
      </c>
      <c r="G15" s="5">
        <f t="shared" ref="G15:G21" si="49">0</f>
        <v>0</v>
      </c>
      <c r="H15" s="7">
        <v>0</v>
      </c>
      <c r="I15" s="5">
        <f t="shared" si="2"/>
        <v>0</v>
      </c>
      <c r="J15" s="5">
        <f t="shared" ref="J15:L15" si="50">0</f>
        <v>0</v>
      </c>
      <c r="K15" s="5">
        <f t="shared" si="50"/>
        <v>0</v>
      </c>
      <c r="L15" s="11">
        <f t="shared" si="50"/>
        <v>0</v>
      </c>
      <c r="M15" s="8">
        <v>1</v>
      </c>
      <c r="N15" s="4">
        <f t="shared" si="17"/>
        <v>1</v>
      </c>
      <c r="O15" s="4">
        <f t="shared" ref="O15:X15" si="51">B15*$N15</f>
        <v>0</v>
      </c>
      <c r="P15" s="4">
        <f t="shared" si="51"/>
        <v>0</v>
      </c>
      <c r="Q15" s="4">
        <f t="shared" si="51"/>
        <v>0</v>
      </c>
      <c r="R15" s="4">
        <f t="shared" si="51"/>
        <v>0.16666666666666666</v>
      </c>
      <c r="S15" s="4">
        <f t="shared" si="51"/>
        <v>0</v>
      </c>
      <c r="T15" s="4">
        <f t="shared" si="51"/>
        <v>0</v>
      </c>
      <c r="U15" s="4">
        <f t="shared" si="51"/>
        <v>0</v>
      </c>
      <c r="V15" s="4">
        <f t="shared" si="51"/>
        <v>0</v>
      </c>
      <c r="W15" s="4">
        <f t="shared" si="51"/>
        <v>0</v>
      </c>
      <c r="X15" s="4">
        <f t="shared" si="51"/>
        <v>0</v>
      </c>
      <c r="Y15" s="9">
        <f t="shared" si="9"/>
        <v>0</v>
      </c>
      <c r="Z15" s="16"/>
      <c r="AA15" s="17">
        <v>3</v>
      </c>
      <c r="AB15" s="17" t="s">
        <v>7</v>
      </c>
      <c r="AC15" s="17">
        <v>1</v>
      </c>
      <c r="AD15" s="18">
        <f t="shared" ref="AD15:AD22" si="52">AG15/4</f>
        <v>0.25</v>
      </c>
      <c r="AE15" s="18">
        <f t="shared" si="45"/>
        <v>0.33333333333333331</v>
      </c>
      <c r="AF15" s="19">
        <f t="shared" ref="AF15:AF22" si="53">(2*AD15*AE15)/(AD15+AE15)</f>
        <v>0.28571428571428575</v>
      </c>
      <c r="AG15" s="12">
        <f t="shared" si="48"/>
        <v>1</v>
      </c>
      <c r="AH15" s="12"/>
      <c r="AI15" s="14"/>
      <c r="AJ15" s="12"/>
    </row>
    <row r="16" spans="1:36">
      <c r="A16" s="3" t="s">
        <v>39</v>
      </c>
      <c r="B16" s="5">
        <f t="shared" si="13"/>
        <v>0</v>
      </c>
      <c r="C16" s="5">
        <f t="shared" si="31"/>
        <v>0</v>
      </c>
      <c r="D16" s="7">
        <v>0</v>
      </c>
      <c r="E16" s="4">
        <f t="shared" si="36"/>
        <v>0.16666666666666666</v>
      </c>
      <c r="F16" s="4">
        <f t="shared" ref="F16:F21" si="54">1/7</f>
        <v>0.14285714285714285</v>
      </c>
      <c r="G16" s="5">
        <f t="shared" si="49"/>
        <v>0</v>
      </c>
      <c r="H16" s="7">
        <v>0</v>
      </c>
      <c r="I16" s="5">
        <f t="shared" si="2"/>
        <v>0</v>
      </c>
      <c r="J16" s="5">
        <f t="shared" ref="J16:L16" si="55">0</f>
        <v>0</v>
      </c>
      <c r="K16" s="5">
        <f t="shared" si="55"/>
        <v>0</v>
      </c>
      <c r="L16" s="11">
        <f t="shared" si="55"/>
        <v>0</v>
      </c>
      <c r="M16" s="8">
        <v>2</v>
      </c>
      <c r="N16" s="4">
        <f t="shared" si="17"/>
        <v>0.69897000433601875</v>
      </c>
      <c r="O16" s="4">
        <f t="shared" ref="O16:X16" si="56">B16*$N16</f>
        <v>0</v>
      </c>
      <c r="P16" s="4">
        <f t="shared" si="56"/>
        <v>0</v>
      </c>
      <c r="Q16" s="4">
        <f t="shared" si="56"/>
        <v>0</v>
      </c>
      <c r="R16" s="4">
        <f t="shared" si="56"/>
        <v>0.11649500072266979</v>
      </c>
      <c r="S16" s="4">
        <f t="shared" si="56"/>
        <v>9.9852857762288388E-2</v>
      </c>
      <c r="T16" s="4">
        <f t="shared" si="56"/>
        <v>0</v>
      </c>
      <c r="U16" s="4">
        <f t="shared" si="56"/>
        <v>0</v>
      </c>
      <c r="V16" s="4">
        <f t="shared" si="56"/>
        <v>0</v>
      </c>
      <c r="W16" s="4">
        <f t="shared" si="56"/>
        <v>0</v>
      </c>
      <c r="X16" s="4">
        <f t="shared" si="56"/>
        <v>0</v>
      </c>
      <c r="Y16" s="9">
        <f t="shared" si="9"/>
        <v>0</v>
      </c>
      <c r="Z16" s="16"/>
      <c r="AA16" s="2">
        <v>4</v>
      </c>
      <c r="AB16" s="2" t="s">
        <v>13</v>
      </c>
      <c r="AC16" s="2">
        <v>1</v>
      </c>
      <c r="AD16" s="10">
        <f t="shared" si="52"/>
        <v>0.5</v>
      </c>
      <c r="AE16" s="10">
        <f t="shared" si="45"/>
        <v>0.5</v>
      </c>
      <c r="AF16" s="9">
        <f t="shared" si="53"/>
        <v>0.5</v>
      </c>
      <c r="AG16" s="12">
        <f t="shared" si="48"/>
        <v>2</v>
      </c>
      <c r="AH16" s="12"/>
      <c r="AI16" s="14"/>
      <c r="AJ16" s="12"/>
    </row>
    <row r="17" spans="1:36">
      <c r="A17" s="3" t="s">
        <v>40</v>
      </c>
      <c r="B17" s="5">
        <f t="shared" si="13"/>
        <v>0</v>
      </c>
      <c r="C17" s="5">
        <f t="shared" si="31"/>
        <v>0</v>
      </c>
      <c r="D17" s="7">
        <v>0</v>
      </c>
      <c r="E17" s="4">
        <f t="shared" si="36"/>
        <v>0.16666666666666666</v>
      </c>
      <c r="F17" s="4">
        <f t="shared" si="54"/>
        <v>0.14285714285714285</v>
      </c>
      <c r="G17" s="5">
        <f t="shared" si="49"/>
        <v>0</v>
      </c>
      <c r="H17" s="7">
        <v>0</v>
      </c>
      <c r="I17" s="5">
        <f t="shared" si="2"/>
        <v>0</v>
      </c>
      <c r="J17" s="5">
        <f t="shared" ref="J17:L17" si="57">0</f>
        <v>0</v>
      </c>
      <c r="K17" s="5">
        <f t="shared" si="57"/>
        <v>0</v>
      </c>
      <c r="L17" s="11">
        <f t="shared" si="57"/>
        <v>0</v>
      </c>
      <c r="M17" s="8">
        <v>2</v>
      </c>
      <c r="N17" s="4">
        <f t="shared" si="17"/>
        <v>0.69897000433601875</v>
      </c>
      <c r="O17" s="4">
        <f t="shared" ref="O17:X17" si="58">B17*$N17</f>
        <v>0</v>
      </c>
      <c r="P17" s="4">
        <f t="shared" si="58"/>
        <v>0</v>
      </c>
      <c r="Q17" s="4">
        <f t="shared" si="58"/>
        <v>0</v>
      </c>
      <c r="R17" s="4">
        <f t="shared" si="58"/>
        <v>0.11649500072266979</v>
      </c>
      <c r="S17" s="4">
        <f t="shared" si="58"/>
        <v>9.9852857762288388E-2</v>
      </c>
      <c r="T17" s="4">
        <f t="shared" si="58"/>
        <v>0</v>
      </c>
      <c r="U17" s="4">
        <f t="shared" si="58"/>
        <v>0</v>
      </c>
      <c r="V17" s="4">
        <f t="shared" si="58"/>
        <v>0</v>
      </c>
      <c r="W17" s="4">
        <f t="shared" si="58"/>
        <v>0</v>
      </c>
      <c r="X17" s="4">
        <f t="shared" si="58"/>
        <v>0</v>
      </c>
      <c r="Y17" s="9">
        <f t="shared" si="9"/>
        <v>0</v>
      </c>
      <c r="Z17" s="16"/>
      <c r="AA17" s="17">
        <v>5</v>
      </c>
      <c r="AB17" s="17" t="s">
        <v>12</v>
      </c>
      <c r="AC17" s="17">
        <v>1</v>
      </c>
      <c r="AD17" s="18">
        <f t="shared" si="52"/>
        <v>0.75</v>
      </c>
      <c r="AE17" s="18">
        <f t="shared" si="45"/>
        <v>0.6</v>
      </c>
      <c r="AF17" s="20">
        <f t="shared" si="53"/>
        <v>0.66666666666666652</v>
      </c>
      <c r="AG17" s="12">
        <f t="shared" si="48"/>
        <v>3</v>
      </c>
      <c r="AH17" s="12"/>
      <c r="AI17" s="12"/>
      <c r="AJ17" s="12"/>
    </row>
    <row r="18" spans="1:36">
      <c r="A18" s="3" t="s">
        <v>41</v>
      </c>
      <c r="B18" s="5">
        <f t="shared" si="13"/>
        <v>0</v>
      </c>
      <c r="C18" s="5">
        <f t="shared" si="31"/>
        <v>0</v>
      </c>
      <c r="D18" s="7">
        <v>0</v>
      </c>
      <c r="E18" s="5">
        <f t="shared" ref="E18:E42" si="59">0</f>
        <v>0</v>
      </c>
      <c r="F18" s="4">
        <f t="shared" si="54"/>
        <v>0.14285714285714285</v>
      </c>
      <c r="G18" s="5">
        <f t="shared" si="49"/>
        <v>0</v>
      </c>
      <c r="H18" s="7">
        <v>0</v>
      </c>
      <c r="I18" s="5">
        <f t="shared" si="2"/>
        <v>0</v>
      </c>
      <c r="J18" s="5">
        <f t="shared" ref="J18:L18" si="60">0</f>
        <v>0</v>
      </c>
      <c r="K18" s="5">
        <f t="shared" si="60"/>
        <v>0</v>
      </c>
      <c r="L18" s="11">
        <f t="shared" si="60"/>
        <v>0</v>
      </c>
      <c r="M18" s="8">
        <v>1</v>
      </c>
      <c r="N18" s="4">
        <f t="shared" si="17"/>
        <v>1</v>
      </c>
      <c r="O18" s="4">
        <f t="shared" ref="O18:X18" si="61">B18*$N18</f>
        <v>0</v>
      </c>
      <c r="P18" s="4">
        <f t="shared" si="61"/>
        <v>0</v>
      </c>
      <c r="Q18" s="4">
        <f t="shared" si="61"/>
        <v>0</v>
      </c>
      <c r="R18" s="4">
        <f t="shared" si="61"/>
        <v>0</v>
      </c>
      <c r="S18" s="4">
        <f t="shared" si="61"/>
        <v>0.14285714285714285</v>
      </c>
      <c r="T18" s="4">
        <f t="shared" si="61"/>
        <v>0</v>
      </c>
      <c r="U18" s="4">
        <f t="shared" si="61"/>
        <v>0</v>
      </c>
      <c r="V18" s="4">
        <f t="shared" si="61"/>
        <v>0</v>
      </c>
      <c r="W18" s="4">
        <f t="shared" si="61"/>
        <v>0</v>
      </c>
      <c r="X18" s="4">
        <f t="shared" si="61"/>
        <v>0</v>
      </c>
      <c r="Y18" s="9">
        <f t="shared" si="9"/>
        <v>0</v>
      </c>
      <c r="Z18" s="16"/>
      <c r="AA18" s="2">
        <v>6</v>
      </c>
      <c r="AB18" s="2" t="s">
        <v>15</v>
      </c>
      <c r="AC18" s="2">
        <v>0</v>
      </c>
      <c r="AD18" s="10">
        <f t="shared" si="52"/>
        <v>0.75</v>
      </c>
      <c r="AE18" s="10">
        <f t="shared" si="45"/>
        <v>0.5</v>
      </c>
      <c r="AF18" s="9">
        <f t="shared" si="53"/>
        <v>0.6</v>
      </c>
      <c r="AG18" s="12">
        <f t="shared" si="48"/>
        <v>3</v>
      </c>
      <c r="AH18" s="12"/>
      <c r="AI18" s="12"/>
      <c r="AJ18" s="12"/>
    </row>
    <row r="19" spans="1:36">
      <c r="A19" s="3" t="s">
        <v>42</v>
      </c>
      <c r="B19" s="5">
        <f t="shared" si="13"/>
        <v>0</v>
      </c>
      <c r="C19" s="5">
        <f t="shared" si="31"/>
        <v>0</v>
      </c>
      <c r="D19" s="7">
        <v>0</v>
      </c>
      <c r="E19" s="5">
        <f t="shared" si="59"/>
        <v>0</v>
      </c>
      <c r="F19" s="4">
        <f t="shared" si="54"/>
        <v>0.14285714285714285</v>
      </c>
      <c r="G19" s="5">
        <f t="shared" si="49"/>
        <v>0</v>
      </c>
      <c r="H19" s="7">
        <v>0</v>
      </c>
      <c r="I19" s="5">
        <f t="shared" si="2"/>
        <v>0</v>
      </c>
      <c r="J19" s="5">
        <f t="shared" ref="J19:L19" si="62">0</f>
        <v>0</v>
      </c>
      <c r="K19" s="5">
        <f t="shared" si="62"/>
        <v>0</v>
      </c>
      <c r="L19" s="11">
        <f t="shared" si="62"/>
        <v>0</v>
      </c>
      <c r="M19" s="8">
        <v>1</v>
      </c>
      <c r="N19" s="4">
        <f t="shared" si="17"/>
        <v>1</v>
      </c>
      <c r="O19" s="4">
        <f t="shared" ref="O19:X19" si="63">B19*$N19</f>
        <v>0</v>
      </c>
      <c r="P19" s="4">
        <f t="shared" si="63"/>
        <v>0</v>
      </c>
      <c r="Q19" s="4">
        <f t="shared" si="63"/>
        <v>0</v>
      </c>
      <c r="R19" s="4">
        <f t="shared" si="63"/>
        <v>0</v>
      </c>
      <c r="S19" s="4">
        <f t="shared" si="63"/>
        <v>0.14285714285714285</v>
      </c>
      <c r="T19" s="4">
        <f t="shared" si="63"/>
        <v>0</v>
      </c>
      <c r="U19" s="4">
        <f t="shared" si="63"/>
        <v>0</v>
      </c>
      <c r="V19" s="4">
        <f t="shared" si="63"/>
        <v>0</v>
      </c>
      <c r="W19" s="4">
        <f t="shared" si="63"/>
        <v>0</v>
      </c>
      <c r="X19" s="4">
        <f t="shared" si="63"/>
        <v>0</v>
      </c>
      <c r="Y19" s="9">
        <f t="shared" si="9"/>
        <v>0</v>
      </c>
      <c r="Z19" s="16"/>
      <c r="AA19" s="2">
        <v>7</v>
      </c>
      <c r="AB19" s="2" t="s">
        <v>8</v>
      </c>
      <c r="AC19" s="2">
        <v>0</v>
      </c>
      <c r="AD19" s="10">
        <f t="shared" si="52"/>
        <v>0.75</v>
      </c>
      <c r="AE19" s="10">
        <f t="shared" si="45"/>
        <v>0.42857142857142855</v>
      </c>
      <c r="AF19" s="9">
        <f t="shared" si="53"/>
        <v>0.54545454545454541</v>
      </c>
      <c r="AG19" s="12">
        <f t="shared" si="48"/>
        <v>3</v>
      </c>
      <c r="AH19" s="16"/>
      <c r="AI19" s="12"/>
      <c r="AJ19" s="12"/>
    </row>
    <row r="20" spans="1:36">
      <c r="A20" s="3" t="s">
        <v>43</v>
      </c>
      <c r="B20" s="5">
        <f t="shared" si="13"/>
        <v>0</v>
      </c>
      <c r="C20" s="5">
        <f t="shared" si="31"/>
        <v>0</v>
      </c>
      <c r="D20" s="7">
        <v>0</v>
      </c>
      <c r="E20" s="5">
        <f t="shared" si="59"/>
        <v>0</v>
      </c>
      <c r="F20" s="4">
        <f t="shared" si="54"/>
        <v>0.14285714285714285</v>
      </c>
      <c r="G20" s="5">
        <f t="shared" si="49"/>
        <v>0</v>
      </c>
      <c r="H20" s="7">
        <v>0</v>
      </c>
      <c r="I20" s="5">
        <f t="shared" si="2"/>
        <v>0</v>
      </c>
      <c r="J20" s="5">
        <f t="shared" ref="J20:L20" si="64">0</f>
        <v>0</v>
      </c>
      <c r="K20" s="5">
        <f t="shared" si="64"/>
        <v>0</v>
      </c>
      <c r="L20" s="11">
        <f t="shared" si="64"/>
        <v>0</v>
      </c>
      <c r="M20" s="8">
        <v>1</v>
      </c>
      <c r="N20" s="4">
        <f t="shared" si="17"/>
        <v>1</v>
      </c>
      <c r="O20" s="4">
        <f t="shared" ref="O20:X20" si="65">B20*$N20</f>
        <v>0</v>
      </c>
      <c r="P20" s="4">
        <f t="shared" si="65"/>
        <v>0</v>
      </c>
      <c r="Q20" s="4">
        <f t="shared" si="65"/>
        <v>0</v>
      </c>
      <c r="R20" s="4">
        <f t="shared" si="65"/>
        <v>0</v>
      </c>
      <c r="S20" s="4">
        <f t="shared" si="65"/>
        <v>0.14285714285714285</v>
      </c>
      <c r="T20" s="4">
        <f t="shared" si="65"/>
        <v>0</v>
      </c>
      <c r="U20" s="4">
        <f t="shared" si="65"/>
        <v>0</v>
      </c>
      <c r="V20" s="4">
        <f t="shared" si="65"/>
        <v>0</v>
      </c>
      <c r="W20" s="4">
        <f t="shared" si="65"/>
        <v>0</v>
      </c>
      <c r="X20" s="4">
        <f t="shared" si="65"/>
        <v>0</v>
      </c>
      <c r="Y20" s="9">
        <f t="shared" si="9"/>
        <v>0</v>
      </c>
      <c r="Z20" s="16"/>
      <c r="AA20" s="2">
        <v>8</v>
      </c>
      <c r="AB20" s="2" t="s">
        <v>11</v>
      </c>
      <c r="AC20" s="2">
        <v>0</v>
      </c>
      <c r="AD20" s="10">
        <f t="shared" si="52"/>
        <v>0.75</v>
      </c>
      <c r="AE20" s="10">
        <f t="shared" si="45"/>
        <v>0.375</v>
      </c>
      <c r="AF20" s="9">
        <f t="shared" si="53"/>
        <v>0.5</v>
      </c>
      <c r="AG20" s="12">
        <f t="shared" si="48"/>
        <v>3</v>
      </c>
      <c r="AH20" s="12"/>
      <c r="AI20" s="12"/>
      <c r="AJ20" s="12"/>
    </row>
    <row r="21" spans="1:36">
      <c r="A21" s="3" t="s">
        <v>44</v>
      </c>
      <c r="B21" s="5">
        <f t="shared" si="13"/>
        <v>0</v>
      </c>
      <c r="C21" s="5">
        <f t="shared" si="31"/>
        <v>0</v>
      </c>
      <c r="D21" s="7">
        <v>0</v>
      </c>
      <c r="E21" s="5">
        <f t="shared" si="59"/>
        <v>0</v>
      </c>
      <c r="F21" s="4">
        <f t="shared" si="54"/>
        <v>0.14285714285714285</v>
      </c>
      <c r="G21" s="5">
        <f t="shared" si="49"/>
        <v>0</v>
      </c>
      <c r="H21" s="7">
        <v>0</v>
      </c>
      <c r="I21" s="5">
        <f t="shared" si="2"/>
        <v>0</v>
      </c>
      <c r="J21" s="5">
        <f t="shared" ref="J21:L21" si="66">0</f>
        <v>0</v>
      </c>
      <c r="K21" s="5">
        <f t="shared" si="66"/>
        <v>0</v>
      </c>
      <c r="L21" s="11">
        <f t="shared" si="66"/>
        <v>0</v>
      </c>
      <c r="M21" s="8">
        <v>1</v>
      </c>
      <c r="N21" s="4">
        <f t="shared" si="17"/>
        <v>1</v>
      </c>
      <c r="O21" s="4">
        <f t="shared" ref="O21:X21" si="67">B21*$N21</f>
        <v>0</v>
      </c>
      <c r="P21" s="4">
        <f t="shared" si="67"/>
        <v>0</v>
      </c>
      <c r="Q21" s="4">
        <f t="shared" si="67"/>
        <v>0</v>
      </c>
      <c r="R21" s="4">
        <f t="shared" si="67"/>
        <v>0</v>
      </c>
      <c r="S21" s="4">
        <f t="shared" si="67"/>
        <v>0.14285714285714285</v>
      </c>
      <c r="T21" s="4">
        <f t="shared" si="67"/>
        <v>0</v>
      </c>
      <c r="U21" s="4">
        <f t="shared" si="67"/>
        <v>0</v>
      </c>
      <c r="V21" s="4">
        <f t="shared" si="67"/>
        <v>0</v>
      </c>
      <c r="W21" s="4">
        <f t="shared" si="67"/>
        <v>0</v>
      </c>
      <c r="X21" s="4">
        <f t="shared" si="67"/>
        <v>0</v>
      </c>
      <c r="Y21" s="9">
        <f t="shared" si="9"/>
        <v>0</v>
      </c>
      <c r="Z21" s="16"/>
      <c r="AA21" s="2">
        <v>9</v>
      </c>
      <c r="AB21" s="2" t="s">
        <v>14</v>
      </c>
      <c r="AC21" s="2">
        <v>0</v>
      </c>
      <c r="AD21" s="10">
        <f t="shared" si="52"/>
        <v>0.75</v>
      </c>
      <c r="AE21" s="10">
        <f t="shared" si="45"/>
        <v>0.33333333333333331</v>
      </c>
      <c r="AF21" s="9">
        <f t="shared" si="53"/>
        <v>0.46153846153846156</v>
      </c>
      <c r="AG21" s="12">
        <f t="shared" si="48"/>
        <v>3</v>
      </c>
      <c r="AH21" s="12"/>
      <c r="AI21" s="12"/>
      <c r="AJ21" s="12"/>
    </row>
    <row r="22" spans="1:36">
      <c r="A22" s="3" t="s">
        <v>45</v>
      </c>
      <c r="B22" s="5">
        <f t="shared" si="13"/>
        <v>0</v>
      </c>
      <c r="C22" s="5">
        <f t="shared" si="31"/>
        <v>0</v>
      </c>
      <c r="D22" s="7">
        <v>0</v>
      </c>
      <c r="E22" s="5">
        <f t="shared" si="59"/>
        <v>0</v>
      </c>
      <c r="F22" s="5">
        <f t="shared" ref="F22:F42" si="68">0</f>
        <v>0</v>
      </c>
      <c r="G22" s="4">
        <f t="shared" ref="G22:G25" si="69">1/8</f>
        <v>0.125</v>
      </c>
      <c r="H22" s="7">
        <v>0</v>
      </c>
      <c r="I22" s="5">
        <f t="shared" si="2"/>
        <v>0</v>
      </c>
      <c r="J22" s="5">
        <f t="shared" ref="J22:L22" si="70">0</f>
        <v>0</v>
      </c>
      <c r="K22" s="5">
        <f t="shared" si="70"/>
        <v>0</v>
      </c>
      <c r="L22" s="11">
        <f t="shared" si="70"/>
        <v>0</v>
      </c>
      <c r="M22" s="8">
        <v>1</v>
      </c>
      <c r="N22" s="4">
        <f t="shared" si="17"/>
        <v>1</v>
      </c>
      <c r="O22" s="4">
        <f t="shared" ref="O22:X22" si="71">B22*$N22</f>
        <v>0</v>
      </c>
      <c r="P22" s="4">
        <f t="shared" si="71"/>
        <v>0</v>
      </c>
      <c r="Q22" s="4">
        <f t="shared" si="71"/>
        <v>0</v>
      </c>
      <c r="R22" s="4">
        <f t="shared" si="71"/>
        <v>0</v>
      </c>
      <c r="S22" s="4">
        <f t="shared" si="71"/>
        <v>0</v>
      </c>
      <c r="T22" s="4">
        <f t="shared" si="71"/>
        <v>0.125</v>
      </c>
      <c r="U22" s="4">
        <f t="shared" si="71"/>
        <v>0</v>
      </c>
      <c r="V22" s="4">
        <f t="shared" si="71"/>
        <v>0</v>
      </c>
      <c r="W22" s="4">
        <f t="shared" si="71"/>
        <v>0</v>
      </c>
      <c r="X22" s="4">
        <f t="shared" si="71"/>
        <v>0</v>
      </c>
      <c r="Y22" s="9">
        <f t="shared" si="9"/>
        <v>0</v>
      </c>
      <c r="Z22" s="16"/>
      <c r="AA22" s="2">
        <v>10</v>
      </c>
      <c r="AB22" s="2" t="s">
        <v>16</v>
      </c>
      <c r="AC22" s="2">
        <v>1</v>
      </c>
      <c r="AD22" s="10">
        <f t="shared" si="52"/>
        <v>1</v>
      </c>
      <c r="AE22" s="10">
        <f t="shared" si="45"/>
        <v>0.4</v>
      </c>
      <c r="AF22" s="9">
        <f t="shared" si="53"/>
        <v>0.57142857142857151</v>
      </c>
      <c r="AG22" s="12">
        <f t="shared" si="48"/>
        <v>4</v>
      </c>
      <c r="AH22" s="12"/>
      <c r="AI22" s="12"/>
      <c r="AJ22" s="12"/>
    </row>
    <row r="23" spans="1:36">
      <c r="A23" s="3" t="s">
        <v>46</v>
      </c>
      <c r="B23" s="5">
        <f t="shared" si="13"/>
        <v>0</v>
      </c>
      <c r="C23" s="5">
        <f t="shared" si="31"/>
        <v>0</v>
      </c>
      <c r="D23" s="7">
        <v>0</v>
      </c>
      <c r="E23" s="5">
        <f t="shared" si="59"/>
        <v>0</v>
      </c>
      <c r="F23" s="5">
        <f t="shared" si="68"/>
        <v>0</v>
      </c>
      <c r="G23" s="4">
        <f t="shared" si="69"/>
        <v>0.125</v>
      </c>
      <c r="H23" s="7">
        <v>0</v>
      </c>
      <c r="I23" s="5">
        <f t="shared" si="2"/>
        <v>0</v>
      </c>
      <c r="J23" s="5">
        <f t="shared" ref="J23:L23" si="72">0</f>
        <v>0</v>
      </c>
      <c r="K23" s="5">
        <f t="shared" si="72"/>
        <v>0</v>
      </c>
      <c r="L23" s="11">
        <f t="shared" si="72"/>
        <v>0</v>
      </c>
      <c r="M23" s="8">
        <v>1</v>
      </c>
      <c r="N23" s="4">
        <f t="shared" si="17"/>
        <v>1</v>
      </c>
      <c r="O23" s="4">
        <f t="shared" ref="O23:X23" si="73">B23*$N23</f>
        <v>0</v>
      </c>
      <c r="P23" s="4">
        <f t="shared" si="73"/>
        <v>0</v>
      </c>
      <c r="Q23" s="4">
        <f t="shared" si="73"/>
        <v>0</v>
      </c>
      <c r="R23" s="4">
        <f t="shared" si="73"/>
        <v>0</v>
      </c>
      <c r="S23" s="4">
        <f t="shared" si="73"/>
        <v>0</v>
      </c>
      <c r="T23" s="4">
        <f t="shared" si="73"/>
        <v>0.125</v>
      </c>
      <c r="U23" s="4">
        <f t="shared" si="73"/>
        <v>0</v>
      </c>
      <c r="V23" s="4">
        <f t="shared" si="73"/>
        <v>0</v>
      </c>
      <c r="W23" s="4">
        <f t="shared" si="73"/>
        <v>0</v>
      </c>
      <c r="X23" s="4">
        <f t="shared" si="73"/>
        <v>0</v>
      </c>
      <c r="Y23" s="9">
        <f t="shared" si="9"/>
        <v>0</v>
      </c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</row>
    <row r="24" spans="1:36">
      <c r="A24" s="3" t="s">
        <v>47</v>
      </c>
      <c r="B24" s="5">
        <f t="shared" si="13"/>
        <v>0</v>
      </c>
      <c r="C24" s="5">
        <f t="shared" si="31"/>
        <v>0</v>
      </c>
      <c r="D24" s="7">
        <v>0</v>
      </c>
      <c r="E24" s="5">
        <f t="shared" si="59"/>
        <v>0</v>
      </c>
      <c r="F24" s="5">
        <f t="shared" si="68"/>
        <v>0</v>
      </c>
      <c r="G24" s="4">
        <f t="shared" si="69"/>
        <v>0.125</v>
      </c>
      <c r="H24" s="7">
        <v>0</v>
      </c>
      <c r="I24" s="4">
        <f>1/7</f>
        <v>0.14285714285714285</v>
      </c>
      <c r="J24" s="5">
        <f t="shared" ref="J24:L24" si="74">0</f>
        <v>0</v>
      </c>
      <c r="K24" s="5">
        <f t="shared" si="74"/>
        <v>0</v>
      </c>
      <c r="L24" s="11">
        <f t="shared" si="74"/>
        <v>0</v>
      </c>
      <c r="M24" s="8">
        <v>2</v>
      </c>
      <c r="N24" s="4">
        <f t="shared" si="17"/>
        <v>0.69897000433601875</v>
      </c>
      <c r="O24" s="4">
        <f t="shared" ref="O24:X24" si="75">B24*$N24</f>
        <v>0</v>
      </c>
      <c r="P24" s="4">
        <f t="shared" si="75"/>
        <v>0</v>
      </c>
      <c r="Q24" s="4">
        <f t="shared" si="75"/>
        <v>0</v>
      </c>
      <c r="R24" s="4">
        <f t="shared" si="75"/>
        <v>0</v>
      </c>
      <c r="S24" s="4">
        <f t="shared" si="75"/>
        <v>0</v>
      </c>
      <c r="T24" s="4">
        <f t="shared" si="75"/>
        <v>8.7371250542002343E-2</v>
      </c>
      <c r="U24" s="4">
        <f t="shared" si="75"/>
        <v>0</v>
      </c>
      <c r="V24" s="4">
        <f t="shared" si="75"/>
        <v>9.9852857762288388E-2</v>
      </c>
      <c r="W24" s="4">
        <f t="shared" si="75"/>
        <v>0</v>
      </c>
      <c r="X24" s="4">
        <f t="shared" si="75"/>
        <v>0</v>
      </c>
      <c r="Y24" s="9">
        <f t="shared" si="9"/>
        <v>0</v>
      </c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</row>
    <row r="25" spans="1:36">
      <c r="A25" s="3" t="s">
        <v>48</v>
      </c>
      <c r="B25" s="5">
        <f t="shared" si="13"/>
        <v>0</v>
      </c>
      <c r="C25" s="5">
        <f t="shared" si="31"/>
        <v>0</v>
      </c>
      <c r="D25" s="7">
        <v>0</v>
      </c>
      <c r="E25" s="5">
        <f t="shared" si="59"/>
        <v>0</v>
      </c>
      <c r="F25" s="5">
        <f t="shared" si="68"/>
        <v>0</v>
      </c>
      <c r="G25" s="4">
        <f t="shared" si="69"/>
        <v>0.125</v>
      </c>
      <c r="H25" s="7">
        <v>0</v>
      </c>
      <c r="I25" s="5">
        <f t="shared" ref="I25:L25" si="76">0</f>
        <v>0</v>
      </c>
      <c r="J25" s="5">
        <f t="shared" si="76"/>
        <v>0</v>
      </c>
      <c r="K25" s="5">
        <f t="shared" si="76"/>
        <v>0</v>
      </c>
      <c r="L25" s="11">
        <f t="shared" si="76"/>
        <v>0</v>
      </c>
      <c r="M25" s="8">
        <v>1</v>
      </c>
      <c r="N25" s="4">
        <f t="shared" si="17"/>
        <v>1</v>
      </c>
      <c r="O25" s="4">
        <f t="shared" ref="O25:X25" si="77">B25*$N25</f>
        <v>0</v>
      </c>
      <c r="P25" s="4">
        <f t="shared" si="77"/>
        <v>0</v>
      </c>
      <c r="Q25" s="4">
        <f t="shared" si="77"/>
        <v>0</v>
      </c>
      <c r="R25" s="4">
        <f t="shared" si="77"/>
        <v>0</v>
      </c>
      <c r="S25" s="4">
        <f t="shared" si="77"/>
        <v>0</v>
      </c>
      <c r="T25" s="4">
        <f t="shared" si="77"/>
        <v>0.125</v>
      </c>
      <c r="U25" s="4">
        <f t="shared" si="77"/>
        <v>0</v>
      </c>
      <c r="V25" s="4">
        <f t="shared" si="77"/>
        <v>0</v>
      </c>
      <c r="W25" s="4">
        <f t="shared" si="77"/>
        <v>0</v>
      </c>
      <c r="X25" s="4">
        <f t="shared" si="77"/>
        <v>0</v>
      </c>
      <c r="Y25" s="9">
        <f t="shared" si="9"/>
        <v>0</v>
      </c>
      <c r="Z25" s="12"/>
      <c r="AA25" s="2" t="s">
        <v>28</v>
      </c>
      <c r="AB25" s="2" t="s">
        <v>29</v>
      </c>
      <c r="AC25" s="2" t="s">
        <v>49</v>
      </c>
      <c r="AD25" s="2" t="s">
        <v>50</v>
      </c>
      <c r="AE25" s="2" t="s">
        <v>51</v>
      </c>
      <c r="AF25" s="2" t="s">
        <v>52</v>
      </c>
      <c r="AG25" s="2" t="s">
        <v>53</v>
      </c>
      <c r="AH25" s="2" t="s">
        <v>54</v>
      </c>
      <c r="AI25" s="2" t="s">
        <v>55</v>
      </c>
      <c r="AJ25" s="12"/>
    </row>
    <row r="26" spans="1:36">
      <c r="A26" s="3" t="s">
        <v>56</v>
      </c>
      <c r="B26" s="5">
        <f t="shared" si="13"/>
        <v>0</v>
      </c>
      <c r="C26" s="5">
        <f t="shared" si="31"/>
        <v>0</v>
      </c>
      <c r="D26" s="7">
        <v>0</v>
      </c>
      <c r="E26" s="5">
        <f t="shared" si="59"/>
        <v>0</v>
      </c>
      <c r="F26" s="5">
        <f t="shared" si="68"/>
        <v>0</v>
      </c>
      <c r="G26" s="5">
        <f t="shared" ref="G26:G42" si="78">0</f>
        <v>0</v>
      </c>
      <c r="H26" s="4">
        <f t="shared" ref="H26:H30" si="79">1/8</f>
        <v>0.125</v>
      </c>
      <c r="I26" s="4">
        <f t="shared" ref="I26:I28" si="80">1/7</f>
        <v>0.14285714285714285</v>
      </c>
      <c r="J26" s="5">
        <f t="shared" ref="J26:L26" si="81">0</f>
        <v>0</v>
      </c>
      <c r="K26" s="5">
        <f t="shared" si="81"/>
        <v>0</v>
      </c>
      <c r="L26" s="11">
        <f t="shared" si="81"/>
        <v>0</v>
      </c>
      <c r="M26" s="8">
        <v>2</v>
      </c>
      <c r="N26" s="4">
        <f t="shared" si="17"/>
        <v>0.69897000433601875</v>
      </c>
      <c r="O26" s="4">
        <f t="shared" ref="O26:X26" si="82">B26*$N26</f>
        <v>0</v>
      </c>
      <c r="P26" s="4">
        <f t="shared" si="82"/>
        <v>0</v>
      </c>
      <c r="Q26" s="4">
        <f t="shared" si="82"/>
        <v>0</v>
      </c>
      <c r="R26" s="4">
        <f t="shared" si="82"/>
        <v>0</v>
      </c>
      <c r="S26" s="4">
        <f t="shared" si="82"/>
        <v>0</v>
      </c>
      <c r="T26" s="4">
        <f t="shared" si="82"/>
        <v>0</v>
      </c>
      <c r="U26" s="4">
        <f t="shared" si="82"/>
        <v>8.7371250542002343E-2</v>
      </c>
      <c r="V26" s="4">
        <f t="shared" si="82"/>
        <v>9.9852857762288388E-2</v>
      </c>
      <c r="W26" s="4">
        <f t="shared" si="82"/>
        <v>0</v>
      </c>
      <c r="X26" s="4">
        <f t="shared" si="82"/>
        <v>0</v>
      </c>
      <c r="Y26" s="9">
        <f t="shared" si="9"/>
        <v>0</v>
      </c>
      <c r="Z26" s="12"/>
      <c r="AA26" s="2">
        <v>1</v>
      </c>
      <c r="AB26" s="2" t="s">
        <v>9</v>
      </c>
      <c r="AC26" s="2">
        <v>0</v>
      </c>
      <c r="AD26" s="2">
        <v>5</v>
      </c>
      <c r="AE26" s="9">
        <f t="shared" ref="AE26:AE35" si="83">1/LOG(MAX(AA26,2),2)</f>
        <v>1</v>
      </c>
      <c r="AF26" s="9">
        <f t="shared" ref="AF26:AF35" si="84">AC26*AE26</f>
        <v>0</v>
      </c>
      <c r="AG26" s="9">
        <f t="shared" ref="AG26:AG35" si="85">AD26*AE26</f>
        <v>5</v>
      </c>
      <c r="AH26" s="9">
        <f t="shared" ref="AH26:AI26" si="86">AF26</f>
        <v>0</v>
      </c>
      <c r="AI26" s="9">
        <f t="shared" si="86"/>
        <v>5</v>
      </c>
      <c r="AJ26" s="12"/>
    </row>
    <row r="27" spans="1:36">
      <c r="A27" s="3" t="s">
        <v>57</v>
      </c>
      <c r="B27" s="5">
        <f t="shared" si="13"/>
        <v>0</v>
      </c>
      <c r="C27" s="5">
        <f t="shared" si="31"/>
        <v>0</v>
      </c>
      <c r="D27" s="7">
        <v>0</v>
      </c>
      <c r="E27" s="5">
        <f t="shared" si="59"/>
        <v>0</v>
      </c>
      <c r="F27" s="5">
        <f t="shared" si="68"/>
        <v>0</v>
      </c>
      <c r="G27" s="5">
        <f t="shared" si="78"/>
        <v>0</v>
      </c>
      <c r="H27" s="4">
        <f t="shared" si="79"/>
        <v>0.125</v>
      </c>
      <c r="I27" s="4">
        <f t="shared" si="80"/>
        <v>0.14285714285714285</v>
      </c>
      <c r="J27" s="4">
        <f>1/9</f>
        <v>0.1111111111111111</v>
      </c>
      <c r="K27" s="5">
        <f t="shared" ref="K27:L27" si="87">0</f>
        <v>0</v>
      </c>
      <c r="L27" s="11">
        <f t="shared" si="87"/>
        <v>0</v>
      </c>
      <c r="M27" s="8">
        <v>3</v>
      </c>
      <c r="N27" s="4">
        <f t="shared" si="17"/>
        <v>0.52287874528033762</v>
      </c>
      <c r="O27" s="4">
        <f t="shared" ref="O27:X27" si="88">B27*$N27</f>
        <v>0</v>
      </c>
      <c r="P27" s="4">
        <f t="shared" si="88"/>
        <v>0</v>
      </c>
      <c r="Q27" s="4">
        <f t="shared" si="88"/>
        <v>0</v>
      </c>
      <c r="R27" s="4">
        <f t="shared" si="88"/>
        <v>0</v>
      </c>
      <c r="S27" s="4">
        <f t="shared" si="88"/>
        <v>0</v>
      </c>
      <c r="T27" s="4">
        <f t="shared" si="88"/>
        <v>0</v>
      </c>
      <c r="U27" s="4">
        <f t="shared" si="88"/>
        <v>6.5359843160042203E-2</v>
      </c>
      <c r="V27" s="4">
        <f t="shared" si="88"/>
        <v>7.4696963611476805E-2</v>
      </c>
      <c r="W27" s="4">
        <f t="shared" si="88"/>
        <v>5.8097638364481952E-2</v>
      </c>
      <c r="X27" s="4">
        <f t="shared" si="88"/>
        <v>0</v>
      </c>
      <c r="Y27" s="9">
        <f t="shared" si="9"/>
        <v>0</v>
      </c>
      <c r="Z27" s="12"/>
      <c r="AA27" s="2">
        <v>2</v>
      </c>
      <c r="AB27" s="2" t="s">
        <v>10</v>
      </c>
      <c r="AC27" s="2">
        <v>0</v>
      </c>
      <c r="AD27" s="2">
        <v>4</v>
      </c>
      <c r="AE27" s="9">
        <f t="shared" si="83"/>
        <v>1</v>
      </c>
      <c r="AF27" s="9">
        <f t="shared" si="84"/>
        <v>0</v>
      </c>
      <c r="AG27" s="9">
        <f t="shared" si="85"/>
        <v>4</v>
      </c>
      <c r="AH27" s="9">
        <f t="shared" ref="AH27:AI27" si="89">AF27+AH26</f>
        <v>0</v>
      </c>
      <c r="AI27" s="9">
        <f t="shared" si="89"/>
        <v>9</v>
      </c>
      <c r="AJ27" s="12"/>
    </row>
    <row r="28" spans="1:36">
      <c r="A28" s="3" t="s">
        <v>58</v>
      </c>
      <c r="B28" s="5">
        <f t="shared" si="13"/>
        <v>0</v>
      </c>
      <c r="C28" s="5">
        <f t="shared" si="31"/>
        <v>0</v>
      </c>
      <c r="D28" s="7">
        <v>0</v>
      </c>
      <c r="E28" s="5">
        <f t="shared" si="59"/>
        <v>0</v>
      </c>
      <c r="F28" s="5">
        <f t="shared" si="68"/>
        <v>0</v>
      </c>
      <c r="G28" s="5">
        <f t="shared" si="78"/>
        <v>0</v>
      </c>
      <c r="H28" s="4">
        <f t="shared" si="79"/>
        <v>0.125</v>
      </c>
      <c r="I28" s="4">
        <f t="shared" si="80"/>
        <v>0.14285714285714285</v>
      </c>
      <c r="J28" s="5">
        <f t="shared" ref="J28:L28" si="90">0</f>
        <v>0</v>
      </c>
      <c r="K28" s="5">
        <f t="shared" si="90"/>
        <v>0</v>
      </c>
      <c r="L28" s="11">
        <f t="shared" si="90"/>
        <v>0</v>
      </c>
      <c r="M28" s="8">
        <v>2</v>
      </c>
      <c r="N28" s="4">
        <f t="shared" si="17"/>
        <v>0.69897000433601875</v>
      </c>
      <c r="O28" s="4">
        <f t="shared" ref="O28:X28" si="91">B28*$N28</f>
        <v>0</v>
      </c>
      <c r="P28" s="4">
        <f t="shared" si="91"/>
        <v>0</v>
      </c>
      <c r="Q28" s="4">
        <f t="shared" si="91"/>
        <v>0</v>
      </c>
      <c r="R28" s="4">
        <f t="shared" si="91"/>
        <v>0</v>
      </c>
      <c r="S28" s="4">
        <f t="shared" si="91"/>
        <v>0</v>
      </c>
      <c r="T28" s="4">
        <f t="shared" si="91"/>
        <v>0</v>
      </c>
      <c r="U28" s="4">
        <f t="shared" si="91"/>
        <v>8.7371250542002343E-2</v>
      </c>
      <c r="V28" s="4">
        <f t="shared" si="91"/>
        <v>9.9852857762288388E-2</v>
      </c>
      <c r="W28" s="4">
        <f t="shared" si="91"/>
        <v>0</v>
      </c>
      <c r="X28" s="4">
        <f t="shared" si="91"/>
        <v>0</v>
      </c>
      <c r="Y28" s="9">
        <f t="shared" si="9"/>
        <v>0</v>
      </c>
      <c r="Z28" s="12"/>
      <c r="AA28" s="2">
        <v>3</v>
      </c>
      <c r="AB28" s="2" t="s">
        <v>7</v>
      </c>
      <c r="AC28" s="2">
        <v>5</v>
      </c>
      <c r="AD28" s="2">
        <v>3</v>
      </c>
      <c r="AE28" s="9">
        <f t="shared" si="83"/>
        <v>0.63092975357145742</v>
      </c>
      <c r="AF28" s="9">
        <f t="shared" si="84"/>
        <v>3.154648767857287</v>
      </c>
      <c r="AG28" s="9">
        <f t="shared" si="85"/>
        <v>1.8927892607143724</v>
      </c>
      <c r="AH28" s="9">
        <f t="shared" ref="AH28:AI28" si="92">AF28+AH27</f>
        <v>3.154648767857287</v>
      </c>
      <c r="AI28" s="9">
        <f t="shared" si="92"/>
        <v>10.892789260714373</v>
      </c>
      <c r="AJ28" s="12"/>
    </row>
    <row r="29" spans="1:36">
      <c r="A29" s="3" t="s">
        <v>59</v>
      </c>
      <c r="B29" s="5">
        <f t="shared" si="13"/>
        <v>0</v>
      </c>
      <c r="C29" s="5">
        <f t="shared" si="31"/>
        <v>0</v>
      </c>
      <c r="D29" s="7">
        <v>0</v>
      </c>
      <c r="E29" s="5">
        <f t="shared" si="59"/>
        <v>0</v>
      </c>
      <c r="F29" s="5">
        <f t="shared" si="68"/>
        <v>0</v>
      </c>
      <c r="G29" s="5">
        <f t="shared" si="78"/>
        <v>0</v>
      </c>
      <c r="H29" s="4">
        <f t="shared" si="79"/>
        <v>0.125</v>
      </c>
      <c r="I29" s="5">
        <f t="shared" ref="I29:L29" si="93">0</f>
        <v>0</v>
      </c>
      <c r="J29" s="5">
        <f t="shared" si="93"/>
        <v>0</v>
      </c>
      <c r="K29" s="5">
        <f t="shared" si="93"/>
        <v>0</v>
      </c>
      <c r="L29" s="11">
        <f t="shared" si="93"/>
        <v>0</v>
      </c>
      <c r="M29" s="8">
        <v>1</v>
      </c>
      <c r="N29" s="4">
        <f t="shared" si="17"/>
        <v>1</v>
      </c>
      <c r="O29" s="4">
        <f t="shared" ref="O29:X29" si="94">B29*$N29</f>
        <v>0</v>
      </c>
      <c r="P29" s="4">
        <f t="shared" si="94"/>
        <v>0</v>
      </c>
      <c r="Q29" s="4">
        <f t="shared" si="94"/>
        <v>0</v>
      </c>
      <c r="R29" s="4">
        <f t="shared" si="94"/>
        <v>0</v>
      </c>
      <c r="S29" s="4">
        <f t="shared" si="94"/>
        <v>0</v>
      </c>
      <c r="T29" s="4">
        <f t="shared" si="94"/>
        <v>0</v>
      </c>
      <c r="U29" s="4">
        <f t="shared" si="94"/>
        <v>0.125</v>
      </c>
      <c r="V29" s="4">
        <f t="shared" si="94"/>
        <v>0</v>
      </c>
      <c r="W29" s="4">
        <f t="shared" si="94"/>
        <v>0</v>
      </c>
      <c r="X29" s="4">
        <f t="shared" si="94"/>
        <v>0</v>
      </c>
      <c r="Y29" s="9">
        <f t="shared" si="9"/>
        <v>0</v>
      </c>
      <c r="Z29" s="12"/>
      <c r="AA29" s="2">
        <v>4</v>
      </c>
      <c r="AB29" s="2" t="s">
        <v>13</v>
      </c>
      <c r="AC29" s="2">
        <v>3</v>
      </c>
      <c r="AD29" s="2">
        <v>3</v>
      </c>
      <c r="AE29" s="9">
        <f t="shared" si="83"/>
        <v>0.5</v>
      </c>
      <c r="AF29" s="9">
        <f t="shared" si="84"/>
        <v>1.5</v>
      </c>
      <c r="AG29" s="9">
        <f t="shared" si="85"/>
        <v>1.5</v>
      </c>
      <c r="AH29" s="9">
        <f t="shared" ref="AH29:AI29" si="95">AF29+AH28</f>
        <v>4.654648767857287</v>
      </c>
      <c r="AI29" s="9">
        <f t="shared" si="95"/>
        <v>12.392789260714373</v>
      </c>
      <c r="AJ29" s="12"/>
    </row>
    <row r="30" spans="1:36">
      <c r="A30" s="3" t="s">
        <v>60</v>
      </c>
      <c r="B30" s="5">
        <f t="shared" si="13"/>
        <v>0</v>
      </c>
      <c r="C30" s="5">
        <f t="shared" si="31"/>
        <v>0</v>
      </c>
      <c r="D30" s="7">
        <v>0</v>
      </c>
      <c r="E30" s="5">
        <f t="shared" si="59"/>
        <v>0</v>
      </c>
      <c r="F30" s="5">
        <f t="shared" si="68"/>
        <v>0</v>
      </c>
      <c r="G30" s="5">
        <f t="shared" si="78"/>
        <v>0</v>
      </c>
      <c r="H30" s="4">
        <f t="shared" si="79"/>
        <v>0.125</v>
      </c>
      <c r="I30" s="5">
        <f t="shared" ref="I30:L30" si="96">0</f>
        <v>0</v>
      </c>
      <c r="J30" s="5">
        <f t="shared" si="96"/>
        <v>0</v>
      </c>
      <c r="K30" s="5">
        <f t="shared" si="96"/>
        <v>0</v>
      </c>
      <c r="L30" s="11">
        <f t="shared" si="96"/>
        <v>0</v>
      </c>
      <c r="M30" s="8">
        <v>1</v>
      </c>
      <c r="N30" s="4">
        <f t="shared" si="17"/>
        <v>1</v>
      </c>
      <c r="O30" s="4">
        <f t="shared" ref="O30:X30" si="97">B30*$N30</f>
        <v>0</v>
      </c>
      <c r="P30" s="4">
        <f t="shared" si="97"/>
        <v>0</v>
      </c>
      <c r="Q30" s="4">
        <f t="shared" si="97"/>
        <v>0</v>
      </c>
      <c r="R30" s="4">
        <f t="shared" si="97"/>
        <v>0</v>
      </c>
      <c r="S30" s="4">
        <f t="shared" si="97"/>
        <v>0</v>
      </c>
      <c r="T30" s="4">
        <f t="shared" si="97"/>
        <v>0</v>
      </c>
      <c r="U30" s="4">
        <f t="shared" si="97"/>
        <v>0.125</v>
      </c>
      <c r="V30" s="4">
        <f t="shared" si="97"/>
        <v>0</v>
      </c>
      <c r="W30" s="4">
        <f t="shared" si="97"/>
        <v>0</v>
      </c>
      <c r="X30" s="4">
        <f t="shared" si="97"/>
        <v>0</v>
      </c>
      <c r="Y30" s="9">
        <f t="shared" si="9"/>
        <v>0</v>
      </c>
      <c r="Z30" s="12"/>
      <c r="AA30" s="2">
        <v>5</v>
      </c>
      <c r="AB30" s="2" t="s">
        <v>12</v>
      </c>
      <c r="AC30" s="2">
        <v>4</v>
      </c>
      <c r="AD30" s="2">
        <v>0</v>
      </c>
      <c r="AE30" s="9">
        <f t="shared" si="83"/>
        <v>0.43067655807339306</v>
      </c>
      <c r="AF30" s="9">
        <f t="shared" si="84"/>
        <v>1.7227062322935722</v>
      </c>
      <c r="AG30" s="9">
        <f t="shared" si="85"/>
        <v>0</v>
      </c>
      <c r="AH30" s="9">
        <f t="shared" ref="AH30:AI30" si="98">AF30+AH29</f>
        <v>6.3773550001508594</v>
      </c>
      <c r="AI30" s="9">
        <f t="shared" si="98"/>
        <v>12.392789260714373</v>
      </c>
      <c r="AJ30" s="12"/>
    </row>
    <row r="31" spans="1:36">
      <c r="A31" s="3" t="s">
        <v>61</v>
      </c>
      <c r="B31" s="5">
        <f t="shared" si="13"/>
        <v>0</v>
      </c>
      <c r="C31" s="5">
        <f t="shared" si="31"/>
        <v>0</v>
      </c>
      <c r="D31" s="7">
        <v>0</v>
      </c>
      <c r="E31" s="5">
        <f t="shared" si="59"/>
        <v>0</v>
      </c>
      <c r="F31" s="5">
        <f t="shared" si="68"/>
        <v>0</v>
      </c>
      <c r="G31" s="5">
        <f t="shared" si="78"/>
        <v>0</v>
      </c>
      <c r="H31" s="7">
        <v>0</v>
      </c>
      <c r="I31" s="4">
        <f>1/70.1428571429</f>
        <v>1.425661914459414E-2</v>
      </c>
      <c r="J31" s="5">
        <f t="shared" ref="J31:L31" si="99">0</f>
        <v>0</v>
      </c>
      <c r="K31" s="5">
        <f t="shared" si="99"/>
        <v>0</v>
      </c>
      <c r="L31" s="11">
        <f t="shared" si="99"/>
        <v>0</v>
      </c>
      <c r="M31" s="8">
        <v>1</v>
      </c>
      <c r="N31" s="4">
        <f t="shared" si="17"/>
        <v>1</v>
      </c>
      <c r="O31" s="4">
        <f t="shared" ref="O31:X31" si="100">B31*$N31</f>
        <v>0</v>
      </c>
      <c r="P31" s="4">
        <f t="shared" si="100"/>
        <v>0</v>
      </c>
      <c r="Q31" s="4">
        <f t="shared" si="100"/>
        <v>0</v>
      </c>
      <c r="R31" s="4">
        <f t="shared" si="100"/>
        <v>0</v>
      </c>
      <c r="S31" s="4">
        <f t="shared" si="100"/>
        <v>0</v>
      </c>
      <c r="T31" s="4">
        <f t="shared" si="100"/>
        <v>0</v>
      </c>
      <c r="U31" s="4">
        <f t="shared" si="100"/>
        <v>0</v>
      </c>
      <c r="V31" s="4">
        <f t="shared" si="100"/>
        <v>1.425661914459414E-2</v>
      </c>
      <c r="W31" s="4">
        <f t="shared" si="100"/>
        <v>0</v>
      </c>
      <c r="X31" s="4">
        <f t="shared" si="100"/>
        <v>0</v>
      </c>
      <c r="Y31" s="9">
        <f t="shared" si="9"/>
        <v>0</v>
      </c>
      <c r="Z31" s="12"/>
      <c r="AA31" s="2">
        <v>6</v>
      </c>
      <c r="AB31" s="2" t="s">
        <v>15</v>
      </c>
      <c r="AC31" s="2">
        <v>0</v>
      </c>
      <c r="AD31" s="2">
        <v>0</v>
      </c>
      <c r="AE31" s="9">
        <f t="shared" si="83"/>
        <v>0.38685280723454163</v>
      </c>
      <c r="AF31" s="9">
        <f t="shared" si="84"/>
        <v>0</v>
      </c>
      <c r="AG31" s="9">
        <f t="shared" si="85"/>
        <v>0</v>
      </c>
      <c r="AH31" s="9">
        <f t="shared" ref="AH31:AI31" si="101">AF31+AH30</f>
        <v>6.3773550001508594</v>
      </c>
      <c r="AI31" s="9">
        <f t="shared" si="101"/>
        <v>12.392789260714373</v>
      </c>
      <c r="AJ31" s="12"/>
    </row>
    <row r="32" spans="1:36">
      <c r="A32" s="3" t="s">
        <v>62</v>
      </c>
      <c r="B32" s="5">
        <f t="shared" si="13"/>
        <v>0</v>
      </c>
      <c r="C32" s="5">
        <f t="shared" si="31"/>
        <v>0</v>
      </c>
      <c r="D32" s="7">
        <v>0</v>
      </c>
      <c r="E32" s="5">
        <f t="shared" si="59"/>
        <v>0</v>
      </c>
      <c r="F32" s="5">
        <f t="shared" si="68"/>
        <v>0</v>
      </c>
      <c r="G32" s="5">
        <f t="shared" si="78"/>
        <v>0</v>
      </c>
      <c r="H32" s="7">
        <v>0</v>
      </c>
      <c r="I32" s="7">
        <v>0.14285714290000001</v>
      </c>
      <c r="J32" s="5">
        <f t="shared" ref="J32:L32" si="102">0</f>
        <v>0</v>
      </c>
      <c r="K32" s="5">
        <f t="shared" si="102"/>
        <v>0</v>
      </c>
      <c r="L32" s="11">
        <f t="shared" si="102"/>
        <v>0</v>
      </c>
      <c r="M32" s="8">
        <v>1</v>
      </c>
      <c r="N32" s="4">
        <f t="shared" si="17"/>
        <v>1</v>
      </c>
      <c r="O32" s="4">
        <f t="shared" ref="O32:X32" si="103">B32*$N32</f>
        <v>0</v>
      </c>
      <c r="P32" s="4">
        <f t="shared" si="103"/>
        <v>0</v>
      </c>
      <c r="Q32" s="4">
        <f t="shared" si="103"/>
        <v>0</v>
      </c>
      <c r="R32" s="4">
        <f t="shared" si="103"/>
        <v>0</v>
      </c>
      <c r="S32" s="4">
        <f t="shared" si="103"/>
        <v>0</v>
      </c>
      <c r="T32" s="4">
        <f t="shared" si="103"/>
        <v>0</v>
      </c>
      <c r="U32" s="4">
        <f t="shared" si="103"/>
        <v>0</v>
      </c>
      <c r="V32" s="4">
        <f t="shared" si="103"/>
        <v>0.14285714290000001</v>
      </c>
      <c r="W32" s="4">
        <f t="shared" si="103"/>
        <v>0</v>
      </c>
      <c r="X32" s="4">
        <f t="shared" si="103"/>
        <v>0</v>
      </c>
      <c r="Y32" s="9">
        <f t="shared" si="9"/>
        <v>0</v>
      </c>
      <c r="Z32" s="12"/>
      <c r="AA32" s="2">
        <v>7</v>
      </c>
      <c r="AB32" s="2" t="s">
        <v>8</v>
      </c>
      <c r="AC32" s="2">
        <v>0</v>
      </c>
      <c r="AD32" s="2">
        <v>0</v>
      </c>
      <c r="AE32" s="9">
        <f t="shared" si="83"/>
        <v>0.35620718710802218</v>
      </c>
      <c r="AF32" s="9">
        <f t="shared" si="84"/>
        <v>0</v>
      </c>
      <c r="AG32" s="9">
        <f t="shared" si="85"/>
        <v>0</v>
      </c>
      <c r="AH32" s="9">
        <f t="shared" ref="AH32:AI32" si="104">AF32+AH31</f>
        <v>6.3773550001508594</v>
      </c>
      <c r="AI32" s="9">
        <f t="shared" si="104"/>
        <v>12.392789260714373</v>
      </c>
      <c r="AJ32" s="12"/>
    </row>
    <row r="33" spans="1:36">
      <c r="A33" s="3" t="s">
        <v>63</v>
      </c>
      <c r="B33" s="5">
        <f t="shared" si="13"/>
        <v>0</v>
      </c>
      <c r="C33" s="5">
        <f t="shared" si="31"/>
        <v>0</v>
      </c>
      <c r="D33" s="7">
        <v>0</v>
      </c>
      <c r="E33" s="5">
        <f t="shared" si="59"/>
        <v>0</v>
      </c>
      <c r="F33" s="5">
        <f t="shared" si="68"/>
        <v>0</v>
      </c>
      <c r="G33" s="5">
        <f t="shared" si="78"/>
        <v>0</v>
      </c>
      <c r="H33" s="7">
        <v>0</v>
      </c>
      <c r="I33" s="4">
        <f>1/7</f>
        <v>0.14285714285714285</v>
      </c>
      <c r="J33" s="5">
        <f t="shared" ref="J33:L33" si="105">0</f>
        <v>0</v>
      </c>
      <c r="K33" s="5">
        <f t="shared" si="105"/>
        <v>0</v>
      </c>
      <c r="L33" s="11">
        <f t="shared" si="105"/>
        <v>0</v>
      </c>
      <c r="M33" s="8">
        <v>1</v>
      </c>
      <c r="N33" s="4">
        <f t="shared" si="17"/>
        <v>1</v>
      </c>
      <c r="O33" s="4">
        <f t="shared" ref="O33:X33" si="106">B33*$N33</f>
        <v>0</v>
      </c>
      <c r="P33" s="4">
        <f t="shared" si="106"/>
        <v>0</v>
      </c>
      <c r="Q33" s="4">
        <f t="shared" si="106"/>
        <v>0</v>
      </c>
      <c r="R33" s="4">
        <f t="shared" si="106"/>
        <v>0</v>
      </c>
      <c r="S33" s="4">
        <f t="shared" si="106"/>
        <v>0</v>
      </c>
      <c r="T33" s="4">
        <f t="shared" si="106"/>
        <v>0</v>
      </c>
      <c r="U33" s="4">
        <f t="shared" si="106"/>
        <v>0</v>
      </c>
      <c r="V33" s="4">
        <f t="shared" si="106"/>
        <v>0.14285714285714285</v>
      </c>
      <c r="W33" s="4">
        <f t="shared" si="106"/>
        <v>0</v>
      </c>
      <c r="X33" s="4">
        <f t="shared" si="106"/>
        <v>0</v>
      </c>
      <c r="Y33" s="9">
        <f t="shared" si="9"/>
        <v>0</v>
      </c>
      <c r="Z33" s="12"/>
      <c r="AA33" s="2">
        <v>8</v>
      </c>
      <c r="AB33" s="2" t="s">
        <v>11</v>
      </c>
      <c r="AC33" s="2">
        <v>0</v>
      </c>
      <c r="AD33" s="2">
        <v>0</v>
      </c>
      <c r="AE33" s="9">
        <f t="shared" si="83"/>
        <v>0.33333333333333331</v>
      </c>
      <c r="AF33" s="9">
        <f t="shared" si="84"/>
        <v>0</v>
      </c>
      <c r="AG33" s="9">
        <f t="shared" si="85"/>
        <v>0</v>
      </c>
      <c r="AH33" s="9">
        <f t="shared" ref="AH33:AI33" si="107">AF33+AH32</f>
        <v>6.3773550001508594</v>
      </c>
      <c r="AI33" s="9">
        <f t="shared" si="107"/>
        <v>12.392789260714373</v>
      </c>
      <c r="AJ33" s="12"/>
    </row>
    <row r="34" spans="1:36">
      <c r="A34" s="3" t="s">
        <v>64</v>
      </c>
      <c r="B34" s="5">
        <f t="shared" si="13"/>
        <v>0</v>
      </c>
      <c r="C34" s="5">
        <f t="shared" si="31"/>
        <v>0</v>
      </c>
      <c r="D34" s="7">
        <v>0</v>
      </c>
      <c r="E34" s="5">
        <f t="shared" si="59"/>
        <v>0</v>
      </c>
      <c r="F34" s="5">
        <f t="shared" si="68"/>
        <v>0</v>
      </c>
      <c r="G34" s="5">
        <f t="shared" si="78"/>
        <v>0</v>
      </c>
      <c r="H34" s="7">
        <v>0</v>
      </c>
      <c r="I34" s="5">
        <f t="shared" ref="I34:I42" si="108">0</f>
        <v>0</v>
      </c>
      <c r="J34" s="4">
        <f>1/9</f>
        <v>0.1111111111111111</v>
      </c>
      <c r="K34" s="5">
        <f t="shared" ref="K34:L34" si="109">0</f>
        <v>0</v>
      </c>
      <c r="L34" s="11">
        <f t="shared" si="109"/>
        <v>0</v>
      </c>
      <c r="M34" s="8">
        <v>1</v>
      </c>
      <c r="N34" s="4">
        <f t="shared" si="17"/>
        <v>1</v>
      </c>
      <c r="O34" s="4">
        <f t="shared" ref="O34:X34" si="110">B34*$N34</f>
        <v>0</v>
      </c>
      <c r="P34" s="4">
        <f t="shared" si="110"/>
        <v>0</v>
      </c>
      <c r="Q34" s="4">
        <f t="shared" si="110"/>
        <v>0</v>
      </c>
      <c r="R34" s="4">
        <f t="shared" si="110"/>
        <v>0</v>
      </c>
      <c r="S34" s="4">
        <f t="shared" si="110"/>
        <v>0</v>
      </c>
      <c r="T34" s="4">
        <f t="shared" si="110"/>
        <v>0</v>
      </c>
      <c r="U34" s="4">
        <f t="shared" si="110"/>
        <v>0</v>
      </c>
      <c r="V34" s="4">
        <f t="shared" si="110"/>
        <v>0</v>
      </c>
      <c r="W34" s="4">
        <f t="shared" si="110"/>
        <v>0.1111111111111111</v>
      </c>
      <c r="X34" s="4">
        <f t="shared" si="110"/>
        <v>0</v>
      </c>
      <c r="Y34" s="9">
        <f t="shared" si="9"/>
        <v>0</v>
      </c>
      <c r="Z34" s="12"/>
      <c r="AA34" s="2">
        <v>9</v>
      </c>
      <c r="AB34" s="2" t="s">
        <v>14</v>
      </c>
      <c r="AC34" s="2">
        <v>0</v>
      </c>
      <c r="AD34" s="2">
        <v>0</v>
      </c>
      <c r="AE34" s="9">
        <f t="shared" si="83"/>
        <v>0.31546487678572871</v>
      </c>
      <c r="AF34" s="9">
        <f t="shared" si="84"/>
        <v>0</v>
      </c>
      <c r="AG34" s="9">
        <f t="shared" si="85"/>
        <v>0</v>
      </c>
      <c r="AH34" s="9">
        <f t="shared" ref="AH34:AI34" si="111">AF34+AH33</f>
        <v>6.3773550001508594</v>
      </c>
      <c r="AI34" s="9">
        <f t="shared" si="111"/>
        <v>12.392789260714373</v>
      </c>
      <c r="AJ34" s="12"/>
    </row>
    <row r="35" spans="1:36">
      <c r="A35" s="3" t="s">
        <v>65</v>
      </c>
      <c r="B35" s="5">
        <f t="shared" si="13"/>
        <v>0</v>
      </c>
      <c r="C35" s="5">
        <f t="shared" si="31"/>
        <v>0</v>
      </c>
      <c r="D35" s="7">
        <v>0</v>
      </c>
      <c r="E35" s="5">
        <f t="shared" si="59"/>
        <v>0</v>
      </c>
      <c r="F35" s="5">
        <f t="shared" si="68"/>
        <v>0</v>
      </c>
      <c r="G35" s="5">
        <f t="shared" si="78"/>
        <v>0</v>
      </c>
      <c r="H35" s="7">
        <v>0</v>
      </c>
      <c r="I35" s="5">
        <f t="shared" si="108"/>
        <v>0</v>
      </c>
      <c r="J35" s="4">
        <f>2/9</f>
        <v>0.22222222222222221</v>
      </c>
      <c r="K35" s="5">
        <f t="shared" ref="K35:L35" si="112">0</f>
        <v>0</v>
      </c>
      <c r="L35" s="11">
        <f t="shared" si="112"/>
        <v>0</v>
      </c>
      <c r="M35" s="8">
        <v>1</v>
      </c>
      <c r="N35" s="4">
        <f t="shared" si="17"/>
        <v>1</v>
      </c>
      <c r="O35" s="4">
        <f t="shared" ref="O35:X35" si="113">B35*$N35</f>
        <v>0</v>
      </c>
      <c r="P35" s="4">
        <f t="shared" si="113"/>
        <v>0</v>
      </c>
      <c r="Q35" s="4">
        <f t="shared" si="113"/>
        <v>0</v>
      </c>
      <c r="R35" s="4">
        <f t="shared" si="113"/>
        <v>0</v>
      </c>
      <c r="S35" s="4">
        <f t="shared" si="113"/>
        <v>0</v>
      </c>
      <c r="T35" s="4">
        <f t="shared" si="113"/>
        <v>0</v>
      </c>
      <c r="U35" s="4">
        <f t="shared" si="113"/>
        <v>0</v>
      </c>
      <c r="V35" s="4">
        <f t="shared" si="113"/>
        <v>0</v>
      </c>
      <c r="W35" s="4">
        <f t="shared" si="113"/>
        <v>0.22222222222222221</v>
      </c>
      <c r="X35" s="4">
        <f t="shared" si="113"/>
        <v>0</v>
      </c>
      <c r="Y35" s="9">
        <f t="shared" si="9"/>
        <v>0</v>
      </c>
      <c r="Z35" s="12"/>
      <c r="AA35" s="2">
        <v>10</v>
      </c>
      <c r="AB35" s="2" t="s">
        <v>16</v>
      </c>
      <c r="AC35" s="2">
        <v>3</v>
      </c>
      <c r="AD35" s="2">
        <v>0</v>
      </c>
      <c r="AE35" s="9">
        <f t="shared" si="83"/>
        <v>0.30102999566398114</v>
      </c>
      <c r="AF35" s="9">
        <f t="shared" si="84"/>
        <v>0.90308998699194343</v>
      </c>
      <c r="AG35" s="9">
        <f t="shared" si="85"/>
        <v>0</v>
      </c>
      <c r="AH35" s="9">
        <f t="shared" ref="AH35:AI35" si="114">AF35+AH34</f>
        <v>7.2804449871428032</v>
      </c>
      <c r="AI35" s="9">
        <f t="shared" si="114"/>
        <v>12.392789260714373</v>
      </c>
      <c r="AJ35" s="12"/>
    </row>
    <row r="36" spans="1:36">
      <c r="A36" s="3" t="s">
        <v>66</v>
      </c>
      <c r="B36" s="5">
        <f t="shared" si="13"/>
        <v>0</v>
      </c>
      <c r="C36" s="5">
        <f t="shared" si="31"/>
        <v>0</v>
      </c>
      <c r="D36" s="7">
        <v>0</v>
      </c>
      <c r="E36" s="5">
        <f t="shared" si="59"/>
        <v>0</v>
      </c>
      <c r="F36" s="5">
        <f t="shared" si="68"/>
        <v>0</v>
      </c>
      <c r="G36" s="5">
        <f t="shared" si="78"/>
        <v>0</v>
      </c>
      <c r="H36" s="7">
        <v>0</v>
      </c>
      <c r="I36" s="5">
        <f t="shared" si="108"/>
        <v>0</v>
      </c>
      <c r="J36" s="4">
        <f t="shared" ref="J36:J38" si="115">1/9</f>
        <v>0.1111111111111111</v>
      </c>
      <c r="K36" s="5">
        <f t="shared" ref="K36:L36" si="116">0</f>
        <v>0</v>
      </c>
      <c r="L36" s="11">
        <f t="shared" si="116"/>
        <v>0</v>
      </c>
      <c r="M36" s="8">
        <v>1</v>
      </c>
      <c r="N36" s="4">
        <f t="shared" si="17"/>
        <v>1</v>
      </c>
      <c r="O36" s="4">
        <f t="shared" ref="O36:X36" si="117">B36*$N36</f>
        <v>0</v>
      </c>
      <c r="P36" s="4">
        <f t="shared" si="117"/>
        <v>0</v>
      </c>
      <c r="Q36" s="4">
        <f t="shared" si="117"/>
        <v>0</v>
      </c>
      <c r="R36" s="4">
        <f t="shared" si="117"/>
        <v>0</v>
      </c>
      <c r="S36" s="4">
        <f t="shared" si="117"/>
        <v>0</v>
      </c>
      <c r="T36" s="4">
        <f t="shared" si="117"/>
        <v>0</v>
      </c>
      <c r="U36" s="4">
        <f t="shared" si="117"/>
        <v>0</v>
      </c>
      <c r="V36" s="4">
        <f t="shared" si="117"/>
        <v>0</v>
      </c>
      <c r="W36" s="4">
        <f t="shared" si="117"/>
        <v>0.1111111111111111</v>
      </c>
      <c r="X36" s="4">
        <f t="shared" si="117"/>
        <v>0</v>
      </c>
      <c r="Y36" s="9">
        <f t="shared" si="9"/>
        <v>0</v>
      </c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</row>
    <row r="37" spans="1:36">
      <c r="A37" s="3" t="s">
        <v>67</v>
      </c>
      <c r="B37" s="5">
        <f t="shared" si="13"/>
        <v>0</v>
      </c>
      <c r="C37" s="5">
        <f t="shared" si="31"/>
        <v>0</v>
      </c>
      <c r="D37" s="7">
        <v>0</v>
      </c>
      <c r="E37" s="5">
        <f t="shared" si="59"/>
        <v>0</v>
      </c>
      <c r="F37" s="5">
        <f t="shared" si="68"/>
        <v>0</v>
      </c>
      <c r="G37" s="5">
        <f t="shared" si="78"/>
        <v>0</v>
      </c>
      <c r="H37" s="7">
        <v>0</v>
      </c>
      <c r="I37" s="5">
        <f t="shared" si="108"/>
        <v>0</v>
      </c>
      <c r="J37" s="4">
        <f t="shared" si="115"/>
        <v>0.1111111111111111</v>
      </c>
      <c r="K37" s="5">
        <f t="shared" ref="K37:K42" si="118">1/6</f>
        <v>0.16666666666666666</v>
      </c>
      <c r="L37" s="11">
        <f t="shared" ref="L37:L42" si="119">0</f>
        <v>0</v>
      </c>
      <c r="M37" s="8">
        <v>2</v>
      </c>
      <c r="N37" s="4">
        <f t="shared" si="17"/>
        <v>0.69897000433601875</v>
      </c>
      <c r="O37" s="4">
        <f t="shared" ref="O37:X37" si="120">B37*$N37</f>
        <v>0</v>
      </c>
      <c r="P37" s="4">
        <f t="shared" si="120"/>
        <v>0</v>
      </c>
      <c r="Q37" s="4">
        <f t="shared" si="120"/>
        <v>0</v>
      </c>
      <c r="R37" s="4">
        <f t="shared" si="120"/>
        <v>0</v>
      </c>
      <c r="S37" s="4">
        <f t="shared" si="120"/>
        <v>0</v>
      </c>
      <c r="T37" s="4">
        <f t="shared" si="120"/>
        <v>0</v>
      </c>
      <c r="U37" s="4">
        <f t="shared" si="120"/>
        <v>0</v>
      </c>
      <c r="V37" s="4">
        <f t="shared" si="120"/>
        <v>0</v>
      </c>
      <c r="W37" s="4">
        <f t="shared" si="120"/>
        <v>7.7663333815113186E-2</v>
      </c>
      <c r="X37" s="4">
        <f t="shared" si="120"/>
        <v>0.11649500072266979</v>
      </c>
      <c r="Y37" s="9">
        <f t="shared" si="9"/>
        <v>0</v>
      </c>
      <c r="Z37" s="12"/>
      <c r="AA37" s="21" t="s">
        <v>68</v>
      </c>
      <c r="AB37" s="22">
        <f>AH35/AI35</f>
        <v>0.58747428314803174</v>
      </c>
      <c r="AC37" s="12"/>
      <c r="AD37" s="12"/>
      <c r="AE37" s="12"/>
      <c r="AF37" s="12"/>
      <c r="AG37" s="12"/>
      <c r="AH37" s="12"/>
      <c r="AI37" s="12"/>
      <c r="AJ37" s="12"/>
    </row>
    <row r="38" spans="1:36">
      <c r="A38" s="3" t="s">
        <v>69</v>
      </c>
      <c r="B38" s="5">
        <f t="shared" si="13"/>
        <v>0</v>
      </c>
      <c r="C38" s="5">
        <f t="shared" si="31"/>
        <v>0</v>
      </c>
      <c r="D38" s="7">
        <v>0</v>
      </c>
      <c r="E38" s="5">
        <f t="shared" si="59"/>
        <v>0</v>
      </c>
      <c r="F38" s="5">
        <f t="shared" si="68"/>
        <v>0</v>
      </c>
      <c r="G38" s="5">
        <f t="shared" si="78"/>
        <v>0</v>
      </c>
      <c r="H38" s="7">
        <v>0</v>
      </c>
      <c r="I38" s="5">
        <f t="shared" si="108"/>
        <v>0</v>
      </c>
      <c r="J38" s="4">
        <f t="shared" si="115"/>
        <v>0.1111111111111111</v>
      </c>
      <c r="K38" s="5">
        <f t="shared" si="118"/>
        <v>0.16666666666666666</v>
      </c>
      <c r="L38" s="11">
        <f t="shared" si="119"/>
        <v>0</v>
      </c>
      <c r="M38" s="8">
        <v>2</v>
      </c>
      <c r="N38" s="4">
        <f t="shared" si="17"/>
        <v>0.69897000433601875</v>
      </c>
      <c r="O38" s="4">
        <f t="shared" ref="O38:X38" si="121">B38*$N38</f>
        <v>0</v>
      </c>
      <c r="P38" s="4">
        <f t="shared" si="121"/>
        <v>0</v>
      </c>
      <c r="Q38" s="4">
        <f t="shared" si="121"/>
        <v>0</v>
      </c>
      <c r="R38" s="4">
        <f t="shared" si="121"/>
        <v>0</v>
      </c>
      <c r="S38" s="4">
        <f t="shared" si="121"/>
        <v>0</v>
      </c>
      <c r="T38" s="4">
        <f t="shared" si="121"/>
        <v>0</v>
      </c>
      <c r="U38" s="4">
        <f t="shared" si="121"/>
        <v>0</v>
      </c>
      <c r="V38" s="4">
        <f t="shared" si="121"/>
        <v>0</v>
      </c>
      <c r="W38" s="4">
        <f t="shared" si="121"/>
        <v>7.7663333815113186E-2</v>
      </c>
      <c r="X38" s="4">
        <f t="shared" si="121"/>
        <v>0.11649500072266979</v>
      </c>
      <c r="Y38" s="9">
        <f t="shared" si="9"/>
        <v>0</v>
      </c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</row>
    <row r="39" spans="1:36">
      <c r="A39" s="3" t="s">
        <v>70</v>
      </c>
      <c r="B39" s="5">
        <f t="shared" si="13"/>
        <v>0</v>
      </c>
      <c r="C39" s="5">
        <f t="shared" si="31"/>
        <v>0</v>
      </c>
      <c r="D39" s="7">
        <v>0</v>
      </c>
      <c r="E39" s="5">
        <f t="shared" si="59"/>
        <v>0</v>
      </c>
      <c r="F39" s="5">
        <f t="shared" si="68"/>
        <v>0</v>
      </c>
      <c r="G39" s="5">
        <f t="shared" si="78"/>
        <v>0</v>
      </c>
      <c r="H39" s="7">
        <v>0</v>
      </c>
      <c r="I39" s="5">
        <f t="shared" si="108"/>
        <v>0</v>
      </c>
      <c r="J39" s="5">
        <f t="shared" ref="J39:J42" si="122">0</f>
        <v>0</v>
      </c>
      <c r="K39" s="4">
        <f t="shared" si="118"/>
        <v>0.16666666666666666</v>
      </c>
      <c r="L39" s="11">
        <f t="shared" si="119"/>
        <v>0</v>
      </c>
      <c r="M39" s="8">
        <v>1</v>
      </c>
      <c r="N39" s="4">
        <f t="shared" si="17"/>
        <v>1</v>
      </c>
      <c r="O39" s="4">
        <f t="shared" ref="O39:X39" si="123">B39*$N39</f>
        <v>0</v>
      </c>
      <c r="P39" s="4">
        <f t="shared" si="123"/>
        <v>0</v>
      </c>
      <c r="Q39" s="4">
        <f t="shared" si="123"/>
        <v>0</v>
      </c>
      <c r="R39" s="4">
        <f t="shared" si="123"/>
        <v>0</v>
      </c>
      <c r="S39" s="4">
        <f t="shared" si="123"/>
        <v>0</v>
      </c>
      <c r="T39" s="4">
        <f t="shared" si="123"/>
        <v>0</v>
      </c>
      <c r="U39" s="4">
        <f t="shared" si="123"/>
        <v>0</v>
      </c>
      <c r="V39" s="4">
        <f t="shared" si="123"/>
        <v>0</v>
      </c>
      <c r="W39" s="4">
        <f t="shared" si="123"/>
        <v>0</v>
      </c>
      <c r="X39" s="4">
        <f t="shared" si="123"/>
        <v>0.16666666666666666</v>
      </c>
      <c r="Y39" s="9">
        <f t="shared" si="9"/>
        <v>0</v>
      </c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</row>
    <row r="40" spans="1:36">
      <c r="A40" s="3" t="s">
        <v>71</v>
      </c>
      <c r="B40" s="5">
        <f t="shared" si="13"/>
        <v>0</v>
      </c>
      <c r="C40" s="5">
        <f t="shared" si="31"/>
        <v>0</v>
      </c>
      <c r="D40" s="7">
        <v>0</v>
      </c>
      <c r="E40" s="5">
        <f t="shared" si="59"/>
        <v>0</v>
      </c>
      <c r="F40" s="5">
        <f t="shared" si="68"/>
        <v>0</v>
      </c>
      <c r="G40" s="5">
        <f t="shared" si="78"/>
        <v>0</v>
      </c>
      <c r="H40" s="7">
        <v>0</v>
      </c>
      <c r="I40" s="5">
        <f t="shared" si="108"/>
        <v>0</v>
      </c>
      <c r="J40" s="5">
        <f t="shared" si="122"/>
        <v>0</v>
      </c>
      <c r="K40" s="4">
        <f t="shared" si="118"/>
        <v>0.16666666666666666</v>
      </c>
      <c r="L40" s="11">
        <f t="shared" si="119"/>
        <v>0</v>
      </c>
      <c r="M40" s="8">
        <v>1</v>
      </c>
      <c r="N40" s="4">
        <f t="shared" si="17"/>
        <v>1</v>
      </c>
      <c r="O40" s="4">
        <f t="shared" ref="O40:X40" si="124">B40*$N40</f>
        <v>0</v>
      </c>
      <c r="P40" s="4">
        <f t="shared" si="124"/>
        <v>0</v>
      </c>
      <c r="Q40" s="4">
        <f t="shared" si="124"/>
        <v>0</v>
      </c>
      <c r="R40" s="4">
        <f t="shared" si="124"/>
        <v>0</v>
      </c>
      <c r="S40" s="4">
        <f t="shared" si="124"/>
        <v>0</v>
      </c>
      <c r="T40" s="4">
        <f t="shared" si="124"/>
        <v>0</v>
      </c>
      <c r="U40" s="4">
        <f t="shared" si="124"/>
        <v>0</v>
      </c>
      <c r="V40" s="4">
        <f t="shared" si="124"/>
        <v>0</v>
      </c>
      <c r="W40" s="4">
        <f t="shared" si="124"/>
        <v>0</v>
      </c>
      <c r="X40" s="4">
        <f t="shared" si="124"/>
        <v>0.16666666666666666</v>
      </c>
      <c r="Y40" s="9">
        <f t="shared" si="9"/>
        <v>0</v>
      </c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</row>
    <row r="41" spans="1:36">
      <c r="A41" s="3" t="s">
        <v>72</v>
      </c>
      <c r="B41" s="5">
        <f t="shared" si="13"/>
        <v>0</v>
      </c>
      <c r="C41" s="5">
        <f t="shared" si="31"/>
        <v>0</v>
      </c>
      <c r="D41" s="7">
        <v>0</v>
      </c>
      <c r="E41" s="5">
        <f t="shared" si="59"/>
        <v>0</v>
      </c>
      <c r="F41" s="5">
        <f t="shared" si="68"/>
        <v>0</v>
      </c>
      <c r="G41" s="5">
        <f t="shared" si="78"/>
        <v>0</v>
      </c>
      <c r="H41" s="7">
        <v>0</v>
      </c>
      <c r="I41" s="5">
        <f t="shared" si="108"/>
        <v>0</v>
      </c>
      <c r="J41" s="5">
        <f t="shared" si="122"/>
        <v>0</v>
      </c>
      <c r="K41" s="4">
        <f t="shared" si="118"/>
        <v>0.16666666666666666</v>
      </c>
      <c r="L41" s="11">
        <f t="shared" si="119"/>
        <v>0</v>
      </c>
      <c r="M41" s="8">
        <v>1</v>
      </c>
      <c r="N41" s="4">
        <f t="shared" si="17"/>
        <v>1</v>
      </c>
      <c r="O41" s="4">
        <f t="shared" ref="O41:X41" si="125">B41*$N41</f>
        <v>0</v>
      </c>
      <c r="P41" s="4">
        <f t="shared" si="125"/>
        <v>0</v>
      </c>
      <c r="Q41" s="4">
        <f t="shared" si="125"/>
        <v>0</v>
      </c>
      <c r="R41" s="4">
        <f t="shared" si="125"/>
        <v>0</v>
      </c>
      <c r="S41" s="4">
        <f t="shared" si="125"/>
        <v>0</v>
      </c>
      <c r="T41" s="4">
        <f t="shared" si="125"/>
        <v>0</v>
      </c>
      <c r="U41" s="4">
        <f t="shared" si="125"/>
        <v>0</v>
      </c>
      <c r="V41" s="4">
        <f t="shared" si="125"/>
        <v>0</v>
      </c>
      <c r="W41" s="4">
        <f t="shared" si="125"/>
        <v>0</v>
      </c>
      <c r="X41" s="4">
        <f t="shared" si="125"/>
        <v>0.16666666666666666</v>
      </c>
      <c r="Y41" s="9">
        <f t="shared" si="9"/>
        <v>0</v>
      </c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</row>
    <row r="42" spans="1:36">
      <c r="A42" s="23" t="s">
        <v>73</v>
      </c>
      <c r="B42" s="5">
        <f t="shared" si="13"/>
        <v>0</v>
      </c>
      <c r="C42" s="5">
        <f t="shared" si="31"/>
        <v>0</v>
      </c>
      <c r="D42" s="7">
        <v>0</v>
      </c>
      <c r="E42" s="5">
        <f t="shared" si="59"/>
        <v>0</v>
      </c>
      <c r="F42" s="5">
        <f t="shared" si="68"/>
        <v>0</v>
      </c>
      <c r="G42" s="5">
        <f t="shared" si="78"/>
        <v>0</v>
      </c>
      <c r="H42" s="7">
        <v>0</v>
      </c>
      <c r="I42" s="5">
        <f t="shared" si="108"/>
        <v>0</v>
      </c>
      <c r="J42" s="5">
        <f t="shared" si="122"/>
        <v>0</v>
      </c>
      <c r="K42" s="4">
        <f t="shared" si="118"/>
        <v>0.16666666666666666</v>
      </c>
      <c r="L42" s="11">
        <f t="shared" si="119"/>
        <v>0</v>
      </c>
      <c r="M42" s="8">
        <v>1</v>
      </c>
      <c r="N42" s="4">
        <f t="shared" si="17"/>
        <v>1</v>
      </c>
      <c r="O42" s="4">
        <f t="shared" ref="O42:X42" si="126">B42*$N42</f>
        <v>0</v>
      </c>
      <c r="P42" s="4">
        <f t="shared" si="126"/>
        <v>0</v>
      </c>
      <c r="Q42" s="4">
        <f t="shared" si="126"/>
        <v>0</v>
      </c>
      <c r="R42" s="4">
        <f t="shared" si="126"/>
        <v>0</v>
      </c>
      <c r="S42" s="4">
        <f t="shared" si="126"/>
        <v>0</v>
      </c>
      <c r="T42" s="4">
        <f t="shared" si="126"/>
        <v>0</v>
      </c>
      <c r="U42" s="4">
        <f t="shared" si="126"/>
        <v>0</v>
      </c>
      <c r="V42" s="4">
        <f t="shared" si="126"/>
        <v>0</v>
      </c>
      <c r="W42" s="4">
        <f t="shared" si="126"/>
        <v>0</v>
      </c>
      <c r="X42" s="4">
        <f t="shared" si="126"/>
        <v>0.16666666666666666</v>
      </c>
      <c r="Y42" s="9">
        <f t="shared" si="9"/>
        <v>0</v>
      </c>
      <c r="Z42" s="12"/>
      <c r="AA42" s="12"/>
      <c r="AB42" s="12"/>
      <c r="AC42" s="12"/>
      <c r="AD42" s="16"/>
      <c r="AE42" s="12"/>
      <c r="AF42" s="12"/>
      <c r="AG42" s="12"/>
      <c r="AH42" s="12"/>
      <c r="AI42" s="12"/>
      <c r="AJ42" s="12"/>
    </row>
    <row r="43" spans="1:36"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</row>
    <row r="44" spans="1:36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</row>
    <row r="45" spans="1:36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24"/>
      <c r="M45" s="16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</row>
    <row r="46" spans="1:3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24"/>
      <c r="M46" s="16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</row>
    <row r="47" spans="1:36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24"/>
      <c r="M47" s="16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</row>
    <row r="48" spans="1:36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24"/>
      <c r="M48" s="16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</row>
    <row r="49" spans="1:36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24"/>
      <c r="M49" s="16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</row>
    <row r="50" spans="1:36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24"/>
      <c r="M50" s="16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</row>
    <row r="51" spans="1:36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24"/>
      <c r="M51" s="16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</row>
    <row r="52" spans="1:36">
      <c r="A52" s="12"/>
      <c r="B52" s="12"/>
      <c r="C52" s="12"/>
      <c r="D52" s="14"/>
      <c r="E52" s="1"/>
      <c r="F52" s="1"/>
      <c r="G52" s="1"/>
      <c r="H52" s="1"/>
      <c r="I52" s="1"/>
      <c r="J52" s="1"/>
      <c r="K52" s="12"/>
      <c r="L52" s="24"/>
      <c r="M52" s="16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</row>
    <row r="53" spans="1:36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24"/>
      <c r="M53" s="16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</row>
    <row r="54" spans="1:36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24"/>
      <c r="M54" s="16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</row>
    <row r="55" spans="1:36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24"/>
      <c r="M55" s="16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</row>
    <row r="56" spans="1:3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24"/>
      <c r="M56" s="16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</row>
    <row r="57" spans="1:36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24"/>
      <c r="M57" s="16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</row>
    <row r="58" spans="1:36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24"/>
      <c r="M58" s="16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</row>
    <row r="59" spans="1:36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24"/>
      <c r="M59" s="16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</row>
    <row r="60" spans="1:36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24"/>
      <c r="M60" s="16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</row>
    <row r="61" spans="1:36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24"/>
      <c r="M61" s="16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</row>
    <row r="62" spans="1:36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24"/>
      <c r="M62" s="16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</row>
    <row r="63" spans="1:36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24"/>
      <c r="M63" s="16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</row>
    <row r="64" spans="1:36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24"/>
      <c r="M64" s="16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</row>
    <row r="65" spans="1:36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24"/>
      <c r="M65" s="16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</row>
    <row r="66" spans="1:3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24"/>
      <c r="M66" s="16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</row>
    <row r="67" spans="1:36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24"/>
      <c r="M67" s="16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</row>
    <row r="68" spans="1:36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24"/>
      <c r="M68" s="16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</row>
    <row r="69" spans="1:36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24"/>
      <c r="M69" s="16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</row>
    <row r="70" spans="1:36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24"/>
      <c r="M70" s="16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</row>
    <row r="71" spans="1:36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24"/>
      <c r="M71" s="16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</row>
    <row r="72" spans="1:36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24"/>
      <c r="M72" s="16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</row>
    <row r="73" spans="1:36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24"/>
      <c r="M73" s="16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</row>
    <row r="74" spans="1:36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24"/>
      <c r="M74" s="16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</row>
    <row r="75" spans="1:36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24"/>
      <c r="M75" s="16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</row>
    <row r="76" spans="1:3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24"/>
      <c r="M76" s="16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</row>
    <row r="77" spans="1:36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24"/>
      <c r="M77" s="16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</row>
    <row r="78" spans="1:36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24"/>
      <c r="M78" s="16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</row>
    <row r="79" spans="1:36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24"/>
      <c r="M79" s="16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</row>
    <row r="80" spans="1:36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24"/>
      <c r="M80" s="16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</row>
    <row r="81" spans="1:36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24"/>
      <c r="M81" s="16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</row>
    <row r="82" spans="1:36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24"/>
      <c r="M82" s="16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</row>
    <row r="83" spans="1:36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24"/>
      <c r="M83" s="16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</row>
    <row r="84" spans="1:36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6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</row>
    <row r="85" spans="1:36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6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</row>
    <row r="86" spans="1:3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6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</row>
    <row r="87" spans="1:36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6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</row>
    <row r="88" spans="1:36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6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</row>
    <row r="89" spans="1:36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6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</row>
    <row r="90" spans="1:36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6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</row>
    <row r="91" spans="1:36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6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</row>
    <row r="92" spans="1:36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6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</row>
    <row r="93" spans="1:36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6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</row>
    <row r="94" spans="1:36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6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</row>
    <row r="95" spans="1:36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6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</row>
    <row r="96" spans="1:3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6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</row>
    <row r="97" spans="1:36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6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</row>
    <row r="98" spans="1:36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6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</row>
    <row r="99" spans="1:36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6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</row>
    <row r="100" spans="1:36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6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</row>
    <row r="101" spans="1:36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6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</row>
    <row r="102" spans="1:36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6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</row>
    <row r="103" spans="1:36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6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</row>
    <row r="104" spans="1:36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6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</row>
    <row r="105" spans="1:36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6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</row>
    <row r="106" spans="1:3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6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</row>
    <row r="107" spans="1:36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6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</row>
    <row r="108" spans="1:36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6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</row>
    <row r="109" spans="1:36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6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</row>
    <row r="110" spans="1:36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6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</row>
    <row r="111" spans="1:36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6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</row>
    <row r="112" spans="1:36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6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</row>
    <row r="113" spans="1:36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6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</row>
    <row r="114" spans="1:36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6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</row>
    <row r="115" spans="1:36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6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</row>
    <row r="116" spans="1:3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6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</row>
    <row r="117" spans="1:36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6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</row>
    <row r="118" spans="1:36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6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</row>
    <row r="119" spans="1:36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6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</row>
    <row r="120" spans="1:36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6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</row>
    <row r="121" spans="1:36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6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</row>
    <row r="122" spans="1:36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6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</row>
    <row r="123" spans="1:36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6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</row>
    <row r="124" spans="1:36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6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</row>
    <row r="125" spans="1:36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6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</row>
    <row r="126" spans="1:3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6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</row>
    <row r="127" spans="1:36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6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</row>
    <row r="128" spans="1:36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6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</row>
    <row r="129" spans="1:36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6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</row>
    <row r="130" spans="1:36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6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</row>
    <row r="131" spans="1:36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6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</row>
    <row r="132" spans="1:36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6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</row>
    <row r="133" spans="1:36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6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</row>
    <row r="134" spans="1:36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6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</row>
    <row r="135" spans="1:36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6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</row>
    <row r="136" spans="1: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6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</row>
    <row r="137" spans="1:36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6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</row>
    <row r="138" spans="1:36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6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</row>
    <row r="139" spans="1:36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6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</row>
    <row r="140" spans="1:36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6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</row>
    <row r="141" spans="1:36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</row>
    <row r="142" spans="1:36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</row>
    <row r="143" spans="1:36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</row>
    <row r="144" spans="1:36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</row>
    <row r="145" spans="1:36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</row>
    <row r="146" spans="1:3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</row>
    <row r="147" spans="1:36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</row>
    <row r="148" spans="1:36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</row>
    <row r="149" spans="1:36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</row>
    <row r="150" spans="1:36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</row>
    <row r="151" spans="1:36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</row>
    <row r="152" spans="1:36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</row>
    <row r="153" spans="1:36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</row>
    <row r="154" spans="1:36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</row>
    <row r="155" spans="1:36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</row>
    <row r="156" spans="1:3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</row>
    <row r="157" spans="1:36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</row>
    <row r="158" spans="1:36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</row>
    <row r="159" spans="1:36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</row>
    <row r="160" spans="1:36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</row>
    <row r="161" spans="1:36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</row>
    <row r="162" spans="1:36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</row>
    <row r="163" spans="1:36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</row>
    <row r="164" spans="1:36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</row>
    <row r="165" spans="1:36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</row>
    <row r="166" spans="1:3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</row>
    <row r="167" spans="1:36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</row>
    <row r="168" spans="1:36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</row>
    <row r="169" spans="1:36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</row>
    <row r="170" spans="1:36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</row>
    <row r="171" spans="1:36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</row>
    <row r="172" spans="1:36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</row>
    <row r="173" spans="1:36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</row>
    <row r="174" spans="1:36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</row>
    <row r="175" spans="1:36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</row>
    <row r="176" spans="1:3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</row>
    <row r="177" spans="1:36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</row>
    <row r="178" spans="1:36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</row>
    <row r="179" spans="1:36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</row>
    <row r="180" spans="1:36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</row>
    <row r="181" spans="1:36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</row>
    <row r="182" spans="1:36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</row>
    <row r="183" spans="1:36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</row>
    <row r="184" spans="1:36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</row>
    <row r="185" spans="1:36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</row>
    <row r="186" spans="1:3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</row>
    <row r="187" spans="1:36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</row>
    <row r="188" spans="1:36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</row>
    <row r="189" spans="1:36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</row>
    <row r="190" spans="1:36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</row>
    <row r="191" spans="1:36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</row>
    <row r="192" spans="1:36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</row>
    <row r="193" spans="1:36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</row>
    <row r="194" spans="1:36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</row>
    <row r="195" spans="1:36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</row>
    <row r="196" spans="1:3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</row>
    <row r="197" spans="1:36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</row>
    <row r="198" spans="1:36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</row>
    <row r="199" spans="1:36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</row>
    <row r="200" spans="1:36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</row>
    <row r="201" spans="1:36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</row>
    <row r="202" spans="1:36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</row>
    <row r="203" spans="1:36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</row>
    <row r="204" spans="1:36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</row>
    <row r="205" spans="1:36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</row>
    <row r="206" spans="1:3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</row>
    <row r="207" spans="1:36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</row>
    <row r="208" spans="1:36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</row>
    <row r="209" spans="1:36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</row>
    <row r="210" spans="1:36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</row>
    <row r="211" spans="1:36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</row>
    <row r="212" spans="1:36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</row>
    <row r="213" spans="1:36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</row>
    <row r="214" spans="1:36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</row>
    <row r="215" spans="1:36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</row>
    <row r="216" spans="1:3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</row>
    <row r="217" spans="1:36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</row>
    <row r="218" spans="1:36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</row>
    <row r="219" spans="1:36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</row>
    <row r="220" spans="1:36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</row>
    <row r="221" spans="1:36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</row>
    <row r="222" spans="1:36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</row>
    <row r="223" spans="1:36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</row>
    <row r="224" spans="1:36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</row>
    <row r="225" spans="1:36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</row>
    <row r="226" spans="1:3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</row>
    <row r="227" spans="1:36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</row>
    <row r="228" spans="1:36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</row>
    <row r="229" spans="1:36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</row>
    <row r="230" spans="1:36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</row>
    <row r="231" spans="1:36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</row>
    <row r="232" spans="1:36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</row>
    <row r="233" spans="1:36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</row>
    <row r="234" spans="1:36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</row>
    <row r="235" spans="1:36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</row>
    <row r="236" spans="1: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</row>
    <row r="237" spans="1:36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</row>
    <row r="238" spans="1:36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</row>
    <row r="239" spans="1:36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</row>
    <row r="240" spans="1:36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</row>
    <row r="241" spans="1:36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</row>
    <row r="242" spans="1:36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</row>
    <row r="243" spans="1:36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</row>
    <row r="244" spans="1:36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</row>
    <row r="245" spans="1:36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</row>
    <row r="246" spans="1:3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</row>
    <row r="247" spans="1:36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</row>
    <row r="248" spans="1:36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</row>
    <row r="249" spans="1:36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</row>
    <row r="250" spans="1:36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</row>
    <row r="251" spans="1:36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</row>
    <row r="252" spans="1:36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</row>
    <row r="253" spans="1:36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</row>
    <row r="254" spans="1:36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</row>
    <row r="255" spans="1:36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</row>
    <row r="256" spans="1:3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</row>
    <row r="257" spans="1:36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</row>
    <row r="258" spans="1:36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</row>
    <row r="259" spans="1:36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</row>
    <row r="260" spans="1:36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</row>
    <row r="261" spans="1:36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</row>
    <row r="262" spans="1:36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</row>
    <row r="263" spans="1:36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</row>
    <row r="264" spans="1:36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</row>
    <row r="265" spans="1:36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</row>
    <row r="266" spans="1:3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</row>
    <row r="267" spans="1:36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</row>
    <row r="268" spans="1:36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</row>
    <row r="269" spans="1:36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</row>
    <row r="270" spans="1:36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</row>
    <row r="271" spans="1:36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</row>
    <row r="272" spans="1:36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</row>
    <row r="273" spans="1:36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</row>
    <row r="274" spans="1:36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</row>
    <row r="275" spans="1:36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</row>
    <row r="276" spans="1:3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</row>
    <row r="277" spans="1:36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</row>
    <row r="278" spans="1:36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</row>
    <row r="279" spans="1:36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</row>
    <row r="280" spans="1:36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</row>
    <row r="281" spans="1:36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</row>
    <row r="282" spans="1:36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</row>
    <row r="283" spans="1:36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</row>
    <row r="284" spans="1:36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</row>
    <row r="285" spans="1:36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</row>
    <row r="286" spans="1:3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</row>
    <row r="287" spans="1:36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</row>
    <row r="288" spans="1:36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</row>
    <row r="289" spans="1:36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</row>
    <row r="290" spans="1:36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</row>
    <row r="291" spans="1:36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</row>
    <row r="292" spans="1:36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</row>
    <row r="293" spans="1:36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</row>
    <row r="294" spans="1:36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</row>
    <row r="295" spans="1:36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</row>
    <row r="296" spans="1:3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</row>
    <row r="297" spans="1:36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</row>
    <row r="298" spans="1:36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</row>
    <row r="299" spans="1:36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</row>
    <row r="300" spans="1:36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</row>
    <row r="301" spans="1:36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</row>
    <row r="302" spans="1:36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</row>
    <row r="303" spans="1:36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</row>
    <row r="304" spans="1:36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</row>
    <row r="305" spans="1:36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</row>
    <row r="306" spans="1:3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</row>
    <row r="307" spans="1:36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</row>
    <row r="308" spans="1:36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</row>
    <row r="309" spans="1:36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</row>
    <row r="310" spans="1:36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</row>
    <row r="311" spans="1:36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</row>
    <row r="312" spans="1:36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</row>
    <row r="313" spans="1:36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</row>
    <row r="314" spans="1:36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</row>
    <row r="315" spans="1:36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</row>
    <row r="316" spans="1:3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</row>
    <row r="317" spans="1:36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</row>
    <row r="318" spans="1:36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</row>
    <row r="319" spans="1:36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</row>
    <row r="320" spans="1:36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</row>
    <row r="321" spans="1:36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</row>
    <row r="322" spans="1:36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</row>
    <row r="323" spans="1:36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</row>
    <row r="324" spans="1:36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</row>
    <row r="325" spans="1:36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</row>
    <row r="326" spans="1:3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</row>
    <row r="327" spans="1:36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</row>
    <row r="328" spans="1:36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</row>
    <row r="329" spans="1:36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</row>
    <row r="330" spans="1:36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</row>
    <row r="331" spans="1:36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</row>
    <row r="332" spans="1:36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</row>
    <row r="333" spans="1:36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</row>
    <row r="334" spans="1:36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</row>
    <row r="335" spans="1:36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</row>
    <row r="336" spans="1: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</row>
    <row r="337" spans="1:36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</row>
    <row r="338" spans="1:36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</row>
    <row r="339" spans="1:36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</row>
    <row r="340" spans="1:36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</row>
    <row r="341" spans="1:36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</row>
    <row r="342" spans="1:36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</row>
    <row r="343" spans="1:36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</row>
    <row r="344" spans="1:36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</row>
    <row r="345" spans="1:36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</row>
    <row r="346" spans="1:3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</row>
    <row r="347" spans="1:36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</row>
    <row r="348" spans="1:36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</row>
    <row r="349" spans="1:36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</row>
    <row r="350" spans="1:36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</row>
    <row r="351" spans="1:36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</row>
    <row r="352" spans="1:36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</row>
    <row r="353" spans="1:36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</row>
    <row r="354" spans="1:36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</row>
    <row r="355" spans="1:36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</row>
    <row r="356" spans="1:3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</row>
    <row r="357" spans="1:36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</row>
    <row r="358" spans="1:36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</row>
    <row r="359" spans="1:36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</row>
    <row r="360" spans="1:36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</row>
    <row r="361" spans="1:36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</row>
    <row r="362" spans="1:36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</row>
    <row r="363" spans="1:36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</row>
    <row r="364" spans="1:36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</row>
    <row r="365" spans="1:36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</row>
    <row r="366" spans="1:3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</row>
    <row r="367" spans="1:36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</row>
    <row r="368" spans="1:36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</row>
    <row r="369" spans="1:36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</row>
    <row r="370" spans="1:36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</row>
    <row r="371" spans="1:36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</row>
    <row r="372" spans="1:36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</row>
    <row r="373" spans="1:36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</row>
    <row r="374" spans="1:36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</row>
    <row r="375" spans="1:36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</row>
    <row r="376" spans="1:3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</row>
    <row r="377" spans="1:36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</row>
    <row r="378" spans="1:36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</row>
    <row r="379" spans="1:36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</row>
    <row r="380" spans="1:36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</row>
    <row r="381" spans="1:36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</row>
    <row r="382" spans="1:36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</row>
    <row r="383" spans="1:36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</row>
    <row r="384" spans="1:36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</row>
    <row r="385" spans="1:36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</row>
    <row r="386" spans="1:3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</row>
    <row r="387" spans="1:36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</row>
    <row r="388" spans="1:36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</row>
    <row r="389" spans="1:36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</row>
    <row r="390" spans="1:36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</row>
    <row r="391" spans="1:36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</row>
    <row r="392" spans="1:36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</row>
    <row r="393" spans="1:36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</row>
    <row r="394" spans="1:36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</row>
    <row r="395" spans="1:36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</row>
    <row r="396" spans="1:3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</row>
    <row r="397" spans="1:36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</row>
    <row r="398" spans="1:36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</row>
    <row r="399" spans="1:36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</row>
    <row r="400" spans="1:36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</row>
    <row r="401" spans="1:36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</row>
    <row r="402" spans="1:36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</row>
    <row r="403" spans="1:36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</row>
    <row r="404" spans="1:36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</row>
    <row r="405" spans="1:36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</row>
    <row r="406" spans="1:3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</row>
    <row r="407" spans="1:36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</row>
    <row r="408" spans="1:36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</row>
    <row r="409" spans="1:36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</row>
    <row r="410" spans="1:36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</row>
    <row r="411" spans="1:36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</row>
    <row r="412" spans="1:36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</row>
    <row r="413" spans="1:36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</row>
    <row r="414" spans="1:36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</row>
    <row r="415" spans="1:36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</row>
    <row r="416" spans="1:3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</row>
    <row r="417" spans="1:36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</row>
    <row r="418" spans="1:36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</row>
    <row r="419" spans="1:36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</row>
    <row r="420" spans="1:36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</row>
    <row r="421" spans="1:36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</row>
    <row r="422" spans="1:36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</row>
    <row r="423" spans="1:36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</row>
    <row r="424" spans="1:36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</row>
    <row r="425" spans="1:36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</row>
    <row r="426" spans="1:3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</row>
    <row r="427" spans="1:36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</row>
    <row r="428" spans="1:36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</row>
    <row r="429" spans="1:36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</row>
    <row r="430" spans="1:36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</row>
    <row r="431" spans="1:36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</row>
    <row r="432" spans="1:36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</row>
    <row r="433" spans="1:36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</row>
    <row r="434" spans="1:36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</row>
    <row r="435" spans="1:36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</row>
    <row r="436" spans="1: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</row>
    <row r="437" spans="1:36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</row>
    <row r="438" spans="1:36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</row>
    <row r="439" spans="1:36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</row>
    <row r="440" spans="1:36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</row>
    <row r="441" spans="1:36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</row>
    <row r="442" spans="1:36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</row>
    <row r="443" spans="1:36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</row>
    <row r="444" spans="1:36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</row>
    <row r="445" spans="1:36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</row>
    <row r="446" spans="1:3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</row>
    <row r="447" spans="1:36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</row>
    <row r="448" spans="1:36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</row>
    <row r="449" spans="1:36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</row>
    <row r="450" spans="1:36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</row>
    <row r="451" spans="1:36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</row>
    <row r="452" spans="1:36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</row>
    <row r="453" spans="1:36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</row>
    <row r="454" spans="1:36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</row>
    <row r="455" spans="1:36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</row>
    <row r="456" spans="1:3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</row>
    <row r="457" spans="1:36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</row>
    <row r="458" spans="1:36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</row>
    <row r="459" spans="1:36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</row>
    <row r="460" spans="1:36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</row>
    <row r="461" spans="1:36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</row>
    <row r="462" spans="1:36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</row>
    <row r="463" spans="1:36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</row>
    <row r="464" spans="1:36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</row>
    <row r="465" spans="1:36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</row>
    <row r="466" spans="1:3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</row>
    <row r="467" spans="1:36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</row>
    <row r="468" spans="1:36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</row>
    <row r="469" spans="1:36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</row>
    <row r="470" spans="1:36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</row>
    <row r="471" spans="1:36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</row>
    <row r="472" spans="1:36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</row>
    <row r="473" spans="1:36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</row>
    <row r="474" spans="1:36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</row>
    <row r="475" spans="1:36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</row>
    <row r="476" spans="1:3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</row>
    <row r="477" spans="1:36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</row>
    <row r="478" spans="1:36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</row>
    <row r="479" spans="1:36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</row>
    <row r="480" spans="1:36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</row>
    <row r="481" spans="1:36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</row>
    <row r="482" spans="1:36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</row>
    <row r="483" spans="1:36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</row>
    <row r="484" spans="1:36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</row>
    <row r="485" spans="1:36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</row>
    <row r="486" spans="1:3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</row>
    <row r="487" spans="1:36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</row>
    <row r="488" spans="1:36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</row>
    <row r="489" spans="1:36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</row>
    <row r="490" spans="1:36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</row>
    <row r="491" spans="1:36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</row>
    <row r="492" spans="1:36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</row>
    <row r="493" spans="1:36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</row>
    <row r="494" spans="1:36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</row>
    <row r="495" spans="1:36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</row>
    <row r="496" spans="1:3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</row>
    <row r="497" spans="1:36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</row>
    <row r="498" spans="1:36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</row>
    <row r="499" spans="1:36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</row>
    <row r="500" spans="1:36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</row>
    <row r="501" spans="1:36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</row>
    <row r="502" spans="1:36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</row>
    <row r="503" spans="1:36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</row>
    <row r="504" spans="1:36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</row>
    <row r="505" spans="1:36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</row>
    <row r="506" spans="1:3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</row>
    <row r="507" spans="1:36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</row>
    <row r="508" spans="1:36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</row>
    <row r="509" spans="1:36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</row>
    <row r="510" spans="1:36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</row>
    <row r="511" spans="1:36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</row>
    <row r="512" spans="1:36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</row>
    <row r="513" spans="1:36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</row>
    <row r="514" spans="1:36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</row>
    <row r="515" spans="1:36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</row>
    <row r="516" spans="1:3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</row>
    <row r="517" spans="1:36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</row>
    <row r="518" spans="1:36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</row>
    <row r="519" spans="1:36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</row>
    <row r="520" spans="1:36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</row>
    <row r="521" spans="1:36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</row>
    <row r="522" spans="1:36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</row>
    <row r="523" spans="1:36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</row>
    <row r="524" spans="1:36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</row>
    <row r="525" spans="1:36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</row>
    <row r="526" spans="1:3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</row>
    <row r="527" spans="1:36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</row>
    <row r="528" spans="1:36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</row>
    <row r="529" spans="1:36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</row>
    <row r="530" spans="1:36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</row>
    <row r="531" spans="1:36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</row>
    <row r="532" spans="1:36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</row>
    <row r="533" spans="1:36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</row>
    <row r="534" spans="1:36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</row>
    <row r="535" spans="1:36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</row>
    <row r="536" spans="1: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</row>
    <row r="537" spans="1:36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</row>
    <row r="538" spans="1:36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</row>
    <row r="539" spans="1:36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</row>
    <row r="540" spans="1:36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</row>
    <row r="541" spans="1:36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</row>
    <row r="542" spans="1:36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</row>
    <row r="543" spans="1:36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</row>
    <row r="544" spans="1:36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</row>
    <row r="545" spans="1:36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</row>
    <row r="546" spans="1:3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</row>
    <row r="547" spans="1:36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</row>
    <row r="548" spans="1:36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</row>
    <row r="549" spans="1:36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</row>
    <row r="550" spans="1:36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</row>
    <row r="551" spans="1:36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</row>
    <row r="552" spans="1:36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</row>
    <row r="553" spans="1:36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</row>
    <row r="554" spans="1:36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</row>
    <row r="555" spans="1:36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</row>
    <row r="556" spans="1:3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</row>
    <row r="557" spans="1:36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</row>
    <row r="558" spans="1:36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</row>
    <row r="559" spans="1:36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</row>
    <row r="560" spans="1:36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</row>
    <row r="561" spans="1:36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</row>
    <row r="562" spans="1:36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</row>
    <row r="563" spans="1:36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</row>
    <row r="564" spans="1:36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</row>
    <row r="565" spans="1:36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</row>
    <row r="566" spans="1:3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</row>
    <row r="567" spans="1:36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</row>
    <row r="568" spans="1:36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</row>
    <row r="569" spans="1:36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</row>
    <row r="570" spans="1:36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</row>
    <row r="571" spans="1:36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</row>
    <row r="572" spans="1:36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</row>
    <row r="573" spans="1:36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</row>
    <row r="574" spans="1:36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</row>
    <row r="575" spans="1:36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</row>
    <row r="576" spans="1:3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</row>
    <row r="577" spans="1:36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</row>
    <row r="578" spans="1:36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</row>
    <row r="579" spans="1:36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</row>
    <row r="580" spans="1:36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</row>
    <row r="581" spans="1:36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</row>
    <row r="582" spans="1:36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</row>
    <row r="583" spans="1:36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</row>
    <row r="584" spans="1:36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</row>
    <row r="585" spans="1:36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</row>
    <row r="586" spans="1:3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</row>
    <row r="587" spans="1:36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</row>
    <row r="588" spans="1:36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</row>
    <row r="589" spans="1:36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</row>
    <row r="590" spans="1:36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</row>
    <row r="591" spans="1:36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</row>
    <row r="592" spans="1:36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</row>
    <row r="593" spans="1:36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</row>
    <row r="594" spans="1:36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</row>
    <row r="595" spans="1:36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</row>
    <row r="596" spans="1:3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</row>
    <row r="597" spans="1:36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</row>
    <row r="598" spans="1:36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</row>
    <row r="599" spans="1:36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</row>
    <row r="600" spans="1:36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</row>
    <row r="601" spans="1:36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</row>
    <row r="602" spans="1:36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</row>
    <row r="603" spans="1:36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</row>
    <row r="604" spans="1:36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</row>
    <row r="605" spans="1:36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</row>
    <row r="606" spans="1:3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</row>
    <row r="607" spans="1:36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</row>
    <row r="608" spans="1:36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</row>
    <row r="609" spans="1:36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</row>
    <row r="610" spans="1:36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</row>
    <row r="611" spans="1:36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</row>
    <row r="612" spans="1:36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</row>
    <row r="613" spans="1:36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</row>
    <row r="614" spans="1:36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</row>
    <row r="615" spans="1:36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</row>
    <row r="616" spans="1:3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</row>
    <row r="617" spans="1:36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</row>
    <row r="618" spans="1:36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</row>
    <row r="619" spans="1:36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</row>
    <row r="620" spans="1:36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</row>
    <row r="621" spans="1:36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</row>
    <row r="622" spans="1:36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</row>
    <row r="623" spans="1:36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</row>
    <row r="624" spans="1:36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</row>
    <row r="625" spans="1:36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</row>
    <row r="626" spans="1:3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</row>
    <row r="627" spans="1:36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</row>
    <row r="628" spans="1:36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</row>
    <row r="629" spans="1:36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</row>
    <row r="630" spans="1:36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</row>
    <row r="631" spans="1:36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</row>
    <row r="632" spans="1:36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</row>
    <row r="633" spans="1:36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</row>
    <row r="634" spans="1:36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</row>
    <row r="635" spans="1:36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</row>
    <row r="636" spans="1: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</row>
    <row r="637" spans="1:36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</row>
    <row r="638" spans="1:36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</row>
    <row r="639" spans="1:36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</row>
    <row r="640" spans="1:36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</row>
    <row r="641" spans="1:36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</row>
    <row r="642" spans="1:36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</row>
    <row r="643" spans="1:36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</row>
    <row r="644" spans="1:36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</row>
    <row r="645" spans="1:36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</row>
    <row r="646" spans="1:3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</row>
    <row r="647" spans="1:36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</row>
    <row r="648" spans="1:36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</row>
    <row r="649" spans="1:36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</row>
    <row r="650" spans="1:36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</row>
    <row r="651" spans="1:36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</row>
    <row r="652" spans="1:36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</row>
    <row r="653" spans="1:36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</row>
    <row r="654" spans="1:36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</row>
    <row r="655" spans="1:36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</row>
    <row r="656" spans="1:3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</row>
    <row r="657" spans="1:36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</row>
    <row r="658" spans="1:36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</row>
    <row r="659" spans="1:36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</row>
    <row r="660" spans="1:36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</row>
    <row r="661" spans="1:36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</row>
    <row r="662" spans="1:36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</row>
    <row r="663" spans="1:36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</row>
    <row r="664" spans="1:36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</row>
    <row r="665" spans="1:36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</row>
    <row r="666" spans="1:3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</row>
    <row r="667" spans="1:36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</row>
    <row r="668" spans="1:36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</row>
    <row r="669" spans="1:36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</row>
    <row r="670" spans="1:36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</row>
    <row r="671" spans="1:36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</row>
    <row r="672" spans="1:36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</row>
    <row r="673" spans="1:36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</row>
    <row r="674" spans="1:36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</row>
    <row r="675" spans="1:36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</row>
    <row r="676" spans="1:3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</row>
    <row r="677" spans="1:36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</row>
    <row r="678" spans="1:36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</row>
    <row r="679" spans="1:36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</row>
    <row r="680" spans="1:36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</row>
    <row r="681" spans="1:36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</row>
    <row r="682" spans="1:36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</row>
    <row r="683" spans="1:36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</row>
    <row r="684" spans="1:36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</row>
    <row r="685" spans="1:36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</row>
    <row r="686" spans="1:3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</row>
    <row r="687" spans="1:36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</row>
    <row r="688" spans="1:36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</row>
    <row r="689" spans="1:36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</row>
    <row r="690" spans="1:36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</row>
    <row r="691" spans="1:36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</row>
    <row r="692" spans="1:36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</row>
    <row r="693" spans="1:36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</row>
    <row r="694" spans="1:36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</row>
    <row r="695" spans="1:36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</row>
    <row r="696" spans="1:3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</row>
    <row r="697" spans="1:36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</row>
    <row r="698" spans="1:36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</row>
    <row r="699" spans="1:36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</row>
    <row r="700" spans="1:36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</row>
    <row r="701" spans="1:36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</row>
    <row r="702" spans="1:36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</row>
    <row r="703" spans="1:36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</row>
    <row r="704" spans="1:36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</row>
    <row r="705" spans="1:36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</row>
    <row r="706" spans="1:3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</row>
    <row r="707" spans="1:36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</row>
    <row r="708" spans="1:36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</row>
    <row r="709" spans="1:36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</row>
    <row r="710" spans="1:36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</row>
    <row r="711" spans="1:36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</row>
    <row r="712" spans="1:36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</row>
    <row r="713" spans="1:36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</row>
    <row r="714" spans="1:36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</row>
    <row r="715" spans="1:36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</row>
    <row r="716" spans="1:3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</row>
    <row r="717" spans="1:36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</row>
    <row r="718" spans="1:36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</row>
    <row r="719" spans="1:36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</row>
    <row r="720" spans="1:36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</row>
    <row r="721" spans="1:36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</row>
    <row r="722" spans="1:36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</row>
    <row r="723" spans="1:36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</row>
    <row r="724" spans="1:36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</row>
    <row r="725" spans="1:36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</row>
    <row r="726" spans="1:3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</row>
    <row r="727" spans="1:36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</row>
    <row r="728" spans="1:36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</row>
    <row r="729" spans="1:36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</row>
    <row r="730" spans="1:36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</row>
    <row r="731" spans="1:36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</row>
    <row r="732" spans="1:36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</row>
    <row r="733" spans="1:36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</row>
    <row r="734" spans="1:36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</row>
    <row r="735" spans="1:36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</row>
    <row r="736" spans="1: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</row>
    <row r="737" spans="1:36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</row>
    <row r="738" spans="1:36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</row>
    <row r="739" spans="1:36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</row>
    <row r="740" spans="1:36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</row>
    <row r="741" spans="1:36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</row>
    <row r="742" spans="1:36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</row>
    <row r="743" spans="1:36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</row>
    <row r="744" spans="1:36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</row>
    <row r="745" spans="1:36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</row>
    <row r="746" spans="1:3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</row>
    <row r="747" spans="1:36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</row>
    <row r="748" spans="1:36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</row>
    <row r="749" spans="1:36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</row>
    <row r="750" spans="1:36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</row>
    <row r="751" spans="1:36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</row>
    <row r="752" spans="1:36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</row>
    <row r="753" spans="1:36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</row>
    <row r="754" spans="1:36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</row>
    <row r="755" spans="1:36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</row>
    <row r="756" spans="1:3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</row>
    <row r="757" spans="1:36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</row>
    <row r="758" spans="1:36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</row>
    <row r="759" spans="1:36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</row>
    <row r="760" spans="1:36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</row>
    <row r="761" spans="1:36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</row>
    <row r="762" spans="1:36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</row>
    <row r="763" spans="1:36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</row>
    <row r="764" spans="1:36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</row>
    <row r="765" spans="1:36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</row>
    <row r="766" spans="1:3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</row>
    <row r="767" spans="1:36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</row>
    <row r="768" spans="1:36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</row>
    <row r="769" spans="1:36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</row>
    <row r="770" spans="1:36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</row>
    <row r="771" spans="1:36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</row>
    <row r="772" spans="1:36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</row>
    <row r="773" spans="1:36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</row>
    <row r="774" spans="1:36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</row>
    <row r="775" spans="1:36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</row>
    <row r="776" spans="1:3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</row>
    <row r="777" spans="1:36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</row>
    <row r="778" spans="1:36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</row>
    <row r="779" spans="1:36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</row>
    <row r="780" spans="1:36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</row>
    <row r="781" spans="1:36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</row>
    <row r="782" spans="1:36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</row>
    <row r="783" spans="1:36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</row>
    <row r="784" spans="1:36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</row>
    <row r="785" spans="1:36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</row>
    <row r="786" spans="1:3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</row>
    <row r="787" spans="1:36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</row>
    <row r="788" spans="1:36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</row>
    <row r="789" spans="1:36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</row>
    <row r="790" spans="1:36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</row>
    <row r="791" spans="1:36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</row>
    <row r="792" spans="1:36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</row>
    <row r="793" spans="1:36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</row>
    <row r="794" spans="1:36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</row>
    <row r="795" spans="1:36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</row>
    <row r="796" spans="1:3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</row>
    <row r="797" spans="1:36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</row>
    <row r="798" spans="1:36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</row>
    <row r="799" spans="1:36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</row>
    <row r="800" spans="1:36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</row>
    <row r="801" spans="1:36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</row>
    <row r="802" spans="1:36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</row>
    <row r="803" spans="1:36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</row>
    <row r="804" spans="1:36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</row>
    <row r="805" spans="1:36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</row>
    <row r="806" spans="1:3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</row>
    <row r="807" spans="1:36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</row>
    <row r="808" spans="1:36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</row>
    <row r="809" spans="1:36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</row>
    <row r="810" spans="1:36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</row>
    <row r="811" spans="1:36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</row>
    <row r="812" spans="1:36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</row>
    <row r="813" spans="1:36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</row>
    <row r="814" spans="1:36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</row>
    <row r="815" spans="1:36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</row>
    <row r="816" spans="1:3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</row>
    <row r="817" spans="1:36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</row>
    <row r="818" spans="1:36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</row>
    <row r="819" spans="1:36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</row>
    <row r="820" spans="1:36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</row>
    <row r="821" spans="1:36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</row>
    <row r="822" spans="1:36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</row>
    <row r="823" spans="1:36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</row>
    <row r="824" spans="1:36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</row>
    <row r="825" spans="1:36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</row>
    <row r="826" spans="1:3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</row>
    <row r="827" spans="1:36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</row>
    <row r="828" spans="1:36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</row>
    <row r="829" spans="1:36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</row>
    <row r="830" spans="1:36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</row>
    <row r="831" spans="1:36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</row>
    <row r="832" spans="1:36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</row>
    <row r="833" spans="1:36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</row>
    <row r="834" spans="1:36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</row>
    <row r="835" spans="1:36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</row>
    <row r="836" spans="1: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</row>
    <row r="837" spans="1:36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</row>
    <row r="838" spans="1:36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</row>
    <row r="839" spans="1:36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</row>
    <row r="840" spans="1:36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</row>
    <row r="841" spans="1:36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</row>
    <row r="842" spans="1:36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</row>
    <row r="843" spans="1:36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</row>
    <row r="844" spans="1:36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</row>
    <row r="845" spans="1:36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</row>
    <row r="846" spans="1:3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</row>
    <row r="847" spans="1:36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</row>
    <row r="848" spans="1:36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</row>
    <row r="849" spans="1:36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</row>
    <row r="850" spans="1:36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</row>
    <row r="851" spans="1:36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</row>
    <row r="852" spans="1:36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</row>
    <row r="853" spans="1:36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</row>
    <row r="854" spans="1:36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</row>
    <row r="855" spans="1:36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</row>
    <row r="856" spans="1:3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</row>
    <row r="857" spans="1:36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</row>
    <row r="858" spans="1:36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</row>
    <row r="859" spans="1:36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</row>
    <row r="860" spans="1:36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</row>
    <row r="861" spans="1:36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</row>
    <row r="862" spans="1:36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</row>
    <row r="863" spans="1:36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</row>
    <row r="864" spans="1:36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</row>
    <row r="865" spans="1:36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</row>
    <row r="866" spans="1:3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</row>
    <row r="867" spans="1:36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</row>
    <row r="868" spans="1:36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</row>
    <row r="869" spans="1:36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</row>
    <row r="870" spans="1:36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</row>
    <row r="871" spans="1:36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</row>
    <row r="872" spans="1:36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</row>
    <row r="873" spans="1:36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</row>
    <row r="874" spans="1:36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</row>
    <row r="875" spans="1:36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</row>
    <row r="876" spans="1:3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</row>
    <row r="877" spans="1:36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</row>
    <row r="878" spans="1:36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</row>
    <row r="879" spans="1:36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</row>
    <row r="880" spans="1:36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</row>
    <row r="881" spans="1:36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</row>
    <row r="882" spans="1:36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</row>
    <row r="883" spans="1:36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</row>
    <row r="884" spans="1:36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</row>
    <row r="885" spans="1:36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</row>
    <row r="886" spans="1:3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</row>
    <row r="887" spans="1:36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</row>
    <row r="888" spans="1:36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</row>
    <row r="889" spans="1:36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</row>
    <row r="890" spans="1:36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</row>
    <row r="891" spans="1:36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</row>
    <row r="892" spans="1:36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</row>
    <row r="893" spans="1:36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</row>
    <row r="894" spans="1:36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</row>
    <row r="895" spans="1:36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</row>
    <row r="896" spans="1:3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</row>
    <row r="897" spans="1:36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</row>
    <row r="898" spans="1:36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</row>
    <row r="899" spans="1:36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</row>
    <row r="900" spans="1:36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</row>
    <row r="901" spans="1:36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</row>
    <row r="902" spans="1:36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</row>
    <row r="903" spans="1:36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</row>
    <row r="904" spans="1:36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</row>
    <row r="905" spans="1:36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</row>
    <row r="906" spans="1:3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</row>
    <row r="907" spans="1:36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</row>
    <row r="908" spans="1:36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</row>
    <row r="909" spans="1:36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</row>
    <row r="910" spans="1:36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</row>
    <row r="911" spans="1:36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</row>
    <row r="912" spans="1:36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</row>
    <row r="913" spans="1:36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</row>
    <row r="914" spans="1:36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</row>
    <row r="915" spans="1:36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</row>
    <row r="916" spans="1:3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</row>
    <row r="917" spans="1:36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</row>
    <row r="918" spans="1:36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</row>
    <row r="919" spans="1:36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</row>
    <row r="920" spans="1:36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</row>
    <row r="921" spans="1:36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</row>
    <row r="922" spans="1:36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</row>
    <row r="923" spans="1:36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</row>
    <row r="924" spans="1:36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</row>
    <row r="925" spans="1:36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</row>
    <row r="926" spans="1:3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</row>
    <row r="927" spans="1:36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</row>
    <row r="928" spans="1:36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</row>
    <row r="929" spans="1:36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</row>
    <row r="930" spans="1:36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</row>
    <row r="931" spans="1:36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</row>
    <row r="932" spans="1:36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</row>
    <row r="933" spans="1:36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</row>
    <row r="934" spans="1:36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</row>
    <row r="935" spans="1:36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</row>
    <row r="936" spans="1: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</row>
    <row r="937" spans="1:36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</row>
    <row r="938" spans="1:36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</row>
    <row r="939" spans="1:36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</row>
    <row r="940" spans="1:36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</row>
    <row r="941" spans="1:36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</row>
    <row r="942" spans="1:36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</row>
    <row r="943" spans="1:36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</row>
    <row r="944" spans="1:36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</row>
    <row r="945" spans="1:36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</row>
    <row r="946" spans="1:3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</row>
    <row r="947" spans="1:36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</row>
    <row r="948" spans="1:36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</row>
    <row r="949" spans="1:36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</row>
    <row r="950" spans="1:36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</row>
    <row r="951" spans="1:36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</row>
    <row r="952" spans="1:36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</row>
    <row r="953" spans="1:36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</row>
    <row r="954" spans="1:36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</row>
    <row r="955" spans="1:36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</row>
    <row r="956" spans="1:3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</row>
    <row r="957" spans="1:36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</row>
    <row r="958" spans="1:36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</row>
    <row r="959" spans="1:36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</row>
    <row r="960" spans="1:36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</row>
    <row r="961" spans="1:36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</row>
    <row r="962" spans="1:36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</row>
    <row r="963" spans="1:36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</row>
    <row r="964" spans="1:36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</row>
    <row r="965" spans="1:36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</row>
    <row r="966" spans="1:3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</row>
    <row r="967" spans="1:36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</row>
    <row r="968" spans="1:36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</row>
    <row r="969" spans="1:36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</row>
    <row r="970" spans="1:36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</row>
    <row r="971" spans="1:36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</row>
    <row r="972" spans="1:36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</row>
    <row r="973" spans="1:36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</row>
    <row r="974" spans="1:36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</row>
    <row r="975" spans="1:36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</row>
    <row r="976" spans="1:3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</row>
    <row r="977" spans="1:36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</row>
    <row r="978" spans="1:36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</row>
    <row r="979" spans="1:36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</row>
    <row r="980" spans="1:36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</row>
    <row r="981" spans="1:36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</row>
    <row r="982" spans="1:36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</row>
    <row r="983" spans="1:36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</row>
    <row r="984" spans="1:36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</row>
    <row r="985" spans="1:36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</row>
    <row r="986" spans="1:3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</row>
    <row r="987" spans="1:36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</row>
    <row r="988" spans="1:36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</row>
    <row r="989" spans="1:36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</row>
    <row r="990" spans="1:36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</row>
    <row r="991" spans="1:36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</row>
    <row r="992" spans="1:36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</row>
    <row r="993" spans="1:36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</row>
    <row r="994" spans="1:36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</row>
    <row r="995" spans="1:36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</row>
    <row r="996" spans="1:3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</row>
    <row r="997" spans="1:36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</row>
    <row r="998" spans="1:36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</row>
    <row r="999" spans="1:36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</row>
    <row r="1000" spans="1:36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</row>
  </sheetData>
  <customSheetViews>
    <customSheetView guid="{99C0ABE7-13B6-43EA-A4BB-174263EFA497}" filter="1" showAutoFilter="1">
      <pageMargins left="0.7" right="0.7" top="0.75" bottom="0.75" header="0.3" footer="0.3"/>
      <autoFilter ref="AA3:AJ3" xr:uid="{00000000-0000-0000-0000-000000000000}"/>
    </customSheetView>
  </customSheetViews>
  <mergeCells count="10">
    <mergeCell ref="AA1:AJ1"/>
    <mergeCell ref="AA7:AJ7"/>
    <mergeCell ref="Y1:Y2"/>
    <mergeCell ref="Z1:Z2"/>
    <mergeCell ref="A1:A2"/>
    <mergeCell ref="B1:K1"/>
    <mergeCell ref="M1:M2"/>
    <mergeCell ref="N1:N2"/>
    <mergeCell ref="O1:X1"/>
    <mergeCell ref="L1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9B87D-9491-48FA-8525-3954AD6AACE0}">
  <dimension ref="B2:N25"/>
  <sheetViews>
    <sheetView tabSelected="1" topLeftCell="D13" workbookViewId="0">
      <selection activeCell="L27" sqref="L27"/>
    </sheetView>
  </sheetViews>
  <sheetFormatPr baseColWidth="10" defaultRowHeight="12.75"/>
  <cols>
    <col min="3" max="3" width="7.28515625" bestFit="1" customWidth="1"/>
    <col min="4" max="4" width="8.5703125" bestFit="1" customWidth="1"/>
    <col min="5" max="5" width="8.7109375" bestFit="1" customWidth="1"/>
    <col min="6" max="8" width="7" bestFit="1" customWidth="1"/>
    <col min="9" max="9" width="6.5703125" customWidth="1"/>
    <col min="10" max="10" width="6.7109375" customWidth="1"/>
    <col min="11" max="11" width="5.28515625" customWidth="1"/>
    <col min="12" max="12" width="7.28515625" customWidth="1"/>
    <col min="13" max="14" width="8.7109375" customWidth="1"/>
  </cols>
  <sheetData>
    <row r="2" spans="2:14">
      <c r="B2" s="46" t="s">
        <v>0</v>
      </c>
      <c r="C2" s="36" t="s">
        <v>1</v>
      </c>
      <c r="D2" s="36"/>
      <c r="E2" s="36"/>
      <c r="F2" s="36"/>
      <c r="G2" s="39"/>
      <c r="J2" s="36" t="s">
        <v>5</v>
      </c>
      <c r="K2" s="36"/>
      <c r="L2" s="36"/>
      <c r="M2" s="36"/>
      <c r="N2" s="36"/>
    </row>
    <row r="3" spans="2:14">
      <c r="B3" s="46"/>
      <c r="C3" s="34" t="s">
        <v>7</v>
      </c>
      <c r="D3" s="34" t="s">
        <v>8</v>
      </c>
      <c r="E3" s="34" t="s">
        <v>9</v>
      </c>
      <c r="F3" s="38" t="s">
        <v>10</v>
      </c>
      <c r="G3" s="34" t="s">
        <v>11</v>
      </c>
      <c r="H3" s="41" t="s">
        <v>3</v>
      </c>
      <c r="I3" s="41" t="s">
        <v>4</v>
      </c>
      <c r="J3" s="42" t="s">
        <v>7</v>
      </c>
      <c r="K3" s="35" t="str">
        <f>D3</f>
        <v>D2</v>
      </c>
      <c r="L3" s="35" t="str">
        <f t="shared" ref="L3:N3" si="0">E3</f>
        <v>D3</v>
      </c>
      <c r="M3" s="35" t="str">
        <f t="shared" si="0"/>
        <v>D4</v>
      </c>
      <c r="N3" s="35" t="str">
        <f t="shared" si="0"/>
        <v>D5</v>
      </c>
    </row>
    <row r="4" spans="2:14">
      <c r="B4" s="35" t="s">
        <v>74</v>
      </c>
      <c r="C4" s="37">
        <f>1/3</f>
        <v>0.33333333333333331</v>
      </c>
      <c r="D4" s="37">
        <v>0.33333333333333331</v>
      </c>
      <c r="E4" s="37">
        <v>0.25</v>
      </c>
      <c r="F4" s="37">
        <v>0</v>
      </c>
      <c r="G4" s="40">
        <v>0</v>
      </c>
      <c r="H4" s="37">
        <v>3</v>
      </c>
      <c r="I4" s="37">
        <f>LOG(10/H4,10)</f>
        <v>0.52287874528033762</v>
      </c>
      <c r="J4" s="37">
        <f>C4*$I4</f>
        <v>0.17429291509344585</v>
      </c>
      <c r="K4" s="37">
        <f>D4*$I4</f>
        <v>0.17429291509344585</v>
      </c>
      <c r="L4" s="37">
        <f>E4*$I4</f>
        <v>0.13071968632008441</v>
      </c>
      <c r="M4" s="37">
        <f t="shared" ref="M4:N12" si="1">F4*$I4</f>
        <v>0</v>
      </c>
      <c r="N4" s="37">
        <f t="shared" si="1"/>
        <v>0</v>
      </c>
    </row>
    <row r="5" spans="2:14">
      <c r="B5" s="35" t="s">
        <v>75</v>
      </c>
      <c r="C5" s="37">
        <v>0.33333333333333331</v>
      </c>
      <c r="D5" s="37">
        <v>0.33333333333333331</v>
      </c>
      <c r="E5" s="37">
        <v>0</v>
      </c>
      <c r="F5" s="37">
        <v>0</v>
      </c>
      <c r="G5" s="37">
        <v>0</v>
      </c>
      <c r="H5" s="37">
        <v>2</v>
      </c>
      <c r="I5" s="37">
        <f t="shared" ref="I5:I12" si="2">LOG(10/H5,10)</f>
        <v>0.69897000433601875</v>
      </c>
      <c r="J5" s="37">
        <f t="shared" ref="J5:J12" si="3">C5*$I5</f>
        <v>0.23299000144533957</v>
      </c>
      <c r="K5" s="37">
        <f t="shared" ref="K5:K12" si="4">D5*$I5</f>
        <v>0.23299000144533957</v>
      </c>
      <c r="L5" s="37">
        <f t="shared" ref="L5:L12" si="5">E5*$I5</f>
        <v>0</v>
      </c>
      <c r="M5" s="37">
        <f t="shared" si="1"/>
        <v>0</v>
      </c>
      <c r="N5" s="37">
        <f t="shared" si="1"/>
        <v>0</v>
      </c>
    </row>
    <row r="6" spans="2:14">
      <c r="B6" s="35" t="s">
        <v>76</v>
      </c>
      <c r="C6" s="37">
        <v>0</v>
      </c>
      <c r="D6" s="37">
        <v>0.33333333333333331</v>
      </c>
      <c r="E6" s="37">
        <v>0.25</v>
      </c>
      <c r="F6" s="37">
        <v>0.2</v>
      </c>
      <c r="G6" s="37">
        <v>0</v>
      </c>
      <c r="H6" s="37">
        <v>3</v>
      </c>
      <c r="I6" s="37">
        <f t="shared" si="2"/>
        <v>0.52287874528033762</v>
      </c>
      <c r="J6" s="37">
        <f t="shared" si="3"/>
        <v>0</v>
      </c>
      <c r="K6" s="37">
        <f t="shared" si="4"/>
        <v>0.17429291509344585</v>
      </c>
      <c r="L6" s="37">
        <f t="shared" si="5"/>
        <v>0.13071968632008441</v>
      </c>
      <c r="M6" s="37">
        <f>F6*$I6</f>
        <v>0.10457574905606754</v>
      </c>
      <c r="N6" s="37">
        <f t="shared" si="1"/>
        <v>0</v>
      </c>
    </row>
    <row r="7" spans="2:14">
      <c r="B7" s="35" t="s">
        <v>77</v>
      </c>
      <c r="C7" s="37">
        <v>0.33333333333333331</v>
      </c>
      <c r="D7" s="37">
        <v>0</v>
      </c>
      <c r="E7" s="37">
        <v>0</v>
      </c>
      <c r="F7" s="37">
        <v>0.2</v>
      </c>
      <c r="G7" s="37">
        <v>0.5</v>
      </c>
      <c r="H7" s="37">
        <v>3</v>
      </c>
      <c r="I7" s="37">
        <f t="shared" si="2"/>
        <v>0.52287874528033762</v>
      </c>
      <c r="J7" s="37">
        <f>C7*$I7</f>
        <v>0.17429291509344585</v>
      </c>
      <c r="K7" s="37">
        <f t="shared" si="4"/>
        <v>0</v>
      </c>
      <c r="L7" s="37">
        <f t="shared" si="5"/>
        <v>0</v>
      </c>
      <c r="M7" s="37">
        <f t="shared" si="1"/>
        <v>0.10457574905606754</v>
      </c>
      <c r="N7" s="37">
        <f t="shared" si="1"/>
        <v>0.26143937264016881</v>
      </c>
    </row>
    <row r="8" spans="2:14">
      <c r="B8" s="35" t="s">
        <v>78</v>
      </c>
      <c r="C8" s="37">
        <v>0</v>
      </c>
      <c r="D8" s="37">
        <v>0</v>
      </c>
      <c r="E8" s="37">
        <v>0.25</v>
      </c>
      <c r="F8" s="37">
        <v>0.2</v>
      </c>
      <c r="G8" s="37">
        <v>0</v>
      </c>
      <c r="H8" s="37">
        <v>2</v>
      </c>
      <c r="I8" s="37">
        <f t="shared" si="2"/>
        <v>0.69897000433601875</v>
      </c>
      <c r="J8" s="37">
        <f t="shared" si="3"/>
        <v>0</v>
      </c>
      <c r="K8" s="37">
        <f t="shared" si="4"/>
        <v>0</v>
      </c>
      <c r="L8" s="37">
        <f t="shared" si="5"/>
        <v>0.17474250108400469</v>
      </c>
      <c r="M8" s="37">
        <f t="shared" si="1"/>
        <v>0.13979400086720375</v>
      </c>
      <c r="N8" s="37">
        <f t="shared" si="1"/>
        <v>0</v>
      </c>
    </row>
    <row r="9" spans="2:14">
      <c r="B9" s="35" t="s">
        <v>79</v>
      </c>
      <c r="C9" s="37">
        <v>0</v>
      </c>
      <c r="D9" s="37">
        <v>0</v>
      </c>
      <c r="E9" s="37">
        <v>0.25</v>
      </c>
      <c r="F9" s="37">
        <v>0</v>
      </c>
      <c r="G9" s="37">
        <v>0</v>
      </c>
      <c r="H9" s="37">
        <v>1</v>
      </c>
      <c r="I9" s="37">
        <f t="shared" si="2"/>
        <v>1</v>
      </c>
      <c r="J9" s="37">
        <f t="shared" si="3"/>
        <v>0</v>
      </c>
      <c r="K9" s="37">
        <f t="shared" si="4"/>
        <v>0</v>
      </c>
      <c r="L9" s="37">
        <f t="shared" si="5"/>
        <v>0.25</v>
      </c>
      <c r="M9" s="37">
        <f t="shared" si="1"/>
        <v>0</v>
      </c>
      <c r="N9" s="37">
        <f t="shared" si="1"/>
        <v>0</v>
      </c>
    </row>
    <row r="10" spans="2:14">
      <c r="B10" s="35" t="s">
        <v>80</v>
      </c>
      <c r="C10" s="37">
        <v>0</v>
      </c>
      <c r="D10" s="37">
        <v>0</v>
      </c>
      <c r="E10" s="37">
        <v>0</v>
      </c>
      <c r="F10" s="37">
        <v>0.2</v>
      </c>
      <c r="G10" s="37">
        <v>0</v>
      </c>
      <c r="H10" s="37">
        <v>1</v>
      </c>
      <c r="I10" s="37">
        <f t="shared" si="2"/>
        <v>1</v>
      </c>
      <c r="J10" s="37">
        <f t="shared" si="3"/>
        <v>0</v>
      </c>
      <c r="K10" s="37">
        <f t="shared" si="4"/>
        <v>0</v>
      </c>
      <c r="L10" s="37">
        <f t="shared" si="5"/>
        <v>0</v>
      </c>
      <c r="M10" s="37">
        <f t="shared" si="1"/>
        <v>0.2</v>
      </c>
      <c r="N10" s="37">
        <f t="shared" si="1"/>
        <v>0</v>
      </c>
    </row>
    <row r="11" spans="2:14">
      <c r="B11" s="35" t="s">
        <v>81</v>
      </c>
      <c r="C11" s="37">
        <v>0</v>
      </c>
      <c r="D11" s="37">
        <v>0</v>
      </c>
      <c r="E11" s="37">
        <v>0</v>
      </c>
      <c r="F11" s="37">
        <v>0.2</v>
      </c>
      <c r="G11" s="37">
        <v>0</v>
      </c>
      <c r="H11" s="37">
        <v>1</v>
      </c>
      <c r="I11" s="37">
        <f t="shared" si="2"/>
        <v>1</v>
      </c>
      <c r="J11" s="37">
        <f t="shared" si="3"/>
        <v>0</v>
      </c>
      <c r="K11" s="37">
        <f t="shared" si="4"/>
        <v>0</v>
      </c>
      <c r="L11" s="37">
        <f t="shared" si="5"/>
        <v>0</v>
      </c>
      <c r="M11" s="37">
        <f t="shared" si="1"/>
        <v>0.2</v>
      </c>
      <c r="N11" s="37">
        <f t="shared" si="1"/>
        <v>0</v>
      </c>
    </row>
    <row r="12" spans="2:14">
      <c r="B12" s="35" t="s">
        <v>82</v>
      </c>
      <c r="C12" s="37">
        <v>0</v>
      </c>
      <c r="D12" s="37">
        <v>0</v>
      </c>
      <c r="E12" s="37">
        <v>0</v>
      </c>
      <c r="F12" s="37">
        <v>0.2</v>
      </c>
      <c r="G12" s="37">
        <v>0.5</v>
      </c>
      <c r="H12" s="37">
        <v>1</v>
      </c>
      <c r="I12" s="37">
        <f t="shared" si="2"/>
        <v>1</v>
      </c>
      <c r="J12" s="37">
        <f t="shared" si="3"/>
        <v>0</v>
      </c>
      <c r="K12" s="37">
        <f t="shared" si="4"/>
        <v>0</v>
      </c>
      <c r="L12" s="37">
        <f t="shared" si="5"/>
        <v>0</v>
      </c>
      <c r="M12" s="37">
        <f t="shared" si="1"/>
        <v>0.2</v>
      </c>
      <c r="N12" s="37">
        <f t="shared" si="1"/>
        <v>0.5</v>
      </c>
    </row>
    <row r="14" spans="2:14">
      <c r="B14" s="46" t="s">
        <v>0</v>
      </c>
      <c r="C14" s="36" t="s">
        <v>1</v>
      </c>
      <c r="D14" s="36"/>
      <c r="E14" s="36"/>
      <c r="F14" s="36" t="s">
        <v>85</v>
      </c>
      <c r="G14" s="36"/>
      <c r="H14" s="36"/>
      <c r="I14" s="49"/>
      <c r="J14" s="47" t="s">
        <v>86</v>
      </c>
      <c r="K14" s="48"/>
      <c r="L14" s="48"/>
      <c r="M14" s="48"/>
      <c r="N14" s="48"/>
    </row>
    <row r="15" spans="2:14">
      <c r="B15" s="46"/>
      <c r="C15" s="35" t="s">
        <v>83</v>
      </c>
      <c r="D15" s="34" t="s">
        <v>84</v>
      </c>
      <c r="E15" s="44" t="s">
        <v>84</v>
      </c>
      <c r="F15" s="35" t="s">
        <v>83</v>
      </c>
      <c r="G15" s="34" t="s">
        <v>84</v>
      </c>
      <c r="H15" s="44" t="s">
        <v>84</v>
      </c>
      <c r="J15" s="34" t="s">
        <v>7</v>
      </c>
      <c r="K15" s="42" t="s">
        <v>8</v>
      </c>
      <c r="L15" s="42" t="s">
        <v>9</v>
      </c>
      <c r="M15" s="42" t="s">
        <v>10</v>
      </c>
      <c r="N15" s="42" t="s">
        <v>11</v>
      </c>
    </row>
    <row r="16" spans="2:14">
      <c r="B16" s="43" t="s">
        <v>74</v>
      </c>
      <c r="C16" s="37">
        <v>0</v>
      </c>
      <c r="D16" s="37">
        <v>0.125</v>
      </c>
      <c r="E16" s="37">
        <v>0</v>
      </c>
      <c r="F16" s="37">
        <f>C16*$I4</f>
        <v>0</v>
      </c>
      <c r="G16" s="37">
        <f t="shared" ref="G16:H24" si="6">D16*$I4</f>
        <v>6.5359843160042203E-2</v>
      </c>
      <c r="H16" s="37">
        <f t="shared" si="6"/>
        <v>0</v>
      </c>
      <c r="J16" s="35" t="e">
        <f>SUMPRODUCT($F$16:$F$24,J4:J12)/SQRT(SUMSQ($F$16:$F$24))*(SQRT(SUMSQ(J4:J12)))</f>
        <v>#DIV/0!</v>
      </c>
      <c r="K16" s="35" t="e">
        <f t="shared" ref="K16:N16" si="7">SUMPRODUCT($F$16:$F$24,K4:K12)/SQRT(SUMSQ($F$16:$F$24))*(SQRT(SUMSQ(K4:K12)))</f>
        <v>#DIV/0!</v>
      </c>
      <c r="L16" s="35" t="e">
        <f t="shared" si="7"/>
        <v>#DIV/0!</v>
      </c>
      <c r="M16" s="35" t="e">
        <f t="shared" si="7"/>
        <v>#DIV/0!</v>
      </c>
      <c r="N16" s="35" t="e">
        <f t="shared" si="7"/>
        <v>#DIV/0!</v>
      </c>
    </row>
    <row r="17" spans="2:14">
      <c r="B17" s="43" t="s">
        <v>75</v>
      </c>
      <c r="C17" s="37">
        <v>0</v>
      </c>
      <c r="D17" s="37">
        <v>0.125</v>
      </c>
      <c r="E17" s="37">
        <v>0</v>
      </c>
      <c r="F17" s="37">
        <f t="shared" ref="F17:F24" si="8">C17*$I5</f>
        <v>0</v>
      </c>
      <c r="G17" s="37">
        <f t="shared" si="6"/>
        <v>8.7371250542002343E-2</v>
      </c>
      <c r="H17" s="37">
        <f t="shared" si="6"/>
        <v>0</v>
      </c>
    </row>
    <row r="18" spans="2:14">
      <c r="B18" s="43" t="s">
        <v>76</v>
      </c>
      <c r="C18" s="37">
        <v>0</v>
      </c>
      <c r="D18" s="37">
        <v>0.125</v>
      </c>
      <c r="E18" s="37">
        <v>0</v>
      </c>
      <c r="F18" s="37">
        <f>C18*$I6</f>
        <v>0</v>
      </c>
      <c r="G18" s="37">
        <f t="shared" si="6"/>
        <v>6.5359843160042203E-2</v>
      </c>
      <c r="H18" s="37">
        <f t="shared" si="6"/>
        <v>0</v>
      </c>
      <c r="J18" s="47" t="s">
        <v>87</v>
      </c>
      <c r="K18" s="48"/>
      <c r="L18" s="48"/>
      <c r="M18" s="48"/>
      <c r="N18" s="48"/>
    </row>
    <row r="19" spans="2:14">
      <c r="B19" s="43" t="s">
        <v>77</v>
      </c>
      <c r="C19" s="37">
        <v>0</v>
      </c>
      <c r="D19" s="37">
        <v>0.125</v>
      </c>
      <c r="E19" s="37">
        <v>0</v>
      </c>
      <c r="F19" s="37">
        <f t="shared" si="8"/>
        <v>0</v>
      </c>
      <c r="G19" s="37">
        <f t="shared" si="6"/>
        <v>6.5359843160042203E-2</v>
      </c>
      <c r="H19" s="37">
        <f t="shared" si="6"/>
        <v>0</v>
      </c>
      <c r="J19" s="34" t="s">
        <v>7</v>
      </c>
      <c r="K19" s="42" t="s">
        <v>8</v>
      </c>
      <c r="L19" s="42" t="s">
        <v>9</v>
      </c>
      <c r="M19" s="42" t="s">
        <v>10</v>
      </c>
      <c r="N19" s="42" t="s">
        <v>11</v>
      </c>
    </row>
    <row r="20" spans="2:14">
      <c r="B20" s="43" t="s">
        <v>78</v>
      </c>
      <c r="C20" s="37">
        <v>0</v>
      </c>
      <c r="D20" s="37">
        <v>0.125</v>
      </c>
      <c r="E20" s="37">
        <v>0.5</v>
      </c>
      <c r="F20" s="37">
        <f t="shared" si="8"/>
        <v>0</v>
      </c>
      <c r="G20" s="37">
        <f t="shared" si="6"/>
        <v>8.7371250542002343E-2</v>
      </c>
      <c r="H20" s="37">
        <f t="shared" si="6"/>
        <v>0.34948500216800937</v>
      </c>
      <c r="J20" s="37">
        <f>SUMPRODUCT($G$16:$G$24,J4:J12)/(SQRT(SUMSQ($G$16:$G$24))*(SQRT(SUMSQ(J4:J12))))</f>
        <v>0.52216474346261443</v>
      </c>
      <c r="K20" s="37">
        <f t="shared" ref="K20:N20" si="9">SUMPRODUCT($G$16:$G$24,K4:K12)/(SQRT(SUMSQ($G$16:$G$24))*(SQRT(SUMSQ(K4:K12))))</f>
        <v>0.52216474346261443</v>
      </c>
      <c r="L20" s="37">
        <f t="shared" si="9"/>
        <v>0.37241997972898327</v>
      </c>
      <c r="M20" s="37">
        <f t="shared" si="9"/>
        <v>0.77540840573847447</v>
      </c>
      <c r="N20" s="37">
        <f t="shared" si="9"/>
        <v>0.12433125454356124</v>
      </c>
    </row>
    <row r="21" spans="2:14">
      <c r="B21" s="43" t="s">
        <v>79</v>
      </c>
      <c r="C21" s="37">
        <v>0</v>
      </c>
      <c r="D21" s="37">
        <v>0</v>
      </c>
      <c r="E21" s="37">
        <v>0</v>
      </c>
      <c r="F21" s="37">
        <f t="shared" si="8"/>
        <v>0</v>
      </c>
      <c r="G21" s="37">
        <f t="shared" si="6"/>
        <v>0</v>
      </c>
      <c r="H21" s="37">
        <f t="shared" si="6"/>
        <v>0</v>
      </c>
    </row>
    <row r="22" spans="2:14">
      <c r="B22" s="43" t="s">
        <v>80</v>
      </c>
      <c r="C22" s="37">
        <v>0</v>
      </c>
      <c r="D22" s="37">
        <v>0.125</v>
      </c>
      <c r="E22" s="37">
        <v>0</v>
      </c>
      <c r="F22" s="37">
        <f t="shared" si="8"/>
        <v>0</v>
      </c>
      <c r="G22" s="37">
        <f t="shared" si="6"/>
        <v>0.125</v>
      </c>
      <c r="H22" s="37">
        <f t="shared" si="6"/>
        <v>0</v>
      </c>
      <c r="J22" s="47" t="s">
        <v>88</v>
      </c>
      <c r="K22" s="48"/>
      <c r="L22" s="48"/>
      <c r="M22" s="48"/>
      <c r="N22" s="48"/>
    </row>
    <row r="23" spans="2:14">
      <c r="B23" s="43" t="s">
        <v>81</v>
      </c>
      <c r="C23" s="37">
        <v>0</v>
      </c>
      <c r="D23" s="37">
        <v>0.125</v>
      </c>
      <c r="E23" s="37">
        <v>0</v>
      </c>
      <c r="F23" s="37">
        <f t="shared" si="8"/>
        <v>0</v>
      </c>
      <c r="G23" s="37">
        <f t="shared" si="6"/>
        <v>0.125</v>
      </c>
      <c r="H23" s="37">
        <f t="shared" si="6"/>
        <v>0</v>
      </c>
      <c r="J23" s="34" t="s">
        <v>7</v>
      </c>
      <c r="K23" s="42" t="s">
        <v>8</v>
      </c>
      <c r="L23" s="42" t="s">
        <v>9</v>
      </c>
      <c r="M23" s="42" t="s">
        <v>10</v>
      </c>
      <c r="N23" s="42" t="s">
        <v>11</v>
      </c>
    </row>
    <row r="24" spans="2:14">
      <c r="B24" s="43" t="s">
        <v>82</v>
      </c>
      <c r="C24" s="37">
        <v>0</v>
      </c>
      <c r="D24" s="37">
        <v>0</v>
      </c>
      <c r="E24" s="37">
        <v>0.5</v>
      </c>
      <c r="F24" s="37">
        <f t="shared" si="8"/>
        <v>0</v>
      </c>
      <c r="G24" s="37">
        <f t="shared" si="6"/>
        <v>0</v>
      </c>
      <c r="H24" s="37">
        <f t="shared" si="6"/>
        <v>0.5</v>
      </c>
      <c r="J24" s="37">
        <f>SUMPRODUCT($H$16:$H$24,J4:J12)/(SQRT(SUMSQ($H$16:$H$24))*(SQRT(SUMSQ(J4:J12))))</f>
        <v>0</v>
      </c>
      <c r="K24" s="37">
        <f t="shared" ref="K24:N24" si="10">SUMPRODUCT($H$16:$H$24,K4:K12)/(SQRT(SUMSQ($H$16:$H$24))*(SQRT(SUMSQ(K4:K12))))</f>
        <v>0</v>
      </c>
      <c r="L24" s="37">
        <f t="shared" si="10"/>
        <v>0.28068102746724982</v>
      </c>
      <c r="M24" s="37">
        <f t="shared" si="10"/>
        <v>0.60735373859508213</v>
      </c>
      <c r="N24" s="37">
        <f t="shared" si="10"/>
        <v>0.72633031186169816</v>
      </c>
    </row>
    <row r="25" spans="2:14">
      <c r="C25" s="45"/>
    </row>
  </sheetData>
  <mergeCells count="9">
    <mergeCell ref="J18:N18"/>
    <mergeCell ref="J22:N22"/>
    <mergeCell ref="C2:G2"/>
    <mergeCell ref="J2:N2"/>
    <mergeCell ref="C14:E14"/>
    <mergeCell ref="B14:B15"/>
    <mergeCell ref="B2:B3"/>
    <mergeCell ref="F14:H14"/>
    <mergeCell ref="J14:N1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2020-02-29T20:01:59Z</dcterms:modified>
</cp:coreProperties>
</file>