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C:\Users\jskne\Desktop\IMMERSE-2025\aphasia-analysis\clan\"/>
    </mc:Choice>
  </mc:AlternateContent>
  <xr:revisionPtr revIDLastSave="0" documentId="13_ncr:1_{91C31BEA-BE0E-489D-AB50-91D3DAEAD8B6}" xr6:coauthVersionLast="47" xr6:coauthVersionMax="47" xr10:uidLastSave="{00000000-0000-0000-0000-000000000000}"/>
  <bookViews>
    <workbookView xWindow="-108" yWindow="-108" windowWidth="23256" windowHeight="12456" xr2:uid="{F70E3DF1-7393-4AA2-A4A4-C7D173FC07F1}"/>
  </bookViews>
  <sheets>
    <sheet name="Main" sheetId="1" r:id="rId1"/>
  </sheets>
  <definedNames>
    <definedName name="_xlnm._FilterDatabase" localSheetId="0" hidden="1">Main!$A$1:$AT$11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" l="1"/>
  <c r="O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N30" i="1"/>
  <c r="N29" i="1"/>
  <c r="O29" i="1"/>
  <c r="AQ27" i="1"/>
  <c r="AR27" i="1"/>
  <c r="AS27" i="1"/>
  <c r="AT27" i="1"/>
  <c r="AQ28" i="1"/>
  <c r="AR28" i="1"/>
  <c r="AS28" i="1"/>
  <c r="AT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N28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N27" i="1"/>
</calcChain>
</file>

<file path=xl/sharedStrings.xml><?xml version="1.0" encoding="utf-8"?>
<sst xmlns="http://schemas.openxmlformats.org/spreadsheetml/2006/main" count="232" uniqueCount="111">
  <si>
    <t>File</t>
  </si>
  <si>
    <t>Corpus</t>
  </si>
  <si>
    <t>Code</t>
  </si>
  <si>
    <t>Age</t>
  </si>
  <si>
    <t>Sex</t>
  </si>
  <si>
    <t>Group</t>
  </si>
  <si>
    <t>Race</t>
  </si>
  <si>
    <t>SES</t>
  </si>
  <si>
    <t>Role</t>
  </si>
  <si>
    <t>Education</t>
  </si>
  <si>
    <t>Custom_field</t>
  </si>
  <si>
    <t>Duration_(sec)</t>
  </si>
  <si>
    <t>Total_Utts</t>
  </si>
  <si>
    <t>MLU_Utts</t>
  </si>
  <si>
    <t>MLU_Words</t>
  </si>
  <si>
    <t>MLU_Morphemes</t>
  </si>
  <si>
    <t>FREQ_types</t>
  </si>
  <si>
    <t>FREQ_tokens</t>
  </si>
  <si>
    <t>FREQ_TTR</t>
  </si>
  <si>
    <t>Verbs_Utt</t>
  </si>
  <si>
    <t>%_Word_Errors</t>
  </si>
  <si>
    <t>Utt_Errors</t>
  </si>
  <si>
    <t>density</t>
  </si>
  <si>
    <t>%_Nouns</t>
  </si>
  <si>
    <t>%_Plurals</t>
  </si>
  <si>
    <t>%_Verbs</t>
  </si>
  <si>
    <t>%_Aux</t>
  </si>
  <si>
    <t>%_Mod</t>
  </si>
  <si>
    <t>%_3S</t>
  </si>
  <si>
    <t>%_13S</t>
  </si>
  <si>
    <t>%_PAST</t>
  </si>
  <si>
    <t>%_PASTP</t>
  </si>
  <si>
    <t>%_PRESP</t>
  </si>
  <si>
    <t>%_prep</t>
  </si>
  <si>
    <t>%_adj</t>
  </si>
  <si>
    <t>%_adv</t>
  </si>
  <si>
    <t>%_conj</t>
  </si>
  <si>
    <t>%_det</t>
  </si>
  <si>
    <t>%_pro</t>
  </si>
  <si>
    <t>noun_verb</t>
  </si>
  <si>
    <t>open_closed</t>
  </si>
  <si>
    <t>#open-class</t>
  </si>
  <si>
    <t>#closed-class</t>
  </si>
  <si>
    <t>retracing</t>
  </si>
  <si>
    <t>repetition</t>
  </si>
  <si>
    <t>adler06a.cha</t>
  </si>
  <si>
    <t>Adler</t>
  </si>
  <si>
    <t>PAR</t>
  </si>
  <si>
    <t>70;07.</t>
  </si>
  <si>
    <t>male</t>
  </si>
  <si>
    <t>Wernicke</t>
  </si>
  <si>
    <t>.</t>
  </si>
  <si>
    <t>Participant</t>
  </si>
  <si>
    <t>NA</t>
  </si>
  <si>
    <t>elman12a.cha</t>
  </si>
  <si>
    <t>Elman</t>
  </si>
  <si>
    <t>57;04.</t>
  </si>
  <si>
    <t>kansas05a.cha</t>
  </si>
  <si>
    <t>Kansas</t>
  </si>
  <si>
    <t>69;10.</t>
  </si>
  <si>
    <t>female</t>
  </si>
  <si>
    <t>kansas14a.cha</t>
  </si>
  <si>
    <t>77;04.</t>
  </si>
  <si>
    <t>kurland15a.cha</t>
  </si>
  <si>
    <t>Kurland</t>
  </si>
  <si>
    <t>61;08.</t>
  </si>
  <si>
    <t>Broca</t>
  </si>
  <si>
    <t>scale03a.cha</t>
  </si>
  <si>
    <t>SCALE</t>
  </si>
  <si>
    <t>52;09.</t>
  </si>
  <si>
    <t>tcu03a.cha</t>
  </si>
  <si>
    <t>TCU</t>
  </si>
  <si>
    <t>41;09.</t>
  </si>
  <si>
    <t>tuscon02a.cha</t>
  </si>
  <si>
    <t>Tucson</t>
  </si>
  <si>
    <t>53;02.</t>
  </si>
  <si>
    <t>whiteside08a.cha</t>
  </si>
  <si>
    <t>Whiteside</t>
  </si>
  <si>
    <t>37;07.</t>
  </si>
  <si>
    <t>williamson23a.cha</t>
  </si>
  <si>
    <t>Williamson</t>
  </si>
  <si>
    <t>60;09.</t>
  </si>
  <si>
    <t>Severity</t>
  </si>
  <si>
    <t>Very Severe</t>
  </si>
  <si>
    <t>Mild</t>
  </si>
  <si>
    <t>Moderate</t>
  </si>
  <si>
    <t>Severe</t>
  </si>
  <si>
    <t>Wernicke Avg.</t>
  </si>
  <si>
    <t>Broca Avg</t>
  </si>
  <si>
    <t>Generic</t>
  </si>
  <si>
    <t>generic1</t>
  </si>
  <si>
    <t>control</t>
  </si>
  <si>
    <t>62;06.</t>
  </si>
  <si>
    <t>NEURAL</t>
  </si>
  <si>
    <t>neural15-2Control.cha</t>
  </si>
  <si>
    <t>MSU</t>
  </si>
  <si>
    <t>msu08aControl.cha</t>
  </si>
  <si>
    <t>48;01.</t>
  </si>
  <si>
    <t>msu07aControl.cha</t>
  </si>
  <si>
    <t>75;07.</t>
  </si>
  <si>
    <t>Kempler</t>
  </si>
  <si>
    <t>kempler01Control.cha</t>
  </si>
  <si>
    <t>82;04.</t>
  </si>
  <si>
    <t>Capilouto</t>
  </si>
  <si>
    <t>capilouto06Control.cha</t>
  </si>
  <si>
    <t>72;03.</t>
  </si>
  <si>
    <t>capilouto05Control.cha</t>
  </si>
  <si>
    <t>Control</t>
  </si>
  <si>
    <t>generic2</t>
  </si>
  <si>
    <t>generic3</t>
  </si>
  <si>
    <t>generic4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</si>
</sst>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Broca</a:t>
            </a:r>
            <a:r>
              <a:rPr lang="en-US" baseline="0"/>
              <a:t> vs Wernicke vs Generic Prompt Utterances</a:t>
            </a:r>
            <a:endParaRPr lang="en-US"/>
          </a:p>
        </c:rich>
      </c:tx>
      <c:layout>
        <c:manualLayout>
          <c:xMode val="edge"/>
          <c:yMode val="edge"/>
          <c:x val="0.41992984099842495"/>
          <c:y val="2.7777668815343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585183623072662E-2"/>
          <c:y val="8.6711538461538479E-2"/>
          <c:w val="0.9635881985002418"/>
          <c:h val="0.8402242580254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Main!$M$27</c:f>
              <c:strCache>
                <c:ptCount val="1"/>
                <c:pt idx="0">
                  <c:v>Broca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Main!$N$1:$W$1</c:f>
              <c:strCache>
                <c:ptCount val="10"/>
                <c:pt idx="0">
                  <c:v>Total_Utts</c:v>
                </c:pt>
                <c:pt idx="1">
                  <c:v>MLU_Utts</c:v>
                </c:pt>
                <c:pt idx="2">
                  <c:v>MLU_Words</c:v>
                </c:pt>
                <c:pt idx="3">
                  <c:v>MLU_Morphemes</c:v>
                </c:pt>
                <c:pt idx="4">
                  <c:v>FREQ_types</c:v>
                </c:pt>
                <c:pt idx="5">
                  <c:v>FREQ_tokens</c:v>
                </c:pt>
                <c:pt idx="6">
                  <c:v>FREQ_TTR</c:v>
                </c:pt>
                <c:pt idx="7">
                  <c:v>Verbs_Utt</c:v>
                </c:pt>
                <c:pt idx="8">
                  <c:v>%_Word_Errors</c:v>
                </c:pt>
                <c:pt idx="9">
                  <c:v>Utt_Errors</c:v>
                </c:pt>
              </c:strCache>
            </c:strRef>
          </c:cat>
          <c:val>
            <c:numRef>
              <c:f>Main!$N$27:$W$27</c:f>
              <c:numCache>
                <c:formatCode>General</c:formatCode>
                <c:ptCount val="10"/>
                <c:pt idx="0">
                  <c:v>127.6</c:v>
                </c:pt>
                <c:pt idx="1">
                  <c:v>126.8</c:v>
                </c:pt>
                <c:pt idx="2">
                  <c:v>3.3761999999999999</c:v>
                </c:pt>
                <c:pt idx="3">
                  <c:v>3.5160000000000005</c:v>
                </c:pt>
                <c:pt idx="4">
                  <c:v>116.2</c:v>
                </c:pt>
                <c:pt idx="5">
                  <c:v>471.8</c:v>
                </c:pt>
                <c:pt idx="6">
                  <c:v>0.251</c:v>
                </c:pt>
                <c:pt idx="7">
                  <c:v>0.29299999999999998</c:v>
                </c:pt>
                <c:pt idx="8">
                  <c:v>5.8657999999999992</c:v>
                </c:pt>
                <c:pt idx="9">
                  <c:v>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4-4256-AC53-508B3B56D25C}"/>
            </c:ext>
          </c:extLst>
        </c:ser>
        <c:ser>
          <c:idx val="1"/>
          <c:order val="1"/>
          <c:tx>
            <c:strRef>
              <c:f>Main!$M$28</c:f>
              <c:strCache>
                <c:ptCount val="1"/>
                <c:pt idx="0">
                  <c:v>Wernicke Avg.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Main!$N$1:$W$1</c:f>
              <c:strCache>
                <c:ptCount val="10"/>
                <c:pt idx="0">
                  <c:v>Total_Utts</c:v>
                </c:pt>
                <c:pt idx="1">
                  <c:v>MLU_Utts</c:v>
                </c:pt>
                <c:pt idx="2">
                  <c:v>MLU_Words</c:v>
                </c:pt>
                <c:pt idx="3">
                  <c:v>MLU_Morphemes</c:v>
                </c:pt>
                <c:pt idx="4">
                  <c:v>FREQ_types</c:v>
                </c:pt>
                <c:pt idx="5">
                  <c:v>FREQ_tokens</c:v>
                </c:pt>
                <c:pt idx="6">
                  <c:v>FREQ_TTR</c:v>
                </c:pt>
                <c:pt idx="7">
                  <c:v>Verbs_Utt</c:v>
                </c:pt>
                <c:pt idx="8">
                  <c:v>%_Word_Errors</c:v>
                </c:pt>
                <c:pt idx="9">
                  <c:v>Utt_Errors</c:v>
                </c:pt>
              </c:strCache>
            </c:strRef>
          </c:cat>
          <c:val>
            <c:numRef>
              <c:f>Main!$N$28:$W$28</c:f>
              <c:numCache>
                <c:formatCode>General</c:formatCode>
                <c:ptCount val="10"/>
                <c:pt idx="0">
                  <c:v>245.8</c:v>
                </c:pt>
                <c:pt idx="1">
                  <c:v>241.2</c:v>
                </c:pt>
                <c:pt idx="2">
                  <c:v>7.1261999999999999</c:v>
                </c:pt>
                <c:pt idx="3">
                  <c:v>7.7152000000000003</c:v>
                </c:pt>
                <c:pt idx="4">
                  <c:v>246.6</c:v>
                </c:pt>
                <c:pt idx="5">
                  <c:v>1686.4</c:v>
                </c:pt>
                <c:pt idx="6">
                  <c:v>0.15140000000000001</c:v>
                </c:pt>
                <c:pt idx="7">
                  <c:v>1.1792</c:v>
                </c:pt>
                <c:pt idx="8">
                  <c:v>3.8645999999999994</c:v>
                </c:pt>
                <c:pt idx="9">
                  <c:v>76.400000000000006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4-4256-AC53-508B3B56D25C}"/>
            </c:ext>
          </c:extLst>
        </c:ser>
        <c:ser>
          <c:idx val="2"/>
          <c:order val="2"/>
          <c:tx>
            <c:strRef>
              <c:f>Main!$M$29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Main!$N$1:$W$1</c:f>
              <c:strCache>
                <c:ptCount val="10"/>
                <c:pt idx="0">
                  <c:v>Total_Utts</c:v>
                </c:pt>
                <c:pt idx="1">
                  <c:v>MLU_Utts</c:v>
                </c:pt>
                <c:pt idx="2">
                  <c:v>MLU_Words</c:v>
                </c:pt>
                <c:pt idx="3">
                  <c:v>MLU_Morphemes</c:v>
                </c:pt>
                <c:pt idx="4">
                  <c:v>FREQ_types</c:v>
                </c:pt>
                <c:pt idx="5">
                  <c:v>FREQ_tokens</c:v>
                </c:pt>
                <c:pt idx="6">
                  <c:v>FREQ_TTR</c:v>
                </c:pt>
                <c:pt idx="7">
                  <c:v>Verbs_Utt</c:v>
                </c:pt>
                <c:pt idx="8">
                  <c:v>%_Word_Errors</c:v>
                </c:pt>
                <c:pt idx="9">
                  <c:v>Utt_Errors</c:v>
                </c:pt>
              </c:strCache>
            </c:strRef>
          </c:cat>
          <c:val>
            <c:numRef>
              <c:f>Main!$N$29:$W$29</c:f>
              <c:numCache>
                <c:formatCode>General</c:formatCode>
                <c:ptCount val="10"/>
                <c:pt idx="0">
                  <c:v>157</c:v>
                </c:pt>
                <c:pt idx="1">
                  <c:v>157</c:v>
                </c:pt>
                <c:pt idx="2">
                  <c:v>4.07</c:v>
                </c:pt>
                <c:pt idx="3">
                  <c:v>4.3310000000000004</c:v>
                </c:pt>
                <c:pt idx="4">
                  <c:v>307</c:v>
                </c:pt>
                <c:pt idx="5">
                  <c:v>644</c:v>
                </c:pt>
                <c:pt idx="6">
                  <c:v>0.47699999999999998</c:v>
                </c:pt>
                <c:pt idx="7">
                  <c:v>0</c:v>
                </c:pt>
                <c:pt idx="8">
                  <c:v>0.54800000000000004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4-4256-AC53-508B3B56D25C}"/>
            </c:ext>
          </c:extLst>
        </c:ser>
        <c:ser>
          <c:idx val="3"/>
          <c:order val="3"/>
          <c:tx>
            <c:strRef>
              <c:f>Main!$M$30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Main!$N$1:$W$1</c:f>
              <c:strCache>
                <c:ptCount val="10"/>
                <c:pt idx="0">
                  <c:v>Total_Utts</c:v>
                </c:pt>
                <c:pt idx="1">
                  <c:v>MLU_Utts</c:v>
                </c:pt>
                <c:pt idx="2">
                  <c:v>MLU_Words</c:v>
                </c:pt>
                <c:pt idx="3">
                  <c:v>MLU_Morphemes</c:v>
                </c:pt>
                <c:pt idx="4">
                  <c:v>FREQ_types</c:v>
                </c:pt>
                <c:pt idx="5">
                  <c:v>FREQ_tokens</c:v>
                </c:pt>
                <c:pt idx="6">
                  <c:v>FREQ_TTR</c:v>
                </c:pt>
                <c:pt idx="7">
                  <c:v>Verbs_Utt</c:v>
                </c:pt>
                <c:pt idx="8">
                  <c:v>%_Word_Errors</c:v>
                </c:pt>
                <c:pt idx="9">
                  <c:v>Utt_Errors</c:v>
                </c:pt>
              </c:strCache>
            </c:strRef>
          </c:cat>
          <c:val>
            <c:numRef>
              <c:f>Main!$N$30:$W$30</c:f>
              <c:numCache>
                <c:formatCode>General</c:formatCode>
                <c:ptCount val="10"/>
                <c:pt idx="0">
                  <c:v>161.83333333333334</c:v>
                </c:pt>
                <c:pt idx="1">
                  <c:v>161.83333333333334</c:v>
                </c:pt>
                <c:pt idx="2">
                  <c:v>9.6994999999999987</c:v>
                </c:pt>
                <c:pt idx="3">
                  <c:v>10.527499999999998</c:v>
                </c:pt>
                <c:pt idx="4">
                  <c:v>399.5</c:v>
                </c:pt>
                <c:pt idx="5">
                  <c:v>1574.5</c:v>
                </c:pt>
                <c:pt idx="6">
                  <c:v>0.27550000000000002</c:v>
                </c:pt>
                <c:pt idx="7">
                  <c:v>1.6696666666666669</c:v>
                </c:pt>
                <c:pt idx="8">
                  <c:v>4.5666666666666668E-2</c:v>
                </c:pt>
                <c:pt idx="9">
                  <c:v>2.8333333333333335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6-4A5F-BDB5-6CDBDB3F5B81}"/>
            </c:ext>
          </c:extLst>
        </c:ser>
        <c:ser>
          <c:idx val="4"/>
          <c:order val="4"/>
          <c:tx>
            <c:strRef>
              <c:f>Main!$M$31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Main!$N$1:$W$1</c:f>
              <c:strCache>
                <c:ptCount val="10"/>
                <c:pt idx="0">
                  <c:v>Total_Utts</c:v>
                </c:pt>
                <c:pt idx="1">
                  <c:v>MLU_Utts</c:v>
                </c:pt>
                <c:pt idx="2">
                  <c:v>MLU_Words</c:v>
                </c:pt>
                <c:pt idx="3">
                  <c:v>MLU_Morphemes</c:v>
                </c:pt>
                <c:pt idx="4">
                  <c:v>FREQ_types</c:v>
                </c:pt>
                <c:pt idx="5">
                  <c:v>FREQ_tokens</c:v>
                </c:pt>
                <c:pt idx="6">
                  <c:v>FREQ_TTR</c:v>
                </c:pt>
                <c:pt idx="7">
                  <c:v>Verbs_Utt</c:v>
                </c:pt>
                <c:pt idx="8">
                  <c:v>%_Word_Errors</c:v>
                </c:pt>
                <c:pt idx="9">
                  <c:v>Utt_Errors</c:v>
                </c:pt>
              </c:strCache>
            </c:strRef>
          </c:cat>
          <c:val>
            <c:numRef>
              <c:f>Main!$N$31:$W$31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BBB6-4A5F-BDB5-6CDBDB3F5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842096"/>
        <c:axId val="604838256"/>
      </c:barChart>
      <c:catAx>
        <c:axId val="6048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8256"/>
        <c:crosses val="autoZero"/>
        <c:auto val="1"/>
        <c:lblAlgn val="ctr"/>
        <c:lblOffset val="100"/>
        <c:noMultiLvlLbl val="0"/>
      </c:catAx>
      <c:valAx>
        <c:axId val="6048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10660</xdr:colOff>
      <xdr:row>37</xdr:row>
      <xdr:rowOff>119529</xdr:rowOff>
    </xdr:from>
    <xdr:to>
      <xdr:col>28</xdr:col>
      <xdr:colOff>59765</xdr:colOff>
      <xdr:row>71</xdr:row>
      <xdr:rowOff>119529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7CDD29-850D-066D-A654-ED333EEFC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9546-9928-44F8-BA92-163A393956D5}">
  <dimension ref="A1:AT30"/>
  <sheetViews>
    <sheetView tabSelected="1" zoomScale="51" zoomScaleNormal="98" workbookViewId="0">
      <selection activeCell="C15" sqref="C15"/>
    </sheetView>
  </sheetViews>
  <sheetFormatPr defaultColWidth="13.88671875" defaultRowHeight="15" customHeight="1"/>
  <cols>
    <col min="19" max="19" width="14.109375" bestFit="1" customWidth="1"/>
    <col min="43" max="43" width="10.6640625" customWidth="1"/>
    <col min="44" max="44" width="10" customWidth="1"/>
    <col min="45" max="45" width="6.77734375" customWidth="1"/>
    <col min="46" max="46" width="18" customWidth="1"/>
  </cols>
  <sheetData>
    <row r="1" spans="1:46" ht="15" customHeight="1">
      <c r="A1" t="s">
        <v>0</v>
      </c>
      <c r="B1" t="s">
        <v>82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ht="15" customHeight="1">
      <c r="A2" s="1" t="s">
        <v>63</v>
      </c>
      <c r="B2" t="s">
        <v>83</v>
      </c>
      <c r="C2" t="s">
        <v>64</v>
      </c>
      <c r="D2" t="s">
        <v>47</v>
      </c>
      <c r="E2" t="s">
        <v>65</v>
      </c>
      <c r="F2" t="s">
        <v>49</v>
      </c>
      <c r="G2" t="s">
        <v>66</v>
      </c>
      <c r="H2" t="s">
        <v>51</v>
      </c>
      <c r="I2" t="s">
        <v>51</v>
      </c>
      <c r="J2" t="s">
        <v>52</v>
      </c>
      <c r="K2" t="s">
        <v>51</v>
      </c>
      <c r="L2">
        <v>10.8</v>
      </c>
      <c r="M2">
        <v>0</v>
      </c>
      <c r="N2">
        <v>54</v>
      </c>
      <c r="O2">
        <v>54</v>
      </c>
      <c r="P2">
        <v>2.093</v>
      </c>
      <c r="Q2">
        <v>2.1480000000000001</v>
      </c>
      <c r="R2">
        <v>27</v>
      </c>
      <c r="S2">
        <v>114</v>
      </c>
      <c r="T2">
        <v>0.23699999999999999</v>
      </c>
      <c r="U2">
        <v>1.9E-2</v>
      </c>
      <c r="V2">
        <v>4.6879999999999997</v>
      </c>
      <c r="W2">
        <v>17</v>
      </c>
      <c r="X2">
        <v>7.0000000000000007E-2</v>
      </c>
      <c r="Y2">
        <v>8.7720000000000002</v>
      </c>
      <c r="Z2">
        <v>30</v>
      </c>
      <c r="AA2">
        <v>0.877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5.2629999999999999</v>
      </c>
      <c r="AK2">
        <v>0.877</v>
      </c>
      <c r="AL2">
        <v>0</v>
      </c>
      <c r="AM2">
        <v>0</v>
      </c>
      <c r="AN2">
        <v>1.754</v>
      </c>
      <c r="AO2">
        <v>10</v>
      </c>
      <c r="AP2">
        <v>0.30499999999999999</v>
      </c>
      <c r="AQ2">
        <v>18</v>
      </c>
      <c r="AR2">
        <v>59</v>
      </c>
      <c r="AS2">
        <v>1</v>
      </c>
      <c r="AT2">
        <v>0</v>
      </c>
    </row>
    <row r="3" spans="1:46" ht="15" customHeight="1">
      <c r="A3" s="1" t="s">
        <v>67</v>
      </c>
      <c r="B3" t="s">
        <v>83</v>
      </c>
      <c r="C3" t="s">
        <v>68</v>
      </c>
      <c r="D3" t="s">
        <v>47</v>
      </c>
      <c r="E3" t="s">
        <v>69</v>
      </c>
      <c r="F3" t="s">
        <v>49</v>
      </c>
      <c r="G3" t="s">
        <v>66</v>
      </c>
      <c r="H3" t="s">
        <v>51</v>
      </c>
      <c r="I3" t="s">
        <v>51</v>
      </c>
      <c r="J3" t="s">
        <v>52</v>
      </c>
      <c r="K3" t="s">
        <v>51</v>
      </c>
      <c r="L3">
        <v>28.1</v>
      </c>
      <c r="M3">
        <v>0</v>
      </c>
      <c r="N3">
        <v>140</v>
      </c>
      <c r="O3">
        <v>140</v>
      </c>
      <c r="P3">
        <v>2.15</v>
      </c>
      <c r="Q3">
        <v>2.3069999999999999</v>
      </c>
      <c r="R3">
        <v>98</v>
      </c>
      <c r="S3">
        <v>313</v>
      </c>
      <c r="T3">
        <v>0.313</v>
      </c>
      <c r="U3">
        <v>0.17100000000000001</v>
      </c>
      <c r="V3">
        <v>17.283999999999999</v>
      </c>
      <c r="W3">
        <v>16</v>
      </c>
      <c r="X3">
        <v>0.22700000000000001</v>
      </c>
      <c r="Y3">
        <v>18.53</v>
      </c>
      <c r="Z3">
        <v>1.724</v>
      </c>
      <c r="AA3">
        <v>12.46</v>
      </c>
      <c r="AB3">
        <v>0</v>
      </c>
      <c r="AC3">
        <v>2.556</v>
      </c>
      <c r="AD3">
        <v>5.1280000000000001</v>
      </c>
      <c r="AE3">
        <v>0</v>
      </c>
      <c r="AF3">
        <v>0</v>
      </c>
      <c r="AG3">
        <v>0</v>
      </c>
      <c r="AH3">
        <v>38.462000000000003</v>
      </c>
      <c r="AI3">
        <v>0.31900000000000001</v>
      </c>
      <c r="AJ3">
        <v>2.875</v>
      </c>
      <c r="AK3">
        <v>3.5139999999999998</v>
      </c>
      <c r="AL3">
        <v>0</v>
      </c>
      <c r="AM3">
        <v>6.7089999999999996</v>
      </c>
      <c r="AN3">
        <v>5.7510000000000003</v>
      </c>
      <c r="AO3">
        <v>1.4870000000000001</v>
      </c>
      <c r="AP3">
        <v>0.73099999999999998</v>
      </c>
      <c r="AQ3">
        <v>117</v>
      </c>
      <c r="AR3">
        <v>160</v>
      </c>
      <c r="AS3">
        <v>5</v>
      </c>
      <c r="AT3">
        <v>7</v>
      </c>
    </row>
    <row r="4" spans="1:46" ht="15" customHeight="1">
      <c r="A4" s="1" t="s">
        <v>70</v>
      </c>
      <c r="B4" t="s">
        <v>84</v>
      </c>
      <c r="C4" t="s">
        <v>71</v>
      </c>
      <c r="D4" t="s">
        <v>47</v>
      </c>
      <c r="E4" t="s">
        <v>72</v>
      </c>
      <c r="F4" t="s">
        <v>49</v>
      </c>
      <c r="G4" t="s">
        <v>66</v>
      </c>
      <c r="H4" t="s">
        <v>51</v>
      </c>
      <c r="I4" t="s">
        <v>51</v>
      </c>
      <c r="J4" t="s">
        <v>52</v>
      </c>
      <c r="K4" t="s">
        <v>51</v>
      </c>
      <c r="L4">
        <v>70.099999999999994</v>
      </c>
      <c r="M4">
        <v>0</v>
      </c>
      <c r="N4">
        <v>177</v>
      </c>
      <c r="O4">
        <v>177</v>
      </c>
      <c r="P4">
        <v>4.2430000000000003</v>
      </c>
      <c r="Q4">
        <v>4.508</v>
      </c>
      <c r="R4">
        <v>175</v>
      </c>
      <c r="S4">
        <v>764</v>
      </c>
      <c r="T4">
        <v>0.22900000000000001</v>
      </c>
      <c r="U4">
        <v>0.39500000000000002</v>
      </c>
      <c r="V4">
        <v>1.202</v>
      </c>
      <c r="W4">
        <v>107</v>
      </c>
      <c r="X4">
        <v>0.30399999999999999</v>
      </c>
      <c r="Y4">
        <v>23.036999999999999</v>
      </c>
      <c r="Z4">
        <v>9.0909999999999993</v>
      </c>
      <c r="AA4">
        <v>10.733000000000001</v>
      </c>
      <c r="AB4">
        <v>1.1779999999999999</v>
      </c>
      <c r="AC4">
        <v>1.0469999999999999</v>
      </c>
      <c r="AD4">
        <v>19.512</v>
      </c>
      <c r="AE4">
        <v>1.22</v>
      </c>
      <c r="AF4">
        <v>7.3170000000000002</v>
      </c>
      <c r="AG4">
        <v>1.22</v>
      </c>
      <c r="AH4">
        <v>24.39</v>
      </c>
      <c r="AI4">
        <v>0.39300000000000002</v>
      </c>
      <c r="AJ4">
        <v>3.141</v>
      </c>
      <c r="AK4">
        <v>4.843</v>
      </c>
      <c r="AL4">
        <v>0.65400000000000003</v>
      </c>
      <c r="AM4">
        <v>7.8529999999999998</v>
      </c>
      <c r="AN4">
        <v>5.7590000000000003</v>
      </c>
      <c r="AO4">
        <v>2.1459999999999999</v>
      </c>
      <c r="AP4">
        <v>0.78</v>
      </c>
      <c r="AQ4">
        <v>319</v>
      </c>
      <c r="AR4">
        <v>409</v>
      </c>
      <c r="AS4">
        <v>34</v>
      </c>
      <c r="AT4">
        <v>32</v>
      </c>
    </row>
    <row r="5" spans="1:46" ht="15" customHeight="1">
      <c r="A5" s="1" t="s">
        <v>73</v>
      </c>
      <c r="B5" t="s">
        <v>86</v>
      </c>
      <c r="C5" t="s">
        <v>74</v>
      </c>
      <c r="D5" t="s">
        <v>47</v>
      </c>
      <c r="E5" t="s">
        <v>75</v>
      </c>
      <c r="F5" t="s">
        <v>49</v>
      </c>
      <c r="G5" t="s">
        <v>66</v>
      </c>
      <c r="H5" t="s">
        <v>51</v>
      </c>
      <c r="I5" t="s">
        <v>51</v>
      </c>
      <c r="J5" t="s">
        <v>52</v>
      </c>
      <c r="K5" t="s">
        <v>51</v>
      </c>
      <c r="L5">
        <v>38.799999999999997</v>
      </c>
      <c r="M5">
        <v>0</v>
      </c>
      <c r="N5">
        <v>105</v>
      </c>
      <c r="O5">
        <v>104</v>
      </c>
      <c r="P5">
        <v>4.125</v>
      </c>
      <c r="Q5">
        <v>4.202</v>
      </c>
      <c r="R5">
        <v>105</v>
      </c>
      <c r="S5">
        <v>464</v>
      </c>
      <c r="T5">
        <v>0.22600000000000001</v>
      </c>
      <c r="U5">
        <v>0.44800000000000001</v>
      </c>
      <c r="V5">
        <v>4.8479999999999999</v>
      </c>
      <c r="W5">
        <v>45</v>
      </c>
      <c r="X5">
        <v>0.26500000000000001</v>
      </c>
      <c r="Y5">
        <v>15.086</v>
      </c>
      <c r="Z5">
        <v>2.8570000000000002</v>
      </c>
      <c r="AA5">
        <v>10.129</v>
      </c>
      <c r="AB5">
        <v>1.2929999999999999</v>
      </c>
      <c r="AC5">
        <v>0.43099999999999999</v>
      </c>
      <c r="AD5">
        <v>80.850999999999999</v>
      </c>
      <c r="AE5">
        <v>2.1280000000000001</v>
      </c>
      <c r="AF5">
        <v>2.1280000000000001</v>
      </c>
      <c r="AG5">
        <v>10.638</v>
      </c>
      <c r="AH5">
        <v>4.2549999999999999</v>
      </c>
      <c r="AI5">
        <v>0.64700000000000002</v>
      </c>
      <c r="AJ5">
        <v>5.819</v>
      </c>
      <c r="AK5">
        <v>4.5259999999999998</v>
      </c>
      <c r="AL5">
        <v>3.2330000000000001</v>
      </c>
      <c r="AM5">
        <v>9.6980000000000004</v>
      </c>
      <c r="AN5">
        <v>9.4830000000000005</v>
      </c>
      <c r="AO5">
        <v>1.4890000000000001</v>
      </c>
      <c r="AP5">
        <v>0.6</v>
      </c>
      <c r="AQ5">
        <v>165</v>
      </c>
      <c r="AR5">
        <v>275</v>
      </c>
      <c r="AS5">
        <v>14</v>
      </c>
      <c r="AT5">
        <v>42</v>
      </c>
    </row>
    <row r="6" spans="1:46" ht="15" customHeight="1">
      <c r="A6" s="1" t="s">
        <v>76</v>
      </c>
      <c r="B6" t="s">
        <v>85</v>
      </c>
      <c r="C6" t="s">
        <v>77</v>
      </c>
      <c r="D6" t="s">
        <v>47</v>
      </c>
      <c r="E6" t="s">
        <v>78</v>
      </c>
      <c r="F6" t="s">
        <v>49</v>
      </c>
      <c r="G6" t="s">
        <v>66</v>
      </c>
      <c r="H6" t="s">
        <v>51</v>
      </c>
      <c r="I6" t="s">
        <v>51</v>
      </c>
      <c r="J6" t="s">
        <v>52</v>
      </c>
      <c r="K6" t="s">
        <v>51</v>
      </c>
      <c r="L6">
        <v>54.7</v>
      </c>
      <c r="M6">
        <v>0</v>
      </c>
      <c r="N6">
        <v>162</v>
      </c>
      <c r="O6">
        <v>159</v>
      </c>
      <c r="P6">
        <v>4.2699999999999996</v>
      </c>
      <c r="Q6">
        <v>4.415</v>
      </c>
      <c r="R6">
        <v>176</v>
      </c>
      <c r="S6">
        <v>704</v>
      </c>
      <c r="T6">
        <v>0.25</v>
      </c>
      <c r="U6">
        <v>0.432</v>
      </c>
      <c r="V6">
        <v>1.3069999999999999</v>
      </c>
      <c r="W6">
        <v>88</v>
      </c>
      <c r="X6">
        <v>0.40100000000000002</v>
      </c>
      <c r="Y6">
        <v>14.347</v>
      </c>
      <c r="Z6">
        <v>9.9009999999999998</v>
      </c>
      <c r="AA6">
        <v>10.795</v>
      </c>
      <c r="AB6">
        <v>0.42599999999999999</v>
      </c>
      <c r="AC6">
        <v>1.1359999999999999</v>
      </c>
      <c r="AD6">
        <v>21.053000000000001</v>
      </c>
      <c r="AE6">
        <v>2.6320000000000001</v>
      </c>
      <c r="AF6">
        <v>15.789</v>
      </c>
      <c r="AG6">
        <v>1.3160000000000001</v>
      </c>
      <c r="AH6">
        <v>10.526</v>
      </c>
      <c r="AI6">
        <v>1.42</v>
      </c>
      <c r="AJ6">
        <v>6.1079999999999997</v>
      </c>
      <c r="AK6">
        <v>6.3920000000000003</v>
      </c>
      <c r="AL6">
        <v>3.9769999999999999</v>
      </c>
      <c r="AM6">
        <v>1.7050000000000001</v>
      </c>
      <c r="AN6">
        <v>7.1020000000000003</v>
      </c>
      <c r="AO6">
        <v>1.329</v>
      </c>
      <c r="AP6">
        <v>0.70499999999999996</v>
      </c>
      <c r="AQ6">
        <v>265</v>
      </c>
      <c r="AR6">
        <v>376</v>
      </c>
      <c r="AS6">
        <v>9</v>
      </c>
      <c r="AT6">
        <v>12</v>
      </c>
    </row>
    <row r="7" spans="1:46" ht="15" customHeight="1">
      <c r="A7" s="1" t="s">
        <v>45</v>
      </c>
      <c r="B7" t="s">
        <v>83</v>
      </c>
      <c r="C7" t="s">
        <v>46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  <c r="I7" t="s">
        <v>51</v>
      </c>
      <c r="J7" t="s">
        <v>52</v>
      </c>
      <c r="K7" t="s">
        <v>51</v>
      </c>
      <c r="L7">
        <v>28.2</v>
      </c>
      <c r="M7">
        <v>0</v>
      </c>
      <c r="N7">
        <v>136</v>
      </c>
      <c r="O7">
        <v>136</v>
      </c>
      <c r="P7">
        <v>7.7789999999999999</v>
      </c>
      <c r="Q7">
        <v>8.4039999999999999</v>
      </c>
      <c r="R7">
        <v>222</v>
      </c>
      <c r="S7">
        <v>1087</v>
      </c>
      <c r="T7">
        <v>0.20399999999999999</v>
      </c>
      <c r="U7">
        <v>1.228</v>
      </c>
      <c r="V7">
        <v>6.0579999999999998</v>
      </c>
      <c r="W7">
        <v>62</v>
      </c>
      <c r="X7">
        <v>0.39700000000000002</v>
      </c>
      <c r="Y7">
        <v>11.776</v>
      </c>
      <c r="Z7">
        <v>29.687999999999999</v>
      </c>
      <c r="AA7">
        <v>16.742999999999999</v>
      </c>
      <c r="AB7">
        <v>2.2080000000000002</v>
      </c>
      <c r="AC7">
        <v>2.3919999999999999</v>
      </c>
      <c r="AD7">
        <v>8.2420000000000009</v>
      </c>
      <c r="AE7">
        <v>15.385</v>
      </c>
      <c r="AF7">
        <v>36.264000000000003</v>
      </c>
      <c r="AG7">
        <v>5.4950000000000001</v>
      </c>
      <c r="AH7">
        <v>17.033000000000001</v>
      </c>
      <c r="AI7">
        <v>7.82</v>
      </c>
      <c r="AJ7">
        <v>2.2999999999999998</v>
      </c>
      <c r="AK7">
        <v>4.6920000000000002</v>
      </c>
      <c r="AL7">
        <v>1.1040000000000001</v>
      </c>
      <c r="AM7">
        <v>8.6479999999999997</v>
      </c>
      <c r="AN7">
        <v>16.283000000000001</v>
      </c>
      <c r="AO7">
        <v>0.70299999999999996</v>
      </c>
      <c r="AP7">
        <v>0.56599999999999995</v>
      </c>
      <c r="AQ7">
        <v>386</v>
      </c>
      <c r="AR7">
        <v>682</v>
      </c>
      <c r="AS7">
        <v>14</v>
      </c>
      <c r="AT7">
        <v>8</v>
      </c>
    </row>
    <row r="8" spans="1:46" ht="15" customHeight="1">
      <c r="A8" s="1" t="s">
        <v>54</v>
      </c>
      <c r="B8" t="s">
        <v>84</v>
      </c>
      <c r="C8" t="s">
        <v>55</v>
      </c>
      <c r="D8" t="s">
        <v>47</v>
      </c>
      <c r="E8" t="s">
        <v>56</v>
      </c>
      <c r="F8" t="s">
        <v>49</v>
      </c>
      <c r="G8" t="s">
        <v>50</v>
      </c>
      <c r="H8" t="s">
        <v>51</v>
      </c>
      <c r="I8" t="s">
        <v>51</v>
      </c>
      <c r="J8" t="s">
        <v>52</v>
      </c>
      <c r="K8" t="s">
        <v>51</v>
      </c>
      <c r="L8">
        <v>74.400000000000006</v>
      </c>
      <c r="M8">
        <v>0</v>
      </c>
      <c r="N8">
        <v>559</v>
      </c>
      <c r="O8">
        <v>556</v>
      </c>
      <c r="P8">
        <v>5.1120000000000001</v>
      </c>
      <c r="Q8">
        <v>5.5</v>
      </c>
      <c r="R8">
        <v>410</v>
      </c>
      <c r="S8">
        <v>3048</v>
      </c>
      <c r="T8">
        <v>0.13500000000000001</v>
      </c>
      <c r="U8">
        <v>0.755</v>
      </c>
      <c r="V8">
        <v>1.7450000000000001</v>
      </c>
      <c r="W8">
        <v>30</v>
      </c>
      <c r="X8">
        <v>0.35699999999999998</v>
      </c>
      <c r="Y8">
        <v>12.303000000000001</v>
      </c>
      <c r="Z8">
        <v>8.5329999999999995</v>
      </c>
      <c r="AA8">
        <v>15.617000000000001</v>
      </c>
      <c r="AB8">
        <v>2.657</v>
      </c>
      <c r="AC8">
        <v>1.706</v>
      </c>
      <c r="AD8">
        <v>34.454000000000001</v>
      </c>
      <c r="AE8">
        <v>6.5129999999999999</v>
      </c>
      <c r="AF8">
        <v>17.856999999999999</v>
      </c>
      <c r="AG8">
        <v>6.0919999999999996</v>
      </c>
      <c r="AH8">
        <v>22.899000000000001</v>
      </c>
      <c r="AI8">
        <v>4.2320000000000002</v>
      </c>
      <c r="AJ8">
        <v>3.4780000000000002</v>
      </c>
      <c r="AK8">
        <v>6.2009999999999996</v>
      </c>
      <c r="AL8">
        <v>1.7390000000000001</v>
      </c>
      <c r="AM8">
        <v>6.726</v>
      </c>
      <c r="AN8">
        <v>13.484</v>
      </c>
      <c r="AO8">
        <v>0.78800000000000003</v>
      </c>
      <c r="AP8">
        <v>0.66200000000000003</v>
      </c>
      <c r="AQ8">
        <v>1146</v>
      </c>
      <c r="AR8">
        <v>1730</v>
      </c>
      <c r="AS8">
        <v>101</v>
      </c>
      <c r="AT8">
        <v>139</v>
      </c>
    </row>
    <row r="9" spans="1:46" ht="15" customHeight="1">
      <c r="A9" s="1" t="s">
        <v>57</v>
      </c>
      <c r="B9" t="s">
        <v>86</v>
      </c>
      <c r="C9" t="s">
        <v>58</v>
      </c>
      <c r="D9" t="s">
        <v>47</v>
      </c>
      <c r="E9" t="s">
        <v>59</v>
      </c>
      <c r="F9" t="s">
        <v>60</v>
      </c>
      <c r="G9" t="s">
        <v>50</v>
      </c>
      <c r="H9" t="s">
        <v>51</v>
      </c>
      <c r="I9" t="s">
        <v>51</v>
      </c>
      <c r="J9" t="s">
        <v>52</v>
      </c>
      <c r="K9" t="s">
        <v>51</v>
      </c>
      <c r="L9">
        <v>33.4</v>
      </c>
      <c r="M9">
        <v>0</v>
      </c>
      <c r="N9">
        <v>150</v>
      </c>
      <c r="O9">
        <v>149</v>
      </c>
      <c r="P9">
        <v>8.7249999999999996</v>
      </c>
      <c r="Q9">
        <v>9.4969999999999999</v>
      </c>
      <c r="R9">
        <v>222</v>
      </c>
      <c r="S9">
        <v>1384</v>
      </c>
      <c r="T9">
        <v>0.16</v>
      </c>
      <c r="U9">
        <v>1.4330000000000001</v>
      </c>
      <c r="V9">
        <v>3.4820000000000002</v>
      </c>
      <c r="W9">
        <v>61</v>
      </c>
      <c r="X9">
        <v>0.42599999999999999</v>
      </c>
      <c r="Y9">
        <v>9.1760000000000002</v>
      </c>
      <c r="Z9">
        <v>30.709</v>
      </c>
      <c r="AA9">
        <v>16.763000000000002</v>
      </c>
      <c r="AB9">
        <v>2.673</v>
      </c>
      <c r="AC9">
        <v>2.601</v>
      </c>
      <c r="AD9">
        <v>25</v>
      </c>
      <c r="AE9">
        <v>7.3280000000000003</v>
      </c>
      <c r="AF9">
        <v>16.379000000000001</v>
      </c>
      <c r="AG9">
        <v>3.0169999999999999</v>
      </c>
      <c r="AH9">
        <v>21.552</v>
      </c>
      <c r="AI9">
        <v>6.6470000000000002</v>
      </c>
      <c r="AJ9">
        <v>3.8290000000000002</v>
      </c>
      <c r="AK9">
        <v>7.6589999999999998</v>
      </c>
      <c r="AL9">
        <v>1.1559999999999999</v>
      </c>
      <c r="AM9">
        <v>6.2140000000000004</v>
      </c>
      <c r="AN9">
        <v>16.98</v>
      </c>
      <c r="AO9">
        <v>0.54700000000000004</v>
      </c>
      <c r="AP9">
        <v>0.63700000000000001</v>
      </c>
      <c r="AQ9">
        <v>515</v>
      </c>
      <c r="AR9">
        <v>808</v>
      </c>
      <c r="AS9">
        <v>58</v>
      </c>
      <c r="AT9">
        <v>72</v>
      </c>
    </row>
    <row r="10" spans="1:46" ht="15" customHeight="1">
      <c r="A10" s="1" t="s">
        <v>61</v>
      </c>
      <c r="B10" t="s">
        <v>85</v>
      </c>
      <c r="C10" t="s">
        <v>58</v>
      </c>
      <c r="D10" t="s">
        <v>47</v>
      </c>
      <c r="E10" t="s">
        <v>62</v>
      </c>
      <c r="F10" t="s">
        <v>60</v>
      </c>
      <c r="G10" t="s">
        <v>50</v>
      </c>
      <c r="H10" t="s">
        <v>51</v>
      </c>
      <c r="I10" t="s">
        <v>51</v>
      </c>
      <c r="J10" t="s">
        <v>52</v>
      </c>
      <c r="K10" t="s">
        <v>51</v>
      </c>
      <c r="L10">
        <v>67.400000000000006</v>
      </c>
      <c r="M10">
        <v>0</v>
      </c>
      <c r="N10">
        <v>202</v>
      </c>
      <c r="O10">
        <v>193</v>
      </c>
      <c r="P10">
        <v>7.7359999999999998</v>
      </c>
      <c r="Q10">
        <v>8.3780000000000001</v>
      </c>
      <c r="R10">
        <v>229</v>
      </c>
      <c r="S10">
        <v>1681</v>
      </c>
      <c r="T10">
        <v>0.13600000000000001</v>
      </c>
      <c r="U10">
        <v>1.3759999999999999</v>
      </c>
      <c r="V10">
        <v>5.6669999999999998</v>
      </c>
      <c r="W10">
        <v>109</v>
      </c>
      <c r="X10">
        <v>0.40500000000000003</v>
      </c>
      <c r="Y10">
        <v>7.258</v>
      </c>
      <c r="Z10">
        <v>11.475</v>
      </c>
      <c r="AA10">
        <v>17.013999999999999</v>
      </c>
      <c r="AB10">
        <v>4.5209999999999999</v>
      </c>
      <c r="AC10">
        <v>1.9039999999999999</v>
      </c>
      <c r="AD10">
        <v>30.07</v>
      </c>
      <c r="AE10">
        <v>5.944</v>
      </c>
      <c r="AF10">
        <v>25.524000000000001</v>
      </c>
      <c r="AG10">
        <v>4.1959999999999997</v>
      </c>
      <c r="AH10">
        <v>24.824999999999999</v>
      </c>
      <c r="AI10">
        <v>4.4619999999999997</v>
      </c>
      <c r="AJ10">
        <v>2.677</v>
      </c>
      <c r="AK10">
        <v>6.484</v>
      </c>
      <c r="AL10">
        <v>2.0819999999999999</v>
      </c>
      <c r="AM10">
        <v>6.4249999999999998</v>
      </c>
      <c r="AN10">
        <v>18.202999999999999</v>
      </c>
      <c r="AO10">
        <v>0.42699999999999999</v>
      </c>
      <c r="AP10">
        <v>0.52800000000000002</v>
      </c>
      <c r="AQ10">
        <v>562</v>
      </c>
      <c r="AR10">
        <v>1065</v>
      </c>
      <c r="AS10">
        <v>58</v>
      </c>
      <c r="AT10">
        <v>54</v>
      </c>
    </row>
    <row r="11" spans="1:46" ht="15" customHeight="1">
      <c r="A11" s="1" t="s">
        <v>79</v>
      </c>
      <c r="B11" t="s">
        <v>86</v>
      </c>
      <c r="C11" t="s">
        <v>80</v>
      </c>
      <c r="D11" t="s">
        <v>47</v>
      </c>
      <c r="E11" t="s">
        <v>81</v>
      </c>
      <c r="F11" t="s">
        <v>49</v>
      </c>
      <c r="G11" t="s">
        <v>50</v>
      </c>
      <c r="H11" t="s">
        <v>51</v>
      </c>
      <c r="I11" t="s">
        <v>51</v>
      </c>
      <c r="J11" t="s">
        <v>52</v>
      </c>
      <c r="K11" t="s">
        <v>51</v>
      </c>
      <c r="L11">
        <v>36.799999999999997</v>
      </c>
      <c r="M11">
        <v>0</v>
      </c>
      <c r="N11">
        <v>182</v>
      </c>
      <c r="O11">
        <v>172</v>
      </c>
      <c r="P11">
        <v>6.2789999999999999</v>
      </c>
      <c r="Q11">
        <v>6.7969999999999997</v>
      </c>
      <c r="R11">
        <v>150</v>
      </c>
      <c r="S11">
        <v>1232</v>
      </c>
      <c r="T11">
        <v>0.122</v>
      </c>
      <c r="U11">
        <v>1.1040000000000001</v>
      </c>
      <c r="V11">
        <v>2.371</v>
      </c>
      <c r="W11">
        <v>120</v>
      </c>
      <c r="X11">
        <v>0.36699999999999999</v>
      </c>
      <c r="Y11">
        <v>3.9769999999999999</v>
      </c>
      <c r="Z11">
        <v>34.694000000000003</v>
      </c>
      <c r="AA11">
        <v>17.289000000000001</v>
      </c>
      <c r="AB11">
        <v>2.1920000000000002</v>
      </c>
      <c r="AC11">
        <v>6.1689999999999996</v>
      </c>
      <c r="AD11">
        <v>23.943999999999999</v>
      </c>
      <c r="AE11">
        <v>3.286</v>
      </c>
      <c r="AF11">
        <v>13.615</v>
      </c>
      <c r="AG11">
        <v>0.46899999999999997</v>
      </c>
      <c r="AH11">
        <v>16.901</v>
      </c>
      <c r="AI11">
        <v>4.1399999999999997</v>
      </c>
      <c r="AJ11">
        <v>3.1659999999999999</v>
      </c>
      <c r="AK11">
        <v>5.032</v>
      </c>
      <c r="AL11">
        <v>2.2730000000000001</v>
      </c>
      <c r="AM11">
        <v>3.9769999999999999</v>
      </c>
      <c r="AN11">
        <v>27.434999999999999</v>
      </c>
      <c r="AO11">
        <v>0.23</v>
      </c>
      <c r="AP11">
        <v>0.42899999999999999</v>
      </c>
      <c r="AQ11">
        <v>363</v>
      </c>
      <c r="AR11">
        <v>847</v>
      </c>
      <c r="AS11">
        <v>5</v>
      </c>
      <c r="AT11">
        <v>4</v>
      </c>
    </row>
    <row r="12" spans="1:46" ht="15" customHeight="1">
      <c r="A12" s="2" t="s">
        <v>90</v>
      </c>
      <c r="G12" t="s">
        <v>89</v>
      </c>
      <c r="M12">
        <v>0</v>
      </c>
      <c r="N12">
        <v>157</v>
      </c>
      <c r="O12">
        <v>157</v>
      </c>
      <c r="P12">
        <v>4.07</v>
      </c>
      <c r="Q12">
        <v>4.3310000000000004</v>
      </c>
      <c r="R12">
        <v>307</v>
      </c>
      <c r="S12">
        <v>644</v>
      </c>
      <c r="T12">
        <v>0.47699999999999998</v>
      </c>
      <c r="U12" t="s">
        <v>53</v>
      </c>
      <c r="V12">
        <v>0.54800000000000004</v>
      </c>
      <c r="W12">
        <v>0</v>
      </c>
      <c r="X12">
        <v>0</v>
      </c>
      <c r="Y12">
        <v>0.373</v>
      </c>
      <c r="Z12">
        <v>53.726999999999997</v>
      </c>
      <c r="AA12">
        <v>3.1789999999999998</v>
      </c>
      <c r="AB12">
        <v>15.839</v>
      </c>
      <c r="AC12">
        <v>0</v>
      </c>
      <c r="AD12">
        <v>0.77600000000000002</v>
      </c>
      <c r="AE12">
        <v>27.451000000000001</v>
      </c>
      <c r="AF12">
        <v>0</v>
      </c>
      <c r="AG12">
        <v>14.706</v>
      </c>
      <c r="AH12">
        <v>3.9220000000000002</v>
      </c>
      <c r="AI12">
        <v>11.765000000000001</v>
      </c>
      <c r="AJ12">
        <v>4.0369999999999999</v>
      </c>
      <c r="AK12">
        <v>5.9009999999999998</v>
      </c>
      <c r="AL12">
        <v>7.9189999999999996</v>
      </c>
      <c r="AM12">
        <v>0.155</v>
      </c>
      <c r="AN12">
        <v>2.0190000000000001</v>
      </c>
      <c r="AO12">
        <v>3.8820000000000001</v>
      </c>
      <c r="AP12">
        <v>3.3919999999999999</v>
      </c>
      <c r="AQ12">
        <v>5.37</v>
      </c>
      <c r="AR12">
        <v>537</v>
      </c>
      <c r="AS12">
        <v>100</v>
      </c>
      <c r="AT12">
        <v>0</v>
      </c>
    </row>
    <row r="13" spans="1:46" ht="15" customHeight="1">
      <c r="A13" s="2" t="s">
        <v>108</v>
      </c>
    </row>
    <row r="14" spans="1:46" ht="15" customHeight="1">
      <c r="A14" s="2" t="s">
        <v>109</v>
      </c>
    </row>
    <row r="15" spans="1:46" ht="15" customHeight="1">
      <c r="A15" s="2" t="s">
        <v>110</v>
      </c>
    </row>
    <row r="16" spans="1:46" ht="15" customHeight="1">
      <c r="A16" s="3" t="s">
        <v>106</v>
      </c>
      <c r="B16" s="3"/>
      <c r="C16" t="s">
        <v>103</v>
      </c>
      <c r="D16" t="s">
        <v>47</v>
      </c>
      <c r="E16" t="s">
        <v>105</v>
      </c>
      <c r="F16" t="s">
        <v>49</v>
      </c>
      <c r="G16" t="s">
        <v>91</v>
      </c>
      <c r="H16" t="s">
        <v>51</v>
      </c>
      <c r="I16" t="s">
        <v>51</v>
      </c>
      <c r="J16" t="s">
        <v>52</v>
      </c>
      <c r="K16" t="s">
        <v>51</v>
      </c>
      <c r="L16" t="s">
        <v>51</v>
      </c>
      <c r="M16">
        <v>0</v>
      </c>
      <c r="N16">
        <v>123</v>
      </c>
      <c r="O16">
        <v>123</v>
      </c>
      <c r="P16">
        <v>10.707000000000001</v>
      </c>
      <c r="Q16">
        <v>11.691000000000001</v>
      </c>
      <c r="R16">
        <v>421</v>
      </c>
      <c r="S16">
        <v>1334</v>
      </c>
      <c r="T16">
        <v>0.316</v>
      </c>
      <c r="U16">
        <v>1.6830000000000001</v>
      </c>
      <c r="V16">
        <v>0</v>
      </c>
      <c r="W16">
        <v>0</v>
      </c>
      <c r="X16">
        <v>0.49</v>
      </c>
      <c r="Y16">
        <v>19.864999999999998</v>
      </c>
      <c r="Z16">
        <v>14.34</v>
      </c>
      <c r="AA16">
        <v>17.091000000000001</v>
      </c>
      <c r="AB16">
        <v>2.774</v>
      </c>
      <c r="AC16">
        <v>1.1240000000000001</v>
      </c>
      <c r="AD16">
        <v>24.123000000000001</v>
      </c>
      <c r="AE16">
        <v>6.14</v>
      </c>
      <c r="AF16">
        <v>35.526000000000003</v>
      </c>
      <c r="AG16">
        <v>12.281000000000001</v>
      </c>
      <c r="AH16">
        <v>14.474</v>
      </c>
      <c r="AI16">
        <v>8.1709999999999994</v>
      </c>
      <c r="AJ16">
        <v>5.0970000000000004</v>
      </c>
      <c r="AK16">
        <v>5.7720000000000002</v>
      </c>
      <c r="AL16">
        <v>1.1240000000000001</v>
      </c>
      <c r="AM16">
        <v>10.795</v>
      </c>
      <c r="AN16">
        <v>11.468999999999999</v>
      </c>
      <c r="AO16">
        <v>1.1619999999999999</v>
      </c>
      <c r="AP16">
        <v>0.93300000000000005</v>
      </c>
      <c r="AQ16">
        <v>638</v>
      </c>
      <c r="AR16">
        <v>684</v>
      </c>
      <c r="AS16">
        <v>13</v>
      </c>
      <c r="AT16">
        <v>5</v>
      </c>
    </row>
    <row r="17" spans="1:46" ht="15" customHeight="1">
      <c r="A17" s="3" t="s">
        <v>104</v>
      </c>
      <c r="B17" s="3"/>
      <c r="C17" t="s">
        <v>103</v>
      </c>
      <c r="D17" t="s">
        <v>47</v>
      </c>
      <c r="E17" t="s">
        <v>102</v>
      </c>
      <c r="F17" t="s">
        <v>60</v>
      </c>
      <c r="G17" t="s">
        <v>91</v>
      </c>
      <c r="H17" t="s">
        <v>51</v>
      </c>
      <c r="I17" t="s">
        <v>51</v>
      </c>
      <c r="J17" t="s">
        <v>52</v>
      </c>
      <c r="K17" t="s">
        <v>51</v>
      </c>
      <c r="L17" t="s">
        <v>51</v>
      </c>
      <c r="M17">
        <v>0</v>
      </c>
      <c r="N17">
        <v>191</v>
      </c>
      <c r="O17">
        <v>191</v>
      </c>
      <c r="P17">
        <v>8.9480000000000004</v>
      </c>
      <c r="Q17">
        <v>9.7170000000000005</v>
      </c>
      <c r="R17">
        <v>415</v>
      </c>
      <c r="S17">
        <v>1760</v>
      </c>
      <c r="T17">
        <v>0.23599999999999999</v>
      </c>
      <c r="U17">
        <v>1.639</v>
      </c>
      <c r="V17">
        <v>0</v>
      </c>
      <c r="W17">
        <v>0</v>
      </c>
      <c r="X17">
        <v>0.502</v>
      </c>
      <c r="Y17">
        <v>16.818000000000001</v>
      </c>
      <c r="Z17">
        <v>12.5</v>
      </c>
      <c r="AA17">
        <v>18.864000000000001</v>
      </c>
      <c r="AB17">
        <v>2.3860000000000001</v>
      </c>
      <c r="AC17">
        <v>2.8410000000000002</v>
      </c>
      <c r="AD17">
        <v>24.096</v>
      </c>
      <c r="AE17">
        <v>10.843</v>
      </c>
      <c r="AF17">
        <v>40.963999999999999</v>
      </c>
      <c r="AG17">
        <v>7.2290000000000001</v>
      </c>
      <c r="AH17">
        <v>10.542</v>
      </c>
      <c r="AI17">
        <v>7.1589999999999998</v>
      </c>
      <c r="AJ17">
        <v>3.4660000000000002</v>
      </c>
      <c r="AK17">
        <v>7.2160000000000002</v>
      </c>
      <c r="AL17">
        <v>2.1019999999999999</v>
      </c>
      <c r="AM17">
        <v>8.4090000000000007</v>
      </c>
      <c r="AN17">
        <v>15.398</v>
      </c>
      <c r="AO17">
        <v>0.89200000000000002</v>
      </c>
      <c r="AP17">
        <v>0.88400000000000001</v>
      </c>
      <c r="AQ17">
        <v>816</v>
      </c>
      <c r="AR17">
        <v>923</v>
      </c>
      <c r="AS17">
        <v>18</v>
      </c>
      <c r="AT17">
        <v>7</v>
      </c>
    </row>
    <row r="18" spans="1:46" ht="15" customHeight="1">
      <c r="A18" s="3" t="s">
        <v>101</v>
      </c>
      <c r="B18" s="3"/>
      <c r="C18" t="s">
        <v>100</v>
      </c>
      <c r="D18" t="s">
        <v>47</v>
      </c>
      <c r="E18" t="s">
        <v>99</v>
      </c>
      <c r="F18" t="s">
        <v>60</v>
      </c>
      <c r="G18" t="s">
        <v>91</v>
      </c>
      <c r="H18" t="s">
        <v>51</v>
      </c>
      <c r="I18" t="s">
        <v>51</v>
      </c>
      <c r="J18" t="s">
        <v>52</v>
      </c>
      <c r="K18" t="s">
        <v>51</v>
      </c>
      <c r="L18" t="s">
        <v>51</v>
      </c>
      <c r="M18">
        <v>0</v>
      </c>
      <c r="N18">
        <v>84</v>
      </c>
      <c r="O18">
        <v>84</v>
      </c>
      <c r="P18">
        <v>8.452</v>
      </c>
      <c r="Q18">
        <v>9.0709999999999997</v>
      </c>
      <c r="R18">
        <v>273</v>
      </c>
      <c r="S18">
        <v>736</v>
      </c>
      <c r="T18">
        <v>0.371</v>
      </c>
      <c r="U18">
        <v>1.583</v>
      </c>
      <c r="V18">
        <v>0</v>
      </c>
      <c r="W18">
        <v>0</v>
      </c>
      <c r="X18">
        <v>0.48499999999999999</v>
      </c>
      <c r="Y18">
        <v>19.158000000000001</v>
      </c>
      <c r="Z18">
        <v>12.057</v>
      </c>
      <c r="AA18">
        <v>18.885999999999999</v>
      </c>
      <c r="AB18">
        <v>2.5819999999999999</v>
      </c>
      <c r="AC18">
        <v>2.9889999999999999</v>
      </c>
      <c r="AD18">
        <v>23.741</v>
      </c>
      <c r="AE18">
        <v>9.3529999999999998</v>
      </c>
      <c r="AF18">
        <v>27.338000000000001</v>
      </c>
      <c r="AG18">
        <v>12.95</v>
      </c>
      <c r="AH18">
        <v>10.071999999999999</v>
      </c>
      <c r="AI18">
        <v>8.016</v>
      </c>
      <c r="AJ18">
        <v>3.5329999999999999</v>
      </c>
      <c r="AK18">
        <v>6.9290000000000003</v>
      </c>
      <c r="AL18">
        <v>1.087</v>
      </c>
      <c r="AM18">
        <v>10.734</v>
      </c>
      <c r="AN18">
        <v>11.821</v>
      </c>
      <c r="AO18">
        <v>1.014</v>
      </c>
      <c r="AP18">
        <v>0.98299999999999998</v>
      </c>
      <c r="AQ18">
        <v>357</v>
      </c>
      <c r="AR18">
        <v>363</v>
      </c>
      <c r="AS18">
        <v>8</v>
      </c>
      <c r="AT18">
        <v>5</v>
      </c>
    </row>
    <row r="19" spans="1:46" ht="15" customHeight="1">
      <c r="A19" s="3" t="s">
        <v>98</v>
      </c>
      <c r="B19" s="3"/>
      <c r="C19" t="s">
        <v>95</v>
      </c>
      <c r="D19" t="s">
        <v>47</v>
      </c>
      <c r="E19" t="s">
        <v>97</v>
      </c>
      <c r="F19" t="s">
        <v>49</v>
      </c>
      <c r="G19" t="s">
        <v>91</v>
      </c>
      <c r="H19" t="s">
        <v>51</v>
      </c>
      <c r="I19" t="s">
        <v>51</v>
      </c>
      <c r="J19" t="s">
        <v>52</v>
      </c>
      <c r="K19" t="s">
        <v>51</v>
      </c>
      <c r="L19" t="s">
        <v>51</v>
      </c>
      <c r="M19">
        <v>0</v>
      </c>
      <c r="N19">
        <v>106</v>
      </c>
      <c r="O19">
        <v>106</v>
      </c>
      <c r="P19">
        <v>11.16</v>
      </c>
      <c r="Q19">
        <v>12.132</v>
      </c>
      <c r="R19">
        <v>324</v>
      </c>
      <c r="S19">
        <v>1201</v>
      </c>
      <c r="T19">
        <v>0.27</v>
      </c>
      <c r="U19">
        <v>1.7450000000000001</v>
      </c>
      <c r="V19">
        <v>0.23899999999999999</v>
      </c>
      <c r="W19">
        <v>1</v>
      </c>
      <c r="X19">
        <v>0.51800000000000002</v>
      </c>
      <c r="Y19">
        <v>17.484999999999999</v>
      </c>
      <c r="Z19">
        <v>12.856999999999999</v>
      </c>
      <c r="AA19">
        <v>17.068999999999999</v>
      </c>
      <c r="AB19">
        <v>1.7490000000000001</v>
      </c>
      <c r="AC19">
        <v>2.0819999999999999</v>
      </c>
      <c r="AD19">
        <v>2.927</v>
      </c>
      <c r="AE19">
        <v>14.634</v>
      </c>
      <c r="AF19">
        <v>57.073</v>
      </c>
      <c r="AG19">
        <v>4.3899999999999997</v>
      </c>
      <c r="AH19">
        <v>17.073</v>
      </c>
      <c r="AI19">
        <v>8.41</v>
      </c>
      <c r="AJ19">
        <v>3.6640000000000001</v>
      </c>
      <c r="AK19">
        <v>8.9090000000000007</v>
      </c>
      <c r="AL19">
        <v>1.0820000000000001</v>
      </c>
      <c r="AM19">
        <v>8.9090000000000007</v>
      </c>
      <c r="AN19">
        <v>12.49</v>
      </c>
      <c r="AO19">
        <v>1.024</v>
      </c>
      <c r="AP19">
        <v>0.92500000000000004</v>
      </c>
      <c r="AQ19">
        <v>566</v>
      </c>
      <c r="AR19">
        <v>612</v>
      </c>
      <c r="AS19">
        <v>27</v>
      </c>
      <c r="AT19">
        <v>15</v>
      </c>
    </row>
    <row r="20" spans="1:46" ht="15" customHeight="1">
      <c r="A20" s="3" t="s">
        <v>96</v>
      </c>
      <c r="B20" s="3"/>
      <c r="C20" t="s">
        <v>95</v>
      </c>
      <c r="D20" t="s">
        <v>47</v>
      </c>
      <c r="E20" t="s">
        <v>59</v>
      </c>
      <c r="F20" t="s">
        <v>60</v>
      </c>
      <c r="G20" t="s">
        <v>91</v>
      </c>
      <c r="H20" t="s">
        <v>51</v>
      </c>
      <c r="I20" t="s">
        <v>51</v>
      </c>
      <c r="J20" t="s">
        <v>52</v>
      </c>
      <c r="K20" t="s">
        <v>51</v>
      </c>
      <c r="L20" t="s">
        <v>51</v>
      </c>
      <c r="M20">
        <v>0</v>
      </c>
      <c r="N20">
        <v>157</v>
      </c>
      <c r="O20">
        <v>157</v>
      </c>
      <c r="P20">
        <v>10.172000000000001</v>
      </c>
      <c r="Q20">
        <v>11.102</v>
      </c>
      <c r="R20">
        <v>450</v>
      </c>
      <c r="S20">
        <v>1637</v>
      </c>
      <c r="T20">
        <v>0.27500000000000002</v>
      </c>
      <c r="U20">
        <v>1.752</v>
      </c>
      <c r="V20">
        <v>0</v>
      </c>
      <c r="W20">
        <v>16</v>
      </c>
      <c r="X20">
        <v>0.496</v>
      </c>
      <c r="Y20">
        <v>17.41</v>
      </c>
      <c r="Z20">
        <v>14.385999999999999</v>
      </c>
      <c r="AA20">
        <v>18.204000000000001</v>
      </c>
      <c r="AB20">
        <v>3.177</v>
      </c>
      <c r="AC20">
        <v>1.649</v>
      </c>
      <c r="AD20">
        <v>23.826000000000001</v>
      </c>
      <c r="AE20">
        <v>17.785</v>
      </c>
      <c r="AF20">
        <v>38.591000000000001</v>
      </c>
      <c r="AG20">
        <v>9.7319999999999993</v>
      </c>
      <c r="AH20">
        <v>16.443000000000001</v>
      </c>
      <c r="AI20">
        <v>8.125</v>
      </c>
      <c r="AJ20">
        <v>4.8869999999999996</v>
      </c>
      <c r="AK20">
        <v>7.88</v>
      </c>
      <c r="AL20">
        <v>2.871</v>
      </c>
      <c r="AM20">
        <v>7.5750000000000002</v>
      </c>
      <c r="AN20">
        <v>13.867000000000001</v>
      </c>
      <c r="AO20">
        <v>0.95599999999999996</v>
      </c>
      <c r="AP20">
        <v>0.97699999999999998</v>
      </c>
      <c r="AQ20">
        <v>792</v>
      </c>
      <c r="AR20">
        <v>811</v>
      </c>
      <c r="AS20">
        <v>28</v>
      </c>
      <c r="AT20">
        <v>18</v>
      </c>
    </row>
    <row r="21" spans="1:46" ht="15" customHeight="1">
      <c r="A21" s="3" t="s">
        <v>94</v>
      </c>
      <c r="B21" s="3"/>
      <c r="C21" t="s">
        <v>93</v>
      </c>
      <c r="D21" t="s">
        <v>47</v>
      </c>
      <c r="E21" t="s">
        <v>92</v>
      </c>
      <c r="F21" t="s">
        <v>49</v>
      </c>
      <c r="G21" t="s">
        <v>91</v>
      </c>
      <c r="H21" t="s">
        <v>51</v>
      </c>
      <c r="I21" t="s">
        <v>51</v>
      </c>
      <c r="J21" t="s">
        <v>52</v>
      </c>
      <c r="K21" t="s">
        <v>51</v>
      </c>
      <c r="L21" t="s">
        <v>51</v>
      </c>
      <c r="M21">
        <v>0</v>
      </c>
      <c r="N21">
        <v>310</v>
      </c>
      <c r="O21">
        <v>310</v>
      </c>
      <c r="P21">
        <v>8.7579999999999991</v>
      </c>
      <c r="Q21">
        <v>9.452</v>
      </c>
      <c r="R21">
        <v>514</v>
      </c>
      <c r="S21">
        <v>2779</v>
      </c>
      <c r="T21">
        <v>0.185</v>
      </c>
      <c r="U21">
        <v>1.6160000000000001</v>
      </c>
      <c r="V21">
        <v>3.5000000000000003E-2</v>
      </c>
      <c r="W21">
        <v>0</v>
      </c>
      <c r="X21">
        <v>0.48</v>
      </c>
      <c r="Y21">
        <v>18.495999999999999</v>
      </c>
      <c r="Z21">
        <v>12.84</v>
      </c>
      <c r="AA21">
        <v>18.675999999999998</v>
      </c>
      <c r="AB21">
        <v>2.339</v>
      </c>
      <c r="AC21">
        <v>2.6269999999999998</v>
      </c>
      <c r="AD21">
        <v>8.6709999999999994</v>
      </c>
      <c r="AE21">
        <v>15.414</v>
      </c>
      <c r="AF21">
        <v>57.225000000000001</v>
      </c>
      <c r="AG21">
        <v>5.78</v>
      </c>
      <c r="AH21">
        <v>9.827</v>
      </c>
      <c r="AI21">
        <v>7.665</v>
      </c>
      <c r="AJ21">
        <v>3.4180000000000001</v>
      </c>
      <c r="AK21">
        <v>5.5780000000000003</v>
      </c>
      <c r="AL21">
        <v>1.4750000000000001</v>
      </c>
      <c r="AM21">
        <v>7.7009999999999996</v>
      </c>
      <c r="AN21">
        <v>15.005000000000001</v>
      </c>
      <c r="AO21">
        <v>0.99</v>
      </c>
      <c r="AP21">
        <v>0.90400000000000003</v>
      </c>
      <c r="AQ21">
        <v>1282</v>
      </c>
      <c r="AR21">
        <v>1418</v>
      </c>
      <c r="AS21">
        <v>24</v>
      </c>
      <c r="AT21">
        <v>17</v>
      </c>
    </row>
    <row r="27" spans="1:46" ht="15" customHeight="1">
      <c r="M27" t="s">
        <v>88</v>
      </c>
      <c r="N27">
        <f>AVERAGEIF($G$2:$G$11,"Broca",N2:N11)</f>
        <v>127.6</v>
      </c>
      <c r="O27">
        <f>AVERAGEIF($G$2:$G$11,"Broca",O2:O11)</f>
        <v>126.8</v>
      </c>
      <c r="P27">
        <f>AVERAGEIF($G$2:$G$11,"Broca",P2:P11)</f>
        <v>3.3761999999999999</v>
      </c>
      <c r="Q27">
        <f>AVERAGEIF($G$2:$G$11,"Broca",Q2:Q11)</f>
        <v>3.5160000000000005</v>
      </c>
      <c r="R27">
        <f>AVERAGEIF($G$2:$G$11,"Broca",R2:R11)</f>
        <v>116.2</v>
      </c>
      <c r="S27">
        <f>AVERAGEIF($G$2:$G$11,"Broca",S2:S11)</f>
        <v>471.8</v>
      </c>
      <c r="T27">
        <f>AVERAGEIF($G$2:$G$11,"Broca",T2:T11)</f>
        <v>0.251</v>
      </c>
      <c r="U27">
        <f>AVERAGEIF($G$2:$G$11,"Broca",U2:U11)</f>
        <v>0.29299999999999998</v>
      </c>
      <c r="V27">
        <f>AVERAGEIF($G$2:$G$11,"Broca",V2:V11)</f>
        <v>5.8657999999999992</v>
      </c>
      <c r="W27">
        <f>AVERAGEIF($G$2:$G$11,"Broca",W2:W11)</f>
        <v>54.6</v>
      </c>
      <c r="X27">
        <f>AVERAGEIF($G$2:$G$11,"Broca",X2:X11)</f>
        <v>0.25339999999999996</v>
      </c>
      <c r="Y27">
        <f>AVERAGEIF($G$2:$G$11,"Broca",Y2:Y11)</f>
        <v>15.954399999999998</v>
      </c>
      <c r="Z27">
        <f>AVERAGEIF($G$2:$G$11,"Broca",Z2:Z11)</f>
        <v>10.714599999999999</v>
      </c>
      <c r="AA27">
        <f>AVERAGEIF($G$2:$G$11,"Broca",AA2:AA11)</f>
        <v>8.9987999999999992</v>
      </c>
      <c r="AB27">
        <f>AVERAGEIF($G$2:$G$11,"Broca",AB2:AB11)</f>
        <v>0.57940000000000003</v>
      </c>
      <c r="AC27">
        <f>AVERAGEIF($G$2:$G$11,"Broca",AC2:AC11)</f>
        <v>1.034</v>
      </c>
      <c r="AD27">
        <f>AVERAGEIF($G$2:$G$11,"Broca",AD2:AD11)</f>
        <v>25.308799999999998</v>
      </c>
      <c r="AE27">
        <f>AVERAGEIF($G$2:$G$11,"Broca",AE2:AE11)</f>
        <v>1.1960000000000002</v>
      </c>
      <c r="AF27">
        <f>AVERAGEIF($G$2:$G$11,"Broca",AF2:AF11)</f>
        <v>5.0468000000000002</v>
      </c>
      <c r="AG27">
        <f>AVERAGEIF($G$2:$G$11,"Broca",AG2:AG11)</f>
        <v>2.6348000000000003</v>
      </c>
      <c r="AH27">
        <f>AVERAGEIF($G$2:$G$11,"Broca",AH2:AH11)</f>
        <v>15.526599999999998</v>
      </c>
      <c r="AI27">
        <f>AVERAGEIF($G$2:$G$11,"Broca",AI2:AI11)</f>
        <v>0.55579999999999996</v>
      </c>
      <c r="AJ27">
        <f>AVERAGEIF($G$2:$G$11,"Broca",AJ2:AJ11)</f>
        <v>4.6411999999999995</v>
      </c>
      <c r="AK27">
        <f>AVERAGEIF($G$2:$G$11,"Broca",AK2:AK11)</f>
        <v>4.0304000000000002</v>
      </c>
      <c r="AL27">
        <f>AVERAGEIF($G$2:$G$11,"Broca",AL2:AL11)</f>
        <v>1.5728</v>
      </c>
      <c r="AM27">
        <f>AVERAGEIF($G$2:$G$11,"Broca",AM2:AM11)</f>
        <v>5.1929999999999996</v>
      </c>
      <c r="AN27">
        <f>AVERAGEIF($G$2:$G$11,"Broca",AN2:AN11)</f>
        <v>5.9698000000000002</v>
      </c>
      <c r="AO27">
        <f>AVERAGEIF($G$2:$G$11,"Broca",AO2:AO11)</f>
        <v>3.2902</v>
      </c>
      <c r="AP27">
        <f>AVERAGEIF($G$2:$G$11,"Broca",AP2:AP11)</f>
        <v>0.62419999999999998</v>
      </c>
      <c r="AQ27">
        <f>AVERAGEIF($G$2:$G$11,"Broca",AQ2:AQ11)</f>
        <v>176.8</v>
      </c>
      <c r="AR27">
        <f>AVERAGEIF($G$2:$G$11,"Broca",AR2:AR11)</f>
        <v>255.8</v>
      </c>
      <c r="AS27">
        <f>AVERAGEIF($G$2:$G$11,"Broca",AS2:AS11)</f>
        <v>12.6</v>
      </c>
      <c r="AT27">
        <f>SUMIF($G$2:$G$11,"Broca",AT2:AT11)</f>
        <v>93</v>
      </c>
    </row>
    <row r="28" spans="1:46" ht="15" customHeight="1">
      <c r="M28" t="s">
        <v>87</v>
      </c>
      <c r="N28">
        <f>AVERAGEIF($G$2:$G$11,"Wernicke", N2:N11)</f>
        <v>245.8</v>
      </c>
      <c r="O28">
        <f>AVERAGEIF($G$2:$G$11,"Wernicke", O2:O11)</f>
        <v>241.2</v>
      </c>
      <c r="P28">
        <f>AVERAGEIF($G$2:$G$11,"Wernicke", P2:P11)</f>
        <v>7.1261999999999999</v>
      </c>
      <c r="Q28">
        <f>AVERAGEIF($G$2:$G$11,"Wernicke", Q2:Q11)</f>
        <v>7.7152000000000003</v>
      </c>
      <c r="R28">
        <f>AVERAGEIF($G$2:$G$11,"Wernicke", R2:R11)</f>
        <v>246.6</v>
      </c>
      <c r="S28">
        <f>AVERAGEIF($G$2:$G$11,"Wernicke", S2:S11)</f>
        <v>1686.4</v>
      </c>
      <c r="T28">
        <f>AVERAGEIF($G$2:$G$11,"Wernicke", T2:T11)</f>
        <v>0.15140000000000001</v>
      </c>
      <c r="U28">
        <f>AVERAGEIF($G$2:$G$11,"Wernicke", U2:U11)</f>
        <v>1.1792</v>
      </c>
      <c r="V28">
        <f>AVERAGEIF($G$2:$G$11,"Wernicke", V2:V11)</f>
        <v>3.8645999999999994</v>
      </c>
      <c r="W28">
        <f>AVERAGEIF($G$2:$G$11,"Wernicke", W2:W11)</f>
        <v>76.400000000000006</v>
      </c>
      <c r="X28">
        <f>AVERAGEIF($G$2:$G$11,"Wernicke", X2:X11)</f>
        <v>0.39039999999999997</v>
      </c>
      <c r="Y28">
        <f>AVERAGEIF($G$2:$G$11,"Wernicke", Y2:Y11)</f>
        <v>8.8979999999999997</v>
      </c>
      <c r="Z28">
        <f>AVERAGEIF($G$2:$G$11,"Wernicke", Z2:Z11)</f>
        <v>23.019799999999996</v>
      </c>
      <c r="AA28">
        <f>AVERAGEIF($G$2:$G$11,"Wernicke", AA2:AA11)</f>
        <v>16.685200000000002</v>
      </c>
      <c r="AB28">
        <f>AVERAGEIF($G$2:$G$11,"Wernicke", AB2:AB11)</f>
        <v>2.8502000000000001</v>
      </c>
      <c r="AC28">
        <f>AVERAGEIF($G$2:$G$11,"Wernicke", AC2:AC11)</f>
        <v>2.9543999999999997</v>
      </c>
      <c r="AD28">
        <f>AVERAGEIF($G$2:$G$11,"Wernicke", AD2:AD11)</f>
        <v>24.341999999999999</v>
      </c>
      <c r="AE28">
        <f>AVERAGEIF($G$2:$G$11,"Wernicke", AE2:AE11)</f>
        <v>7.6912000000000003</v>
      </c>
      <c r="AF28">
        <f>AVERAGEIF($G$2:$G$11,"Wernicke", AF2:AF11)</f>
        <v>21.927799999999998</v>
      </c>
      <c r="AG28">
        <f>AVERAGEIF($G$2:$G$11,"Wernicke", AG2:AG11)</f>
        <v>3.8537999999999997</v>
      </c>
      <c r="AH28">
        <f>AVERAGEIF($G$2:$G$11,"Wernicke", AH2:AH11)</f>
        <v>20.641999999999999</v>
      </c>
      <c r="AI28">
        <f>AVERAGEIF($G$2:$G$11,"Wernicke", AI2:AI11)</f>
        <v>5.4601999999999995</v>
      </c>
      <c r="AJ28">
        <f>AVERAGEIF($G$2:$G$11,"Wernicke", AJ2:AJ11)</f>
        <v>3.0900000000000003</v>
      </c>
      <c r="AK28">
        <f>AVERAGEIF($G$2:$G$11,"Wernicke", AK2:AK11)</f>
        <v>6.0136000000000003</v>
      </c>
      <c r="AL28">
        <f>AVERAGEIF($G$2:$G$11,"Wernicke", AL2:AL11)</f>
        <v>1.6707999999999998</v>
      </c>
      <c r="AM28">
        <f>AVERAGEIF($G$2:$G$11,"Wernicke", AM2:AM11)</f>
        <v>6.3980000000000006</v>
      </c>
      <c r="AN28">
        <f>AVERAGEIF($G$2:$G$11,"Wernicke", AN2:AN11)</f>
        <v>18.477</v>
      </c>
      <c r="AO28">
        <f>AVERAGEIF($G$2:$G$11,"Wernicke", AO2:AO11)</f>
        <v>0.53900000000000003</v>
      </c>
      <c r="AP28">
        <f>AVERAGEIF($G$2:$G$11,"Wernicke", AP2:AP11)</f>
        <v>0.5643999999999999</v>
      </c>
      <c r="AQ28">
        <f>AVERAGEIF($G$2:$G$11,"Wernicke", AQ2:AQ11)</f>
        <v>594.4</v>
      </c>
      <c r="AR28">
        <f>AVERAGEIF($G$2:$G$11,"Wernicke", AR2:AR11)</f>
        <v>1026.4000000000001</v>
      </c>
      <c r="AS28">
        <f>AVERAGEIF($G$2:$G$11,"Wernicke", AS2:AS11)</f>
        <v>47.2</v>
      </c>
      <c r="AT28">
        <f>AVERAGEIF($G$2:$G$11,"Wernicke", AT2:AT11)</f>
        <v>55.4</v>
      </c>
    </row>
    <row r="29" spans="1:46" ht="15" customHeight="1">
      <c r="M29" t="s">
        <v>89</v>
      </c>
      <c r="N29">
        <f>AVERAGEIF($G$2:$G$12,"Generic",N2:N21)</f>
        <v>157</v>
      </c>
      <c r="O29">
        <f>AVERAGEIF($G$2:$G$12,"Generic",O2:O21)</f>
        <v>157</v>
      </c>
      <c r="P29">
        <f>AVERAGEIF($G$2:$G$12,"Generic",P2:P12)</f>
        <v>4.07</v>
      </c>
      <c r="Q29">
        <f>AVERAGEIF($G$2:$G$12,"Generic",Q2:Q12)</f>
        <v>4.3310000000000004</v>
      </c>
      <c r="R29">
        <f>AVERAGEIF($G$2:$G$12,"Generic",R2:R12)</f>
        <v>307</v>
      </c>
      <c r="S29">
        <f>AVERAGEIF($G$2:$G$12,"Generic",S2:S12)</f>
        <v>644</v>
      </c>
      <c r="T29">
        <f>AVERAGEIF($G$2:$G$12,"Generic",T2:T12)</f>
        <v>0.47699999999999998</v>
      </c>
      <c r="U29" t="e">
        <f>AVERAGEIF($G$2:$G$12,"Generic",U2:U12)</f>
        <v>#DIV/0!</v>
      </c>
      <c r="V29">
        <f>AVERAGEIF($G$2:$G$12,"Generic",V2:V12)</f>
        <v>0.54800000000000004</v>
      </c>
      <c r="W29">
        <f>AVERAGEIF($G$2:$G$12,"Generic",W2:W12)</f>
        <v>0</v>
      </c>
      <c r="X29">
        <f>AVERAGEIF($G$2:$G$12,"Generic",X2:X12)</f>
        <v>0</v>
      </c>
      <c r="Y29">
        <f>AVERAGEIF($G$2:$G$12,"Generic",Y2:Y12)</f>
        <v>0.373</v>
      </c>
      <c r="Z29">
        <f>AVERAGEIF($G$2:$G$12,"Generic",Z2:Z12)</f>
        <v>53.726999999999997</v>
      </c>
      <c r="AA29">
        <f>AVERAGEIF($G$2:$G$12,"Generic",AA2:AA12)</f>
        <v>3.1789999999999998</v>
      </c>
      <c r="AB29">
        <f>AVERAGEIF($G$2:$G$12,"Generic",AB2:AB12)</f>
        <v>15.839</v>
      </c>
      <c r="AC29">
        <f>AVERAGEIF($G$2:$G$12,"Generic",AC2:AC12)</f>
        <v>0</v>
      </c>
      <c r="AD29">
        <f>AVERAGEIF($G$2:$G$12,"Generic",AD2:AD12)</f>
        <v>0.77600000000000002</v>
      </c>
      <c r="AE29">
        <f>AVERAGEIF($G$2:$G$12,"Generic",AE2:AE12)</f>
        <v>27.451000000000001</v>
      </c>
      <c r="AF29">
        <f>AVERAGEIF($G$2:$G$12,"Generic",AF2:AF12)</f>
        <v>0</v>
      </c>
      <c r="AG29">
        <f>AVERAGEIF($G$2:$G$12,"Generic",AG2:AG12)</f>
        <v>14.706</v>
      </c>
      <c r="AH29">
        <f>AVERAGEIF($G$2:$G$12,"Generic",AH2:AH12)</f>
        <v>3.9220000000000002</v>
      </c>
      <c r="AI29">
        <f>AVERAGEIF($G$2:$G$12,"Generic",AI2:AI12)</f>
        <v>11.765000000000001</v>
      </c>
      <c r="AJ29">
        <f>AVERAGEIF($G$2:$G$12,"Generic",AJ2:AJ12)</f>
        <v>4.0369999999999999</v>
      </c>
      <c r="AK29">
        <f>AVERAGEIF($G$2:$G$12,"Generic",AK2:AK12)</f>
        <v>5.9009999999999998</v>
      </c>
      <c r="AL29">
        <f>AVERAGEIF($G$2:$G$12,"Generic",AL2:AL12)</f>
        <v>7.9189999999999996</v>
      </c>
      <c r="AM29">
        <f>AVERAGEIF($G$2:$G$12,"Generic",AM2:AM12)</f>
        <v>0.155</v>
      </c>
      <c r="AN29">
        <f>AVERAGEIF($G$2:$G$12,"Generic",AN2:AN12)</f>
        <v>2.0190000000000001</v>
      </c>
      <c r="AO29">
        <f>AVERAGEIF($G$2:$G$12,"Generic",AO2:AO12)</f>
        <v>3.8820000000000001</v>
      </c>
      <c r="AP29">
        <f>AVERAGEIF($G$2:$G$12,"Generic",AP2:AP12)</f>
        <v>3.3919999999999999</v>
      </c>
    </row>
    <row r="30" spans="1:46" ht="15" customHeight="1">
      <c r="M30" t="s">
        <v>107</v>
      </c>
      <c r="N30">
        <f>AVERAGEIF($G$2:$G$21,"Control",N2:N21)</f>
        <v>161.83333333333334</v>
      </c>
      <c r="O30">
        <f t="shared" ref="O30:AP30" si="0">AVERAGEIF($G$2:$G$21,"Control",O2:O21)</f>
        <v>161.83333333333334</v>
      </c>
      <c r="P30">
        <f>AVERAGEIF($G$2:$G$21,"Control",P2:P21)</f>
        <v>9.6994999999999987</v>
      </c>
      <c r="Q30">
        <f t="shared" si="0"/>
        <v>10.527499999999998</v>
      </c>
      <c r="R30">
        <f t="shared" si="0"/>
        <v>399.5</v>
      </c>
      <c r="S30">
        <f t="shared" si="0"/>
        <v>1574.5</v>
      </c>
      <c r="T30">
        <f t="shared" si="0"/>
        <v>0.27550000000000002</v>
      </c>
      <c r="U30">
        <f t="shared" si="0"/>
        <v>1.6696666666666669</v>
      </c>
      <c r="V30">
        <f t="shared" si="0"/>
        <v>4.5666666666666668E-2</v>
      </c>
      <c r="W30">
        <f t="shared" si="0"/>
        <v>2.8333333333333335</v>
      </c>
      <c r="X30">
        <f t="shared" si="0"/>
        <v>0.49516666666666659</v>
      </c>
      <c r="Y30">
        <f t="shared" si="0"/>
        <v>18.205333333333332</v>
      </c>
      <c r="Z30">
        <f t="shared" si="0"/>
        <v>13.163333333333334</v>
      </c>
      <c r="AA30">
        <f t="shared" si="0"/>
        <v>18.131666666666668</v>
      </c>
      <c r="AB30">
        <f t="shared" si="0"/>
        <v>2.5011666666666668</v>
      </c>
      <c r="AC30">
        <f t="shared" si="0"/>
        <v>2.218666666666667</v>
      </c>
      <c r="AD30">
        <f t="shared" si="0"/>
        <v>17.897333333333336</v>
      </c>
      <c r="AE30">
        <f t="shared" si="0"/>
        <v>12.361499999999999</v>
      </c>
      <c r="AF30">
        <f t="shared" si="0"/>
        <v>42.786166666666674</v>
      </c>
      <c r="AG30">
        <f t="shared" si="0"/>
        <v>8.7270000000000003</v>
      </c>
      <c r="AH30">
        <f t="shared" si="0"/>
        <v>13.071833333333332</v>
      </c>
      <c r="AI30">
        <f t="shared" si="0"/>
        <v>7.9243333333333332</v>
      </c>
      <c r="AJ30">
        <f t="shared" si="0"/>
        <v>4.0108333333333333</v>
      </c>
      <c r="AK30">
        <f t="shared" si="0"/>
        <v>7.0473333333333343</v>
      </c>
      <c r="AL30">
        <f t="shared" si="0"/>
        <v>1.6234999999999999</v>
      </c>
      <c r="AM30">
        <f t="shared" si="0"/>
        <v>9.0205000000000002</v>
      </c>
      <c r="AN30">
        <f t="shared" si="0"/>
        <v>13.341666666666667</v>
      </c>
      <c r="AO30">
        <f t="shared" si="0"/>
        <v>1.0063333333333333</v>
      </c>
      <c r="AP30">
        <f t="shared" si="0"/>
        <v>0.93433333333333346</v>
      </c>
    </row>
  </sheetData>
  <autoFilter ref="A1:AT11" xr:uid="{CCC29546-9928-44F8-BA92-163A393956D5}">
    <sortState xmlns:xlrd2="http://schemas.microsoft.com/office/spreadsheetml/2017/richdata2" ref="A2:AT11">
      <sortCondition ref="G1:G11"/>
    </sortState>
  </autoFilter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Jackson Knepper</cp:lastModifiedBy>
  <dcterms:created xsi:type="dcterms:W3CDTF">2025-08-22T22:17:42Z</dcterms:created>
  <dcterms:modified xsi:type="dcterms:W3CDTF">2025-09-24T19:46:00Z</dcterms:modified>
</cp:coreProperties>
</file>