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D:\CV\jp\"/>
    </mc:Choice>
  </mc:AlternateContent>
  <xr:revisionPtr revIDLastSave="0" documentId="13_ncr:1_{2223848C-C132-41F5-98AF-A379E099A57A}" xr6:coauthVersionLast="46" xr6:coauthVersionMax="46" xr10:uidLastSave="{00000000-0000-0000-0000-000000000000}"/>
  <bookViews>
    <workbookView xWindow="-108" yWindow="-108" windowWidth="23256" windowHeight="12456" xr2:uid="{00000000-000D-0000-FFFF-FFFF00000000}"/>
  </bookViews>
  <sheets>
    <sheet name="入力欄" sheetId="8" r:id="rId1"/>
    <sheet name="履歴書" sheetId="10" r:id="rId2"/>
    <sheet name="【提出用】" sheetId="16" state="hidden" r:id="rId3"/>
    <sheet name="【提出用・年収無し】" sheetId="17" state="hidden" r:id="rId4"/>
    <sheet name="【CLIP用】" sheetId="18" state="hidden" r:id="rId5"/>
  </sheets>
  <definedNames>
    <definedName name="_xlnm.Print_Area" localSheetId="4">【CLIP用】!$A$1:$AF$62</definedName>
    <definedName name="_xlnm.Print_Area" localSheetId="2">【提出用】!$A$1:$AF$62</definedName>
    <definedName name="_xlnm.Print_Area" localSheetId="3">【提出用・年収無し】!$A$1:$AF$62</definedName>
    <definedName name="_xlnm.Print_Area" localSheetId="1">履歴書!$A$1:$AF$63</definedName>
    <definedName name="Z_C85CA1FF_BEC6_465F_BE85_22B8FCC780F3_.wvu.Cols" localSheetId="4" hidden="1">【CLIP用】!#REF!</definedName>
    <definedName name="Z_C85CA1FF_BEC6_465F_BE85_22B8FCC780F3_.wvu.Cols" localSheetId="2" hidden="1">【提出用】!#REF!</definedName>
    <definedName name="Z_C85CA1FF_BEC6_465F_BE85_22B8FCC780F3_.wvu.Cols" localSheetId="3" hidden="1">【提出用・年収無し】!#REF!</definedName>
    <definedName name="Z_C85CA1FF_BEC6_465F_BE85_22B8FCC780F3_.wvu.Cols" localSheetId="1" hidden="1">履歴書!#REF!</definedName>
    <definedName name="Z_C85CA1FF_BEC6_465F_BE85_22B8FCC780F3_.wvu.PrintArea" localSheetId="4" hidden="1">【CLIP用】!$A$1:$AG$57</definedName>
    <definedName name="Z_C85CA1FF_BEC6_465F_BE85_22B8FCC780F3_.wvu.PrintArea" localSheetId="2" hidden="1">【提出用】!$A$1:$AG$57</definedName>
    <definedName name="Z_C85CA1FF_BEC6_465F_BE85_22B8FCC780F3_.wvu.PrintArea" localSheetId="3" hidden="1">【提出用・年収無し】!$A$1:$AG$57</definedName>
    <definedName name="Z_C85CA1FF_BEC6_465F_BE85_22B8FCC780F3_.wvu.PrintArea" localSheetId="1" hidden="1">履歴書!$A$1:$AG$57</definedName>
  </definedNames>
  <calcPr calcId="191029"/>
  <customWorkbookViews>
    <customWorkbookView name="河合大輔 - 個人用ビュー" guid="{C85CA1FF-BEC6-465F-BE85-22B8FCC780F3}" mergeInterval="0" personalView="1" maximized="1" windowWidth="1020" windowHeight="609" activeSheetId="1"/>
  </customWorkbookViews>
</workbook>
</file>

<file path=xl/calcChain.xml><?xml version="1.0" encoding="utf-8"?>
<calcChain xmlns="http://schemas.openxmlformats.org/spreadsheetml/2006/main">
  <c r="M57" i="10" l="1"/>
  <c r="E34" i="10" l="1"/>
  <c r="T38" i="10"/>
  <c r="J38" i="10"/>
  <c r="C41" i="10"/>
  <c r="L7" i="10" l="1"/>
  <c r="L7" i="18" s="1"/>
  <c r="C40" i="18"/>
  <c r="M40" i="16"/>
  <c r="F39" i="17"/>
  <c r="A21" i="10"/>
  <c r="A21" i="16" s="1"/>
  <c r="D22" i="17"/>
  <c r="D23" i="16"/>
  <c r="D24" i="17"/>
  <c r="B8" i="18"/>
  <c r="F5" i="10"/>
  <c r="F5" i="16" s="1"/>
  <c r="L5" i="18"/>
  <c r="L5" i="17"/>
  <c r="B5" i="16"/>
  <c r="C37" i="10"/>
  <c r="C36" i="17" s="1"/>
  <c r="I56" i="16"/>
  <c r="C23" i="8"/>
  <c r="E23" i="8"/>
  <c r="E9" i="18"/>
  <c r="C34" i="18"/>
  <c r="C34" i="16"/>
  <c r="J5" i="10"/>
  <c r="J5" i="18" s="1"/>
  <c r="A1" i="18"/>
  <c r="AB3" i="18"/>
  <c r="AD3" i="18"/>
  <c r="AF3" i="18"/>
  <c r="A4" i="18"/>
  <c r="J4" i="18"/>
  <c r="L4" i="18"/>
  <c r="T4" i="18"/>
  <c r="A5" i="18"/>
  <c r="N5" i="18"/>
  <c r="P5" i="18"/>
  <c r="R5" i="18"/>
  <c r="T5" i="18"/>
  <c r="Q6" i="18"/>
  <c r="S6" i="18"/>
  <c r="T6" i="18"/>
  <c r="A7" i="18"/>
  <c r="D7" i="18"/>
  <c r="G7" i="18"/>
  <c r="T7" i="18"/>
  <c r="T8" i="18"/>
  <c r="A9" i="18"/>
  <c r="S9" i="18"/>
  <c r="T9" i="18"/>
  <c r="A11" i="18"/>
  <c r="A12" i="18"/>
  <c r="D12" i="18"/>
  <c r="G12" i="18"/>
  <c r="A17" i="18"/>
  <c r="A19" i="18"/>
  <c r="Q19" i="18"/>
  <c r="A20" i="18"/>
  <c r="D20" i="18"/>
  <c r="Q20" i="18"/>
  <c r="R20" i="18"/>
  <c r="AA20" i="18"/>
  <c r="AB20" i="18"/>
  <c r="AF20" i="18"/>
  <c r="R21" i="18"/>
  <c r="V21" i="18"/>
  <c r="W21" i="18"/>
  <c r="AA21" i="18"/>
  <c r="AB21" i="18"/>
  <c r="AF21" i="18"/>
  <c r="R22" i="18"/>
  <c r="Z22" i="18"/>
  <c r="R23" i="18"/>
  <c r="Z23" i="18"/>
  <c r="R24" i="18"/>
  <c r="Z24" i="18"/>
  <c r="R25" i="18"/>
  <c r="Z25" i="18"/>
  <c r="A26" i="18"/>
  <c r="L26" i="18"/>
  <c r="Q26" i="18"/>
  <c r="A28" i="18"/>
  <c r="A29" i="18"/>
  <c r="L29" i="18"/>
  <c r="W29" i="18"/>
  <c r="L31" i="18"/>
  <c r="A32" i="18"/>
  <c r="A33" i="18"/>
  <c r="J33" i="18"/>
  <c r="P33" i="18"/>
  <c r="Q33" i="18"/>
  <c r="A34" i="18"/>
  <c r="A36" i="18"/>
  <c r="J36" i="18"/>
  <c r="T36" i="18"/>
  <c r="AD36" i="18"/>
  <c r="L37" i="18"/>
  <c r="V37" i="18"/>
  <c r="AF37" i="18"/>
  <c r="A38" i="18"/>
  <c r="G38" i="18"/>
  <c r="Q38" i="18"/>
  <c r="AA38" i="18"/>
  <c r="E39" i="18"/>
  <c r="G39" i="18"/>
  <c r="I39" i="18"/>
  <c r="O39" i="18"/>
  <c r="Q39" i="18"/>
  <c r="S39" i="18"/>
  <c r="Y39" i="18"/>
  <c r="AA39" i="18"/>
  <c r="AC39" i="18"/>
  <c r="A40" i="18"/>
  <c r="A54" i="18"/>
  <c r="T54" i="18"/>
  <c r="AD54" i="18"/>
  <c r="V55" i="18"/>
  <c r="AF55" i="18"/>
  <c r="A56" i="18"/>
  <c r="F56" i="18"/>
  <c r="L56" i="18"/>
  <c r="M56" i="18"/>
  <c r="F57" i="18"/>
  <c r="L57" i="18"/>
  <c r="F58" i="18"/>
  <c r="L58" i="18"/>
  <c r="F59" i="18"/>
  <c r="L59" i="18"/>
  <c r="F60" i="18"/>
  <c r="L60" i="18"/>
  <c r="F61" i="18"/>
  <c r="L61" i="18"/>
  <c r="F62" i="18"/>
  <c r="L62" i="18"/>
  <c r="A1" i="16"/>
  <c r="AB3" i="16"/>
  <c r="AD3" i="16"/>
  <c r="AF3" i="16"/>
  <c r="A4" i="16"/>
  <c r="J4" i="16"/>
  <c r="L4" i="16"/>
  <c r="T4" i="16"/>
  <c r="A5" i="16"/>
  <c r="N5" i="16"/>
  <c r="P5" i="16"/>
  <c r="R5" i="16"/>
  <c r="T5" i="16"/>
  <c r="Q6" i="16"/>
  <c r="S6" i="16"/>
  <c r="T6" i="16"/>
  <c r="A7" i="16"/>
  <c r="D7" i="16"/>
  <c r="G7" i="16"/>
  <c r="T7" i="16"/>
  <c r="T8" i="16"/>
  <c r="A9" i="16"/>
  <c r="S9" i="16"/>
  <c r="T9" i="16"/>
  <c r="A11" i="16"/>
  <c r="A12" i="16"/>
  <c r="D12" i="16"/>
  <c r="G12" i="16"/>
  <c r="A17" i="16"/>
  <c r="A19" i="16"/>
  <c r="Q19" i="16"/>
  <c r="A20" i="16"/>
  <c r="D20" i="16"/>
  <c r="Q20" i="16"/>
  <c r="R20" i="16"/>
  <c r="AA20" i="16"/>
  <c r="AB20" i="16"/>
  <c r="AF20" i="16"/>
  <c r="R21" i="16"/>
  <c r="V21" i="16"/>
  <c r="W21" i="16"/>
  <c r="AA21" i="16"/>
  <c r="AB21" i="16"/>
  <c r="AF21" i="16"/>
  <c r="R22" i="16"/>
  <c r="Z22" i="16"/>
  <c r="R23" i="16"/>
  <c r="Z23" i="16"/>
  <c r="R24" i="16"/>
  <c r="Z24" i="16"/>
  <c r="R25" i="16"/>
  <c r="Z25" i="16"/>
  <c r="A26" i="16"/>
  <c r="L26" i="16"/>
  <c r="Q26" i="16"/>
  <c r="A28" i="16"/>
  <c r="A29" i="16"/>
  <c r="L29" i="16"/>
  <c r="W29" i="16"/>
  <c r="L31" i="16"/>
  <c r="A32" i="16"/>
  <c r="A33" i="16"/>
  <c r="J33" i="16"/>
  <c r="P33" i="16"/>
  <c r="Q33" i="16"/>
  <c r="A34" i="16"/>
  <c r="A36" i="16"/>
  <c r="J36" i="16"/>
  <c r="T36" i="16"/>
  <c r="AD36" i="16"/>
  <c r="L37" i="16"/>
  <c r="V37" i="16"/>
  <c r="AF37" i="16"/>
  <c r="A38" i="16"/>
  <c r="G38" i="16"/>
  <c r="Q38" i="16"/>
  <c r="AA38" i="16"/>
  <c r="E39" i="16"/>
  <c r="G39" i="16"/>
  <c r="I39" i="16"/>
  <c r="O39" i="16"/>
  <c r="Q39" i="16"/>
  <c r="S39" i="16"/>
  <c r="Y39" i="16"/>
  <c r="AA39" i="16"/>
  <c r="AC39" i="16"/>
  <c r="A40" i="16"/>
  <c r="A54" i="16"/>
  <c r="T54" i="16"/>
  <c r="AD54" i="16"/>
  <c r="V55" i="16"/>
  <c r="AF55" i="16"/>
  <c r="A56" i="16"/>
  <c r="F56" i="16"/>
  <c r="L56" i="16"/>
  <c r="M56" i="16"/>
  <c r="F57" i="16"/>
  <c r="L57" i="16"/>
  <c r="F58" i="16"/>
  <c r="L58" i="16"/>
  <c r="F59" i="16"/>
  <c r="L59" i="16"/>
  <c r="F60" i="16"/>
  <c r="L60" i="16"/>
  <c r="F61" i="16"/>
  <c r="L61" i="16"/>
  <c r="F62" i="16"/>
  <c r="L62" i="16"/>
  <c r="A1" i="17"/>
  <c r="AB3" i="17"/>
  <c r="AD3" i="17"/>
  <c r="AF3" i="17"/>
  <c r="A4" i="17"/>
  <c r="J4" i="17"/>
  <c r="L4" i="17"/>
  <c r="T4" i="17"/>
  <c r="A5" i="17"/>
  <c r="N5" i="17"/>
  <c r="P5" i="17"/>
  <c r="R5" i="17"/>
  <c r="T5" i="17"/>
  <c r="Q6" i="17"/>
  <c r="S6" i="17"/>
  <c r="T6" i="17"/>
  <c r="A7" i="17"/>
  <c r="D7" i="17"/>
  <c r="G7" i="17"/>
  <c r="T7" i="17"/>
  <c r="T8" i="17"/>
  <c r="A9" i="17"/>
  <c r="S9" i="17"/>
  <c r="T9" i="17"/>
  <c r="A11" i="17"/>
  <c r="A12" i="17"/>
  <c r="D12" i="17"/>
  <c r="G12" i="17"/>
  <c r="A17" i="17"/>
  <c r="A19" i="17"/>
  <c r="Q19" i="17"/>
  <c r="A20" i="17"/>
  <c r="D20" i="17"/>
  <c r="Q20" i="17"/>
  <c r="R20" i="17"/>
  <c r="AA20" i="17"/>
  <c r="AB20" i="17"/>
  <c r="AF20" i="17"/>
  <c r="R21" i="17"/>
  <c r="V21" i="17"/>
  <c r="W21" i="17"/>
  <c r="AA21" i="17"/>
  <c r="AB21" i="17"/>
  <c r="AF21" i="17"/>
  <c r="R22" i="17"/>
  <c r="Z22" i="17"/>
  <c r="R23" i="17"/>
  <c r="Z23" i="17"/>
  <c r="R24" i="17"/>
  <c r="Z24" i="17"/>
  <c r="R25" i="17"/>
  <c r="Z25" i="17"/>
  <c r="A26" i="17"/>
  <c r="L26" i="17"/>
  <c r="Q26" i="17"/>
  <c r="A28" i="17"/>
  <c r="A29" i="17"/>
  <c r="L29" i="17"/>
  <c r="A31" i="17"/>
  <c r="A32" i="17"/>
  <c r="A33" i="17"/>
  <c r="J33" i="17"/>
  <c r="P33" i="17"/>
  <c r="Q33" i="17"/>
  <c r="A34" i="17"/>
  <c r="A36" i="17"/>
  <c r="J36" i="17"/>
  <c r="T36" i="17"/>
  <c r="AD36" i="17"/>
  <c r="L37" i="17"/>
  <c r="V37" i="17"/>
  <c r="AF37" i="17"/>
  <c r="A38" i="17"/>
  <c r="G38" i="17"/>
  <c r="Q38" i="17"/>
  <c r="AA38" i="17"/>
  <c r="E39" i="17"/>
  <c r="G39" i="17"/>
  <c r="I39" i="17"/>
  <c r="O39" i="17"/>
  <c r="Q39" i="17"/>
  <c r="S39" i="17"/>
  <c r="Y39" i="17"/>
  <c r="AA39" i="17"/>
  <c r="AC39" i="17"/>
  <c r="A40" i="17"/>
  <c r="A54" i="17"/>
  <c r="A56" i="17"/>
  <c r="B22" i="8"/>
  <c r="C22" i="8" s="1"/>
  <c r="E22" i="8"/>
  <c r="B24" i="8"/>
  <c r="T24" i="8" s="1"/>
  <c r="U24" i="8" s="1"/>
  <c r="E24" i="8"/>
  <c r="B25" i="8"/>
  <c r="T25" i="8" s="1"/>
  <c r="U25" i="8" s="1"/>
  <c r="E25" i="8"/>
  <c r="Z3" i="10"/>
  <c r="Z3" i="16" s="1"/>
  <c r="AC3" i="10"/>
  <c r="AC3" i="16" s="1"/>
  <c r="AE3" i="10"/>
  <c r="AE3" i="17" s="1"/>
  <c r="O5" i="10"/>
  <c r="O5" i="18" s="1"/>
  <c r="Q5" i="18"/>
  <c r="W5" i="10"/>
  <c r="W5" i="18" s="1"/>
  <c r="L6" i="18"/>
  <c r="R6" i="18"/>
  <c r="W6" i="10"/>
  <c r="W6" i="18" s="1"/>
  <c r="B7" i="18"/>
  <c r="K9" i="18"/>
  <c r="P9" i="18"/>
  <c r="R9" i="18"/>
  <c r="X9" i="10"/>
  <c r="X9" i="17" s="1"/>
  <c r="AB13" i="10"/>
  <c r="AB13" i="17" s="1"/>
  <c r="F17" i="10"/>
  <c r="F17" i="18" s="1"/>
  <c r="Y20" i="10"/>
  <c r="Y20" i="18" s="1"/>
  <c r="AD20" i="10"/>
  <c r="AD20" i="18" s="1"/>
  <c r="C21" i="16"/>
  <c r="D21" i="16"/>
  <c r="D21" i="18"/>
  <c r="T21" i="10"/>
  <c r="T21" i="17" s="1"/>
  <c r="Y21" i="10"/>
  <c r="Y21" i="18" s="1"/>
  <c r="AD21" i="10"/>
  <c r="AD21" i="18" s="1"/>
  <c r="A22" i="18"/>
  <c r="C22" i="17"/>
  <c r="W22" i="10"/>
  <c r="W22" i="18" s="1"/>
  <c r="AD22" i="10"/>
  <c r="AD22" i="18" s="1"/>
  <c r="A23" i="18"/>
  <c r="A23" i="16"/>
  <c r="C23" i="18"/>
  <c r="W23" i="10"/>
  <c r="W23" i="18" s="1"/>
  <c r="AD23" i="10"/>
  <c r="AD23" i="17" s="1"/>
  <c r="A24" i="16"/>
  <c r="C24" i="17"/>
  <c r="C24" i="18"/>
  <c r="W24" i="10"/>
  <c r="W24" i="18" s="1"/>
  <c r="AD24" i="10"/>
  <c r="AD24" i="17" s="1"/>
  <c r="A25" i="10"/>
  <c r="A25" i="18" s="1"/>
  <c r="C25" i="10"/>
  <c r="C25" i="18" s="1"/>
  <c r="D25" i="10"/>
  <c r="D25" i="16" s="1"/>
  <c r="W25" i="10"/>
  <c r="W25" i="17" s="1"/>
  <c r="AD25" i="10"/>
  <c r="AD25" i="18" s="1"/>
  <c r="D26" i="10"/>
  <c r="D26" i="17" s="1"/>
  <c r="O26" i="10"/>
  <c r="O26" i="18" s="1"/>
  <c r="T26" i="10"/>
  <c r="T26" i="16" s="1"/>
  <c r="A30" i="16"/>
  <c r="L30" i="16"/>
  <c r="W31" i="10"/>
  <c r="L30" i="17" s="1"/>
  <c r="A31" i="16"/>
  <c r="Q31" i="16"/>
  <c r="E33" i="16"/>
  <c r="M33" i="17"/>
  <c r="M34" i="18"/>
  <c r="W34" i="17"/>
  <c r="M36" i="17"/>
  <c r="W36" i="17"/>
  <c r="J37" i="16"/>
  <c r="T37" i="17"/>
  <c r="AD37" i="17"/>
  <c r="C38" i="17"/>
  <c r="I38" i="18"/>
  <c r="M38" i="17"/>
  <c r="S38" i="17"/>
  <c r="W38" i="16"/>
  <c r="AC38" i="18"/>
  <c r="H39" i="17"/>
  <c r="P39" i="18"/>
  <c r="R39" i="18"/>
  <c r="Z39" i="18"/>
  <c r="AB39" i="16"/>
  <c r="C40" i="17"/>
  <c r="W40" i="16"/>
  <c r="C54" i="10"/>
  <c r="C54" i="17" s="1"/>
  <c r="M54" i="17"/>
  <c r="W54" i="18"/>
  <c r="T55" i="10"/>
  <c r="T55" i="18" s="1"/>
  <c r="AD55" i="10"/>
  <c r="AD55" i="16" s="1"/>
  <c r="I57" i="18"/>
  <c r="M57" i="18"/>
  <c r="I58" i="16"/>
  <c r="I59" i="16"/>
  <c r="I60" i="16"/>
  <c r="I61" i="18"/>
  <c r="I62" i="18"/>
  <c r="A22" i="17"/>
  <c r="L6" i="17"/>
  <c r="M33" i="16"/>
  <c r="A22" i="16"/>
  <c r="L6" i="16"/>
  <c r="I38" i="17"/>
  <c r="C23" i="17"/>
  <c r="Q5" i="17"/>
  <c r="C23" i="16"/>
  <c r="Q5" i="16"/>
  <c r="A23" i="17"/>
  <c r="B7" i="17"/>
  <c r="B7" i="16"/>
  <c r="R9" i="17"/>
  <c r="AD37" i="16"/>
  <c r="R9" i="16"/>
  <c r="W34" i="18"/>
  <c r="P9" i="17"/>
  <c r="P9" i="16"/>
  <c r="K9" i="17"/>
  <c r="K9" i="16"/>
  <c r="L5" i="16"/>
  <c r="C24" i="16"/>
  <c r="I59" i="18"/>
  <c r="Q31" i="18"/>
  <c r="F31" i="17"/>
  <c r="A30" i="17"/>
  <c r="L30" i="18"/>
  <c r="A30" i="18"/>
  <c r="E9" i="17"/>
  <c r="E9" i="16"/>
  <c r="C13" i="17"/>
  <c r="B4" i="16"/>
  <c r="B4" i="17"/>
  <c r="C13" i="16"/>
  <c r="C13" i="18"/>
  <c r="D13" i="16"/>
  <c r="D13" i="17"/>
  <c r="D13" i="18"/>
  <c r="G13" i="18"/>
  <c r="G13" i="17"/>
  <c r="G13" i="16"/>
  <c r="W40" i="18"/>
  <c r="C40" i="16"/>
  <c r="A31" i="18"/>
  <c r="C22" i="16"/>
  <c r="C22" i="18"/>
  <c r="A24" i="18"/>
  <c r="A24" i="17"/>
  <c r="D22" i="16"/>
  <c r="D22" i="18"/>
  <c r="D23" i="17"/>
  <c r="D24" i="16"/>
  <c r="W54" i="16"/>
  <c r="W54" i="17"/>
  <c r="W40" i="17"/>
  <c r="AC38" i="16"/>
  <c r="AC38" i="17"/>
  <c r="Z39" i="16"/>
  <c r="Z39" i="17"/>
  <c r="AB39" i="18"/>
  <c r="AB39" i="17"/>
  <c r="W38" i="17"/>
  <c r="AD37" i="18"/>
  <c r="W36" i="18"/>
  <c r="W34" i="16"/>
  <c r="M54" i="16"/>
  <c r="P39" i="17"/>
  <c r="S38" i="16"/>
  <c r="P39" i="16"/>
  <c r="R39" i="17"/>
  <c r="R39" i="16"/>
  <c r="S38" i="18"/>
  <c r="M34" i="16"/>
  <c r="M34" i="17"/>
  <c r="T37" i="18"/>
  <c r="T37" i="16"/>
  <c r="M36" i="18"/>
  <c r="M36" i="16"/>
  <c r="M33" i="18"/>
  <c r="I58" i="18"/>
  <c r="I56" i="18"/>
  <c r="C21" i="18"/>
  <c r="C21" i="17"/>
  <c r="D21" i="17"/>
  <c r="F4" i="16"/>
  <c r="F4" i="17"/>
  <c r="D25" i="17" l="1"/>
  <c r="W22" i="17"/>
  <c r="W5" i="17"/>
  <c r="A25" i="17"/>
  <c r="AD20" i="16"/>
  <c r="C36" i="16"/>
  <c r="AD22" i="17"/>
  <c r="D25" i="18"/>
  <c r="C25" i="16"/>
  <c r="C36" i="18"/>
  <c r="C54" i="18"/>
  <c r="T22" i="8"/>
  <c r="U22" i="8" s="1"/>
  <c r="F17" i="17"/>
  <c r="W22" i="16"/>
  <c r="C54" i="16"/>
  <c r="C25" i="17"/>
  <c r="T26" i="18"/>
  <c r="W23" i="17"/>
  <c r="F17" i="16"/>
  <c r="D26" i="16"/>
  <c r="AD24" i="16"/>
  <c r="L7" i="16"/>
  <c r="L7" i="17"/>
  <c r="W6" i="16"/>
  <c r="W6" i="17"/>
  <c r="A21" i="17"/>
  <c r="A21" i="18"/>
  <c r="M57" i="16"/>
  <c r="J37" i="18"/>
  <c r="C24" i="8"/>
  <c r="D26" i="18"/>
  <c r="T21" i="18"/>
  <c r="Y21" i="16"/>
  <c r="T26" i="17"/>
  <c r="T23" i="8"/>
  <c r="A57" i="17"/>
  <c r="C25" i="8"/>
  <c r="AB13" i="18"/>
  <c r="Y21" i="17"/>
  <c r="AD20" i="17"/>
  <c r="O26" i="17"/>
  <c r="AB13" i="16"/>
  <c r="J37" i="17"/>
  <c r="W24" i="16"/>
  <c r="W5" i="16"/>
  <c r="AD25" i="17"/>
  <c r="W24" i="17"/>
  <c r="E33" i="18"/>
  <c r="X9" i="18"/>
  <c r="T21" i="16"/>
  <c r="O5" i="16"/>
  <c r="W30" i="16"/>
  <c r="O26" i="16"/>
  <c r="A25" i="16"/>
  <c r="C34" i="17"/>
  <c r="AD22" i="16"/>
  <c r="T55" i="16"/>
  <c r="E33" i="17"/>
  <c r="X9" i="16"/>
  <c r="AD24" i="18"/>
  <c r="O5" i="17"/>
  <c r="AD23" i="16"/>
  <c r="W25" i="16"/>
  <c r="AD25" i="16"/>
  <c r="J5" i="16"/>
  <c r="J5" i="17"/>
  <c r="F5" i="17"/>
  <c r="M40" i="18"/>
  <c r="M40" i="17"/>
  <c r="I61" i="16"/>
  <c r="AD55" i="18"/>
  <c r="I38" i="16"/>
  <c r="Y20" i="17"/>
  <c r="W23" i="16"/>
  <c r="W36" i="16"/>
  <c r="I60" i="18"/>
  <c r="C38" i="16"/>
  <c r="W30" i="18"/>
  <c r="C38" i="18"/>
  <c r="W38" i="18"/>
  <c r="W25" i="18"/>
  <c r="I57" i="16"/>
  <c r="M54" i="18"/>
  <c r="M38" i="18"/>
  <c r="AD21" i="16"/>
  <c r="I62" i="16"/>
  <c r="Y20" i="16"/>
  <c r="AD23" i="18"/>
  <c r="M38" i="16"/>
  <c r="AD21" i="17"/>
  <c r="D23" i="18"/>
  <c r="D24" i="18"/>
  <c r="B8" i="16"/>
  <c r="B8" i="17"/>
  <c r="B5" i="17"/>
  <c r="Z3" i="17"/>
  <c r="AC3" i="17"/>
  <c r="AC3" i="18"/>
  <c r="H39" i="16"/>
  <c r="AE3" i="18"/>
  <c r="F39" i="16"/>
  <c r="Z3" i="18"/>
  <c r="R6" i="17"/>
  <c r="F39" i="18"/>
  <c r="AE3" i="16"/>
  <c r="H39" i="18"/>
  <c r="R6" i="16"/>
  <c r="U23" i="8" l="1"/>
  <c r="U21" i="8" s="1"/>
  <c r="AA23" i="8" s="1"/>
  <c r="G14" i="10" s="1"/>
  <c r="X24" i="8" l="1"/>
  <c r="C15" i="10" s="1"/>
  <c r="C15" i="18" s="1"/>
  <c r="W22" i="8"/>
  <c r="A13" i="10" s="1"/>
  <c r="A13" i="17" s="1"/>
  <c r="Y25" i="8"/>
  <c r="D16" i="10" s="1"/>
  <c r="D16" i="17" s="1"/>
  <c r="Z24" i="8"/>
  <c r="F15" i="10" s="1"/>
  <c r="F15" i="17" s="1"/>
  <c r="X22" i="8"/>
  <c r="AA25" i="8"/>
  <c r="G16" i="10" s="1"/>
  <c r="G16" i="18" s="1"/>
  <c r="Y23" i="8"/>
  <c r="D14" i="10" s="1"/>
  <c r="D14" i="16" s="1"/>
  <c r="X25" i="8"/>
  <c r="C16" i="10" s="1"/>
  <c r="C16" i="17" s="1"/>
  <c r="X23" i="8"/>
  <c r="C14" i="10" s="1"/>
  <c r="C14" i="17" s="1"/>
  <c r="W24" i="8"/>
  <c r="A15" i="10" s="1"/>
  <c r="A15" i="18" s="1"/>
  <c r="W25" i="8"/>
  <c r="A16" i="10" s="1"/>
  <c r="A16" i="16" s="1"/>
  <c r="Z22" i="8"/>
  <c r="F13" i="10" s="1"/>
  <c r="F13" i="17" s="1"/>
  <c r="AA24" i="8"/>
  <c r="G15" i="10" s="1"/>
  <c r="G15" i="18" s="1"/>
  <c r="Y22" i="8"/>
  <c r="AA22" i="8"/>
  <c r="Z23" i="8"/>
  <c r="F14" i="10" s="1"/>
  <c r="F14" i="17" s="1"/>
  <c r="Z25" i="8"/>
  <c r="F16" i="10" s="1"/>
  <c r="F16" i="18" s="1"/>
  <c r="W23" i="8"/>
  <c r="A14" i="10" s="1"/>
  <c r="A14" i="18" s="1"/>
  <c r="Y24" i="8"/>
  <c r="D15" i="10" s="1"/>
  <c r="D15" i="18"/>
  <c r="D15" i="17"/>
  <c r="D15" i="16"/>
  <c r="C15" i="17"/>
  <c r="G14" i="16"/>
  <c r="G14" i="18"/>
  <c r="G14" i="17"/>
  <c r="C14" i="18"/>
  <c r="D16" i="16" l="1"/>
  <c r="C15" i="16"/>
  <c r="D14" i="18"/>
  <c r="D14" i="17"/>
  <c r="F13" i="18"/>
  <c r="F13" i="16"/>
  <c r="C16" i="18"/>
  <c r="C16" i="16"/>
  <c r="A16" i="18"/>
  <c r="A16" i="17"/>
  <c r="C14" i="16"/>
  <c r="G15" i="17"/>
  <c r="G15" i="16"/>
  <c r="A15" i="16"/>
  <c r="A15" i="17"/>
  <c r="F15" i="18"/>
  <c r="D16" i="18"/>
  <c r="A14" i="16"/>
  <c r="A14" i="17"/>
  <c r="A13" i="16"/>
  <c r="F16" i="16"/>
  <c r="G16" i="16"/>
  <c r="A13" i="18"/>
  <c r="F16" i="17"/>
  <c r="G16" i="17"/>
  <c r="F15" i="16"/>
  <c r="F14" i="16"/>
  <c r="F14" i="18"/>
</calcChain>
</file>

<file path=xl/sharedStrings.xml><?xml version="1.0" encoding="utf-8"?>
<sst xmlns="http://schemas.openxmlformats.org/spreadsheetml/2006/main" count="369" uniqueCount="258">
  <si>
    <t>性別</t>
    <rPh sb="0" eb="2">
      <t>セイベツ</t>
    </rPh>
    <phoneticPr fontId="2"/>
  </si>
  <si>
    <t>生年月日</t>
    <rPh sb="0" eb="2">
      <t>セイネン</t>
    </rPh>
    <rPh sb="2" eb="4">
      <t>ガッピ</t>
    </rPh>
    <phoneticPr fontId="2"/>
  </si>
  <si>
    <t>年</t>
    <rPh sb="0" eb="1">
      <t>ネン</t>
    </rPh>
    <phoneticPr fontId="3"/>
  </si>
  <si>
    <t>月</t>
    <rPh sb="0" eb="1">
      <t>ツキ</t>
    </rPh>
    <phoneticPr fontId="3"/>
  </si>
  <si>
    <t>日生</t>
    <rPh sb="0" eb="1">
      <t>ニチ</t>
    </rPh>
    <rPh sb="1" eb="2">
      <t>ウ</t>
    </rPh>
    <phoneticPr fontId="3"/>
  </si>
  <si>
    <t xml:space="preserve"> 日</t>
    <rPh sb="1" eb="2">
      <t>ニチ</t>
    </rPh>
    <phoneticPr fontId="2"/>
  </si>
  <si>
    <t>携帯</t>
    <rPh sb="0" eb="2">
      <t>ケイタイ</t>
    </rPh>
    <phoneticPr fontId="3"/>
  </si>
  <si>
    <t>駅</t>
    <rPh sb="0" eb="1">
      <t>エキ</t>
    </rPh>
    <phoneticPr fontId="3"/>
  </si>
  <si>
    <t>分</t>
    <rPh sb="0" eb="1">
      <t>フン</t>
    </rPh>
    <phoneticPr fontId="3"/>
  </si>
  <si>
    <t>携帯アドレス</t>
    <rPh sb="0" eb="2">
      <t>ケイタイ</t>
    </rPh>
    <phoneticPr fontId="3"/>
  </si>
  <si>
    <t>月</t>
    <rPh sb="0" eb="1">
      <t>ガツ</t>
    </rPh>
    <phoneticPr fontId="3"/>
  </si>
  <si>
    <t>学歴</t>
    <rPh sb="0" eb="2">
      <t>ガクレキ</t>
    </rPh>
    <phoneticPr fontId="3"/>
  </si>
  <si>
    <t>雇用形態</t>
    <rPh sb="0" eb="2">
      <t>コヨウ</t>
    </rPh>
    <rPh sb="2" eb="4">
      <t>ケイタイ</t>
    </rPh>
    <phoneticPr fontId="3"/>
  </si>
  <si>
    <t>職歴</t>
    <rPh sb="0" eb="2">
      <t>ショクレキ</t>
    </rPh>
    <phoneticPr fontId="3"/>
  </si>
  <si>
    <t>備考（その他）</t>
    <rPh sb="0" eb="2">
      <t>ビコウ</t>
    </rPh>
    <rPh sb="5" eb="6">
      <t>タ</t>
    </rPh>
    <phoneticPr fontId="2"/>
  </si>
  <si>
    <t xml:space="preserve"> 年</t>
    <rPh sb="1" eb="2">
      <t>ネン</t>
    </rPh>
    <phoneticPr fontId="3"/>
  </si>
  <si>
    <t xml:space="preserve">  月</t>
    <rPh sb="2" eb="3">
      <t>ツキ</t>
    </rPh>
    <phoneticPr fontId="3"/>
  </si>
  <si>
    <t>ＰＣアドレス</t>
    <phoneticPr fontId="3"/>
  </si>
  <si>
    <t>正社員</t>
    <rPh sb="0" eb="3">
      <t>セイシャイン</t>
    </rPh>
    <phoneticPr fontId="3"/>
  </si>
  <si>
    <t>性別</t>
    <rPh sb="0" eb="2">
      <t>セイベツ</t>
    </rPh>
    <phoneticPr fontId="3"/>
  </si>
  <si>
    <t>徒歩</t>
    <rPh sb="0" eb="2">
      <t>トホ</t>
    </rPh>
    <phoneticPr fontId="3"/>
  </si>
  <si>
    <t>学校・学部・学科名など</t>
    <rPh sb="0" eb="2">
      <t>ガッコウ</t>
    </rPh>
    <rPh sb="3" eb="5">
      <t>ガクブ</t>
    </rPh>
    <rPh sb="6" eb="8">
      <t>ガッカ</t>
    </rPh>
    <rPh sb="8" eb="9">
      <t>メイ</t>
    </rPh>
    <phoneticPr fontId="3"/>
  </si>
  <si>
    <t>名称</t>
    <rPh sb="0" eb="2">
      <t>メイショウ</t>
    </rPh>
    <phoneticPr fontId="3"/>
  </si>
  <si>
    <t>氏名</t>
    <rPh sb="0" eb="2">
      <t>シメイ</t>
    </rPh>
    <phoneticPr fontId="3"/>
  </si>
  <si>
    <t>年収</t>
    <rPh sb="0" eb="2">
      <t>ネンシュウ</t>
    </rPh>
    <phoneticPr fontId="3"/>
  </si>
  <si>
    <t>残業手当</t>
    <rPh sb="0" eb="2">
      <t>ザンギョウ</t>
    </rPh>
    <rPh sb="2" eb="4">
      <t>テアテ</t>
    </rPh>
    <phoneticPr fontId="3"/>
  </si>
  <si>
    <t>生年月日</t>
    <rPh sb="0" eb="2">
      <t>セイネン</t>
    </rPh>
    <rPh sb="2" eb="4">
      <t>ガッピ</t>
    </rPh>
    <phoneticPr fontId="3"/>
  </si>
  <si>
    <t>携帯電話</t>
    <rPh sb="0" eb="2">
      <t>ケイタイ</t>
    </rPh>
    <rPh sb="2" eb="4">
      <t>デンワ</t>
    </rPh>
    <phoneticPr fontId="3"/>
  </si>
  <si>
    <t>固定電話</t>
    <rPh sb="0" eb="2">
      <t>コテイ</t>
    </rPh>
    <rPh sb="2" eb="4">
      <t>デンワ</t>
    </rPh>
    <phoneticPr fontId="3"/>
  </si>
  <si>
    <t>最寄の交通機関</t>
    <rPh sb="0" eb="2">
      <t>モヨリ</t>
    </rPh>
    <rPh sb="3" eb="5">
      <t>コウツウ</t>
    </rPh>
    <rPh sb="5" eb="7">
      <t>キカン</t>
    </rPh>
    <phoneticPr fontId="3"/>
  </si>
  <si>
    <t>路線</t>
    <rPh sb="0" eb="2">
      <t>ロセン</t>
    </rPh>
    <phoneticPr fontId="3"/>
  </si>
  <si>
    <t>家族への伝言</t>
    <rPh sb="0" eb="2">
      <t>カゾク</t>
    </rPh>
    <rPh sb="4" eb="6">
      <t>デンゴン</t>
    </rPh>
    <phoneticPr fontId="3"/>
  </si>
  <si>
    <t>大学</t>
    <rPh sb="0" eb="2">
      <t>ダイガク</t>
    </rPh>
    <phoneticPr fontId="3"/>
  </si>
  <si>
    <t>高校</t>
    <rPh sb="0" eb="2">
      <t>コウコウ</t>
    </rPh>
    <phoneticPr fontId="3"/>
  </si>
  <si>
    <t>大学院</t>
    <rPh sb="0" eb="3">
      <t>ダイガクイン</t>
    </rPh>
    <phoneticPr fontId="3"/>
  </si>
  <si>
    <t>その他</t>
    <rPh sb="2" eb="3">
      <t>タ</t>
    </rPh>
    <phoneticPr fontId="3"/>
  </si>
  <si>
    <t>取得月</t>
    <rPh sb="0" eb="2">
      <t>シュトク</t>
    </rPh>
    <rPh sb="2" eb="3">
      <t>ヅキ</t>
    </rPh>
    <phoneticPr fontId="3"/>
  </si>
  <si>
    <t>資格名</t>
    <rPh sb="0" eb="2">
      <t>シカク</t>
    </rPh>
    <rPh sb="2" eb="3">
      <t>メイ</t>
    </rPh>
    <phoneticPr fontId="3"/>
  </si>
  <si>
    <t>普通自動車免許</t>
    <rPh sb="0" eb="2">
      <t>フツウ</t>
    </rPh>
    <rPh sb="2" eb="5">
      <t>ジドウシャ</t>
    </rPh>
    <rPh sb="5" eb="7">
      <t>メンキョ</t>
    </rPh>
    <phoneticPr fontId="3"/>
  </si>
  <si>
    <t>英語</t>
    <rPh sb="0" eb="2">
      <t>エイゴ</t>
    </rPh>
    <phoneticPr fontId="3"/>
  </si>
  <si>
    <t>点</t>
    <rPh sb="0" eb="1">
      <t>テン</t>
    </rPh>
    <phoneticPr fontId="3"/>
  </si>
  <si>
    <t>ビジネスでの利用経験</t>
    <rPh sb="6" eb="8">
      <t>リヨウ</t>
    </rPh>
    <rPh sb="8" eb="10">
      <t>ケイケン</t>
    </rPh>
    <phoneticPr fontId="3"/>
  </si>
  <si>
    <t>文書・マニュアル読解</t>
    <rPh sb="0" eb="2">
      <t>ブンショ</t>
    </rPh>
    <rPh sb="8" eb="10">
      <t>ドッカイ</t>
    </rPh>
    <phoneticPr fontId="3"/>
  </si>
  <si>
    <t>電話での会話</t>
    <rPh sb="0" eb="2">
      <t>デンワ</t>
    </rPh>
    <rPh sb="4" eb="6">
      <t>カイワ</t>
    </rPh>
    <phoneticPr fontId="3"/>
  </si>
  <si>
    <t>英語での会議</t>
    <rPh sb="0" eb="2">
      <t>エイゴ</t>
    </rPh>
    <rPh sb="4" eb="6">
      <t>カイギ</t>
    </rPh>
    <phoneticPr fontId="3"/>
  </si>
  <si>
    <t>英語での商談・交渉</t>
    <rPh sb="0" eb="2">
      <t>エイゴ</t>
    </rPh>
    <rPh sb="4" eb="6">
      <t>ショウダン</t>
    </rPh>
    <rPh sb="7" eb="9">
      <t>コウショウ</t>
    </rPh>
    <phoneticPr fontId="3"/>
  </si>
  <si>
    <t>海外滞在</t>
    <rPh sb="0" eb="2">
      <t>カイガイ</t>
    </rPh>
    <rPh sb="2" eb="4">
      <t>タイザイ</t>
    </rPh>
    <phoneticPr fontId="3"/>
  </si>
  <si>
    <t>通訳</t>
    <rPh sb="0" eb="2">
      <t>ツウヤク</t>
    </rPh>
    <phoneticPr fontId="3"/>
  </si>
  <si>
    <t>翻訳</t>
    <rPh sb="0" eb="2">
      <t>ホンヤク</t>
    </rPh>
    <phoneticPr fontId="3"/>
  </si>
  <si>
    <t>その他語学</t>
    <rPh sb="2" eb="3">
      <t>タ</t>
    </rPh>
    <rPh sb="3" eb="5">
      <t>ゴガク</t>
    </rPh>
    <phoneticPr fontId="3"/>
  </si>
  <si>
    <t>家族構成</t>
    <rPh sb="0" eb="2">
      <t>カゾク</t>
    </rPh>
    <rPh sb="2" eb="4">
      <t>コウセイ</t>
    </rPh>
    <phoneticPr fontId="3"/>
  </si>
  <si>
    <t>扶養家族</t>
    <rPh sb="0" eb="2">
      <t>フヨウ</t>
    </rPh>
    <rPh sb="2" eb="4">
      <t>カゾク</t>
    </rPh>
    <phoneticPr fontId="3"/>
  </si>
  <si>
    <t>TOEIC</t>
    <phoneticPr fontId="3"/>
  </si>
  <si>
    <t>人</t>
    <rPh sb="0" eb="1">
      <t>ニン</t>
    </rPh>
    <phoneticPr fontId="3"/>
  </si>
  <si>
    <t>姓</t>
    <rPh sb="0" eb="1">
      <t>セイ</t>
    </rPh>
    <phoneticPr fontId="3"/>
  </si>
  <si>
    <t>名</t>
    <rPh sb="0" eb="1">
      <t>メイ</t>
    </rPh>
    <phoneticPr fontId="3"/>
  </si>
  <si>
    <t>■連絡先</t>
    <rPh sb="1" eb="3">
      <t>レンラク</t>
    </rPh>
    <rPh sb="3" eb="4">
      <t>サキ</t>
    </rPh>
    <phoneticPr fontId="3"/>
  </si>
  <si>
    <t>■基本情報</t>
    <rPh sb="1" eb="3">
      <t>キホン</t>
    </rPh>
    <rPh sb="3" eb="5">
      <t>ジョウホウ</t>
    </rPh>
    <phoneticPr fontId="3"/>
  </si>
  <si>
    <t>■学歴</t>
    <rPh sb="1" eb="3">
      <t>ガクレキ</t>
    </rPh>
    <phoneticPr fontId="3"/>
  </si>
  <si>
    <t>■語学</t>
    <rPh sb="1" eb="3">
      <t>ゴガク</t>
    </rPh>
    <phoneticPr fontId="3"/>
  </si>
  <si>
    <t>■その他</t>
    <rPh sb="3" eb="4">
      <t>タ</t>
    </rPh>
    <phoneticPr fontId="3"/>
  </si>
  <si>
    <t>■資格・免許</t>
    <rPh sb="1" eb="3">
      <t>シカク</t>
    </rPh>
    <rPh sb="4" eb="6">
      <t>メンキョ</t>
    </rPh>
    <phoneticPr fontId="3"/>
  </si>
  <si>
    <t>一人暮らし</t>
    <rPh sb="0" eb="2">
      <t>ヒトリ</t>
    </rPh>
    <rPh sb="2" eb="3">
      <t>グ</t>
    </rPh>
    <phoneticPr fontId="3"/>
  </si>
  <si>
    <t>家族と同居</t>
    <rPh sb="0" eb="2">
      <t>カゾク</t>
    </rPh>
    <rPh sb="3" eb="5">
      <t>ドウキョ</t>
    </rPh>
    <phoneticPr fontId="3"/>
  </si>
  <si>
    <t>実家</t>
    <rPh sb="0" eb="2">
      <t>ジッカ</t>
    </rPh>
    <phoneticPr fontId="3"/>
  </si>
  <si>
    <t>寮・社宅</t>
    <rPh sb="0" eb="1">
      <t>リョウ</t>
    </rPh>
    <rPh sb="2" eb="4">
      <t>シャタク</t>
    </rPh>
    <phoneticPr fontId="3"/>
  </si>
  <si>
    <t>有り</t>
    <rPh sb="0" eb="1">
      <t>ア</t>
    </rPh>
    <phoneticPr fontId="3"/>
  </si>
  <si>
    <t>無し</t>
    <rPh sb="0" eb="1">
      <t>ナ</t>
    </rPh>
    <phoneticPr fontId="3"/>
  </si>
  <si>
    <t>可</t>
    <rPh sb="0" eb="1">
      <t>カ</t>
    </rPh>
    <phoneticPr fontId="3"/>
  </si>
  <si>
    <t>不可</t>
    <rPh sb="0" eb="2">
      <t>フカ</t>
    </rPh>
    <phoneticPr fontId="3"/>
  </si>
  <si>
    <t>●</t>
    <phoneticPr fontId="3"/>
  </si>
  <si>
    <t>趣味・スポーツ</t>
    <rPh sb="0" eb="2">
      <t>シュミ</t>
    </rPh>
    <phoneticPr fontId="3"/>
  </si>
  <si>
    <t>現在の就業状況</t>
    <rPh sb="0" eb="2">
      <t>ゲンザイ</t>
    </rPh>
    <rPh sb="3" eb="5">
      <t>シュウギョウ</t>
    </rPh>
    <rPh sb="5" eb="7">
      <t>ジョウキョウ</t>
    </rPh>
    <phoneticPr fontId="3"/>
  </si>
  <si>
    <t>経験社数</t>
    <rPh sb="0" eb="3">
      <t>ケイケンシャ</t>
    </rPh>
    <rPh sb="3" eb="4">
      <t>スウ</t>
    </rPh>
    <phoneticPr fontId="3"/>
  </si>
  <si>
    <t>社名</t>
    <rPh sb="0" eb="2">
      <t>シャメイ</t>
    </rPh>
    <phoneticPr fontId="3"/>
  </si>
  <si>
    <t>従業員数</t>
    <rPh sb="0" eb="3">
      <t>ジュウギョウイン</t>
    </rPh>
    <rPh sb="3" eb="4">
      <t>スウ</t>
    </rPh>
    <phoneticPr fontId="3"/>
  </si>
  <si>
    <t>事業内容</t>
    <rPh sb="0" eb="2">
      <t>ジギョウ</t>
    </rPh>
    <rPh sb="2" eb="4">
      <t>ナイヨウ</t>
    </rPh>
    <phoneticPr fontId="3"/>
  </si>
  <si>
    <t>勤務期間</t>
    <rPh sb="0" eb="2">
      <t>キンム</t>
    </rPh>
    <rPh sb="2" eb="4">
      <t>キカン</t>
    </rPh>
    <phoneticPr fontId="3"/>
  </si>
  <si>
    <t>社名①</t>
    <rPh sb="0" eb="2">
      <t>シャメイ</t>
    </rPh>
    <phoneticPr fontId="3"/>
  </si>
  <si>
    <t>現在または直近企業の給与</t>
    <rPh sb="0" eb="2">
      <t>ゲンザイ</t>
    </rPh>
    <rPh sb="5" eb="7">
      <t>チョッキン</t>
    </rPh>
    <rPh sb="7" eb="9">
      <t>キギョウ</t>
    </rPh>
    <rPh sb="10" eb="12">
      <t>キュウヨ</t>
    </rPh>
    <phoneticPr fontId="3"/>
  </si>
  <si>
    <t>月収</t>
    <rPh sb="0" eb="2">
      <t>ゲッシュウ</t>
    </rPh>
    <phoneticPr fontId="3"/>
  </si>
  <si>
    <t>万</t>
    <rPh sb="0" eb="1">
      <t>マン</t>
    </rPh>
    <phoneticPr fontId="3"/>
  </si>
  <si>
    <t>年間賞与</t>
    <rPh sb="0" eb="2">
      <t>ネンカン</t>
    </rPh>
    <rPh sb="2" eb="4">
      <t>ショウヨ</t>
    </rPh>
    <phoneticPr fontId="3"/>
  </si>
  <si>
    <t>月収のうちの各種手当</t>
    <rPh sb="0" eb="2">
      <t>ゲッシュウ</t>
    </rPh>
    <rPh sb="6" eb="8">
      <t>カクシュ</t>
    </rPh>
    <rPh sb="8" eb="10">
      <t>テアテ</t>
    </rPh>
    <phoneticPr fontId="3"/>
  </si>
  <si>
    <t>住宅手当</t>
    <rPh sb="0" eb="2">
      <t>ジュウタク</t>
    </rPh>
    <rPh sb="2" eb="4">
      <t>テアテ</t>
    </rPh>
    <phoneticPr fontId="3"/>
  </si>
  <si>
    <t>扶養手当</t>
    <rPh sb="0" eb="2">
      <t>フヨウ</t>
    </rPh>
    <rPh sb="2" eb="4">
      <t>テアテ</t>
    </rPh>
    <phoneticPr fontId="3"/>
  </si>
  <si>
    <t>月　～</t>
    <rPh sb="0" eb="1">
      <t>ガツ</t>
    </rPh>
    <phoneticPr fontId="3"/>
  </si>
  <si>
    <t>社名②</t>
    <rPh sb="0" eb="2">
      <t>シャメイ</t>
    </rPh>
    <phoneticPr fontId="3"/>
  </si>
  <si>
    <t>■現在の年収・就業状況</t>
    <rPh sb="1" eb="3">
      <t>ゲンザイ</t>
    </rPh>
    <rPh sb="4" eb="6">
      <t>ネンシュウ</t>
    </rPh>
    <rPh sb="7" eb="9">
      <t>シュウギョウ</t>
    </rPh>
    <rPh sb="9" eb="11">
      <t>ジョウキョウ</t>
    </rPh>
    <phoneticPr fontId="3"/>
  </si>
  <si>
    <t>■勤務先の情報（新しい会社から記載）</t>
    <rPh sb="1" eb="4">
      <t>キンムサキ</t>
    </rPh>
    <rPh sb="5" eb="7">
      <t>ジョウホウ</t>
    </rPh>
    <rPh sb="8" eb="9">
      <t>アタラ</t>
    </rPh>
    <rPh sb="11" eb="13">
      <t>カイシャ</t>
    </rPh>
    <rPh sb="15" eb="17">
      <t>キサイ</t>
    </rPh>
    <phoneticPr fontId="3"/>
  </si>
  <si>
    <t>■希望条件</t>
    <rPh sb="1" eb="3">
      <t>キボウ</t>
    </rPh>
    <rPh sb="3" eb="5">
      <t>ジョウケン</t>
    </rPh>
    <phoneticPr fontId="3"/>
  </si>
  <si>
    <t>希望年収</t>
    <rPh sb="0" eb="2">
      <t>キボウ</t>
    </rPh>
    <rPh sb="2" eb="4">
      <t>ネンシュウ</t>
    </rPh>
    <phoneticPr fontId="3"/>
  </si>
  <si>
    <t>その他希望条件</t>
    <rPh sb="2" eb="3">
      <t>タ</t>
    </rPh>
    <rPh sb="3" eb="5">
      <t>キボウ</t>
    </rPh>
    <rPh sb="5" eb="7">
      <t>ジョウケン</t>
    </rPh>
    <phoneticPr fontId="3"/>
  </si>
  <si>
    <t>北海道</t>
  </si>
  <si>
    <t>青森県</t>
  </si>
  <si>
    <t>岩手県</t>
  </si>
  <si>
    <t>宮城県</t>
  </si>
  <si>
    <t>秋田県</t>
  </si>
  <si>
    <t>山形県</t>
  </si>
  <si>
    <t>福島県</t>
  </si>
  <si>
    <t>茨城県</t>
  </si>
  <si>
    <t>栃木県</t>
  </si>
  <si>
    <t>群馬県</t>
  </si>
  <si>
    <t>埼玉県</t>
  </si>
  <si>
    <t>千葉県</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</si>
  <si>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</si>
  <si>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</si>
  <si>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</si>
  <si>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</si>
  <si>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</si>
  <si>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</si>
  <si>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</si>
  <si>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</si>
  <si>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</si>
  <si>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</si>
  <si>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</si>
  <si>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</si>
  <si>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</si>
  <si>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</si>
  <si>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</si>
  <si>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</si>
  <si>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</si>
  <si>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</si>
  <si>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</si>
  <si>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</si>
  <si>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</si>
  <si>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</si>
  <si>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</si>
  <si>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</si>
  <si>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</si>
  <si>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</si>
  <si>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</si>
  <si>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</si>
  <si>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</si>
  <si>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</si>
  <si>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</si>
  <si>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</si>
  <si>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</si>
  <si>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</si>
  <si>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東京都（23区内）</t>
    <rPh sb="6" eb="7">
      <t>ク</t>
    </rPh>
    <rPh sb="7" eb="8">
      <t>ナイ</t>
    </rPh>
    <phoneticPr fontId="3"/>
  </si>
  <si>
    <t>東京都</t>
    <phoneticPr fontId="3"/>
  </si>
  <si>
    <t>海外</t>
    <rPh sb="0" eb="2">
      <t>カイガイ</t>
    </rPh>
    <phoneticPr fontId="3"/>
  </si>
  <si>
    <t>契約社員</t>
    <rPh sb="0" eb="2">
      <t>ケイヤク</t>
    </rPh>
    <rPh sb="2" eb="4">
      <t>シャイン</t>
    </rPh>
    <phoneticPr fontId="3"/>
  </si>
  <si>
    <t>アルバイト</t>
    <phoneticPr fontId="3"/>
  </si>
  <si>
    <t>派遣社員</t>
    <rPh sb="0" eb="2">
      <t>ハケン</t>
    </rPh>
    <rPh sb="2" eb="4">
      <t>シャイン</t>
    </rPh>
    <phoneticPr fontId="3"/>
  </si>
  <si>
    <t>主な職務・役職</t>
    <rPh sb="0" eb="1">
      <t>オモ</t>
    </rPh>
    <rPh sb="2" eb="4">
      <t>ショクム</t>
    </rPh>
    <rPh sb="5" eb="7">
      <t>ヤクショク</t>
    </rPh>
    <phoneticPr fontId="3"/>
  </si>
  <si>
    <t>語学スキル</t>
    <rPh sb="0" eb="2">
      <t>ゴガク</t>
    </rPh>
    <phoneticPr fontId="3"/>
  </si>
  <si>
    <t>住所</t>
    <rPh sb="0" eb="2">
      <t>ジュウショ</t>
    </rPh>
    <phoneticPr fontId="2"/>
  </si>
  <si>
    <t>文章・マニュアル読解</t>
    <rPh sb="0" eb="2">
      <t>ブンショウ</t>
    </rPh>
    <rPh sb="8" eb="10">
      <t>ドッカイ</t>
    </rPh>
    <phoneticPr fontId="3"/>
  </si>
  <si>
    <t>その他の
語学スキル</t>
    <rPh sb="2" eb="3">
      <t>タ</t>
    </rPh>
    <rPh sb="5" eb="7">
      <t>ゴガク</t>
    </rPh>
    <phoneticPr fontId="3"/>
  </si>
  <si>
    <t>備考
（その他）</t>
    <rPh sb="0" eb="2">
      <t>ビコウ</t>
    </rPh>
    <rPh sb="6" eb="7">
      <t>タ</t>
    </rPh>
    <phoneticPr fontId="2"/>
  </si>
  <si>
    <t>普通自動車
免許</t>
    <rPh sb="0" eb="2">
      <t>フツウ</t>
    </rPh>
    <rPh sb="2" eb="5">
      <t>ジドウシャ</t>
    </rPh>
    <rPh sb="6" eb="8">
      <t>メンキョ</t>
    </rPh>
    <phoneticPr fontId="2"/>
  </si>
  <si>
    <t>希望条件</t>
    <rPh sb="0" eb="2">
      <t>キボウ</t>
    </rPh>
    <rPh sb="2" eb="4">
      <t>ジョウケン</t>
    </rPh>
    <phoneticPr fontId="3"/>
  </si>
  <si>
    <t>希望勤務地</t>
    <rPh sb="0" eb="2">
      <t>キボウ</t>
    </rPh>
    <rPh sb="2" eb="5">
      <t>キンムチ</t>
    </rPh>
    <phoneticPr fontId="2"/>
  </si>
  <si>
    <t>TOEFL(C)</t>
    <phoneticPr fontId="3"/>
  </si>
  <si>
    <t>TOEFL(i)</t>
    <phoneticPr fontId="3"/>
  </si>
  <si>
    <t>社</t>
    <rPh sb="0" eb="1">
      <t>シャ</t>
    </rPh>
    <phoneticPr fontId="3"/>
  </si>
  <si>
    <t>経験社数</t>
    <rPh sb="0" eb="2">
      <t>ケイケン</t>
    </rPh>
    <rPh sb="2" eb="3">
      <t>シャ</t>
    </rPh>
    <rPh sb="3" eb="4">
      <t>スウ</t>
    </rPh>
    <phoneticPr fontId="3"/>
  </si>
  <si>
    <t>現職中</t>
    <rPh sb="0" eb="2">
      <t>ゲンショク</t>
    </rPh>
    <rPh sb="2" eb="3">
      <t>チュウ</t>
    </rPh>
    <phoneticPr fontId="3"/>
  </si>
  <si>
    <t>離職中</t>
    <rPh sb="0" eb="2">
      <t>リショク</t>
    </rPh>
    <rPh sb="2" eb="3">
      <t>チュウ</t>
    </rPh>
    <phoneticPr fontId="3"/>
  </si>
  <si>
    <t>事業
内容</t>
    <rPh sb="0" eb="2">
      <t>ジギョウ</t>
    </rPh>
    <rPh sb="3" eb="5">
      <t>ナイヨウ</t>
    </rPh>
    <phoneticPr fontId="3"/>
  </si>
  <si>
    <t>勤務
期間</t>
    <rPh sb="0" eb="2">
      <t>キンム</t>
    </rPh>
    <rPh sb="3" eb="5">
      <t>キカン</t>
    </rPh>
    <phoneticPr fontId="3"/>
  </si>
  <si>
    <t>雇用
形態</t>
    <rPh sb="0" eb="2">
      <t>コヨウ</t>
    </rPh>
    <rPh sb="3" eb="5">
      <t>ケイタイ</t>
    </rPh>
    <phoneticPr fontId="3"/>
  </si>
  <si>
    <t>セイ</t>
    <phoneticPr fontId="3"/>
  </si>
  <si>
    <t>メイ</t>
    <phoneticPr fontId="3"/>
  </si>
  <si>
    <t>PCアドレス</t>
    <phoneticPr fontId="3"/>
  </si>
  <si>
    <t>TOEFL(P)</t>
    <phoneticPr fontId="3"/>
  </si>
  <si>
    <t>e-mailでのやりとり</t>
    <phoneticPr fontId="3"/>
  </si>
  <si>
    <t>主な仕事内容・役職</t>
    <rPh sb="0" eb="1">
      <t>オモ</t>
    </rPh>
    <rPh sb="2" eb="4">
      <t>シゴト</t>
    </rPh>
    <rPh sb="4" eb="6">
      <t>ナイヨウ</t>
    </rPh>
    <rPh sb="7" eb="9">
      <t>ヤクショク</t>
    </rPh>
    <phoneticPr fontId="3"/>
  </si>
  <si>
    <t>入学年月</t>
    <rPh sb="0" eb="2">
      <t>ニュウガク</t>
    </rPh>
    <rPh sb="2" eb="4">
      <t>ネンゲツ</t>
    </rPh>
    <phoneticPr fontId="3"/>
  </si>
  <si>
    <t>卒業年月</t>
    <rPh sb="0" eb="2">
      <t>ソツギョウ</t>
    </rPh>
    <rPh sb="2" eb="4">
      <t>ネンゲツ</t>
    </rPh>
    <phoneticPr fontId="3"/>
  </si>
  <si>
    <t>その他手当</t>
    <rPh sb="2" eb="3">
      <t>タ</t>
    </rPh>
    <rPh sb="3" eb="5">
      <t>テアテ</t>
    </rPh>
    <phoneticPr fontId="3"/>
  </si>
  <si>
    <t>取得年月</t>
    <rPh sb="0" eb="2">
      <t>シュトク</t>
    </rPh>
    <rPh sb="2" eb="4">
      <t>ネンゲツ</t>
    </rPh>
    <phoneticPr fontId="3"/>
  </si>
  <si>
    <t>ヶ月）</t>
    <rPh sb="1" eb="2">
      <t>ゲツ</t>
    </rPh>
    <phoneticPr fontId="3"/>
  </si>
  <si>
    <t>備考</t>
    <rPh sb="0" eb="2">
      <t>ビコウ</t>
    </rPh>
    <phoneticPr fontId="3"/>
  </si>
  <si>
    <t>履　歴　書</t>
    <rPh sb="0" eb="1">
      <t>クツ</t>
    </rPh>
    <rPh sb="2" eb="3">
      <t>レキ</t>
    </rPh>
    <rPh sb="4" eb="5">
      <t>ショ</t>
    </rPh>
    <phoneticPr fontId="3"/>
  </si>
  <si>
    <t>転居を伴う転勤の可否</t>
    <rPh sb="0" eb="2">
      <t>テンキョ</t>
    </rPh>
    <rPh sb="3" eb="4">
      <t>トモナ</t>
    </rPh>
    <rPh sb="5" eb="7">
      <t>テンキン</t>
    </rPh>
    <rPh sb="8" eb="10">
      <t>カヒ</t>
    </rPh>
    <phoneticPr fontId="3"/>
  </si>
  <si>
    <t>転勤可</t>
    <rPh sb="0" eb="2">
      <t>テンキン</t>
    </rPh>
    <rPh sb="2" eb="3">
      <t>カ</t>
    </rPh>
    <phoneticPr fontId="3"/>
  </si>
  <si>
    <t>転勤不可</t>
    <rPh sb="0" eb="2">
      <t>テンキン</t>
    </rPh>
    <rPh sb="2" eb="4">
      <t>フカ</t>
    </rPh>
    <phoneticPr fontId="3"/>
  </si>
  <si>
    <t>条件によっては可</t>
    <rPh sb="0" eb="2">
      <t>ジョウケン</t>
    </rPh>
    <rPh sb="7" eb="8">
      <t>カ</t>
    </rPh>
    <phoneticPr fontId="3"/>
  </si>
  <si>
    <t>****</t>
    <phoneticPr fontId="3"/>
  </si>
  <si>
    <t>**-****-****</t>
    <phoneticPr fontId="3"/>
  </si>
  <si>
    <t>***-****-****</t>
    <phoneticPr fontId="3"/>
  </si>
  <si>
    <t>*****@***.**</t>
    <phoneticPr fontId="3"/>
  </si>
  <si>
    <t>***</t>
    <phoneticPr fontId="3"/>
  </si>
  <si>
    <t>その他手当</t>
    <rPh sb="2" eb="3">
      <t>ホカ</t>
    </rPh>
    <rPh sb="3" eb="5">
      <t>テアテ</t>
    </rPh>
    <phoneticPr fontId="3"/>
  </si>
  <si>
    <t xml:space="preserve">応募企業に提出するものです。正確に記入してください。   </t>
    <phoneticPr fontId="3"/>
  </si>
  <si>
    <t>カナ</t>
    <phoneticPr fontId="3"/>
  </si>
  <si>
    <t>家族構成</t>
    <phoneticPr fontId="3"/>
  </si>
  <si>
    <t>配偶者</t>
    <phoneticPr fontId="3"/>
  </si>
  <si>
    <t>満</t>
    <phoneticPr fontId="3"/>
  </si>
  <si>
    <t>才</t>
    <phoneticPr fontId="3"/>
  </si>
  <si>
    <t>ＴＥＬ</t>
    <phoneticPr fontId="3"/>
  </si>
  <si>
    <t>最寄の交通機関</t>
    <phoneticPr fontId="3"/>
  </si>
  <si>
    <t>ＰＣアドレス</t>
    <phoneticPr fontId="3"/>
  </si>
  <si>
    <t>免許・資格等</t>
    <phoneticPr fontId="3"/>
  </si>
  <si>
    <t>TOEIC</t>
    <phoneticPr fontId="3"/>
  </si>
  <si>
    <t>TOEFL(P)</t>
    <phoneticPr fontId="3"/>
  </si>
  <si>
    <t>TOEFL(C)</t>
    <phoneticPr fontId="3"/>
  </si>
  <si>
    <t>TOEFL(i)</t>
    <phoneticPr fontId="3"/>
  </si>
  <si>
    <t>e-mailでのやりとり</t>
    <phoneticPr fontId="3"/>
  </si>
  <si>
    <t>～</t>
    <phoneticPr fontId="3"/>
  </si>
  <si>
    <t>（</t>
    <phoneticPr fontId="3"/>
  </si>
  <si>
    <t>取得年（西暦）</t>
    <rPh sb="0" eb="2">
      <t>シュトク</t>
    </rPh>
    <rPh sb="2" eb="3">
      <t>ドシ</t>
    </rPh>
    <phoneticPr fontId="3"/>
  </si>
  <si>
    <t>年（西暦）</t>
    <rPh sb="0" eb="1">
      <t>ネン</t>
    </rPh>
    <phoneticPr fontId="3"/>
  </si>
  <si>
    <t>業務委託</t>
    <rPh sb="0" eb="2">
      <t>ギョウム</t>
    </rPh>
    <rPh sb="2" eb="4">
      <t>イタク</t>
    </rPh>
    <phoneticPr fontId="3"/>
  </si>
  <si>
    <t>個人事業</t>
    <rPh sb="0" eb="2">
      <t>コジン</t>
    </rPh>
    <rPh sb="2" eb="4">
      <t>ジギョウ</t>
    </rPh>
    <phoneticPr fontId="3"/>
  </si>
  <si>
    <t>パート</t>
    <phoneticPr fontId="3"/>
  </si>
  <si>
    <t>バス</t>
    <phoneticPr fontId="3"/>
  </si>
  <si>
    <t>自転車</t>
    <rPh sb="0" eb="3">
      <t>ジテンシャ</t>
    </rPh>
    <phoneticPr fontId="3"/>
  </si>
  <si>
    <t>自家用車</t>
    <rPh sb="0" eb="4">
      <t>ジカヨウシャ</t>
    </rPh>
    <phoneticPr fontId="3"/>
  </si>
  <si>
    <t>その他、趣味・スポーツなど</t>
    <rPh sb="2" eb="3">
      <t>タ</t>
    </rPh>
    <rPh sb="4" eb="6">
      <t>シュミ</t>
    </rPh>
    <phoneticPr fontId="3"/>
  </si>
  <si>
    <t>希望年収
※手取り年収ではなく総支給額を記載</t>
    <rPh sb="0" eb="2">
      <t>キボウ</t>
    </rPh>
    <rPh sb="2" eb="4">
      <t>ネンシュウ</t>
    </rPh>
    <phoneticPr fontId="2"/>
  </si>
  <si>
    <t xml:space="preserve">現職または　
直近就業企業の給与
※手取り年収ではなく総支給額を記載
※月収・年収に各種手当を含む
</t>
    <rPh sb="0" eb="2">
      <t>ゲンショク</t>
    </rPh>
    <rPh sb="7" eb="9">
      <t>チョッキン</t>
    </rPh>
    <rPh sb="9" eb="11">
      <t>シュウギョウ</t>
    </rPh>
    <rPh sb="11" eb="13">
      <t>キギョウ</t>
    </rPh>
    <rPh sb="14" eb="16">
      <t>キュウヨ</t>
    </rPh>
    <rPh sb="37" eb="39">
      <t>ゲッシュウ</t>
    </rPh>
    <rPh sb="40" eb="42">
      <t>ネンシュウ</t>
    </rPh>
    <rPh sb="43" eb="45">
      <t>カクシュ</t>
    </rPh>
    <rPh sb="45" eb="47">
      <t>テアテ</t>
    </rPh>
    <rPh sb="48" eb="49">
      <t>フク</t>
    </rPh>
    <phoneticPr fontId="3"/>
  </si>
  <si>
    <r>
      <t>目白駅</t>
    </r>
    <r>
      <rPr>
        <sz val="10"/>
        <rFont val="Myanmar Text"/>
        <family val="2"/>
      </rPr>
      <t>/</t>
    </r>
    <r>
      <rPr>
        <sz val="10"/>
        <rFont val="ＭＳ Ｐ明朝"/>
        <family val="1"/>
        <charset val="128"/>
      </rPr>
      <t>池袋駅</t>
    </r>
    <rPh sb="0" eb="3">
      <t>メジロエキ</t>
    </rPh>
    <rPh sb="4" eb="7">
      <t>イケブクロエキ</t>
    </rPh>
    <phoneticPr fontId="3"/>
  </si>
  <si>
    <t>株式会社ブリストック</t>
    <rPh sb="0" eb="4">
      <t>カブシキガイシャ</t>
    </rPh>
    <phoneticPr fontId="3"/>
  </si>
  <si>
    <t>ソフトウェアエンジニア</t>
    <phoneticPr fontId="3"/>
  </si>
  <si>
    <t>Hein</t>
  </si>
  <si>
    <t>Htet</t>
  </si>
  <si>
    <t>heinhtetjkrz@gmail.com</t>
  </si>
  <si>
    <t>(平成9年生まれ)</t>
  </si>
  <si>
    <t>直近の3社を記載※4社目以降がある場合は職務経歴書に記載致します。</t>
  </si>
  <si>
    <t>男性</t>
  </si>
  <si>
    <t>郵便番号</t>
  </si>
  <si>
    <t>住居区分</t>
  </si>
  <si>
    <t>希望勤務地</t>
  </si>
  <si>
    <t>配偶者</t>
  </si>
  <si>
    <t>扶養家族</t>
  </si>
  <si>
    <t xml:space="preserve">株式会社ブリストック  </t>
  </si>
  <si>
    <t>ジュニアエンジニア</t>
  </si>
  <si>
    <t>従業員数</t>
  </si>
  <si>
    <t>2024年2月</t>
  </si>
  <si>
    <t>正社員</t>
  </si>
  <si>
    <t>ミャンマー</t>
  </si>
  <si>
    <t>706-0141</t>
  </si>
  <si>
    <t>日本語能力試験N4合格(JLPT)</t>
  </si>
  <si>
    <t>日本語能力試験3Q合格(NAT Test)</t>
  </si>
  <si>
    <t>アニメを見ること、歌うを聞くこと</t>
  </si>
  <si>
    <t>■その他特記事項（転職理由や転職にあたっての条件がございましたらご記載ください）</t>
  </si>
  <si>
    <t>機械オペレーター</t>
  </si>
  <si>
    <t>現在</t>
  </si>
  <si>
    <t>NC機械のチャッキング
材料の切断
材料の確認</t>
  </si>
  <si>
    <t>08055672370</t>
  </si>
  <si>
    <t>家族への伝言</t>
  </si>
  <si>
    <t>岡山東和製造所</t>
  </si>
  <si>
    <t>2021年8月</t>
  </si>
  <si>
    <t>2024年11月</t>
  </si>
  <si>
    <t xml:space="preserve">設計書作成
プログラム製造、コード解析、バグ修正
バックエンド開発とかWEBフロントエンド開発
試験実施
サーバーにデプロイ、サーバーサーバーのメンテナンス
</t>
  </si>
  <si>
    <t>工科大学,マグウェ卒業（電子通信）</t>
  </si>
  <si>
    <t>住所</t>
  </si>
  <si>
    <r>
      <t>その他特記事項</t>
    </r>
    <r>
      <rPr>
        <sz val="8"/>
        <rFont val="ＭＳ Ｐゴシック"/>
        <family val="3"/>
        <charset val="128"/>
      </rPr>
      <t>（転職理由や転職にあたっての条件等）</t>
    </r>
  </si>
  <si>
    <t>希望年収について補足</t>
  </si>
  <si>
    <t>転居を伴う転勤の可否</t>
  </si>
  <si>
    <t>岡山県玉野市槌ケ原２０７２番地１１　１号棟201</t>
  </si>
  <si>
    <t>ヘイン</t>
  </si>
  <si>
    <t>テッ</t>
  </si>
  <si>
    <t>常山</t>
  </si>
  <si>
    <t>私の出身国ミャンマーでは現在、情勢が不安定で、男性が国外に出るのがとても難しくなっています。私は早く日本に来たいと思っていたため、早く働ける工場の仕事を選びました。
現在はミャンマー人が2人だけおり、日本語での会話や生活を通して、日本語能力も少しずつ上達しています。工場での仕事では機械の操作や報連相など、日本の仕事の進め方を学ぶことができ、とても良い経験になりました。
しかし、私は元々IT、特にWeb開発に興味があり、前職でもプログラマーとして2年半以上働いていました。自分のスキルや経験を活かしながら、もっと成長できる仕事に挑戦したいと考えるようになり、転職を希望しております。興味のある仕事であれば、時間も早く感じ、より前向きに取り組めると感じ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</si>
</sst>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Red]&quot;\&quot;\-#,##0"/>
    <numFmt numFmtId="165" formatCode="yyyy"/>
    <numFmt numFmtId="166" formatCode="dd"/>
    <numFmt numFmtId="167" formatCode="mm"/>
  </numFmts>
  <fonts count="15">
    <font>
      <sz val="11"/>
      <name val="ＭＳ Ｐ明朝"/>
      <family val="1"/>
      <charset val="128"/>
    </font>
    <font>
      <sz val="11"/>
      <name val="ＭＳ Ｐ明朝"/>
      <family val="1"/>
      <charset val="128"/>
    </font>
    <font>
      <sz val="6"/>
      <name val="ＭＳ Ｐゴシック"/>
      <family val="3"/>
      <charset val="128"/>
    </font>
    <font>
      <sz val="6"/>
      <name val="ＭＳ Ｐ明朝"/>
      <family val="1"/>
      <charset val="128"/>
    </font>
    <font>
      <sz val="10"/>
      <name val="ＭＳ Ｐ明朝"/>
      <family val="1"/>
      <charset val="128"/>
    </font>
    <font>
      <sz val="9"/>
      <name val="ＭＳ Ｐ明朝"/>
      <family val="1"/>
      <charset val="128"/>
    </font>
    <font>
      <u/>
      <sz val="11"/>
      <color indexed="12"/>
      <name val="ＭＳ Ｐ明朝"/>
      <family val="1"/>
      <charset val="128"/>
    </font>
    <font>
      <sz val="11"/>
      <name val="ＭＳ Ｐ明朝"/>
      <family val="1"/>
      <charset val="128"/>
    </font>
    <font>
      <sz val="9"/>
      <name val="ＭＳ Ｐゴシック"/>
      <family val="3"/>
      <charset val="128"/>
    </font>
    <font>
      <sz val="13"/>
      <name val="ＭＳ Ｐゴシック"/>
      <family val="3"/>
      <charset val="128"/>
    </font>
    <font>
      <b/>
      <sz val="14"/>
      <name val="ＭＳ Ｐゴシック"/>
      <family val="3"/>
      <charset val="128"/>
    </font>
    <font>
      <sz val="11"/>
      <color indexed="9"/>
      <name val="ＭＳ Ｐ明朝"/>
      <family val="1"/>
      <charset val="128"/>
    </font>
    <font>
      <sz val="8"/>
      <name val="ＭＳ Ｐゴシック"/>
      <family val="3"/>
      <charset val="128"/>
    </font>
    <font>
      <sz val="10"/>
      <name val="Myanmar Text"/>
      <family val="2"/>
    </font>
    <font>
      <sz val="14"/>
      <name val="ＭＳ Ｐゴシック"/>
      <family val="3"/>
      <charset val="128"/>
    </font>
  </fonts>
  <fills count="6">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7"/>
        <bgColor indexed="64"/>
      </patternFill>
    </fill>
    <fill>
      <patternFill patternType="solid">
        <fgColor indexed="9"/>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dashed">
        <color indexed="64"/>
      </bottom>
      <diagonal/>
    </border>
    <border>
      <left style="hair">
        <color indexed="64"/>
      </left>
      <right style="hair">
        <color indexed="64"/>
      </right>
      <top style="thin">
        <color indexed="64"/>
      </top>
      <bottom style="dashed">
        <color indexed="64"/>
      </bottom>
      <diagonal/>
    </border>
    <border>
      <left style="thin">
        <color indexed="64"/>
      </left>
      <right style="hair">
        <color indexed="64"/>
      </right>
      <top style="dashed">
        <color indexed="64"/>
      </top>
      <bottom style="dashed">
        <color indexed="64"/>
      </bottom>
      <diagonal/>
    </border>
    <border>
      <left style="hair">
        <color indexed="64"/>
      </left>
      <right style="hair">
        <color indexed="64"/>
      </right>
      <top style="dashed">
        <color indexed="64"/>
      </top>
      <bottom style="dashed">
        <color indexed="64"/>
      </bottom>
      <diagonal/>
    </border>
    <border>
      <left style="thin">
        <color indexed="64"/>
      </left>
      <right style="hair">
        <color indexed="64"/>
      </right>
      <top style="dashed">
        <color indexed="64"/>
      </top>
      <bottom style="thin">
        <color indexed="64"/>
      </bottom>
      <diagonal/>
    </border>
    <border>
      <left style="hair">
        <color indexed="64"/>
      </left>
      <right style="hair">
        <color indexed="64"/>
      </right>
      <top style="dash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hair">
        <color indexed="64"/>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right style="thin">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bottom style="double">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dotted">
        <color indexed="64"/>
      </bottom>
      <diagonal/>
    </border>
    <border>
      <left style="hair">
        <color indexed="64"/>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style="hair">
        <color indexed="64"/>
      </right>
      <top/>
      <bottom/>
      <diagonal/>
    </border>
    <border>
      <left/>
      <right/>
      <top style="hair">
        <color indexed="64"/>
      </top>
      <bottom/>
      <diagonal/>
    </border>
    <border>
      <left style="hair">
        <color indexed="64"/>
      </left>
      <right/>
      <top/>
      <bottom/>
      <diagonal/>
    </border>
    <border>
      <left style="hair">
        <color indexed="64"/>
      </left>
      <right style="hair">
        <color indexed="64"/>
      </right>
      <top style="thin">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style="hair">
        <color indexed="64"/>
      </right>
      <top style="thin">
        <color indexed="64"/>
      </top>
      <bottom style="dotted">
        <color indexed="64"/>
      </bottom>
      <diagonal/>
    </border>
    <border>
      <left style="thin">
        <color indexed="64"/>
      </left>
      <right style="hair">
        <color indexed="64"/>
      </right>
      <top style="dotted">
        <color indexed="64"/>
      </top>
      <bottom style="dotted">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thin">
        <color indexed="64"/>
      </top>
      <bottom style="thin">
        <color indexed="64"/>
      </bottom>
      <diagonal/>
    </border>
    <border>
      <left style="hair">
        <color indexed="64"/>
      </left>
      <right style="thin">
        <color indexed="64"/>
      </right>
      <top style="dashed">
        <color indexed="64"/>
      </top>
      <bottom style="thin">
        <color indexed="64"/>
      </bottom>
      <diagonal/>
    </border>
    <border>
      <left style="hair">
        <color indexed="64"/>
      </left>
      <right style="thin">
        <color indexed="64"/>
      </right>
      <top style="dashed">
        <color indexed="64"/>
      </top>
      <bottom style="dash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style="hair">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bottom/>
      <diagonal/>
    </border>
    <border>
      <left style="thin">
        <color indexed="64"/>
      </left>
      <right/>
      <top style="thin">
        <color indexed="64"/>
      </top>
      <bottom style="dotted">
        <color indexed="64"/>
      </bottom>
      <diagonal/>
    </border>
    <border>
      <left/>
      <right style="thin">
        <color indexed="64"/>
      </right>
      <top style="thin">
        <color indexed="64"/>
      </top>
      <bottom style="dotted">
        <color indexed="64"/>
      </bottom>
      <diagonal/>
    </border>
    <border>
      <left style="hair">
        <color indexed="64"/>
      </left>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dotted">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style="hair">
        <color indexed="64"/>
      </left>
      <right/>
      <top style="thin">
        <color indexed="64"/>
      </top>
      <bottom style="thin">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bottom style="thin">
        <color indexed="64"/>
      </bottom>
      <diagonal/>
    </border>
    <border>
      <left/>
      <right style="hair">
        <color indexed="64"/>
      </right>
      <top style="hair">
        <color indexed="64"/>
      </top>
      <bottom style="hair">
        <color indexed="64"/>
      </bottom>
      <diagonal/>
    </border>
    <border>
      <left/>
      <right style="thin">
        <color indexed="64"/>
      </right>
      <top style="hair">
        <color indexed="64"/>
      </top>
      <bottom/>
      <diagonal/>
    </border>
    <border>
      <left style="hair">
        <color indexed="64"/>
      </left>
      <right/>
      <top/>
      <bottom style="thin">
        <color indexed="64"/>
      </bottom>
      <diagonal/>
    </border>
    <border>
      <left style="thin">
        <color indexed="64"/>
      </left>
      <right style="hair">
        <color indexed="64"/>
      </right>
      <top style="thin">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hair">
        <color indexed="64"/>
      </right>
      <top style="thin">
        <color indexed="64"/>
      </top>
      <bottom style="double">
        <color indexed="64"/>
      </bottom>
      <diagonal/>
    </border>
    <border>
      <left style="hair">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top/>
      <bottom style="double">
        <color indexed="64"/>
      </bottom>
      <diagonal/>
    </border>
    <border>
      <left/>
      <right style="hair">
        <color indexed="64"/>
      </right>
      <top/>
      <bottom style="double">
        <color indexed="64"/>
      </bottom>
      <diagonal/>
    </border>
    <border>
      <left style="thin">
        <color indexed="64"/>
      </left>
      <right/>
      <top style="hair">
        <color indexed="64"/>
      </top>
      <bottom style="hair">
        <color indexed="64"/>
      </bottom>
      <diagonal/>
    </border>
    <border>
      <left style="thin">
        <color indexed="64"/>
      </left>
      <right style="hair">
        <color indexed="64"/>
      </right>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hair">
        <color indexed="64"/>
      </right>
      <top style="hair">
        <color indexed="64"/>
      </top>
      <bottom style="double">
        <color indexed="64"/>
      </bottom>
      <diagonal/>
    </border>
    <border>
      <left style="hair">
        <color indexed="64"/>
      </left>
      <right style="hair">
        <color indexed="64"/>
      </right>
      <top style="hair">
        <color indexed="64"/>
      </top>
      <bottom style="dotted">
        <color indexed="64"/>
      </bottom>
      <diagonal/>
    </border>
    <border>
      <left style="thin">
        <color indexed="64"/>
      </left>
      <right/>
      <top style="hair">
        <color indexed="64"/>
      </top>
      <bottom style="double">
        <color indexed="64"/>
      </bottom>
      <diagonal/>
    </border>
    <border>
      <left style="hair">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style="hair">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s>
  <cellStyleXfs count="3">
    <xf numFmtId="0" fontId="0" fillId="0" borderId="0"/>
    <xf numFmtId="164"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366">
    <xf numFmtId="0" fontId="0" fillId="0" borderId="0" xfId="0"/>
    <xf numFmtId="0" fontId="5" fillId="0" borderId="0" xfId="0" applyFont="1" applyAlignment="1">
      <alignment vertical="center"/>
    </xf>
    <xf numFmtId="0" fontId="4" fillId="0" borderId="0" xfId="0" applyFont="1" applyAlignment="1">
      <alignment vertical="center"/>
    </xf>
    <xf numFmtId="0" fontId="4" fillId="0" borderId="0" xfId="0" applyFont="1" applyAlignment="1">
      <alignment horizontal="left" vertical="center" indent="1"/>
    </xf>
    <xf numFmtId="0" fontId="4" fillId="0" borderId="0" xfId="0" applyFont="1" applyAlignment="1">
      <alignment horizontal="center" vertical="center"/>
    </xf>
    <xf numFmtId="0" fontId="4" fillId="0" borderId="0" xfId="0" applyFont="1" applyAlignment="1">
      <alignment horizontal="left" vertical="center"/>
    </xf>
    <xf numFmtId="0" fontId="4" fillId="2" borderId="1" xfId="0" applyFont="1" applyFill="1" applyBorder="1" applyAlignment="1">
      <alignment vertical="center"/>
    </xf>
    <xf numFmtId="0" fontId="4" fillId="2" borderId="2" xfId="0" applyFont="1" applyFill="1" applyBorder="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4" fillId="2" borderId="8" xfId="0" applyFont="1" applyFill="1" applyBorder="1" applyAlignment="1">
      <alignment vertical="center"/>
    </xf>
    <xf numFmtId="0" fontId="4" fillId="2" borderId="9" xfId="0" applyFont="1" applyFill="1" applyBorder="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shrinkToFit="1"/>
    </xf>
    <xf numFmtId="0" fontId="8" fillId="0" borderId="0" xfId="0" applyFont="1" applyAlignment="1">
      <alignment vertical="center"/>
    </xf>
    <xf numFmtId="0" fontId="8" fillId="0" borderId="0" xfId="0" applyFont="1" applyAlignment="1">
      <alignment vertical="center" shrinkToFit="1"/>
    </xf>
    <xf numFmtId="0" fontId="8" fillId="0" borderId="11" xfId="0" applyFont="1" applyBorder="1" applyAlignment="1">
      <alignment horizontal="center" vertical="center" shrinkToFit="1"/>
    </xf>
    <xf numFmtId="0" fontId="8" fillId="0" borderId="12" xfId="0"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0" xfId="0" applyFont="1" applyAlignment="1">
      <alignment horizontal="center" vertical="center" shrinkToFit="1"/>
    </xf>
    <xf numFmtId="0" fontId="8" fillId="0" borderId="0" xfId="0" applyFont="1" applyAlignment="1">
      <alignment horizontal="left" vertical="center"/>
    </xf>
    <xf numFmtId="0" fontId="8" fillId="0" borderId="14" xfId="0" applyFont="1" applyBorder="1" applyAlignment="1">
      <alignment horizontal="center" vertical="center" shrinkToFit="1"/>
    </xf>
    <xf numFmtId="0" fontId="8" fillId="0" borderId="15"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19" xfId="0" applyFont="1" applyBorder="1" applyAlignment="1">
      <alignment horizontal="left" vertical="center" shrinkToFit="1"/>
    </xf>
    <xf numFmtId="0" fontId="8" fillId="0" borderId="20" xfId="0" applyFont="1" applyBorder="1" applyAlignment="1">
      <alignment horizontal="left" vertical="center" shrinkToFit="1"/>
    </xf>
    <xf numFmtId="0" fontId="8" fillId="0" borderId="21" xfId="0" applyFont="1" applyBorder="1" applyAlignment="1">
      <alignment horizontal="center" vertical="center" shrinkToFit="1"/>
    </xf>
    <xf numFmtId="0" fontId="8" fillId="0" borderId="22" xfId="0" applyFont="1" applyBorder="1" applyAlignment="1">
      <alignment horizontal="left" vertical="center" shrinkToFit="1"/>
    </xf>
    <xf numFmtId="0" fontId="8" fillId="0" borderId="23" xfId="0" applyFont="1" applyBorder="1" applyAlignment="1">
      <alignment horizontal="left" vertical="center" shrinkToFit="1"/>
    </xf>
    <xf numFmtId="0" fontId="8" fillId="0" borderId="24"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6" xfId="0" applyFont="1" applyBorder="1" applyAlignment="1">
      <alignment vertical="center"/>
    </xf>
    <xf numFmtId="0" fontId="8" fillId="0" borderId="26" xfId="0" applyFont="1" applyBorder="1" applyAlignment="1">
      <alignment horizontal="left" vertical="center" shrinkToFit="1"/>
    </xf>
    <xf numFmtId="0" fontId="8" fillId="0" borderId="27" xfId="0" applyFont="1" applyBorder="1" applyAlignment="1">
      <alignment horizontal="left" vertical="center" shrinkToFit="1"/>
    </xf>
    <xf numFmtId="0" fontId="8" fillId="0" borderId="28" xfId="0" applyFont="1" applyBorder="1" applyAlignment="1">
      <alignment horizontal="left" vertical="center" shrinkToFit="1"/>
    </xf>
    <xf numFmtId="0" fontId="8" fillId="0" borderId="29" xfId="0" applyFont="1" applyBorder="1" applyAlignment="1">
      <alignment horizontal="center" vertical="center" shrinkToFit="1"/>
    </xf>
    <xf numFmtId="0" fontId="8" fillId="0" borderId="30"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32" xfId="0" applyFont="1" applyBorder="1" applyAlignment="1">
      <alignment horizontal="center" vertical="center" shrinkToFit="1"/>
    </xf>
    <xf numFmtId="0" fontId="8" fillId="0" borderId="33" xfId="0" applyFont="1" applyBorder="1" applyAlignment="1">
      <alignment horizontal="center" vertical="center" shrinkToFit="1"/>
    </xf>
    <xf numFmtId="0" fontId="8" fillId="0" borderId="0" xfId="0" applyFont="1"/>
    <xf numFmtId="167" fontId="8" fillId="0" borderId="11" xfId="0" applyNumberFormat="1" applyFont="1" applyBorder="1" applyAlignment="1">
      <alignment horizontal="center" vertical="center" shrinkToFit="1"/>
    </xf>
    <xf numFmtId="166" fontId="8" fillId="0" borderId="11" xfId="0" applyNumberFormat="1" applyFont="1" applyBorder="1" applyAlignment="1">
      <alignment horizontal="center" vertical="center" shrinkToFit="1"/>
    </xf>
    <xf numFmtId="14" fontId="8" fillId="0" borderId="0" xfId="0" applyNumberFormat="1" applyFont="1" applyAlignment="1">
      <alignment vertical="center"/>
    </xf>
    <xf numFmtId="0" fontId="8" fillId="0" borderId="34" xfId="0" applyFont="1" applyBorder="1" applyAlignment="1">
      <alignment vertical="center" shrinkToFit="1"/>
    </xf>
    <xf numFmtId="0" fontId="8" fillId="0" borderId="33" xfId="0" applyFont="1" applyBorder="1" applyAlignment="1">
      <alignment vertical="center" shrinkToFit="1"/>
    </xf>
    <xf numFmtId="0" fontId="8" fillId="0" borderId="33" xfId="0" applyFont="1" applyBorder="1" applyAlignment="1">
      <alignment horizontal="left" vertical="center" shrinkToFit="1"/>
    </xf>
    <xf numFmtId="0" fontId="8" fillId="0" borderId="35" xfId="0" applyFont="1" applyBorder="1" applyAlignment="1">
      <alignment vertical="center" shrinkToFit="1"/>
    </xf>
    <xf numFmtId="0" fontId="7" fillId="0" borderId="36" xfId="0" applyFont="1" applyBorder="1" applyAlignment="1">
      <alignment vertical="center"/>
    </xf>
    <xf numFmtId="0" fontId="5" fillId="0" borderId="36" xfId="0" applyFont="1" applyBorder="1" applyAlignment="1">
      <alignment vertical="center"/>
    </xf>
    <xf numFmtId="0" fontId="4" fillId="0" borderId="38" xfId="0" applyFont="1" applyBorder="1" applyAlignment="1">
      <alignment vertical="center"/>
    </xf>
    <xf numFmtId="14" fontId="4" fillId="0" borderId="0" xfId="0" applyNumberFormat="1" applyFont="1" applyAlignment="1">
      <alignment vertical="center"/>
    </xf>
    <xf numFmtId="0" fontId="4" fillId="2" borderId="39" xfId="0" applyFont="1" applyFill="1" applyBorder="1" applyAlignment="1">
      <alignment vertical="center"/>
    </xf>
    <xf numFmtId="0" fontId="4" fillId="2" borderId="40" xfId="0" applyFont="1" applyFill="1" applyBorder="1" applyAlignment="1">
      <alignment vertical="center"/>
    </xf>
    <xf numFmtId="0" fontId="4" fillId="4" borderId="41" xfId="0" applyFont="1" applyFill="1" applyBorder="1" applyAlignment="1">
      <alignment vertical="center"/>
    </xf>
    <xf numFmtId="0" fontId="4" fillId="4" borderId="39" xfId="0" applyFont="1" applyFill="1" applyBorder="1" applyAlignment="1">
      <alignment vertical="center"/>
    </xf>
    <xf numFmtId="0" fontId="4" fillId="4" borderId="42" xfId="0" applyFont="1" applyFill="1" applyBorder="1" applyAlignment="1">
      <alignment vertical="center"/>
    </xf>
    <xf numFmtId="0" fontId="4" fillId="4" borderId="40" xfId="0" applyFont="1" applyFill="1" applyBorder="1" applyAlignment="1">
      <alignment vertical="center"/>
    </xf>
    <xf numFmtId="0" fontId="4" fillId="2" borderId="8" xfId="0" quotePrefix="1" applyFont="1" applyFill="1" applyBorder="1" applyAlignment="1">
      <alignment horizontal="right" vertical="center"/>
    </xf>
    <xf numFmtId="0" fontId="11" fillId="5" borderId="43" xfId="0" applyFont="1" applyFill="1" applyBorder="1" applyAlignment="1">
      <alignment horizontal="center" vertical="center"/>
    </xf>
    <xf numFmtId="0" fontId="11" fillId="5" borderId="37" xfId="0" applyFont="1" applyFill="1" applyBorder="1" applyAlignment="1">
      <alignment horizontal="center" vertical="center"/>
    </xf>
    <xf numFmtId="0" fontId="11" fillId="5" borderId="44" xfId="0" applyFont="1" applyFill="1" applyBorder="1" applyAlignment="1">
      <alignment horizontal="center" vertical="center"/>
    </xf>
    <xf numFmtId="0" fontId="11" fillId="5" borderId="38" xfId="0" applyFont="1" applyFill="1" applyBorder="1" applyAlignment="1">
      <alignment horizontal="center" vertical="center"/>
    </xf>
    <xf numFmtId="0" fontId="11" fillId="5" borderId="0" xfId="0" applyFont="1" applyFill="1" applyAlignment="1">
      <alignment horizontal="center" vertical="center"/>
    </xf>
    <xf numFmtId="0" fontId="11" fillId="5" borderId="36" xfId="0" applyFont="1" applyFill="1" applyBorder="1" applyAlignment="1">
      <alignment horizontal="center" vertical="center"/>
    </xf>
    <xf numFmtId="0" fontId="4" fillId="2" borderId="45" xfId="0" applyFont="1" applyFill="1" applyBorder="1" applyAlignment="1">
      <alignment horizontal="left" vertical="center"/>
    </xf>
    <xf numFmtId="0" fontId="4" fillId="2" borderId="17" xfId="0" applyFont="1" applyFill="1" applyBorder="1" applyAlignment="1">
      <alignment horizontal="left" vertical="center"/>
    </xf>
    <xf numFmtId="0" fontId="4" fillId="2" borderId="7" xfId="0" applyFont="1" applyFill="1" applyBorder="1" applyAlignment="1">
      <alignment vertical="center"/>
    </xf>
    <xf numFmtId="0" fontId="4" fillId="2" borderId="46" xfId="0" applyFont="1" applyFill="1" applyBorder="1" applyAlignment="1">
      <alignment vertical="center"/>
    </xf>
    <xf numFmtId="0" fontId="4" fillId="2" borderId="5" xfId="0" applyFont="1" applyFill="1" applyBorder="1" applyAlignment="1">
      <alignment vertical="center"/>
    </xf>
    <xf numFmtId="0" fontId="4" fillId="2" borderId="47" xfId="0" applyFont="1" applyFill="1" applyBorder="1" applyAlignment="1">
      <alignment vertical="center"/>
    </xf>
    <xf numFmtId="0" fontId="6" fillId="2" borderId="45" xfId="2" applyFill="1" applyBorder="1" applyAlignment="1" applyProtection="1">
      <alignment horizontal="left" vertical="center"/>
    </xf>
    <xf numFmtId="0" fontId="4" fillId="2" borderId="16" xfId="0" applyFont="1" applyFill="1" applyBorder="1" applyAlignment="1">
      <alignment horizontal="left" vertical="center"/>
    </xf>
    <xf numFmtId="0" fontId="4" fillId="2" borderId="54" xfId="0" applyFont="1" applyFill="1" applyBorder="1" applyAlignment="1">
      <alignment horizontal="left" vertical="center"/>
    </xf>
    <xf numFmtId="0" fontId="4" fillId="2" borderId="55" xfId="0" applyFont="1" applyFill="1" applyBorder="1" applyAlignment="1">
      <alignment horizontal="left" vertical="center"/>
    </xf>
    <xf numFmtId="0" fontId="4" fillId="2" borderId="106" xfId="0" applyFont="1" applyFill="1" applyBorder="1" applyAlignment="1">
      <alignment vertical="center"/>
    </xf>
    <xf numFmtId="0" fontId="4" fillId="2" borderId="107" xfId="0" applyFont="1" applyFill="1" applyBorder="1" applyAlignment="1">
      <alignment vertical="center"/>
    </xf>
    <xf numFmtId="0" fontId="4" fillId="2" borderId="108" xfId="0" applyFont="1" applyFill="1" applyBorder="1" applyAlignment="1">
      <alignment vertical="center"/>
    </xf>
    <xf numFmtId="0" fontId="4" fillId="2" borderId="103" xfId="0" applyFont="1" applyFill="1" applyBorder="1" applyAlignment="1">
      <alignment vertical="center"/>
    </xf>
    <xf numFmtId="0" fontId="4" fillId="2" borderId="104" xfId="0" applyFont="1" applyFill="1" applyBorder="1" applyAlignment="1">
      <alignment vertical="center"/>
    </xf>
    <xf numFmtId="0" fontId="4" fillId="2" borderId="105" xfId="0" applyFont="1" applyFill="1" applyBorder="1" applyAlignment="1">
      <alignment vertical="center"/>
    </xf>
    <xf numFmtId="49" fontId="4" fillId="2" borderId="45" xfId="0" quotePrefix="1"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4" fillId="2" borderId="17" xfId="0" applyNumberFormat="1" applyFont="1" applyFill="1" applyBorder="1" applyAlignment="1">
      <alignment horizontal="left" vertical="center"/>
    </xf>
    <xf numFmtId="0" fontId="4" fillId="2" borderId="50" xfId="0" applyFont="1" applyFill="1" applyBorder="1" applyAlignment="1">
      <alignment vertical="center"/>
    </xf>
    <xf numFmtId="0" fontId="4" fillId="2" borderId="51" xfId="0" applyFont="1" applyFill="1" applyBorder="1" applyAlignment="1">
      <alignment vertical="center"/>
    </xf>
    <xf numFmtId="0" fontId="4" fillId="2" borderId="52" xfId="0" applyFont="1" applyFill="1" applyBorder="1" applyAlignment="1">
      <alignment vertical="center"/>
    </xf>
    <xf numFmtId="0" fontId="4" fillId="0" borderId="53" xfId="0" applyFont="1" applyBorder="1" applyAlignment="1">
      <alignment horizontal="center" vertical="center"/>
    </xf>
    <xf numFmtId="0" fontId="4" fillId="0" borderId="14" xfId="0" applyFont="1" applyBorder="1" applyAlignment="1">
      <alignment horizontal="center" vertical="center"/>
    </xf>
    <xf numFmtId="0" fontId="4" fillId="2" borderId="45" xfId="0" applyFont="1" applyFill="1" applyBorder="1" applyAlignment="1">
      <alignment vertical="center"/>
    </xf>
    <xf numFmtId="0" fontId="4" fillId="2" borderId="16" xfId="0" applyFont="1" applyFill="1" applyBorder="1" applyAlignment="1">
      <alignment vertical="center"/>
    </xf>
    <xf numFmtId="0" fontId="4" fillId="2" borderId="17" xfId="0" applyFont="1" applyFill="1" applyBorder="1" applyAlignment="1">
      <alignment vertical="center"/>
    </xf>
    <xf numFmtId="0" fontId="4" fillId="2" borderId="48" xfId="0" applyFont="1" applyFill="1" applyBorder="1" applyAlignment="1">
      <alignment horizontal="left" vertical="center"/>
    </xf>
    <xf numFmtId="0" fontId="4" fillId="2" borderId="61" xfId="0" applyFont="1" applyFill="1" applyBorder="1" applyAlignment="1">
      <alignment horizontal="left" vertical="center"/>
    </xf>
    <xf numFmtId="0" fontId="4" fillId="2" borderId="49" xfId="0" applyFont="1" applyFill="1" applyBorder="1" applyAlignment="1">
      <alignment horizontal="left" vertical="center"/>
    </xf>
    <xf numFmtId="0" fontId="4" fillId="2" borderId="56" xfId="0" applyFont="1" applyFill="1" applyBorder="1" applyAlignment="1">
      <alignment vertical="center"/>
    </xf>
    <xf numFmtId="0" fontId="4" fillId="2" borderId="57" xfId="0" applyFont="1" applyFill="1" applyBorder="1" applyAlignment="1">
      <alignment vertical="center"/>
    </xf>
    <xf numFmtId="0" fontId="4" fillId="2" borderId="55" xfId="0" applyFont="1" applyFill="1" applyBorder="1" applyAlignment="1">
      <alignment vertical="center"/>
    </xf>
    <xf numFmtId="0" fontId="4" fillId="2" borderId="50" xfId="0" applyFont="1" applyFill="1" applyBorder="1" applyAlignment="1">
      <alignment vertical="center" wrapText="1"/>
    </xf>
    <xf numFmtId="14" fontId="4" fillId="2" borderId="45" xfId="0" applyNumberFormat="1" applyFont="1" applyFill="1" applyBorder="1" applyAlignment="1">
      <alignment horizontal="left" vertical="center"/>
    </xf>
    <xf numFmtId="0" fontId="4" fillId="2" borderId="59" xfId="0" applyFont="1" applyFill="1" applyBorder="1" applyAlignment="1">
      <alignment horizontal="left" vertical="center"/>
    </xf>
    <xf numFmtId="0" fontId="4" fillId="2" borderId="60" xfId="0" applyFont="1" applyFill="1" applyBorder="1" applyAlignment="1">
      <alignment horizontal="left" vertical="center"/>
    </xf>
    <xf numFmtId="0" fontId="4" fillId="2" borderId="1" xfId="0" applyFont="1" applyFill="1" applyBorder="1" applyAlignment="1">
      <alignment vertical="center"/>
    </xf>
    <xf numFmtId="0" fontId="4" fillId="2" borderId="58"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53"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14" xfId="0" applyFont="1" applyFill="1" applyBorder="1" applyAlignment="1">
      <alignment horizontal="left" vertical="center" wrapText="1"/>
    </xf>
    <xf numFmtId="0" fontId="4" fillId="2" borderId="59" xfId="0" applyFont="1" applyFill="1" applyBorder="1" applyAlignment="1">
      <alignment horizontal="left" vertical="center" wrapText="1"/>
    </xf>
    <xf numFmtId="0" fontId="4" fillId="2" borderId="15" xfId="0" applyFont="1" applyFill="1" applyBorder="1" applyAlignment="1">
      <alignment horizontal="left" vertical="center" wrapText="1"/>
    </xf>
    <xf numFmtId="0" fontId="4" fillId="2" borderId="60" xfId="0" applyFont="1" applyFill="1" applyBorder="1" applyAlignment="1">
      <alignment horizontal="left" vertical="center" wrapText="1"/>
    </xf>
    <xf numFmtId="0" fontId="8" fillId="0" borderId="71" xfId="0" applyFont="1" applyBorder="1" applyAlignment="1">
      <alignment horizontal="left" vertical="top" wrapText="1"/>
    </xf>
    <xf numFmtId="0" fontId="8" fillId="0" borderId="37" xfId="0" applyFont="1" applyBorder="1" applyAlignment="1">
      <alignment horizontal="left" vertical="top" wrapText="1"/>
    </xf>
    <xf numFmtId="0" fontId="8" fillId="0" borderId="80" xfId="0" applyFont="1" applyBorder="1" applyAlignment="1">
      <alignment horizontal="left" vertical="top" wrapText="1"/>
    </xf>
    <xf numFmtId="0" fontId="8" fillId="0" borderId="53" xfId="0" applyFont="1" applyBorder="1" applyAlignment="1">
      <alignment horizontal="left" vertical="top" wrapText="1"/>
    </xf>
    <xf numFmtId="0" fontId="8" fillId="0" borderId="0" xfId="0" applyFont="1" applyAlignment="1">
      <alignment horizontal="left" vertical="top" wrapText="1"/>
    </xf>
    <xf numFmtId="0" fontId="8" fillId="0" borderId="14" xfId="0" applyFont="1" applyBorder="1" applyAlignment="1">
      <alignment horizontal="left" vertical="top" wrapText="1"/>
    </xf>
    <xf numFmtId="0" fontId="8" fillId="0" borderId="59" xfId="0" applyFont="1" applyBorder="1" applyAlignment="1">
      <alignment horizontal="left" vertical="top" wrapText="1"/>
    </xf>
    <xf numFmtId="0" fontId="8" fillId="0" borderId="15" xfId="0" applyFont="1" applyBorder="1" applyAlignment="1">
      <alignment horizontal="left" vertical="top" wrapText="1"/>
    </xf>
    <xf numFmtId="0" fontId="8" fillId="0" borderId="60" xfId="0" applyFont="1" applyBorder="1" applyAlignment="1">
      <alignment horizontal="left" vertical="top" wrapText="1"/>
    </xf>
    <xf numFmtId="0" fontId="8" fillId="0" borderId="24" xfId="0" applyFont="1" applyBorder="1" applyAlignment="1">
      <alignment horizontal="left" vertical="center" shrinkToFit="1"/>
    </xf>
    <xf numFmtId="0" fontId="8" fillId="0" borderId="19" xfId="0" applyFont="1" applyBorder="1" applyAlignment="1">
      <alignment horizontal="left" vertical="center" shrinkToFit="1"/>
    </xf>
    <xf numFmtId="0" fontId="8" fillId="0" borderId="20" xfId="0" applyFont="1" applyBorder="1" applyAlignment="1">
      <alignment horizontal="left" vertical="center" shrinkToFit="1"/>
    </xf>
    <xf numFmtId="0" fontId="8" fillId="0" borderId="92" xfId="0" applyFont="1" applyBorder="1" applyAlignment="1">
      <alignment horizontal="center" vertical="center" shrinkToFit="1"/>
    </xf>
    <xf numFmtId="0" fontId="8" fillId="0" borderId="79" xfId="0" applyFont="1" applyBorder="1" applyAlignment="1">
      <alignment horizontal="center" vertical="center" shrinkToFit="1"/>
    </xf>
    <xf numFmtId="0" fontId="8" fillId="0" borderId="58" xfId="0" applyFont="1" applyBorder="1" applyAlignment="1">
      <alignment horizontal="center" vertical="center" shrinkToFit="1"/>
    </xf>
    <xf numFmtId="0" fontId="8" fillId="0" borderId="11" xfId="0" applyFont="1" applyBorder="1" applyAlignment="1">
      <alignment horizontal="center" vertical="center" shrinkToFit="1"/>
    </xf>
    <xf numFmtId="0" fontId="8" fillId="0" borderId="12" xfId="0" applyFont="1" applyBorder="1" applyAlignment="1">
      <alignment horizontal="center" vertical="center" shrinkToFit="1"/>
    </xf>
    <xf numFmtId="0" fontId="8" fillId="0" borderId="53" xfId="0" applyFont="1" applyBorder="1" applyAlignment="1">
      <alignment horizontal="center" vertical="center" shrinkToFit="1"/>
    </xf>
    <xf numFmtId="0" fontId="8" fillId="0" borderId="0" xfId="0" applyFont="1" applyAlignment="1">
      <alignment horizontal="center" vertical="center" shrinkToFit="1"/>
    </xf>
    <xf numFmtId="0" fontId="8" fillId="0" borderId="14" xfId="0" applyFont="1" applyBorder="1" applyAlignment="1">
      <alignment horizontal="center" vertical="center" shrinkToFit="1"/>
    </xf>
    <xf numFmtId="0" fontId="8" fillId="0" borderId="62" xfId="0" applyFont="1" applyBorder="1" applyAlignment="1">
      <alignment horizontal="center" vertical="center" shrinkToFit="1"/>
    </xf>
    <xf numFmtId="0" fontId="8" fillId="0" borderId="63" xfId="0" applyFont="1" applyBorder="1" applyAlignment="1">
      <alignment horizontal="center" vertical="center" shrinkToFit="1"/>
    </xf>
    <xf numFmtId="0" fontId="8" fillId="0" borderId="28" xfId="0" applyFont="1" applyBorder="1" applyAlignment="1">
      <alignment horizontal="center" vertical="center" shrinkToFit="1"/>
    </xf>
    <xf numFmtId="0" fontId="8" fillId="3" borderId="34" xfId="0" applyFont="1" applyFill="1" applyBorder="1" applyAlignment="1">
      <alignment horizontal="center" vertical="center" shrinkToFit="1"/>
    </xf>
    <xf numFmtId="0" fontId="8" fillId="3" borderId="33" xfId="0" applyFont="1" applyFill="1" applyBorder="1" applyAlignment="1">
      <alignment horizontal="center" vertical="center" shrinkToFit="1"/>
    </xf>
    <xf numFmtId="0" fontId="8" fillId="3" borderId="23" xfId="0" applyFont="1" applyFill="1" applyBorder="1" applyAlignment="1">
      <alignment horizontal="center" vertical="center" shrinkToFit="1"/>
    </xf>
    <xf numFmtId="0" fontId="8" fillId="0" borderId="34" xfId="0" applyFont="1" applyBorder="1" applyAlignment="1">
      <alignment horizontal="left" vertical="center" shrinkToFit="1"/>
    </xf>
    <xf numFmtId="0" fontId="8" fillId="0" borderId="33" xfId="0" applyFont="1" applyBorder="1" applyAlignment="1">
      <alignment horizontal="left" vertical="center" shrinkToFit="1"/>
    </xf>
    <xf numFmtId="0" fontId="8" fillId="0" borderId="23" xfId="0" applyFont="1" applyBorder="1" applyAlignment="1">
      <alignment horizontal="left" vertical="center" shrinkToFit="1"/>
    </xf>
    <xf numFmtId="0" fontId="8" fillId="0" borderId="64"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center" vertical="center" shrinkToFit="1"/>
    </xf>
    <xf numFmtId="0" fontId="8" fillId="3" borderId="65" xfId="0" applyFont="1" applyFill="1" applyBorder="1" applyAlignment="1">
      <alignment horizontal="center" vertical="center" shrinkToFit="1"/>
    </xf>
    <xf numFmtId="0" fontId="8" fillId="3" borderId="13" xfId="0" applyFont="1" applyFill="1" applyBorder="1" applyAlignment="1">
      <alignment horizontal="center" vertical="center" shrinkToFit="1"/>
    </xf>
    <xf numFmtId="0" fontId="8" fillId="3" borderId="66" xfId="0" applyFont="1" applyFill="1" applyBorder="1" applyAlignment="1">
      <alignment horizontal="center" vertical="center" shrinkToFit="1"/>
    </xf>
    <xf numFmtId="0" fontId="8" fillId="0" borderId="34" xfId="0" quotePrefix="1" applyFont="1" applyBorder="1" applyAlignment="1">
      <alignment horizontal="center" vertical="center" shrinkToFit="1"/>
    </xf>
    <xf numFmtId="0" fontId="8" fillId="0" borderId="33" xfId="0" applyFont="1" applyBorder="1" applyAlignment="1">
      <alignment horizontal="center" vertical="center" shrinkToFit="1"/>
    </xf>
    <xf numFmtId="0" fontId="8" fillId="0" borderId="23" xfId="0" applyFont="1" applyBorder="1" applyAlignment="1">
      <alignment horizontal="center" vertical="center" shrinkToFit="1"/>
    </xf>
    <xf numFmtId="0" fontId="8" fillId="0" borderId="16" xfId="0" applyFont="1" applyBorder="1" applyAlignment="1">
      <alignment horizontal="right" vertical="center" shrinkToFit="1"/>
    </xf>
    <xf numFmtId="0" fontId="8" fillId="3" borderId="68" xfId="0" applyFont="1" applyFill="1" applyBorder="1" applyAlignment="1">
      <alignment horizontal="center" vertical="center" shrinkToFit="1"/>
    </xf>
    <xf numFmtId="0" fontId="8" fillId="3" borderId="69" xfId="0" applyFont="1" applyFill="1" applyBorder="1" applyAlignment="1">
      <alignment horizontal="center" vertical="center" shrinkToFit="1"/>
    </xf>
    <xf numFmtId="0" fontId="8" fillId="3" borderId="70" xfId="0" applyFont="1" applyFill="1" applyBorder="1" applyAlignment="1">
      <alignment horizontal="center" vertical="center" shrinkToFit="1"/>
    </xf>
    <xf numFmtId="0" fontId="8" fillId="0" borderId="26" xfId="0" applyFont="1" applyBorder="1" applyAlignment="1">
      <alignment horizontal="center" vertical="center" shrinkToFit="1"/>
    </xf>
    <xf numFmtId="0" fontId="8" fillId="0" borderId="27" xfId="0" applyFont="1" applyBorder="1" applyAlignment="1">
      <alignment horizontal="center" vertical="center" shrinkToFit="1"/>
    </xf>
    <xf numFmtId="0" fontId="8" fillId="0" borderId="71" xfId="0" applyFont="1" applyBorder="1" applyAlignment="1">
      <alignment horizontal="right" vertical="center" shrinkToFit="1"/>
    </xf>
    <xf numFmtId="0" fontId="8" fillId="0" borderId="37" xfId="0" applyFont="1" applyBorder="1" applyAlignment="1">
      <alignment horizontal="right" vertical="center" shrinkToFit="1"/>
    </xf>
    <xf numFmtId="0" fontId="8" fillId="3" borderId="35" xfId="0" applyFont="1" applyFill="1" applyBorder="1" applyAlignment="1">
      <alignment horizontal="center" vertical="center" shrinkToFit="1"/>
    </xf>
    <xf numFmtId="0" fontId="8" fillId="3" borderId="22" xfId="0" applyFont="1" applyFill="1" applyBorder="1" applyAlignment="1">
      <alignment horizontal="center" vertical="center" shrinkToFit="1"/>
    </xf>
    <xf numFmtId="0" fontId="8" fillId="0" borderId="59" xfId="0" applyFont="1" applyBorder="1" applyAlignment="1">
      <alignment horizontal="center" vertical="center" shrinkToFit="1"/>
    </xf>
    <xf numFmtId="0" fontId="8" fillId="0" borderId="15" xfId="0" applyFont="1" applyBorder="1" applyAlignment="1">
      <alignment horizontal="center" vertical="center" shrinkToFit="1"/>
    </xf>
    <xf numFmtId="0" fontId="8" fillId="3" borderId="59" xfId="0" applyFont="1" applyFill="1" applyBorder="1" applyAlignment="1">
      <alignment horizontal="center" vertical="center" shrinkToFit="1"/>
    </xf>
    <xf numFmtId="0" fontId="8" fillId="3" borderId="15" xfId="0" applyFont="1" applyFill="1" applyBorder="1" applyAlignment="1">
      <alignment horizontal="center" vertical="center" shrinkToFit="1"/>
    </xf>
    <xf numFmtId="0" fontId="8" fillId="3" borderId="72" xfId="0" applyFont="1" applyFill="1" applyBorder="1" applyAlignment="1">
      <alignment horizontal="center" vertical="center" shrinkToFit="1"/>
    </xf>
    <xf numFmtId="0" fontId="8" fillId="0" borderId="67" xfId="0" applyFont="1" applyBorder="1" applyAlignment="1">
      <alignment horizontal="center" vertical="center" shrinkToFit="1"/>
    </xf>
    <xf numFmtId="0" fontId="8" fillId="3" borderId="45" xfId="0" applyFont="1" applyFill="1" applyBorder="1" applyAlignment="1">
      <alignment horizontal="center" vertical="center" shrinkToFit="1"/>
    </xf>
    <xf numFmtId="0" fontId="8" fillId="3" borderId="16" xfId="0" applyFont="1" applyFill="1" applyBorder="1" applyAlignment="1">
      <alignment horizontal="center" vertical="center" shrinkToFit="1"/>
    </xf>
    <xf numFmtId="0" fontId="8" fillId="3" borderId="73" xfId="0" applyFont="1" applyFill="1" applyBorder="1" applyAlignment="1">
      <alignment horizontal="center" vertical="center" shrinkToFit="1"/>
    </xf>
    <xf numFmtId="165" fontId="8" fillId="0" borderId="58" xfId="0" applyNumberFormat="1" applyFont="1" applyBorder="1" applyAlignment="1">
      <alignment horizontal="center" vertical="center" shrinkToFit="1"/>
    </xf>
    <xf numFmtId="165" fontId="8" fillId="0" borderId="11" xfId="0" applyNumberFormat="1"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74" xfId="0" applyFont="1" applyBorder="1" applyAlignment="1">
      <alignment horizontal="center" vertical="center" shrinkToFit="1"/>
    </xf>
    <xf numFmtId="0" fontId="8" fillId="0" borderId="75" xfId="0" applyFont="1" applyBorder="1" applyAlignment="1">
      <alignment horizontal="center" vertical="center" shrinkToFit="1"/>
    </xf>
    <xf numFmtId="0" fontId="8" fillId="3" borderId="75" xfId="0" applyFont="1" applyFill="1" applyBorder="1" applyAlignment="1">
      <alignment horizontal="center" vertical="center" shrinkToFit="1"/>
    </xf>
    <xf numFmtId="0" fontId="8" fillId="3" borderId="76" xfId="0" applyFont="1" applyFill="1" applyBorder="1" applyAlignment="1">
      <alignment horizontal="center" vertical="center" shrinkToFit="1"/>
    </xf>
    <xf numFmtId="0" fontId="8" fillId="0" borderId="64" xfId="0" applyFont="1" applyBorder="1" applyAlignment="1">
      <alignment horizontal="right" vertical="center" shrinkToFit="1"/>
    </xf>
    <xf numFmtId="0" fontId="8" fillId="3" borderId="77" xfId="0" applyFont="1" applyFill="1" applyBorder="1" applyAlignment="1">
      <alignment horizontal="center" vertical="center" textRotation="255" shrinkToFit="1"/>
    </xf>
    <xf numFmtId="0" fontId="8" fillId="3" borderId="78" xfId="0" applyFont="1" applyFill="1" applyBorder="1" applyAlignment="1">
      <alignment horizontal="center" vertical="center" textRotation="255" shrinkToFit="1"/>
    </xf>
    <xf numFmtId="0" fontId="8" fillId="0" borderId="43" xfId="0" applyFont="1" applyBorder="1" applyAlignment="1">
      <alignment horizontal="center" vertical="center" shrinkToFit="1"/>
    </xf>
    <xf numFmtId="0" fontId="8" fillId="0" borderId="37" xfId="0" applyFont="1" applyBorder="1" applyAlignment="1">
      <alignment horizontal="center" vertical="center" shrinkToFit="1"/>
    </xf>
    <xf numFmtId="0" fontId="8" fillId="0" borderId="44" xfId="0" applyFont="1" applyBorder="1" applyAlignment="1">
      <alignment horizontal="center" vertical="center" shrinkToFit="1"/>
    </xf>
    <xf numFmtId="0" fontId="8" fillId="0" borderId="81" xfId="0" applyFont="1" applyBorder="1" applyAlignment="1">
      <alignment horizontal="center" vertical="center" shrinkToFit="1"/>
    </xf>
    <xf numFmtId="0" fontId="8" fillId="0" borderId="72" xfId="0" applyFont="1" applyBorder="1" applyAlignment="1">
      <alignment horizontal="center" vertical="center" shrinkToFit="1"/>
    </xf>
    <xf numFmtId="0" fontId="8" fillId="0" borderId="80" xfId="0" applyFont="1" applyBorder="1" applyAlignment="1">
      <alignment horizontal="center" vertical="center" shrinkToFit="1"/>
    </xf>
    <xf numFmtId="0" fontId="8" fillId="0" borderId="60" xfId="0" applyFont="1" applyBorder="1" applyAlignment="1">
      <alignment horizontal="center" vertical="center" shrinkToFit="1"/>
    </xf>
    <xf numFmtId="0" fontId="8" fillId="0" borderId="81" xfId="0" applyFont="1" applyBorder="1" applyAlignment="1">
      <alignment horizontal="left" vertical="center" wrapText="1" shrinkToFit="1"/>
    </xf>
    <xf numFmtId="0" fontId="8" fillId="0" borderId="15" xfId="0" applyFont="1" applyBorder="1" applyAlignment="1">
      <alignment horizontal="left" vertical="center" shrinkToFit="1"/>
    </xf>
    <xf numFmtId="0" fontId="8" fillId="0" borderId="60" xfId="0" applyFont="1" applyBorder="1" applyAlignment="1">
      <alignment horizontal="left" vertical="center" shrinkToFit="1"/>
    </xf>
    <xf numFmtId="0" fontId="8" fillId="0" borderId="19" xfId="0" applyFont="1" applyBorder="1" applyAlignment="1">
      <alignment horizontal="center" vertical="center" shrinkToFit="1"/>
    </xf>
    <xf numFmtId="0" fontId="8" fillId="0" borderId="34" xfId="0" applyFont="1" applyBorder="1" applyAlignment="1">
      <alignment horizontal="center" vertical="center" shrinkToFit="1"/>
    </xf>
    <xf numFmtId="0" fontId="8" fillId="3" borderId="82" xfId="0" applyFont="1" applyFill="1" applyBorder="1" applyAlignment="1">
      <alignment horizontal="center" vertical="center" textRotation="255" shrinkToFit="1"/>
    </xf>
    <xf numFmtId="0" fontId="14" fillId="5" borderId="13" xfId="0" applyFont="1" applyFill="1" applyBorder="1" applyAlignment="1">
      <alignment horizontal="center" vertical="center" shrinkToFit="1"/>
    </xf>
    <xf numFmtId="0" fontId="6" fillId="0" borderId="86" xfId="2" applyNumberFormat="1" applyBorder="1" applyAlignment="1" applyProtection="1">
      <alignment horizontal="center" vertical="center" shrinkToFit="1"/>
    </xf>
    <xf numFmtId="0" fontId="8" fillId="0" borderId="84" xfId="0" applyFont="1" applyBorder="1" applyAlignment="1">
      <alignment horizontal="center" vertical="center" shrinkToFit="1"/>
    </xf>
    <xf numFmtId="0" fontId="8" fillId="0" borderId="87" xfId="0" applyFont="1" applyBorder="1" applyAlignment="1">
      <alignment horizontal="center" vertical="center" shrinkToFit="1"/>
    </xf>
    <xf numFmtId="0" fontId="8" fillId="0" borderId="88" xfId="0" applyFont="1" applyBorder="1" applyAlignment="1">
      <alignment horizontal="center" vertical="center" shrinkToFit="1"/>
    </xf>
    <xf numFmtId="0" fontId="8" fillId="0" borderId="18" xfId="0" applyFont="1" applyBorder="1" applyAlignment="1">
      <alignment horizontal="center" vertical="center" shrinkToFit="1"/>
    </xf>
    <xf numFmtId="0" fontId="8" fillId="0" borderId="62" xfId="0" applyFont="1" applyBorder="1" applyAlignment="1">
      <alignment horizontal="left" vertical="top" wrapText="1"/>
    </xf>
    <xf numFmtId="0" fontId="8" fillId="0" borderId="63" xfId="0" applyFont="1" applyBorder="1" applyAlignment="1">
      <alignment horizontal="left" vertical="top" wrapText="1"/>
    </xf>
    <xf numFmtId="0" fontId="8" fillId="0" borderId="28" xfId="0" applyFont="1" applyBorder="1" applyAlignment="1">
      <alignment horizontal="left" vertical="top" wrapText="1"/>
    </xf>
    <xf numFmtId="0" fontId="8" fillId="0" borderId="89" xfId="0" applyFont="1" applyBorder="1" applyAlignment="1">
      <alignment horizontal="center" vertical="center" shrinkToFit="1"/>
    </xf>
    <xf numFmtId="0" fontId="8" fillId="0" borderId="21" xfId="0" applyFont="1" applyBorder="1" applyAlignment="1">
      <alignment horizontal="center" vertical="center" shrinkToFit="1"/>
    </xf>
    <xf numFmtId="0" fontId="8" fillId="0" borderId="22" xfId="0" applyFont="1" applyBorder="1" applyAlignment="1">
      <alignment horizontal="center" vertical="center" shrinkToFit="1"/>
    </xf>
    <xf numFmtId="0" fontId="8" fillId="0" borderId="43" xfId="0" applyFont="1" applyBorder="1" applyAlignment="1">
      <alignment horizontal="center" vertical="top" wrapText="1"/>
    </xf>
    <xf numFmtId="0" fontId="8" fillId="0" borderId="37" xfId="0" applyFont="1" applyBorder="1" applyAlignment="1">
      <alignment horizontal="center" vertical="top" wrapText="1"/>
    </xf>
    <xf numFmtId="0" fontId="8" fillId="0" borderId="80" xfId="0" applyFont="1" applyBorder="1" applyAlignment="1">
      <alignment horizontal="center" vertical="top" wrapText="1"/>
    </xf>
    <xf numFmtId="0" fontId="8" fillId="0" borderId="90" xfId="0" applyFont="1" applyBorder="1" applyAlignment="1">
      <alignment horizontal="center" vertical="top" wrapText="1"/>
    </xf>
    <xf numFmtId="0" fontId="8" fillId="0" borderId="63" xfId="0" applyFont="1" applyBorder="1" applyAlignment="1">
      <alignment horizontal="center" vertical="top" wrapText="1"/>
    </xf>
    <xf numFmtId="0" fontId="8" fillId="0" borderId="28" xfId="0" applyFont="1" applyBorder="1" applyAlignment="1">
      <alignment horizontal="center" vertical="top" wrapText="1"/>
    </xf>
    <xf numFmtId="0" fontId="8" fillId="3" borderId="71" xfId="0" applyFont="1" applyFill="1" applyBorder="1" applyAlignment="1">
      <alignment horizontal="center" vertical="center" shrinkToFit="1"/>
    </xf>
    <xf numFmtId="0" fontId="8" fillId="3" borderId="37" xfId="0" applyFont="1" applyFill="1" applyBorder="1" applyAlignment="1">
      <alignment horizontal="center" vertical="center" shrinkToFit="1"/>
    </xf>
    <xf numFmtId="0" fontId="8" fillId="3" borderId="44" xfId="0" applyFont="1" applyFill="1" applyBorder="1" applyAlignment="1">
      <alignment horizontal="center" vertical="center" shrinkToFit="1"/>
    </xf>
    <xf numFmtId="0" fontId="8" fillId="3" borderId="62" xfId="0" applyFont="1" applyFill="1" applyBorder="1" applyAlignment="1">
      <alignment horizontal="center" vertical="center" shrinkToFit="1"/>
    </xf>
    <xf numFmtId="0" fontId="8" fillId="3" borderId="63" xfId="0" applyFont="1" applyFill="1" applyBorder="1" applyAlignment="1">
      <alignment horizontal="center" vertical="center" shrinkToFit="1"/>
    </xf>
    <xf numFmtId="0" fontId="8" fillId="3" borderId="91" xfId="0" applyFont="1" applyFill="1" applyBorder="1" applyAlignment="1">
      <alignment horizontal="center" vertical="center" shrinkToFit="1"/>
    </xf>
    <xf numFmtId="0" fontId="8" fillId="3" borderId="83" xfId="0" applyFont="1" applyFill="1" applyBorder="1" applyAlignment="1">
      <alignment horizontal="center" vertical="center" shrinkToFit="1"/>
    </xf>
    <xf numFmtId="0" fontId="8" fillId="3" borderId="84" xfId="0" applyFont="1" applyFill="1" applyBorder="1" applyAlignment="1">
      <alignment horizontal="center" vertical="center" shrinkToFit="1"/>
    </xf>
    <xf numFmtId="0" fontId="8" fillId="3" borderId="85" xfId="0" applyFont="1" applyFill="1" applyBorder="1" applyAlignment="1">
      <alignment horizontal="center" vertical="center" shrinkToFit="1"/>
    </xf>
    <xf numFmtId="0" fontId="8" fillId="0" borderId="84" xfId="2" applyNumberFormat="1" applyFont="1" applyBorder="1" applyAlignment="1" applyProtection="1">
      <alignment horizontal="center" vertical="center" shrinkToFit="1"/>
    </xf>
    <xf numFmtId="0" fontId="8" fillId="3" borderId="35" xfId="1" applyNumberFormat="1" applyFont="1" applyFill="1" applyBorder="1" applyAlignment="1">
      <alignment horizontal="center" vertical="center" shrinkToFit="1"/>
    </xf>
    <xf numFmtId="0" fontId="8" fillId="3" borderId="33" xfId="1" applyNumberFormat="1" applyFont="1" applyFill="1" applyBorder="1" applyAlignment="1">
      <alignment horizontal="center" vertical="center" shrinkToFit="1"/>
    </xf>
    <xf numFmtId="0" fontId="8" fillId="3" borderId="23" xfId="1" applyNumberFormat="1" applyFont="1" applyFill="1" applyBorder="1" applyAlignment="1">
      <alignment horizontal="center" vertical="center" shrinkToFit="1"/>
    </xf>
    <xf numFmtId="0" fontId="8" fillId="3" borderId="92" xfId="0" applyFont="1" applyFill="1" applyBorder="1" applyAlignment="1">
      <alignment horizontal="center" vertical="center" shrinkToFit="1"/>
    </xf>
    <xf numFmtId="0" fontId="8" fillId="3" borderId="19" xfId="0" applyFont="1" applyFill="1" applyBorder="1" applyAlignment="1">
      <alignment horizontal="center" vertical="center" shrinkToFit="1"/>
    </xf>
    <xf numFmtId="0" fontId="8" fillId="3" borderId="24" xfId="0" applyFont="1" applyFill="1" applyBorder="1" applyAlignment="1">
      <alignment horizontal="center" vertical="center" shrinkToFit="1"/>
    </xf>
    <xf numFmtId="0" fontId="8" fillId="3" borderId="20" xfId="0" applyFont="1" applyFill="1" applyBorder="1" applyAlignment="1">
      <alignment horizontal="center" vertical="center" shrinkToFit="1"/>
    </xf>
    <xf numFmtId="0" fontId="8" fillId="3" borderId="93" xfId="0" applyFont="1" applyFill="1" applyBorder="1" applyAlignment="1">
      <alignment horizontal="center" vertical="center" textRotation="255" shrinkToFit="1"/>
    </xf>
    <xf numFmtId="0" fontId="8" fillId="3" borderId="89" xfId="0" applyFont="1" applyFill="1" applyBorder="1" applyAlignment="1">
      <alignment horizontal="center" vertical="center" textRotation="255" shrinkToFit="1"/>
    </xf>
    <xf numFmtId="0" fontId="8" fillId="3" borderId="33" xfId="0" applyFont="1" applyFill="1" applyBorder="1" applyAlignment="1">
      <alignment horizontal="center" vertical="center"/>
    </xf>
    <xf numFmtId="0" fontId="8" fillId="3" borderId="22" xfId="0" applyFont="1" applyFill="1" applyBorder="1" applyAlignment="1">
      <alignment horizontal="center" vertical="center"/>
    </xf>
    <xf numFmtId="0" fontId="8" fillId="3" borderId="24" xfId="0" applyFont="1" applyFill="1" applyBorder="1" applyAlignment="1">
      <alignment horizontal="center" vertical="center"/>
    </xf>
    <xf numFmtId="0" fontId="8" fillId="3" borderId="19" xfId="0" applyFont="1" applyFill="1" applyBorder="1" applyAlignment="1">
      <alignment horizontal="center" vertical="center"/>
    </xf>
    <xf numFmtId="0" fontId="8" fillId="3" borderId="79" xfId="0" applyFont="1" applyFill="1" applyBorder="1" applyAlignment="1">
      <alignment horizontal="center" vertical="center"/>
    </xf>
    <xf numFmtId="0" fontId="8" fillId="0" borderId="24"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3" borderId="79" xfId="0" applyFont="1" applyFill="1" applyBorder="1" applyAlignment="1">
      <alignment horizontal="center" vertical="center" shrinkToFit="1"/>
    </xf>
    <xf numFmtId="0" fontId="8" fillId="0" borderId="79" xfId="0" applyFont="1" applyBorder="1" applyAlignment="1">
      <alignment horizontal="center" vertical="center"/>
    </xf>
    <xf numFmtId="0" fontId="8" fillId="0" borderId="24" xfId="0" applyFont="1" applyBorder="1" applyAlignment="1">
      <alignment horizontal="center" vertical="center" shrinkToFit="1"/>
    </xf>
    <xf numFmtId="0" fontId="8" fillId="0" borderId="20" xfId="0" applyFont="1" applyBorder="1" applyAlignment="1">
      <alignment horizontal="center" vertical="center" shrinkToFit="1"/>
    </xf>
    <xf numFmtId="0" fontId="8" fillId="3" borderId="53" xfId="0" applyFont="1" applyFill="1" applyBorder="1" applyAlignment="1">
      <alignment horizontal="center" vertical="center" wrapText="1" shrinkToFit="1"/>
    </xf>
    <xf numFmtId="0" fontId="8" fillId="3" borderId="0" xfId="0" applyFont="1" applyFill="1" applyAlignment="1">
      <alignment horizontal="center" vertical="center" wrapText="1" shrinkToFit="1"/>
    </xf>
    <xf numFmtId="0" fontId="8" fillId="3" borderId="36" xfId="0" applyFont="1" applyFill="1" applyBorder="1" applyAlignment="1">
      <alignment horizontal="center" vertical="center" wrapText="1" shrinkToFit="1"/>
    </xf>
    <xf numFmtId="0" fontId="8" fillId="3" borderId="62" xfId="0" applyFont="1" applyFill="1" applyBorder="1" applyAlignment="1">
      <alignment horizontal="center" vertical="center" wrapText="1" shrinkToFit="1"/>
    </xf>
    <xf numFmtId="0" fontId="8" fillId="3" borderId="63" xfId="0" applyFont="1" applyFill="1" applyBorder="1" applyAlignment="1">
      <alignment horizontal="center" vertical="center" wrapText="1" shrinkToFit="1"/>
    </xf>
    <xf numFmtId="0" fontId="8" fillId="3" borderId="91" xfId="0" applyFont="1" applyFill="1" applyBorder="1" applyAlignment="1">
      <alignment horizontal="center" vertical="center" wrapText="1" shrinkToFit="1"/>
    </xf>
    <xf numFmtId="0" fontId="8" fillId="3" borderId="96" xfId="0" applyFont="1" applyFill="1" applyBorder="1" applyAlignment="1">
      <alignment horizontal="center" vertical="center" shrinkToFit="1"/>
    </xf>
    <xf numFmtId="0" fontId="8" fillId="3" borderId="97" xfId="0" applyFont="1" applyFill="1" applyBorder="1" applyAlignment="1">
      <alignment horizontal="center" vertical="center" shrinkToFit="1"/>
    </xf>
    <xf numFmtId="0" fontId="8" fillId="0" borderId="25" xfId="0" applyFont="1" applyBorder="1" applyAlignment="1">
      <alignment horizontal="center" vertical="center" shrinkToFit="1"/>
    </xf>
    <xf numFmtId="0" fontId="8" fillId="3" borderId="67" xfId="0" applyFont="1" applyFill="1" applyBorder="1" applyAlignment="1">
      <alignment horizontal="center" vertical="center" shrinkToFit="1"/>
    </xf>
    <xf numFmtId="0" fontId="8" fillId="3" borderId="26" xfId="0" applyFont="1" applyFill="1" applyBorder="1" applyAlignment="1">
      <alignment horizontal="center" vertical="center" shrinkToFit="1"/>
    </xf>
    <xf numFmtId="0" fontId="8" fillId="0" borderId="97" xfId="0" applyFont="1" applyBorder="1" applyAlignment="1">
      <alignment vertical="center" shrinkToFit="1"/>
    </xf>
    <xf numFmtId="0" fontId="8" fillId="0" borderId="67" xfId="0" applyFont="1" applyBorder="1" applyAlignment="1">
      <alignment vertical="center" shrinkToFit="1"/>
    </xf>
    <xf numFmtId="0" fontId="8" fillId="3" borderId="43" xfId="0" applyFont="1" applyFill="1" applyBorder="1" applyAlignment="1">
      <alignment horizontal="center" vertical="center" wrapText="1" shrinkToFit="1"/>
    </xf>
    <xf numFmtId="0" fontId="8" fillId="3" borderId="90" xfId="0" applyFont="1" applyFill="1" applyBorder="1" applyAlignment="1">
      <alignment horizontal="center" vertical="center" shrinkToFit="1"/>
    </xf>
    <xf numFmtId="0" fontId="8" fillId="0" borderId="43" xfId="0" applyFont="1" applyBorder="1" applyAlignment="1">
      <alignment horizontal="left" vertical="top" wrapText="1" shrinkToFit="1"/>
    </xf>
    <xf numFmtId="0" fontId="8" fillId="0" borderId="37" xfId="0" applyFont="1" applyBorder="1" applyAlignment="1">
      <alignment horizontal="left" vertical="top" wrapText="1" shrinkToFit="1"/>
    </xf>
    <xf numFmtId="0" fontId="8" fillId="0" borderId="80" xfId="0" applyFont="1" applyBorder="1" applyAlignment="1">
      <alignment horizontal="left" vertical="top" wrapText="1" shrinkToFit="1"/>
    </xf>
    <xf numFmtId="0" fontId="8" fillId="0" borderId="90" xfId="0" applyFont="1" applyBorder="1" applyAlignment="1">
      <alignment horizontal="left" vertical="top" wrapText="1" shrinkToFit="1"/>
    </xf>
    <xf numFmtId="0" fontId="8" fillId="0" borderId="63" xfId="0" applyFont="1" applyBorder="1" applyAlignment="1">
      <alignment horizontal="left" vertical="top" wrapText="1" shrinkToFit="1"/>
    </xf>
    <xf numFmtId="0" fontId="8" fillId="0" borderId="28" xfId="0" applyFont="1" applyBorder="1" applyAlignment="1">
      <alignment horizontal="left" vertical="top" wrapText="1" shrinkToFit="1"/>
    </xf>
    <xf numFmtId="0" fontId="8" fillId="3" borderId="71" xfId="0" applyFont="1" applyFill="1" applyBorder="1" applyAlignment="1">
      <alignment horizontal="center" vertical="center" wrapText="1" shrinkToFit="1"/>
    </xf>
    <xf numFmtId="0" fontId="8" fillId="0" borderId="43" xfId="0" applyFont="1" applyBorder="1" applyAlignment="1">
      <alignment vertical="top" wrapText="1" shrinkToFit="1"/>
    </xf>
    <xf numFmtId="0" fontId="8" fillId="0" borderId="37" xfId="0" applyFont="1" applyBorder="1" applyAlignment="1">
      <alignment vertical="top" wrapText="1" shrinkToFit="1"/>
    </xf>
    <xf numFmtId="0" fontId="8" fillId="0" borderId="44" xfId="0" applyFont="1" applyBorder="1" applyAlignment="1">
      <alignment vertical="top" wrapText="1" shrinkToFit="1"/>
    </xf>
    <xf numFmtId="0" fontId="8" fillId="0" borderId="90" xfId="0" applyFont="1" applyBorder="1" applyAlignment="1">
      <alignment vertical="top" wrapText="1" shrinkToFit="1"/>
    </xf>
    <xf numFmtId="0" fontId="8" fillId="0" borderId="63" xfId="0" applyFont="1" applyBorder="1" applyAlignment="1">
      <alignment vertical="top" wrapText="1" shrinkToFit="1"/>
    </xf>
    <xf numFmtId="0" fontId="8" fillId="0" borderId="91" xfId="0" applyFont="1" applyBorder="1" applyAlignment="1">
      <alignment vertical="top" wrapText="1" shrinkToFit="1"/>
    </xf>
    <xf numFmtId="0" fontId="8" fillId="0" borderId="37" xfId="0" applyFont="1" applyBorder="1" applyAlignment="1">
      <alignment horizontal="left" vertical="center" shrinkToFit="1"/>
    </xf>
    <xf numFmtId="0" fontId="8" fillId="0" borderId="80" xfId="0" applyFont="1" applyBorder="1" applyAlignment="1">
      <alignment horizontal="left" vertical="center" shrinkToFit="1"/>
    </xf>
    <xf numFmtId="0" fontId="8" fillId="3" borderId="68" xfId="1" applyNumberFormat="1" applyFont="1" applyFill="1" applyBorder="1" applyAlignment="1">
      <alignment horizontal="center" vertical="center" shrinkToFit="1"/>
    </xf>
    <xf numFmtId="0" fontId="8" fillId="3" borderId="69" xfId="1" applyNumberFormat="1" applyFont="1" applyFill="1" applyBorder="1" applyAlignment="1">
      <alignment horizontal="center" vertical="center" shrinkToFit="1"/>
    </xf>
    <xf numFmtId="0" fontId="8" fillId="3" borderId="70" xfId="1" applyNumberFormat="1" applyFont="1" applyFill="1" applyBorder="1" applyAlignment="1">
      <alignment horizontal="center" vertical="center" shrinkToFit="1"/>
    </xf>
    <xf numFmtId="0" fontId="8" fillId="0" borderId="58" xfId="0" applyFont="1" applyBorder="1" applyAlignment="1">
      <alignment horizontal="left" vertical="center" shrinkToFit="1"/>
    </xf>
    <xf numFmtId="0" fontId="8" fillId="0" borderId="11" xfId="0" applyFont="1" applyBorder="1" applyAlignment="1">
      <alignment horizontal="left" vertical="center" shrinkToFit="1"/>
    </xf>
    <xf numFmtId="0" fontId="8" fillId="0" borderId="12" xfId="0" applyFont="1" applyBorder="1" applyAlignment="1">
      <alignment horizontal="left" vertical="center" shrinkToFit="1"/>
    </xf>
    <xf numFmtId="0" fontId="8" fillId="0" borderId="35" xfId="0" applyFont="1" applyBorder="1" applyAlignment="1">
      <alignment horizontal="left" vertical="center" shrinkToFit="1"/>
    </xf>
    <xf numFmtId="0" fontId="8" fillId="0" borderId="98" xfId="0" applyFont="1" applyBorder="1" applyAlignment="1">
      <alignment horizontal="center" vertical="center" shrinkToFit="1"/>
    </xf>
    <xf numFmtId="0" fontId="8" fillId="0" borderId="99" xfId="0" applyFont="1" applyBorder="1" applyAlignment="1">
      <alignment horizontal="center" vertical="center" shrinkToFit="1"/>
    </xf>
    <xf numFmtId="0" fontId="8" fillId="0" borderId="100" xfId="0" applyFont="1" applyBorder="1" applyAlignment="1">
      <alignment horizontal="center" vertical="center" shrinkToFit="1"/>
    </xf>
    <xf numFmtId="0" fontId="8" fillId="0" borderId="43" xfId="0" applyFont="1" applyBorder="1" applyAlignment="1">
      <alignment horizontal="right" vertical="center" shrinkToFit="1"/>
    </xf>
    <xf numFmtId="0" fontId="8" fillId="0" borderId="34" xfId="0" applyFont="1" applyBorder="1" applyAlignment="1">
      <alignment vertical="top" wrapText="1" shrinkToFit="1"/>
    </xf>
    <xf numFmtId="0" fontId="8" fillId="0" borderId="33" xfId="0" applyFont="1" applyBorder="1" applyAlignment="1">
      <alignment vertical="top" wrapText="1" shrinkToFit="1"/>
    </xf>
    <xf numFmtId="0" fontId="8" fillId="0" borderId="22" xfId="0" applyFont="1" applyBorder="1" applyAlignment="1">
      <alignment vertical="top" wrapText="1" shrinkToFit="1"/>
    </xf>
    <xf numFmtId="0" fontId="8" fillId="0" borderId="71" xfId="0" applyFont="1" applyBorder="1" applyAlignment="1">
      <alignment vertical="top" wrapText="1" shrinkToFit="1"/>
    </xf>
    <xf numFmtId="0" fontId="8" fillId="0" borderId="35" xfId="0" applyFont="1" applyBorder="1" applyAlignment="1">
      <alignment vertical="top" wrapText="1" shrinkToFit="1"/>
    </xf>
    <xf numFmtId="0" fontId="8" fillId="3" borderId="37" xfId="0" applyFont="1" applyFill="1" applyBorder="1" applyAlignment="1">
      <alignment horizontal="center" vertical="center" wrapText="1" shrinkToFit="1"/>
    </xf>
    <xf numFmtId="0" fontId="8" fillId="3" borderId="35" xfId="0" applyFont="1" applyFill="1" applyBorder="1" applyAlignment="1">
      <alignment horizontal="center" vertical="center" wrapText="1" shrinkToFit="1"/>
    </xf>
    <xf numFmtId="0" fontId="8" fillId="3" borderId="33" xfId="0" applyFont="1" applyFill="1" applyBorder="1" applyAlignment="1">
      <alignment horizontal="center" vertical="center" wrapText="1" shrinkToFit="1"/>
    </xf>
    <xf numFmtId="0" fontId="8" fillId="3" borderId="43" xfId="0" applyFont="1" applyFill="1" applyBorder="1" applyAlignment="1">
      <alignment horizontal="center" vertical="center" shrinkToFit="1"/>
    </xf>
    <xf numFmtId="0" fontId="8" fillId="3" borderId="80" xfId="0" applyFont="1" applyFill="1" applyBorder="1" applyAlignment="1">
      <alignment horizontal="center" vertical="center" wrapText="1" shrinkToFit="1"/>
    </xf>
    <xf numFmtId="0" fontId="8" fillId="3" borderId="23" xfId="0" applyFont="1" applyFill="1" applyBorder="1" applyAlignment="1">
      <alignment horizontal="center" vertical="center" wrapText="1" shrinkToFit="1"/>
    </xf>
    <xf numFmtId="0" fontId="8" fillId="3" borderId="58" xfId="0" applyFont="1" applyFill="1" applyBorder="1" applyAlignment="1">
      <alignment horizontal="center" vertical="center" shrinkToFit="1"/>
    </xf>
    <xf numFmtId="0" fontId="8" fillId="3" borderId="94" xfId="0" applyFont="1" applyFill="1" applyBorder="1" applyAlignment="1">
      <alignment horizontal="center" vertical="center" shrinkToFit="1"/>
    </xf>
    <xf numFmtId="0" fontId="8" fillId="3" borderId="21" xfId="0" applyFont="1" applyFill="1" applyBorder="1" applyAlignment="1">
      <alignment horizontal="center" vertical="center" shrinkToFit="1"/>
    </xf>
    <xf numFmtId="0" fontId="8" fillId="3" borderId="18" xfId="0" applyFont="1" applyFill="1" applyBorder="1" applyAlignment="1">
      <alignment horizontal="center" vertical="center" shrinkToFit="1"/>
    </xf>
    <xf numFmtId="0" fontId="8" fillId="0" borderId="97" xfId="0" applyFont="1" applyBorder="1" applyAlignment="1">
      <alignment horizontal="center" vertical="center" shrinkToFit="1"/>
    </xf>
    <xf numFmtId="0" fontId="8" fillId="3" borderId="101" xfId="0" applyFont="1" applyFill="1" applyBorder="1" applyAlignment="1">
      <alignment horizontal="center" vertical="center" shrinkToFit="1"/>
    </xf>
    <xf numFmtId="0" fontId="8" fillId="0" borderId="101" xfId="0" applyFont="1" applyBorder="1" applyAlignment="1">
      <alignment horizontal="center" vertical="center" shrinkToFit="1"/>
    </xf>
    <xf numFmtId="0" fontId="8" fillId="0" borderId="43" xfId="0" applyFont="1" applyBorder="1" applyAlignment="1">
      <alignment vertical="top" wrapText="1"/>
    </xf>
    <xf numFmtId="0" fontId="8" fillId="0" borderId="37" xfId="0" applyFont="1" applyBorder="1" applyAlignment="1">
      <alignment vertical="top" wrapText="1"/>
    </xf>
    <xf numFmtId="0" fontId="8" fillId="0" borderId="80" xfId="0" applyFont="1" applyBorder="1" applyAlignment="1">
      <alignment vertical="top" wrapText="1"/>
    </xf>
    <xf numFmtId="0" fontId="8" fillId="0" borderId="38" xfId="0" applyFont="1" applyBorder="1" applyAlignment="1">
      <alignment vertical="top" wrapText="1"/>
    </xf>
    <xf numFmtId="0" fontId="8" fillId="0" borderId="0" xfId="0" applyFont="1" applyAlignment="1">
      <alignment vertical="top" wrapText="1"/>
    </xf>
    <xf numFmtId="0" fontId="8" fillId="0" borderId="14" xfId="0" applyFont="1" applyBorder="1" applyAlignment="1">
      <alignment vertical="top" wrapText="1"/>
    </xf>
    <xf numFmtId="0" fontId="8" fillId="0" borderId="34" xfId="0" applyFont="1" applyBorder="1" applyAlignment="1">
      <alignment vertical="top" wrapText="1"/>
    </xf>
    <xf numFmtId="0" fontId="8" fillId="0" borderId="33" xfId="0" applyFont="1" applyBorder="1" applyAlignment="1">
      <alignment vertical="top" wrapText="1"/>
    </xf>
    <xf numFmtId="0" fontId="8" fillId="0" borderId="23" xfId="0" applyFont="1" applyBorder="1" applyAlignment="1">
      <alignment vertical="top" wrapText="1"/>
    </xf>
    <xf numFmtId="0" fontId="8" fillId="3" borderId="88" xfId="0" applyFont="1" applyFill="1" applyBorder="1" applyAlignment="1">
      <alignment horizontal="center" vertical="center" wrapText="1" shrinkToFit="1"/>
    </xf>
    <xf numFmtId="0" fontId="8" fillId="3" borderId="18" xfId="0" applyFont="1" applyFill="1" applyBorder="1" applyAlignment="1">
      <alignment horizontal="center" vertical="center" wrapText="1" shrinkToFit="1"/>
    </xf>
    <xf numFmtId="0" fontId="8" fillId="3" borderId="96" xfId="0" applyFont="1" applyFill="1" applyBorder="1" applyAlignment="1">
      <alignment horizontal="center" vertical="center" wrapText="1" shrinkToFit="1"/>
    </xf>
    <xf numFmtId="0" fontId="8" fillId="3" borderId="97" xfId="0" applyFont="1" applyFill="1" applyBorder="1" applyAlignment="1">
      <alignment horizontal="center" vertical="center" wrapText="1" shrinkToFit="1"/>
    </xf>
    <xf numFmtId="0" fontId="8" fillId="3" borderId="71" xfId="0" applyFont="1" applyFill="1" applyBorder="1" applyAlignment="1">
      <alignment horizontal="center" vertical="center" textRotation="255" shrinkToFit="1"/>
    </xf>
    <xf numFmtId="0" fontId="8" fillId="3" borderId="44" xfId="0" applyFont="1" applyFill="1" applyBorder="1" applyAlignment="1">
      <alignment horizontal="center" vertical="center" textRotation="255" shrinkToFit="1"/>
    </xf>
    <xf numFmtId="0" fontId="8" fillId="3" borderId="53" xfId="0" applyFont="1" applyFill="1" applyBorder="1" applyAlignment="1">
      <alignment horizontal="center" vertical="center" textRotation="255" shrinkToFit="1"/>
    </xf>
    <xf numFmtId="0" fontId="8" fillId="3" borderId="36" xfId="0" applyFont="1" applyFill="1" applyBorder="1" applyAlignment="1">
      <alignment horizontal="center" vertical="center" textRotation="255" shrinkToFit="1"/>
    </xf>
    <xf numFmtId="0" fontId="8" fillId="3" borderId="35" xfId="0" applyFont="1" applyFill="1" applyBorder="1" applyAlignment="1">
      <alignment horizontal="center" vertical="center" textRotation="255" shrinkToFit="1"/>
    </xf>
    <xf numFmtId="0" fontId="8" fillId="3" borderId="22" xfId="0" applyFont="1" applyFill="1" applyBorder="1" applyAlignment="1">
      <alignment horizontal="center" vertical="center" textRotation="255" shrinkToFit="1"/>
    </xf>
    <xf numFmtId="0" fontId="10" fillId="0" borderId="0" xfId="0" applyFont="1" applyAlignment="1">
      <alignment horizontal="center" vertical="center" shrinkToFit="1"/>
    </xf>
    <xf numFmtId="0" fontId="8" fillId="0" borderId="53" xfId="0" applyFont="1" applyBorder="1" applyAlignment="1">
      <alignment horizontal="left" vertical="center" indent="1" shrinkToFit="1"/>
    </xf>
    <xf numFmtId="0" fontId="8" fillId="0" borderId="0" xfId="0" applyFont="1" applyAlignment="1">
      <alignment horizontal="left" vertical="center" indent="1" shrinkToFit="1"/>
    </xf>
    <xf numFmtId="0" fontId="8" fillId="0" borderId="36" xfId="0" applyFont="1" applyBorder="1" applyAlignment="1">
      <alignment horizontal="left" vertical="center" indent="1" shrinkToFit="1"/>
    </xf>
    <xf numFmtId="0" fontId="8" fillId="0" borderId="62" xfId="0" applyFont="1" applyBorder="1" applyAlignment="1">
      <alignment horizontal="left" vertical="center" indent="1" shrinkToFit="1"/>
    </xf>
    <xf numFmtId="0" fontId="8" fillId="0" borderId="63" xfId="0" applyFont="1" applyBorder="1" applyAlignment="1">
      <alignment horizontal="left" vertical="center" indent="1" shrinkToFit="1"/>
    </xf>
    <xf numFmtId="0" fontId="8" fillId="0" borderId="91" xfId="0" applyFont="1" applyBorder="1" applyAlignment="1">
      <alignment horizontal="left" vertical="center" indent="1" shrinkToFit="1"/>
    </xf>
    <xf numFmtId="0" fontId="8" fillId="3" borderId="98" xfId="0" applyFont="1" applyFill="1" applyBorder="1" applyAlignment="1">
      <alignment horizontal="center" vertical="center" shrinkToFit="1"/>
    </xf>
    <xf numFmtId="0" fontId="8" fillId="3" borderId="99" xfId="0" applyFont="1" applyFill="1" applyBorder="1" applyAlignment="1">
      <alignment horizontal="center" vertical="center" shrinkToFit="1"/>
    </xf>
    <xf numFmtId="0" fontId="8" fillId="3" borderId="100" xfId="0" applyFont="1" applyFill="1" applyBorder="1" applyAlignment="1">
      <alignment horizontal="center" vertical="center" shrinkToFit="1"/>
    </xf>
    <xf numFmtId="0" fontId="8" fillId="0" borderId="38" xfId="0" applyFont="1" applyBorder="1" applyAlignment="1">
      <alignment horizontal="left" vertical="center" shrinkToFit="1"/>
    </xf>
    <xf numFmtId="0" fontId="8" fillId="0" borderId="0" xfId="0" applyFont="1" applyAlignment="1">
      <alignment horizontal="left" vertical="center" shrinkToFit="1"/>
    </xf>
    <xf numFmtId="0" fontId="8" fillId="0" borderId="36" xfId="0" applyFont="1" applyBorder="1" applyAlignment="1">
      <alignment horizontal="left" vertical="center" shrinkToFit="1"/>
    </xf>
    <xf numFmtId="0" fontId="8" fillId="0" borderId="71" xfId="0" applyFont="1" applyBorder="1" applyAlignment="1">
      <alignment vertical="top" wrapText="1"/>
    </xf>
    <xf numFmtId="0" fontId="8" fillId="0" borderId="53" xfId="0" applyFont="1" applyBorder="1" applyAlignment="1">
      <alignment vertical="top" wrapText="1"/>
    </xf>
    <xf numFmtId="0" fontId="8" fillId="0" borderId="35" xfId="0" applyFont="1" applyBorder="1" applyAlignment="1">
      <alignment vertical="top" wrapText="1"/>
    </xf>
    <xf numFmtId="0" fontId="8" fillId="0" borderId="90" xfId="0" applyFont="1" applyBorder="1" applyAlignment="1">
      <alignment horizontal="center" vertical="center" shrinkToFit="1"/>
    </xf>
    <xf numFmtId="0" fontId="8" fillId="0" borderId="91" xfId="0" applyFont="1" applyBorder="1" applyAlignment="1">
      <alignment horizontal="center" vertical="center" shrinkToFit="1"/>
    </xf>
    <xf numFmtId="0" fontId="8" fillId="0" borderId="71" xfId="0" applyFont="1" applyBorder="1" applyAlignment="1">
      <alignment horizontal="center" vertical="center" shrinkToFit="1"/>
    </xf>
    <xf numFmtId="0" fontId="8" fillId="0" borderId="95" xfId="0" applyFont="1" applyBorder="1" applyAlignment="1">
      <alignment horizontal="left" vertical="center" shrinkToFit="1"/>
    </xf>
    <xf numFmtId="0" fontId="8" fillId="5" borderId="13" xfId="0" applyFont="1" applyFill="1" applyBorder="1" applyAlignment="1">
      <alignment horizontal="center" vertical="center" shrinkToFit="1"/>
    </xf>
    <xf numFmtId="0" fontId="8" fillId="0" borderId="81" xfId="0" applyFont="1" applyBorder="1" applyAlignment="1">
      <alignment horizontal="left" vertical="center" shrinkToFit="1"/>
    </xf>
    <xf numFmtId="0" fontId="8" fillId="3" borderId="24" xfId="0" applyFont="1" applyFill="1" applyBorder="1" applyAlignment="1">
      <alignment horizontal="center" vertical="center" wrapText="1" shrinkToFit="1"/>
    </xf>
    <xf numFmtId="0" fontId="8" fillId="3" borderId="19" xfId="0" applyFont="1" applyFill="1" applyBorder="1" applyAlignment="1">
      <alignment horizontal="center" vertical="center" wrapText="1" shrinkToFit="1"/>
    </xf>
    <xf numFmtId="0" fontId="8" fillId="3" borderId="20" xfId="0" applyFont="1" applyFill="1" applyBorder="1" applyAlignment="1">
      <alignment horizontal="center" vertical="center" wrapText="1" shrinkToFit="1"/>
    </xf>
    <xf numFmtId="0" fontId="8" fillId="0" borderId="38" xfId="0" applyFont="1" applyBorder="1" applyAlignment="1">
      <alignment horizontal="center" vertical="top" wrapText="1" shrinkToFit="1"/>
    </xf>
    <xf numFmtId="0" fontId="8" fillId="0" borderId="0" xfId="0" applyFont="1" applyAlignment="1">
      <alignment horizontal="center" vertical="top" wrapText="1" shrinkToFit="1"/>
    </xf>
    <xf numFmtId="0" fontId="8" fillId="0" borderId="14" xfId="0" applyFont="1" applyBorder="1" applyAlignment="1">
      <alignment horizontal="center" vertical="top" wrapText="1" shrinkToFit="1"/>
    </xf>
    <xf numFmtId="0" fontId="8" fillId="0" borderId="90" xfId="0" applyFont="1" applyBorder="1" applyAlignment="1">
      <alignment horizontal="center" vertical="top" wrapText="1" shrinkToFit="1"/>
    </xf>
    <xf numFmtId="0" fontId="8" fillId="0" borderId="63" xfId="0" applyFont="1" applyBorder="1" applyAlignment="1">
      <alignment horizontal="center" vertical="top" wrapText="1" shrinkToFit="1"/>
    </xf>
    <xf numFmtId="0" fontId="8" fillId="0" borderId="28" xfId="0" applyFont="1" applyBorder="1" applyAlignment="1">
      <alignment horizontal="center" vertical="top" wrapText="1" shrinkToFit="1"/>
    </xf>
    <xf numFmtId="0" fontId="8" fillId="3" borderId="102" xfId="0" applyFont="1" applyFill="1" applyBorder="1" applyAlignment="1">
      <alignment horizontal="center" vertical="center" shrinkToFit="1"/>
    </xf>
    <xf numFmtId="0" fontId="9" fillId="0" borderId="43" xfId="0" applyFont="1" applyBorder="1" applyAlignment="1">
      <alignment horizontal="center" vertical="center" shrinkToFit="1"/>
    </xf>
    <xf numFmtId="0" fontId="9" fillId="0" borderId="37" xfId="0" applyFont="1" applyBorder="1" applyAlignment="1">
      <alignment horizontal="center" vertical="center" shrinkToFit="1"/>
    </xf>
    <xf numFmtId="0" fontId="9" fillId="0" borderId="80" xfId="0" applyFont="1" applyBorder="1" applyAlignment="1">
      <alignment horizontal="center" vertical="center" shrinkToFit="1"/>
    </xf>
    <xf numFmtId="0" fontId="9" fillId="0" borderId="81" xfId="0" applyFont="1" applyBorder="1" applyAlignment="1">
      <alignment horizontal="center" vertical="center" shrinkToFit="1"/>
    </xf>
    <xf numFmtId="0" fontId="9" fillId="0" borderId="15" xfId="0" applyFont="1" applyBorder="1" applyAlignment="1">
      <alignment horizontal="center" vertical="center" shrinkToFit="1"/>
    </xf>
    <xf numFmtId="0" fontId="9" fillId="0" borderId="60" xfId="0" applyFont="1" applyBorder="1" applyAlignment="1">
      <alignment horizontal="center" vertical="center" shrinkToFit="1"/>
    </xf>
    <xf numFmtId="0" fontId="9" fillId="0" borderId="19" xfId="0" applyFont="1" applyBorder="1" applyAlignment="1">
      <alignment horizontal="center" vertical="center" shrinkToFit="1"/>
    </xf>
    <xf numFmtId="0" fontId="9" fillId="0" borderId="79" xfId="0" applyFont="1" applyBorder="1" applyAlignment="1">
      <alignment horizontal="center" vertical="center" shrinkToFit="1"/>
    </xf>
    <xf numFmtId="0" fontId="9" fillId="0" borderId="26" xfId="0" applyFont="1" applyBorder="1" applyAlignment="1">
      <alignment horizontal="center" vertical="center" shrinkToFit="1"/>
    </xf>
    <xf numFmtId="0" fontId="9" fillId="0" borderId="25" xfId="0" applyFont="1" applyBorder="1" applyAlignment="1">
      <alignment horizontal="center" vertical="center" shrinkToFit="1"/>
    </xf>
  </cellXfs>
  <cellStyles count="3">
    <cellStyle name="Currency [0]" xfId="1" builtinId="7"/>
    <cellStyle name="Hyperlink" xfId="2" builtinId="8"/>
    <cellStyle name="Normal" xfId="0" builtinId="0"/>
  </cellStyles>
  <dxfs count="1">
    <dxf>
      <font>
        <condense val="0"/>
        <extend val="0"/>
        <color indexed="2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12</xdr:col>
      <xdr:colOff>38100</xdr:colOff>
      <xdr:row>1</xdr:row>
      <xdr:rowOff>38100</xdr:rowOff>
    </xdr:from>
    <xdr:to>
      <xdr:col>16</xdr:col>
      <xdr:colOff>148499</xdr:colOff>
      <xdr:row>7</xdr:row>
      <xdr:rowOff>134521</xdr:rowOff>
    </xdr:to>
    <xdr:pic>
      <xdr:nvPicPr>
        <xdr:cNvPr id="3" name="Picture 2">
          <a:extLst>
            <a:ext uri="{FF2B5EF4-FFF2-40B4-BE49-F238E27FC236}">
              <a16:creationId xmlns:a16="http://schemas.microsoft.com/office/drawing/2014/main" id="{7E611317-5914-4BB2-BCFE-A55BA56DF556}"/>
            </a:ext>
          </a:extLst>
        </xdr:cNvPr>
        <xdr:cNvPicPr>
          <a:picLocks noChangeAspect="1"/>
        </xdr:cNvPicPr>
      </xdr:nvPicPr>
      <xdr:blipFill>
        <a:blip xmlns:r="http://schemas.openxmlformats.org/officeDocument/2006/relationships" r:embed="rId1"/>
        <a:stretch>
          <a:fillRect/>
        </a:stretch>
      </xdr:blipFill>
      <xdr:spPr>
        <a:xfrm>
          <a:off x="7063740" y="228600"/>
          <a:ext cx="963839" cy="12394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38484</xdr:colOff>
      <xdr:row>3</xdr:row>
      <xdr:rowOff>146539</xdr:rowOff>
    </xdr:from>
    <xdr:to>
      <xdr:col>31</xdr:col>
      <xdr:colOff>158261</xdr:colOff>
      <xdr:row>10</xdr:row>
      <xdr:rowOff>31944</xdr:rowOff>
    </xdr:to>
    <xdr:pic>
      <xdr:nvPicPr>
        <xdr:cNvPr id="2" name="Picture 1">
          <a:extLst>
            <a:ext uri="{FF2B5EF4-FFF2-40B4-BE49-F238E27FC236}">
              <a16:creationId xmlns:a16="http://schemas.microsoft.com/office/drawing/2014/main" id="{D2195467-F331-43DF-AE89-FC3D4B63BC13}"/>
            </a:ext>
          </a:extLst>
        </xdr:cNvPr>
        <xdr:cNvPicPr>
          <a:picLocks noChangeAspect="1"/>
        </xdr:cNvPicPr>
      </xdr:nvPicPr>
      <xdr:blipFill>
        <a:blip xmlns:r="http://schemas.openxmlformats.org/officeDocument/2006/relationships" r:embed="rId1"/>
        <a:stretch>
          <a:fillRect/>
        </a:stretch>
      </xdr:blipFill>
      <xdr:spPr>
        <a:xfrm>
          <a:off x="6058284" y="726831"/>
          <a:ext cx="963839" cy="123942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213360</xdr:colOff>
          <xdr:row>10</xdr:row>
          <xdr:rowOff>167640</xdr:rowOff>
        </xdr:to>
        <xdr:pic>
          <xdr:nvPicPr>
            <xdr:cNvPr id="17539" name="Picture 10">
              <a:extLst>
                <a:ext uri="{FF2B5EF4-FFF2-40B4-BE49-F238E27FC236}">
                  <a16:creationId xmlns:a16="http://schemas.microsoft.com/office/drawing/2014/main" id="{00000000-0008-0000-0200-000083440000}"/>
                </a:ext>
              </a:extLst>
            </xdr:cNvPr>
            <xdr:cNvPicPr>
              <a:picLocks noChangeAspect="1" noChangeArrowheads="1"/>
              <a:extLst>
                <a:ext uri="{84589F7E-364E-4C9E-8A38-B11213B215E9}">
                  <a14:cameraTool cellRange="入力欄!$M$1:$Q$7" spid="_x0000_s17583"/>
                </a:ext>
              </a:extLst>
            </xdr:cNvPicPr>
          </xdr:nvPicPr>
          <xdr:blipFill>
            <a:blip xmlns:r="http://schemas.openxmlformats.org/officeDocument/2006/relationships" r:embed="rId1"/>
            <a:srcRect/>
            <a:stretch>
              <a:fillRect/>
            </a:stretch>
          </xdr:blipFill>
          <xdr:spPr bwMode="auto">
            <a:xfrm>
              <a:off x="5974080" y="571500"/>
              <a:ext cx="1066800" cy="150114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27</xdr:col>
          <xdr:colOff>0</xdr:colOff>
          <xdr:row>3</xdr:row>
          <xdr:rowOff>0</xdr:rowOff>
        </xdr:from>
        <xdr:to>
          <xdr:col>31</xdr:col>
          <xdr:colOff>213360</xdr:colOff>
          <xdr:row>10</xdr:row>
          <xdr:rowOff>167640</xdr:rowOff>
        </xdr:to>
        <xdr:pic>
          <xdr:nvPicPr>
            <xdr:cNvPr id="18563" name="Picture 10">
              <a:extLst>
                <a:ext uri="{FF2B5EF4-FFF2-40B4-BE49-F238E27FC236}">
                  <a16:creationId xmlns:a16="http://schemas.microsoft.com/office/drawing/2014/main" id="{00000000-0008-0000-0300-000083480000}"/>
                </a:ext>
              </a:extLst>
            </xdr:cNvPr>
            <xdr:cNvPicPr>
              <a:picLocks noChangeAspect="1" noChangeArrowheads="1"/>
              <a:extLst>
                <a:ext uri="{84589F7E-364E-4C9E-8A38-B11213B215E9}">
                  <a14:cameraTool cellRange="入力欄!$M$1:$Q$7" spid="_x0000_s18607"/>
                </a:ext>
              </a:extLst>
            </xdr:cNvPicPr>
          </xdr:nvPicPr>
          <xdr:blipFill>
            <a:blip xmlns:r="http://schemas.openxmlformats.org/officeDocument/2006/relationships" r:embed="rId1"/>
            <a:srcRect/>
            <a:stretch>
              <a:fillRect/>
            </a:stretch>
          </xdr:blipFill>
          <xdr:spPr bwMode="auto">
            <a:xfrm>
              <a:off x="5974080" y="571500"/>
              <a:ext cx="1066800" cy="1501140"/>
            </a:xfrm>
            <a:prstGeom prst="rect">
              <a:avLst/>
            </a:prstGeom>
            <a:solidFill>
              <a:srgbClr val="FFFFFF" mc:Ignorable="a14" a14:legacySpreadsheetColorIndex="65"/>
            </a:solidFill>
            <a:ln>
              <a:noFill/>
            </a:ln>
            <a:effectLst/>
            <a:extLst>
              <a:ext uri="{91240B29-F687-4F45-9708-019B960494DF}">
                <a14:hiddenLine w="12700">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12700"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einhtetjkrz@gmail.com" TargetMode="External"/><Relationship Id="rId1" Type="http://schemas.openxmlformats.org/officeDocument/2006/relationships/hyperlink" Target="mailto:heinhtetjkrz@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heinhtetjkrz@gmail.com" TargetMode="External"/><Relationship Id="rId1" Type="http://schemas.openxmlformats.org/officeDocument/2006/relationships/hyperlink" Target="mailto:heinhtetjkrz@gmail.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2.vml"/><Relationship Id="rId5" Type="http://schemas.openxmlformats.org/officeDocument/2006/relationships/vmlDrawing" Target="../drawings/vmlDrawing1.v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vmlDrawing" Target="../drawings/vmlDrawing4.vml"/><Relationship Id="rId5" Type="http://schemas.openxmlformats.org/officeDocument/2006/relationships/vmlDrawing" Target="../drawings/vmlDrawing3.v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 TargetMode="External"/><Relationship Id="rId1" Type="http://schemas.openxmlformats.org/officeDocument/2006/relationships/hyperlink" Target="mailto:*****@***.**" TargetMode="Externa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02"/>
  <sheetViews>
    <sheetView tabSelected="1" topLeftCell="A68" workbookViewId="0">
      <selection activeCell="B65" sqref="B65:J73"/>
    </sheetView>
  </sheetViews>
  <sheetFormatPr defaultColWidth="9" defaultRowHeight="15" customHeight="1"/>
  <cols>
    <col min="1" max="1" width="15.44140625" style="2" bestFit="1" customWidth="1"/>
    <col min="2" max="2" width="10.6640625" style="2" customWidth="1"/>
    <col min="3" max="3" width="8.6640625" style="2" customWidth="1"/>
    <col min="4" max="4" width="10.6640625" style="2" customWidth="1"/>
    <col min="5" max="10" width="8.6640625" style="2" customWidth="1"/>
    <col min="11" max="11" width="1.77734375" style="15" customWidth="1"/>
    <col min="12" max="12" width="3.21875" style="15" customWidth="1"/>
    <col min="13" max="14" width="3.109375" style="15" customWidth="1"/>
    <col min="15" max="17" width="3.109375" style="2" customWidth="1"/>
    <col min="18" max="18" width="8" style="2" bestFit="1" customWidth="1"/>
    <col min="19" max="67" width="9" style="2" hidden="1" customWidth="1"/>
    <col min="68" max="16384" width="9" style="2"/>
  </cols>
  <sheetData>
    <row r="1" spans="1:67" ht="15" customHeight="1">
      <c r="L1" s="53"/>
      <c r="M1" s="64" t="e">
        <v>#VALUE!</v>
      </c>
      <c r="N1" s="65"/>
      <c r="O1" s="65"/>
      <c r="P1" s="65"/>
      <c r="Q1" s="66"/>
      <c r="R1" s="55"/>
    </row>
    <row r="2" spans="1:67" ht="15" customHeight="1">
      <c r="A2" s="2" t="s">
        <v>57</v>
      </c>
      <c r="L2" s="53"/>
      <c r="M2" s="67"/>
      <c r="N2" s="68"/>
      <c r="O2" s="68"/>
      <c r="P2" s="68"/>
      <c r="Q2" s="69"/>
      <c r="R2" s="55"/>
      <c r="S2" s="2" t="s">
        <v>62</v>
      </c>
      <c r="T2" s="2" t="s">
        <v>63</v>
      </c>
      <c r="U2" s="2" t="s">
        <v>64</v>
      </c>
      <c r="V2" s="2" t="s">
        <v>65</v>
      </c>
    </row>
    <row r="3" spans="1:67" ht="15" customHeight="1">
      <c r="A3" s="3" t="s">
        <v>54</v>
      </c>
      <c r="B3" s="78" t="s">
        <v>217</v>
      </c>
      <c r="C3" s="79"/>
      <c r="D3" s="3" t="s">
        <v>55</v>
      </c>
      <c r="E3" s="78" t="s">
        <v>218</v>
      </c>
      <c r="F3" s="79"/>
      <c r="K3" s="1"/>
      <c r="L3" s="54"/>
      <c r="M3" s="67"/>
      <c r="N3" s="68"/>
      <c r="O3" s="68"/>
      <c r="P3" s="68"/>
      <c r="Q3" s="69"/>
      <c r="R3" s="55"/>
      <c r="S3" s="2" t="s">
        <v>66</v>
      </c>
      <c r="T3" s="2" t="s">
        <v>67</v>
      </c>
    </row>
    <row r="4" spans="1:67" ht="15" customHeight="1">
      <c r="A4" s="3" t="s">
        <v>163</v>
      </c>
      <c r="B4" s="78" t="s">
        <v>254</v>
      </c>
      <c r="C4" s="79"/>
      <c r="D4" s="3" t="s">
        <v>164</v>
      </c>
      <c r="E4" s="78" t="s">
        <v>255</v>
      </c>
      <c r="F4" s="79"/>
      <c r="G4" s="3"/>
      <c r="L4" s="53"/>
      <c r="M4" s="67"/>
      <c r="N4" s="68"/>
      <c r="O4" s="68"/>
      <c r="P4" s="68"/>
      <c r="Q4" s="69"/>
      <c r="R4" s="55"/>
      <c r="S4" s="2" t="s">
        <v>68</v>
      </c>
      <c r="T4" s="2" t="s">
        <v>69</v>
      </c>
    </row>
    <row r="5" spans="1:67" ht="15" customHeight="1">
      <c r="A5" s="3" t="s">
        <v>19</v>
      </c>
      <c r="B5" s="6" t="s">
        <v>222</v>
      </c>
      <c r="D5" s="3"/>
      <c r="L5" s="53"/>
      <c r="M5" s="67"/>
      <c r="N5" s="68"/>
      <c r="O5" s="68"/>
      <c r="P5" s="68"/>
      <c r="Q5" s="69"/>
      <c r="R5" s="55"/>
      <c r="S5" s="2" t="s">
        <v>70</v>
      </c>
    </row>
    <row r="6" spans="1:67" ht="15" customHeight="1">
      <c r="A6" s="3" t="s">
        <v>26</v>
      </c>
      <c r="B6" s="104">
        <v>35573</v>
      </c>
      <c r="C6" s="71"/>
      <c r="D6" s="3"/>
      <c r="L6" s="53"/>
      <c r="M6" s="67"/>
      <c r="N6" s="68"/>
      <c r="O6" s="68"/>
      <c r="P6" s="68"/>
      <c r="Q6" s="69"/>
      <c r="R6" s="55"/>
      <c r="S6" s="2" t="s">
        <v>158</v>
      </c>
      <c r="T6" s="2" t="s">
        <v>159</v>
      </c>
    </row>
    <row r="7" spans="1:67" ht="15" customHeight="1">
      <c r="A7" s="3" t="s">
        <v>223</v>
      </c>
      <c r="B7" s="70" t="s">
        <v>234</v>
      </c>
      <c r="C7" s="71"/>
      <c r="D7" s="3"/>
      <c r="L7" s="53"/>
      <c r="M7" s="67"/>
      <c r="N7" s="68"/>
      <c r="O7" s="68"/>
      <c r="P7" s="68"/>
      <c r="Q7" s="69"/>
      <c r="R7" s="55"/>
      <c r="S7" s="2" t="s">
        <v>139</v>
      </c>
      <c r="T7" s="2" t="s">
        <v>140</v>
      </c>
      <c r="U7" s="2" t="s">
        <v>105</v>
      </c>
      <c r="V7" s="2" t="s">
        <v>118</v>
      </c>
      <c r="W7" s="2" t="s">
        <v>114</v>
      </c>
      <c r="X7" s="2" t="s">
        <v>131</v>
      </c>
      <c r="Y7" s="2" t="s">
        <v>93</v>
      </c>
      <c r="Z7" s="2" t="s">
        <v>94</v>
      </c>
      <c r="AA7" s="2" t="s">
        <v>95</v>
      </c>
      <c r="AB7" s="2" t="s">
        <v>96</v>
      </c>
      <c r="AC7" s="2" t="s">
        <v>97</v>
      </c>
      <c r="AD7" s="2" t="s">
        <v>98</v>
      </c>
      <c r="AE7" s="2" t="s">
        <v>99</v>
      </c>
      <c r="AF7" s="2" t="s">
        <v>100</v>
      </c>
      <c r="AG7" s="2" t="s">
        <v>101</v>
      </c>
      <c r="AH7" s="2" t="s">
        <v>102</v>
      </c>
      <c r="AI7" s="2" t="s">
        <v>103</v>
      </c>
      <c r="AJ7" s="2" t="s">
        <v>104</v>
      </c>
      <c r="AK7" s="2" t="s">
        <v>106</v>
      </c>
      <c r="AL7" s="2" t="s">
        <v>107</v>
      </c>
      <c r="AM7" s="2" t="s">
        <v>108</v>
      </c>
      <c r="AN7" s="2" t="s">
        <v>109</v>
      </c>
      <c r="AO7" s="2" t="s">
        <v>110</v>
      </c>
      <c r="AP7" s="2" t="s">
        <v>111</v>
      </c>
      <c r="AQ7" s="2" t="s">
        <v>112</v>
      </c>
      <c r="AR7" s="2" t="s">
        <v>113</v>
      </c>
      <c r="AS7" s="2" t="s">
        <v>115</v>
      </c>
      <c r="AT7" s="2" t="s">
        <v>116</v>
      </c>
      <c r="AU7" s="2" t="s">
        <v>117</v>
      </c>
      <c r="AV7" s="2" t="s">
        <v>119</v>
      </c>
      <c r="AW7" s="2" t="s">
        <v>120</v>
      </c>
      <c r="AX7" s="2" t="s">
        <v>121</v>
      </c>
      <c r="AY7" s="2" t="s">
        <v>122</v>
      </c>
      <c r="AZ7" s="2" t="s">
        <v>123</v>
      </c>
      <c r="BA7" s="2" t="s">
        <v>124</v>
      </c>
      <c r="BB7" s="2" t="s">
        <v>125</v>
      </c>
      <c r="BC7" s="2" t="s">
        <v>126</v>
      </c>
      <c r="BD7" s="2" t="s">
        <v>127</v>
      </c>
      <c r="BE7" s="2" t="s">
        <v>128</v>
      </c>
      <c r="BF7" s="2" t="s">
        <v>129</v>
      </c>
      <c r="BG7" s="2" t="s">
        <v>130</v>
      </c>
      <c r="BH7" s="2" t="s">
        <v>132</v>
      </c>
      <c r="BI7" s="2" t="s">
        <v>133</v>
      </c>
      <c r="BJ7" s="2" t="s">
        <v>134</v>
      </c>
      <c r="BK7" s="2" t="s">
        <v>135</v>
      </c>
      <c r="BL7" s="2" t="s">
        <v>136</v>
      </c>
      <c r="BM7" s="2" t="s">
        <v>137</v>
      </c>
      <c r="BN7" s="2" t="s">
        <v>138</v>
      </c>
      <c r="BO7" s="2" t="s">
        <v>141</v>
      </c>
    </row>
    <row r="8" spans="1:67" ht="15" customHeight="1">
      <c r="A8" s="3" t="s">
        <v>249</v>
      </c>
      <c r="B8" s="70" t="s">
        <v>253</v>
      </c>
      <c r="C8" s="77"/>
      <c r="D8" s="77"/>
      <c r="E8" s="77"/>
      <c r="F8" s="77"/>
      <c r="G8" s="77"/>
      <c r="H8" s="77"/>
      <c r="I8" s="77"/>
      <c r="J8" s="71"/>
      <c r="S8" s="2" t="s">
        <v>18</v>
      </c>
      <c r="T8" s="2" t="s">
        <v>142</v>
      </c>
      <c r="U8" s="2" t="s">
        <v>143</v>
      </c>
      <c r="V8" s="2" t="s">
        <v>207</v>
      </c>
      <c r="W8" s="2" t="s">
        <v>144</v>
      </c>
      <c r="X8" s="2" t="s">
        <v>205</v>
      </c>
      <c r="Y8" s="2" t="s">
        <v>206</v>
      </c>
    </row>
    <row r="9" spans="1:67" ht="15" customHeight="1">
      <c r="A9" s="3" t="s">
        <v>29</v>
      </c>
      <c r="B9" s="4" t="s">
        <v>30</v>
      </c>
      <c r="C9" s="70" t="s">
        <v>256</v>
      </c>
      <c r="D9" s="71"/>
      <c r="E9" s="4" t="s">
        <v>7</v>
      </c>
      <c r="F9" s="70" t="s">
        <v>214</v>
      </c>
      <c r="G9" s="71"/>
      <c r="H9" s="6" t="s">
        <v>20</v>
      </c>
      <c r="I9" s="6">
        <v>15</v>
      </c>
      <c r="J9" s="2" t="s">
        <v>8</v>
      </c>
      <c r="S9" s="2" t="s">
        <v>177</v>
      </c>
      <c r="T9" s="2" t="s">
        <v>178</v>
      </c>
      <c r="U9" s="2" t="s">
        <v>179</v>
      </c>
    </row>
    <row r="10" spans="1:67" ht="15" customHeight="1">
      <c r="A10" s="3" t="s">
        <v>224</v>
      </c>
      <c r="B10" s="70"/>
      <c r="C10" s="71"/>
    </row>
    <row r="11" spans="1:67" ht="15" customHeight="1">
      <c r="A11" s="3" t="s">
        <v>50</v>
      </c>
      <c r="B11" s="4" t="s">
        <v>226</v>
      </c>
      <c r="C11" s="6" t="s">
        <v>67</v>
      </c>
      <c r="D11" s="2" t="s">
        <v>227</v>
      </c>
      <c r="E11" s="6">
        <v>2</v>
      </c>
      <c r="F11" s="2" t="s">
        <v>53</v>
      </c>
      <c r="S11" s="2" t="s">
        <v>20</v>
      </c>
      <c r="T11" s="2" t="s">
        <v>208</v>
      </c>
      <c r="U11" s="2" t="s">
        <v>209</v>
      </c>
      <c r="V11" s="2" t="s">
        <v>210</v>
      </c>
    </row>
    <row r="12" spans="1:67" ht="15" customHeight="1">
      <c r="G12" s="15"/>
      <c r="H12" s="15"/>
      <c r="I12" s="15"/>
      <c r="J12" s="15"/>
    </row>
    <row r="13" spans="1:67" ht="15" customHeight="1">
      <c r="A13" s="2" t="s">
        <v>56</v>
      </c>
    </row>
    <row r="14" spans="1:67" ht="15" customHeight="1">
      <c r="A14" s="3" t="s">
        <v>28</v>
      </c>
      <c r="B14" s="86" t="s">
        <v>242</v>
      </c>
      <c r="C14" s="87"/>
      <c r="D14" s="88"/>
      <c r="E14" s="92" t="s">
        <v>243</v>
      </c>
      <c r="F14" s="93"/>
      <c r="G14" s="6" t="s">
        <v>68</v>
      </c>
    </row>
    <row r="15" spans="1:67" ht="15" customHeight="1">
      <c r="A15" s="3" t="s">
        <v>27</v>
      </c>
      <c r="B15" s="86" t="s">
        <v>242</v>
      </c>
      <c r="C15" s="87"/>
      <c r="D15" s="88"/>
    </row>
    <row r="16" spans="1:67" ht="15" customHeight="1">
      <c r="A16" s="3" t="s">
        <v>165</v>
      </c>
      <c r="B16" s="76" t="s">
        <v>219</v>
      </c>
      <c r="C16" s="77"/>
      <c r="D16" s="77"/>
      <c r="E16" s="71"/>
    </row>
    <row r="17" spans="1:27" ht="15" customHeight="1">
      <c r="A17" s="3" t="s">
        <v>9</v>
      </c>
      <c r="B17" s="76" t="s">
        <v>219</v>
      </c>
      <c r="C17" s="77"/>
      <c r="D17" s="77"/>
      <c r="E17" s="71"/>
    </row>
    <row r="19" spans="1:27" ht="15" customHeight="1">
      <c r="A19" s="5" t="s">
        <v>58</v>
      </c>
    </row>
    <row r="20" spans="1:27" ht="15" customHeight="1">
      <c r="A20" s="5"/>
    </row>
    <row r="21" spans="1:27" ht="15" customHeight="1">
      <c r="U21" s="2">
        <f>MAX(U22:U25)</f>
        <v>1</v>
      </c>
    </row>
    <row r="22" spans="1:27" ht="15" customHeight="1">
      <c r="A22" s="3" t="s">
        <v>33</v>
      </c>
      <c r="B22" s="59" t="str">
        <f>IF(D22="","",D22-3)</f>
        <v/>
      </c>
      <c r="C22" s="60" t="str">
        <f>IF(B22="","",4)</f>
        <v/>
      </c>
      <c r="D22" s="57"/>
      <c r="E22" s="60" t="str">
        <f>IF(D22="","",3)</f>
        <v/>
      </c>
      <c r="F22" s="100"/>
      <c r="G22" s="101"/>
      <c r="H22" s="101"/>
      <c r="I22" s="102"/>
      <c r="T22" s="56" t="str">
        <f>IF(B22="","",DATE(B22,C22,1))</f>
        <v/>
      </c>
      <c r="U22" s="2" t="str">
        <f>IF(T22="","",RANK(T22,$T$22:$T$25,1))</f>
        <v/>
      </c>
      <c r="V22" s="2">
        <v>1</v>
      </c>
      <c r="W22" s="2">
        <f>IF($U$21&lt;$V22,"",IF(INDEX($B$22:$I$25,MATCH($V22,$U$22:$U$25,0),1)="","",INDEX($B$22:$I$25,MATCH($V22,$U$22:$U$25,0),1)))</f>
        <v>2013</v>
      </c>
      <c r="X22" s="2">
        <f>IF($U$21&lt;$V22,"",IF(INDEX($B$22:$I$25,MATCH($V22,$U$22:$U$25,0),2)="","",INDEX($B$22:$I$25,MATCH($V22,$U$22:$U$25,0),2)))</f>
        <v>12</v>
      </c>
      <c r="Y22" s="2">
        <f>IF($U$21&lt;$V22,"",IF(INDEX($B$22:$I$25,MATCH($V22,$U$22:$U$25,0),3)="","",INDEX($B$22:$I$25,MATCH($V22,$U$22:$U$25,0),3)))</f>
        <v>2020</v>
      </c>
      <c r="Z22" s="2">
        <f>IF($U$21&lt;$V22,"",IF(INDEX($B$22:$I$25,MATCH($V22,$U$22:$U$25,0),4)="","",INDEX($B$22:$I$25,MATCH($V22,$U$22:$U$25,0),4)))</f>
        <v>2</v>
      </c>
      <c r="AA22" s="2" t="str">
        <f>IF($U$21&lt;$V22,"",IF(INDEX($B$22:$I$25,MATCH($V22,$U$22:$U$25,0),5)="","",INDEX($B$22:$I$25,MATCH($V22,$U$22:$U$25,0),5)))</f>
        <v>工科大学,マグウェ卒業（電子通信）</v>
      </c>
    </row>
    <row r="23" spans="1:27" ht="15" customHeight="1">
      <c r="A23" s="3" t="s">
        <v>32</v>
      </c>
      <c r="B23" s="61">
        <v>2013</v>
      </c>
      <c r="C23" s="62">
        <f>IF(B23="","",12)</f>
        <v>12</v>
      </c>
      <c r="D23" s="58">
        <v>2020</v>
      </c>
      <c r="E23" s="62">
        <f>IF(D23="","",2)</f>
        <v>2</v>
      </c>
      <c r="F23" s="103" t="s">
        <v>248</v>
      </c>
      <c r="G23" s="90"/>
      <c r="H23" s="90"/>
      <c r="I23" s="91"/>
      <c r="T23" s="56">
        <f>IF(B23="","",DATE(B23,C23,1))</f>
        <v>41609</v>
      </c>
      <c r="U23" s="2">
        <f>IF(T23="","",RANK(T23,$T$22:$T$25,1))</f>
        <v>1</v>
      </c>
      <c r="V23" s="2">
        <v>2</v>
      </c>
      <c r="W23" s="2" t="str">
        <f>IF($U$21&lt;$V23,"",IF(INDEX($B$22:$I$25,MATCH($V23,$U$22:$U$25,0),1)="","",INDEX($B$22:$I$25,MATCH($V23,$U$22:$U$25,0),1)))</f>
        <v/>
      </c>
      <c r="X23" s="2" t="str">
        <f>IF($U$21&lt;$V23,"",IF(INDEX($B$22:$I$25,MATCH($V23,$U$22:$U$25,0),2)="","",INDEX($B$22:$I$25,MATCH($V23,$U$22:$U$25,0),2)))</f>
        <v/>
      </c>
      <c r="Y23" s="2" t="str">
        <f>IF($U$21&lt;$V23,"",IF(INDEX($B$22:$I$25,MATCH($V23,$U$22:$U$25,0),3)="","",INDEX($B$22:$I$25,MATCH($V23,$U$22:$U$25,0),3)))</f>
        <v/>
      </c>
      <c r="Z23" s="2" t="str">
        <f>IF($U$21&lt;$V23,"",IF(INDEX($B$22:$I$25,MATCH($V23,$U$22:$U$25,0),4)="","",INDEX($B$22:$I$25,MATCH($V23,$U$22:$U$25,0),4)))</f>
        <v/>
      </c>
      <c r="AA23" s="2" t="str">
        <f>IF($U$21&lt;$V23,"",IF(INDEX($B$22:$I$25,MATCH($V23,$U$22:$U$25,0),5)="","",INDEX($B$22:$I$25,MATCH($V23,$U$22:$U$25,0),5)))</f>
        <v/>
      </c>
    </row>
    <row r="24" spans="1:27" ht="15" customHeight="1">
      <c r="A24" s="3" t="s">
        <v>34</v>
      </c>
      <c r="B24" s="61" t="str">
        <f>IF(D24="","",D24-2)</f>
        <v/>
      </c>
      <c r="C24" s="62" t="str">
        <f>IF(B24="","",4)</f>
        <v/>
      </c>
      <c r="D24" s="58"/>
      <c r="E24" s="62" t="str">
        <f>IF(D24="","",3)</f>
        <v/>
      </c>
      <c r="F24" s="89"/>
      <c r="G24" s="90"/>
      <c r="H24" s="90"/>
      <c r="I24" s="91"/>
      <c r="T24" s="56" t="str">
        <f>IF(B24="","",DATE(B24,C24,1))</f>
        <v/>
      </c>
      <c r="U24" s="2" t="str">
        <f>IF(T24="","",RANK(T24,$T$22:$T$25,1))</f>
        <v/>
      </c>
      <c r="V24" s="2">
        <v>3</v>
      </c>
      <c r="W24" s="2" t="str">
        <f>IF($U$21&lt;$V24,"",IF(INDEX($B$22:$I$25,MATCH($V24,$U$22:$U$25,0),1)="","",INDEX($B$22:$I$25,MATCH($V24,$U$22:$U$25,0),1)))</f>
        <v/>
      </c>
      <c r="X24" s="2" t="str">
        <f>IF($U$21&lt;$V24,"",IF(INDEX($B$22:$I$25,MATCH($V24,$U$22:$U$25,0),2)="","",INDEX($B$22:$I$25,MATCH($V24,$U$22:$U$25,0),2)))</f>
        <v/>
      </c>
      <c r="Y24" s="2" t="str">
        <f>IF($U$21&lt;$V24,"",IF(INDEX($B$22:$I$25,MATCH($V24,$U$22:$U$25,0),3)="","",INDEX($B$22:$I$25,MATCH($V24,$U$22:$U$25,0),3)))</f>
        <v/>
      </c>
      <c r="Z24" s="2" t="str">
        <f>IF($U$21&lt;$V24,"",IF(INDEX($B$22:$I$25,MATCH($V24,$U$22:$U$25,0),4)="","",INDEX($B$22:$I$25,MATCH($V24,$U$22:$U$25,0),4)))</f>
        <v/>
      </c>
      <c r="AA24" s="2" t="str">
        <f>IF($U$21&lt;$V24,"",IF(INDEX($B$22:$I$25,MATCH($V24,$U$22:$U$25,0),5)="","",INDEX($B$22:$I$25,MATCH($V24,$U$22:$U$25,0),5)))</f>
        <v/>
      </c>
    </row>
    <row r="25" spans="1:27" ht="15" customHeight="1">
      <c r="A25" s="3" t="s">
        <v>35</v>
      </c>
      <c r="B25" s="61" t="str">
        <f>IF(D25="","",D25-2)</f>
        <v/>
      </c>
      <c r="C25" s="62" t="str">
        <f>IF(B25="","",4)</f>
        <v/>
      </c>
      <c r="D25" s="58"/>
      <c r="E25" s="62" t="str">
        <f>IF(D25="","",3)</f>
        <v/>
      </c>
      <c r="F25" s="89"/>
      <c r="G25" s="90"/>
      <c r="H25" s="90"/>
      <c r="I25" s="91"/>
      <c r="T25" s="56" t="str">
        <f>IF(B25="","",DATE(B25,C25,1))</f>
        <v/>
      </c>
      <c r="U25" s="2" t="str">
        <f>IF(T25="","",RANK(T25,$T$22:$T$25,1))</f>
        <v/>
      </c>
      <c r="V25" s="2">
        <v>4</v>
      </c>
      <c r="W25" s="2" t="str">
        <f>IF($U$21&lt;$V25,"",IF(INDEX($B$22:$I$25,MATCH($V25,$U$22:$U$25,0),1)="","",INDEX($B$22:$I$25,MATCH($V25,$U$22:$U$25,0),1)))</f>
        <v/>
      </c>
      <c r="X25" s="2" t="str">
        <f>IF($U$21&lt;$V25,"",IF(INDEX($B$22:$I$25,MATCH($V25,$U$22:$U$25,0),2)="","",INDEX($B$22:$I$25,MATCH($V25,$U$22:$U$25,0),2)))</f>
        <v/>
      </c>
      <c r="Y25" s="2" t="str">
        <f>IF($U$21&lt;$V25,"",IF(INDEX($B$22:$I$25,MATCH($V25,$U$22:$U$25,0),3)="","",INDEX($B$22:$I$25,MATCH($V25,$U$22:$U$25,0),3)))</f>
        <v/>
      </c>
      <c r="Z25" s="2" t="str">
        <f>IF($U$21&lt;$V25,"",IF(INDEX($B$22:$I$25,MATCH($V25,$U$22:$U$25,0),4)="","",INDEX($B$22:$I$25,MATCH($V25,$U$22:$U$25,0),4)))</f>
        <v/>
      </c>
      <c r="AA25" s="2" t="str">
        <f>IF($U$21&lt;$V25,"",IF(INDEX($B$22:$I$25,MATCH($V25,$U$22:$U$25,0),5)="","",INDEX($B$22:$I$25,MATCH($V25,$U$22:$U$25,0),5)))</f>
        <v/>
      </c>
    </row>
    <row r="26" spans="1:27" ht="15" customHeight="1">
      <c r="A26" s="3" t="s">
        <v>174</v>
      </c>
      <c r="B26" s="97"/>
      <c r="C26" s="98"/>
      <c r="D26" s="98"/>
      <c r="E26" s="98"/>
      <c r="F26" s="98"/>
      <c r="G26" s="98"/>
      <c r="H26" s="98"/>
      <c r="I26" s="99"/>
    </row>
    <row r="27" spans="1:27" ht="15" customHeight="1">
      <c r="A27" s="3"/>
      <c r="C27" s="3"/>
      <c r="D27" s="3"/>
      <c r="E27" s="3"/>
      <c r="F27" s="3"/>
      <c r="G27" s="3"/>
      <c r="H27" s="3"/>
      <c r="I27" s="3"/>
    </row>
    <row r="28" spans="1:27" ht="15" customHeight="1">
      <c r="A28" s="5" t="s">
        <v>61</v>
      </c>
      <c r="B28" s="3"/>
      <c r="C28" s="3"/>
      <c r="D28" s="3"/>
      <c r="E28" s="3"/>
      <c r="F28" s="3"/>
      <c r="G28" s="3"/>
      <c r="H28" s="3"/>
      <c r="I28" s="3"/>
    </row>
    <row r="29" spans="1:27" ht="15" customHeight="1">
      <c r="A29" s="3" t="s">
        <v>38</v>
      </c>
      <c r="B29" s="6" t="s">
        <v>67</v>
      </c>
      <c r="C29" s="3"/>
      <c r="D29" s="3"/>
      <c r="E29" s="3"/>
      <c r="F29" s="3"/>
      <c r="G29" s="3"/>
      <c r="H29" s="3"/>
      <c r="I29" s="3"/>
      <c r="J29" s="3"/>
      <c r="K29" s="1"/>
      <c r="L29" s="1"/>
    </row>
    <row r="30" spans="1:27" ht="15" customHeight="1">
      <c r="B30" s="2" t="s">
        <v>203</v>
      </c>
      <c r="C30" s="2" t="s">
        <v>36</v>
      </c>
      <c r="D30" s="2" t="s">
        <v>37</v>
      </c>
      <c r="K30" s="1"/>
      <c r="L30" s="1"/>
      <c r="M30" s="1"/>
      <c r="N30" s="1"/>
    </row>
    <row r="31" spans="1:27" ht="15" customHeight="1">
      <c r="A31" s="3" t="s">
        <v>35</v>
      </c>
      <c r="B31" s="7">
        <v>2022</v>
      </c>
      <c r="C31" s="8">
        <v>12</v>
      </c>
      <c r="D31" s="80" t="s">
        <v>235</v>
      </c>
      <c r="E31" s="81"/>
      <c r="F31" s="81"/>
      <c r="G31" s="81"/>
      <c r="H31" s="81"/>
      <c r="I31" s="82"/>
      <c r="M31" s="1"/>
      <c r="N31" s="1"/>
    </row>
    <row r="32" spans="1:27" ht="15" customHeight="1">
      <c r="A32" s="3"/>
      <c r="B32" s="9">
        <v>2024</v>
      </c>
      <c r="C32" s="10">
        <v>2</v>
      </c>
      <c r="D32" s="83" t="s">
        <v>236</v>
      </c>
      <c r="E32" s="84"/>
      <c r="F32" s="84"/>
      <c r="G32" s="84"/>
      <c r="H32" s="84"/>
      <c r="I32" s="85"/>
    </row>
    <row r="33" spans="1:15" ht="15" customHeight="1">
      <c r="A33" s="3"/>
      <c r="B33" s="9"/>
      <c r="C33" s="10"/>
      <c r="D33" s="74"/>
      <c r="E33" s="74"/>
      <c r="F33" s="74"/>
      <c r="G33" s="74"/>
      <c r="H33" s="74"/>
      <c r="I33" s="75"/>
    </row>
    <row r="34" spans="1:15" ht="15" customHeight="1">
      <c r="A34" s="3"/>
      <c r="B34" s="9"/>
      <c r="C34" s="10"/>
      <c r="D34" s="74"/>
      <c r="E34" s="74"/>
      <c r="F34" s="74"/>
      <c r="G34" s="74"/>
      <c r="H34" s="74"/>
      <c r="I34" s="75"/>
    </row>
    <row r="35" spans="1:15" ht="15" customHeight="1">
      <c r="A35" s="3"/>
      <c r="B35" s="11"/>
      <c r="C35" s="12"/>
      <c r="D35" s="72"/>
      <c r="E35" s="72"/>
      <c r="F35" s="72"/>
      <c r="G35" s="72"/>
      <c r="H35" s="72"/>
      <c r="I35" s="73"/>
    </row>
    <row r="36" spans="1:15" ht="15" customHeight="1">
      <c r="A36" s="3" t="s">
        <v>174</v>
      </c>
      <c r="B36" s="70"/>
      <c r="C36" s="77"/>
      <c r="D36" s="77"/>
      <c r="E36" s="77"/>
      <c r="F36" s="77"/>
      <c r="G36" s="77"/>
      <c r="H36" s="77"/>
      <c r="I36" s="71"/>
    </row>
    <row r="37" spans="1:15" ht="15" customHeight="1">
      <c r="A37" s="3"/>
      <c r="B37" s="3"/>
      <c r="C37" s="3"/>
      <c r="D37" s="3"/>
      <c r="E37" s="3"/>
      <c r="F37" s="3"/>
      <c r="G37" s="3"/>
      <c r="H37" s="3"/>
      <c r="I37" s="3"/>
      <c r="J37" s="3"/>
    </row>
    <row r="38" spans="1:15" ht="15" customHeight="1">
      <c r="A38" s="5" t="s">
        <v>59</v>
      </c>
      <c r="O38" s="3"/>
    </row>
    <row r="39" spans="1:15" ht="15" customHeight="1">
      <c r="A39" s="3" t="s">
        <v>39</v>
      </c>
      <c r="B39" s="2" t="s">
        <v>52</v>
      </c>
      <c r="C39" s="6"/>
      <c r="D39" s="2" t="s">
        <v>40</v>
      </c>
    </row>
    <row r="40" spans="1:15" ht="15" customHeight="1">
      <c r="A40" s="3"/>
      <c r="B40" s="2" t="s">
        <v>166</v>
      </c>
      <c r="C40" s="6"/>
      <c r="D40" s="2" t="s">
        <v>40</v>
      </c>
      <c r="E40" s="2" t="s">
        <v>154</v>
      </c>
      <c r="F40" s="6"/>
      <c r="G40" s="2" t="s">
        <v>40</v>
      </c>
      <c r="H40" s="2" t="s">
        <v>155</v>
      </c>
      <c r="I40" s="6"/>
      <c r="J40" s="2" t="s">
        <v>40</v>
      </c>
    </row>
    <row r="41" spans="1:15" ht="15" customHeight="1">
      <c r="A41" s="3"/>
      <c r="B41" s="2" t="s">
        <v>41</v>
      </c>
      <c r="D41" s="6"/>
      <c r="E41" s="2" t="s">
        <v>2</v>
      </c>
    </row>
    <row r="42" spans="1:15" ht="15" customHeight="1">
      <c r="A42" s="3"/>
      <c r="B42" s="2" t="s">
        <v>42</v>
      </c>
      <c r="D42" s="6"/>
      <c r="E42" s="2" t="s">
        <v>45</v>
      </c>
      <c r="G42" s="6"/>
    </row>
    <row r="43" spans="1:15" ht="15" customHeight="1">
      <c r="A43" s="3"/>
      <c r="B43" s="2" t="s">
        <v>167</v>
      </c>
      <c r="D43" s="6"/>
      <c r="E43" s="2" t="s">
        <v>46</v>
      </c>
      <c r="G43" s="6"/>
    </row>
    <row r="44" spans="1:15" ht="15" customHeight="1">
      <c r="A44" s="3"/>
      <c r="B44" s="2" t="s">
        <v>43</v>
      </c>
      <c r="D44" s="6"/>
      <c r="E44" s="2" t="s">
        <v>47</v>
      </c>
      <c r="G44" s="6"/>
    </row>
    <row r="45" spans="1:15" ht="15" customHeight="1">
      <c r="A45" s="3"/>
      <c r="B45" s="2" t="s">
        <v>44</v>
      </c>
      <c r="D45" s="6"/>
      <c r="E45" s="2" t="s">
        <v>48</v>
      </c>
      <c r="G45" s="6"/>
    </row>
    <row r="46" spans="1:15" ht="15" customHeight="1">
      <c r="A46" s="3" t="s">
        <v>49</v>
      </c>
      <c r="B46" s="94"/>
      <c r="C46" s="95"/>
      <c r="D46" s="95"/>
      <c r="E46" s="95"/>
      <c r="F46" s="95"/>
      <c r="G46" s="95"/>
      <c r="H46" s="95"/>
      <c r="I46" s="95"/>
      <c r="J46" s="96"/>
    </row>
    <row r="47" spans="1:15" ht="15" customHeight="1">
      <c r="K47" s="1"/>
      <c r="L47" s="1"/>
    </row>
    <row r="48" spans="1:15" ht="15" customHeight="1">
      <c r="A48" s="5" t="s">
        <v>60</v>
      </c>
      <c r="K48" s="1"/>
      <c r="L48" s="1"/>
      <c r="M48" s="1"/>
      <c r="N48" s="1"/>
    </row>
    <row r="49" spans="1:14" ht="15" customHeight="1">
      <c r="A49" s="3" t="s">
        <v>71</v>
      </c>
      <c r="B49" s="94" t="s">
        <v>237</v>
      </c>
      <c r="C49" s="95"/>
      <c r="D49" s="95"/>
      <c r="E49" s="95"/>
      <c r="F49" s="95"/>
      <c r="G49" s="95"/>
      <c r="H49" s="95"/>
      <c r="I49" s="95"/>
      <c r="J49" s="96"/>
      <c r="K49" s="1"/>
      <c r="L49" s="1"/>
      <c r="M49" s="1"/>
      <c r="N49" s="1"/>
    </row>
    <row r="50" spans="1:14" ht="15" customHeight="1">
      <c r="K50" s="1"/>
      <c r="L50" s="1"/>
      <c r="M50" s="1"/>
      <c r="N50" s="1"/>
    </row>
    <row r="51" spans="1:14" ht="15" customHeight="1">
      <c r="A51" s="2" t="s">
        <v>90</v>
      </c>
      <c r="K51" s="1"/>
      <c r="L51" s="1"/>
      <c r="M51" s="1"/>
      <c r="N51" s="1"/>
    </row>
    <row r="52" spans="1:14" ht="15" customHeight="1">
      <c r="A52" s="3" t="s">
        <v>225</v>
      </c>
      <c r="B52" s="70"/>
      <c r="C52" s="71"/>
      <c r="D52" s="70"/>
      <c r="E52" s="71"/>
      <c r="F52" s="70"/>
      <c r="G52" s="71"/>
      <c r="K52" s="1"/>
      <c r="L52" s="1"/>
      <c r="M52" s="1"/>
      <c r="N52" s="1"/>
    </row>
    <row r="53" spans="1:14" ht="15" customHeight="1">
      <c r="A53" s="3" t="s">
        <v>252</v>
      </c>
      <c r="C53" s="70"/>
      <c r="D53" s="71"/>
      <c r="K53" s="1"/>
      <c r="L53" s="1"/>
      <c r="M53" s="1"/>
      <c r="N53" s="1"/>
    </row>
    <row r="54" spans="1:14" ht="15" customHeight="1">
      <c r="A54" s="3" t="s">
        <v>91</v>
      </c>
      <c r="B54" s="2" t="s">
        <v>24</v>
      </c>
      <c r="C54" s="6">
        <v>360</v>
      </c>
      <c r="D54" s="2" t="s">
        <v>81</v>
      </c>
      <c r="K54" s="1"/>
      <c r="L54" s="1"/>
      <c r="M54" s="1"/>
      <c r="N54" s="1"/>
    </row>
    <row r="55" spans="1:14" ht="15" customHeight="1">
      <c r="A55" s="3" t="s">
        <v>251</v>
      </c>
      <c r="C55" s="70"/>
      <c r="D55" s="77"/>
      <c r="E55" s="77"/>
      <c r="F55" s="77"/>
      <c r="G55" s="77"/>
      <c r="H55" s="77"/>
      <c r="I55" s="77"/>
      <c r="J55" s="71"/>
      <c r="K55" s="1"/>
      <c r="L55" s="1"/>
      <c r="M55" s="1"/>
      <c r="N55" s="1"/>
    </row>
    <row r="56" spans="1:14" ht="15" customHeight="1">
      <c r="A56" s="3" t="s">
        <v>92</v>
      </c>
      <c r="B56" s="94"/>
      <c r="C56" s="95"/>
      <c r="D56" s="95"/>
      <c r="E56" s="95"/>
      <c r="F56" s="95"/>
      <c r="G56" s="95"/>
      <c r="H56" s="95"/>
      <c r="I56" s="95"/>
      <c r="J56" s="96"/>
      <c r="K56" s="1"/>
      <c r="L56" s="1"/>
      <c r="M56" s="1"/>
      <c r="N56" s="1"/>
    </row>
    <row r="57" spans="1:14" ht="15" customHeight="1">
      <c r="A57" s="3"/>
      <c r="B57" s="3"/>
      <c r="C57" s="3"/>
      <c r="D57" s="3"/>
      <c r="E57" s="3"/>
      <c r="F57" s="3"/>
      <c r="G57" s="3"/>
      <c r="H57" s="3"/>
      <c r="I57" s="3"/>
      <c r="J57" s="3"/>
      <c r="K57" s="1"/>
      <c r="L57" s="1"/>
      <c r="M57" s="1"/>
      <c r="N57" s="1"/>
    </row>
    <row r="58" spans="1:14" ht="15" customHeight="1">
      <c r="A58" s="2" t="s">
        <v>88</v>
      </c>
      <c r="K58" s="1"/>
      <c r="L58" s="1"/>
      <c r="M58" s="1"/>
      <c r="N58" s="1"/>
    </row>
    <row r="59" spans="1:14" ht="15" customHeight="1">
      <c r="A59" s="3" t="s">
        <v>72</v>
      </c>
      <c r="B59" s="6" t="s">
        <v>158</v>
      </c>
      <c r="D59" s="2" t="s">
        <v>73</v>
      </c>
      <c r="E59" s="6">
        <v>2</v>
      </c>
      <c r="K59" s="1"/>
      <c r="L59" s="1"/>
      <c r="M59" s="1"/>
      <c r="N59" s="1"/>
    </row>
    <row r="60" spans="1:14" ht="15" customHeight="1">
      <c r="A60" s="3" t="s">
        <v>79</v>
      </c>
      <c r="C60" s="2" t="s">
        <v>80</v>
      </c>
      <c r="D60" s="6"/>
      <c r="E60" s="2" t="s">
        <v>81</v>
      </c>
      <c r="F60" s="2" t="s">
        <v>82</v>
      </c>
      <c r="G60" s="6"/>
      <c r="H60" s="2" t="s">
        <v>81</v>
      </c>
      <c r="I60" s="2" t="s">
        <v>24</v>
      </c>
      <c r="J60" s="6"/>
      <c r="K60" s="1" t="s">
        <v>81</v>
      </c>
      <c r="L60" s="1"/>
      <c r="M60" s="1"/>
      <c r="N60" s="1"/>
    </row>
    <row r="61" spans="1:14" ht="15" customHeight="1">
      <c r="A61" s="3" t="s">
        <v>83</v>
      </c>
      <c r="B61" s="3"/>
      <c r="C61" s="5" t="s">
        <v>25</v>
      </c>
      <c r="D61" s="6"/>
      <c r="E61" s="5" t="s">
        <v>81</v>
      </c>
      <c r="F61" s="5" t="s">
        <v>84</v>
      </c>
      <c r="G61" s="6"/>
      <c r="H61" s="5" t="s">
        <v>81</v>
      </c>
      <c r="I61" s="2" t="s">
        <v>85</v>
      </c>
      <c r="J61" s="6"/>
      <c r="K61" s="1" t="s">
        <v>81</v>
      </c>
      <c r="L61" s="1"/>
      <c r="M61" s="1"/>
      <c r="N61" s="1"/>
    </row>
    <row r="62" spans="1:14" ht="15" customHeight="1">
      <c r="I62" s="2" t="s">
        <v>185</v>
      </c>
      <c r="J62" s="6"/>
      <c r="K62" s="1" t="s">
        <v>81</v>
      </c>
      <c r="L62" s="1"/>
      <c r="M62" s="1"/>
      <c r="N62" s="1"/>
    </row>
    <row r="63" spans="1:14" ht="15" customHeight="1">
      <c r="K63" s="2"/>
      <c r="L63" s="2"/>
      <c r="M63" s="1"/>
      <c r="N63" s="1"/>
    </row>
    <row r="64" spans="1:14" ht="15" customHeight="1">
      <c r="A64" s="2" t="s">
        <v>238</v>
      </c>
      <c r="M64" s="2"/>
      <c r="N64" s="2"/>
    </row>
    <row r="65" spans="1:14" ht="15" customHeight="1">
      <c r="A65" s="3"/>
      <c r="B65" s="108" t="s">
        <v>257</v>
      </c>
      <c r="C65" s="109"/>
      <c r="D65" s="109"/>
      <c r="E65" s="109"/>
      <c r="F65" s="109"/>
      <c r="G65" s="109"/>
      <c r="H65" s="109"/>
      <c r="I65" s="109"/>
      <c r="J65" s="110"/>
    </row>
    <row r="66" spans="1:14" ht="15" customHeight="1">
      <c r="B66" s="111"/>
      <c r="C66" s="112"/>
      <c r="D66" s="112"/>
      <c r="E66" s="112"/>
      <c r="F66" s="112"/>
      <c r="G66" s="112"/>
      <c r="H66" s="112"/>
      <c r="I66" s="112"/>
      <c r="J66" s="113"/>
    </row>
    <row r="67" spans="1:14" ht="15" customHeight="1">
      <c r="B67" s="111"/>
      <c r="C67" s="112"/>
      <c r="D67" s="112"/>
      <c r="E67" s="112"/>
      <c r="F67" s="112"/>
      <c r="G67" s="112"/>
      <c r="H67" s="112"/>
      <c r="I67" s="112"/>
      <c r="J67" s="113"/>
    </row>
    <row r="68" spans="1:14" ht="15" customHeight="1">
      <c r="B68" s="111"/>
      <c r="C68" s="112"/>
      <c r="D68" s="112"/>
      <c r="E68" s="112"/>
      <c r="F68" s="112"/>
      <c r="G68" s="112"/>
      <c r="H68" s="112"/>
      <c r="I68" s="112"/>
      <c r="J68" s="113"/>
    </row>
    <row r="69" spans="1:14" ht="15" customHeight="1">
      <c r="B69" s="111"/>
      <c r="C69" s="112"/>
      <c r="D69" s="112"/>
      <c r="E69" s="112"/>
      <c r="F69" s="112"/>
      <c r="G69" s="112"/>
      <c r="H69" s="112"/>
      <c r="I69" s="112"/>
      <c r="J69" s="113"/>
    </row>
    <row r="70" spans="1:14" ht="15" customHeight="1">
      <c r="B70" s="111"/>
      <c r="C70" s="112"/>
      <c r="D70" s="112"/>
      <c r="E70" s="112"/>
      <c r="F70" s="112"/>
      <c r="G70" s="112"/>
      <c r="H70" s="112"/>
      <c r="I70" s="112"/>
      <c r="J70" s="113"/>
    </row>
    <row r="71" spans="1:14" ht="15" customHeight="1">
      <c r="B71" s="111"/>
      <c r="C71" s="112"/>
      <c r="D71" s="112"/>
      <c r="E71" s="112"/>
      <c r="F71" s="112"/>
      <c r="G71" s="112"/>
      <c r="H71" s="112"/>
      <c r="I71" s="112"/>
      <c r="J71" s="113"/>
    </row>
    <row r="72" spans="1:14" ht="15" customHeight="1">
      <c r="B72" s="111"/>
      <c r="C72" s="112"/>
      <c r="D72" s="112"/>
      <c r="E72" s="112"/>
      <c r="F72" s="112"/>
      <c r="G72" s="112"/>
      <c r="H72" s="112"/>
      <c r="I72" s="112"/>
      <c r="J72" s="113"/>
    </row>
    <row r="73" spans="1:14" ht="15" customHeight="1">
      <c r="B73" s="114"/>
      <c r="C73" s="115"/>
      <c r="D73" s="115"/>
      <c r="E73" s="115"/>
      <c r="F73" s="115"/>
      <c r="G73" s="115"/>
      <c r="H73" s="115"/>
      <c r="I73" s="115"/>
      <c r="J73" s="116"/>
    </row>
    <row r="74" spans="1:14" ht="15" customHeight="1">
      <c r="K74" s="2"/>
      <c r="L74" s="2"/>
    </row>
    <row r="75" spans="1:14" ht="15" customHeight="1">
      <c r="A75" s="5" t="s">
        <v>89</v>
      </c>
      <c r="M75" s="2"/>
      <c r="N75" s="2"/>
    </row>
    <row r="76" spans="1:14" ht="15" customHeight="1">
      <c r="A76" s="3" t="s">
        <v>78</v>
      </c>
      <c r="B76" s="107" t="s">
        <v>244</v>
      </c>
      <c r="C76" s="107"/>
      <c r="D76" s="107"/>
      <c r="E76" s="107"/>
      <c r="F76" s="107"/>
      <c r="G76" s="107"/>
    </row>
    <row r="77" spans="1:14" ht="15" customHeight="1">
      <c r="A77" s="3" t="s">
        <v>76</v>
      </c>
      <c r="B77" s="107" t="s">
        <v>239</v>
      </c>
      <c r="C77" s="107"/>
      <c r="D77" s="107"/>
      <c r="E77" s="107"/>
      <c r="F77" s="107"/>
      <c r="G77" s="107"/>
    </row>
    <row r="78" spans="1:14" ht="15" customHeight="1">
      <c r="A78" s="3" t="s">
        <v>75</v>
      </c>
      <c r="B78" s="14">
        <v>17</v>
      </c>
      <c r="C78" s="2" t="s">
        <v>55</v>
      </c>
      <c r="D78" s="3" t="s">
        <v>24</v>
      </c>
      <c r="E78" s="6">
        <v>246</v>
      </c>
      <c r="F78" s="5" t="s">
        <v>81</v>
      </c>
    </row>
    <row r="79" spans="1:14" ht="15" customHeight="1">
      <c r="A79" s="3" t="s">
        <v>77</v>
      </c>
      <c r="B79" s="13">
        <v>2024</v>
      </c>
      <c r="C79" s="2" t="s">
        <v>204</v>
      </c>
      <c r="D79" s="13">
        <v>11</v>
      </c>
      <c r="E79" s="2" t="s">
        <v>86</v>
      </c>
      <c r="F79" s="13"/>
      <c r="H79" s="63" t="s">
        <v>240</v>
      </c>
    </row>
    <row r="80" spans="1:14" ht="15" customHeight="1">
      <c r="A80" s="3" t="s">
        <v>145</v>
      </c>
      <c r="B80" s="108" t="s">
        <v>241</v>
      </c>
      <c r="C80" s="109"/>
      <c r="D80" s="109"/>
      <c r="E80" s="109"/>
      <c r="F80" s="109"/>
      <c r="G80" s="109"/>
      <c r="H80" s="109"/>
      <c r="I80" s="109"/>
      <c r="J80" s="110"/>
    </row>
    <row r="81" spans="1:10" ht="15" customHeight="1">
      <c r="B81" s="111"/>
      <c r="C81" s="112"/>
      <c r="D81" s="112"/>
      <c r="E81" s="112"/>
      <c r="F81" s="112"/>
      <c r="G81" s="112"/>
      <c r="H81" s="112"/>
      <c r="I81" s="112"/>
      <c r="J81" s="113"/>
    </row>
    <row r="82" spans="1:10" ht="15" customHeight="1">
      <c r="B82" s="111"/>
      <c r="C82" s="112"/>
      <c r="D82" s="112"/>
      <c r="E82" s="112"/>
      <c r="F82" s="112"/>
      <c r="G82" s="112"/>
      <c r="H82" s="112"/>
      <c r="I82" s="112"/>
      <c r="J82" s="113"/>
    </row>
    <row r="83" spans="1:10" ht="15" customHeight="1">
      <c r="B83" s="111"/>
      <c r="C83" s="112"/>
      <c r="D83" s="112"/>
      <c r="E83" s="112"/>
      <c r="F83" s="112"/>
      <c r="G83" s="112"/>
      <c r="H83" s="112"/>
      <c r="I83" s="112"/>
      <c r="J83" s="113"/>
    </row>
    <row r="84" spans="1:10" ht="15" customHeight="1">
      <c r="B84" s="111"/>
      <c r="C84" s="112"/>
      <c r="D84" s="112"/>
      <c r="E84" s="112"/>
      <c r="F84" s="112"/>
      <c r="G84" s="112"/>
      <c r="H84" s="112"/>
      <c r="I84" s="112"/>
      <c r="J84" s="113"/>
    </row>
    <row r="85" spans="1:10" ht="15" customHeight="1">
      <c r="B85" s="111"/>
      <c r="C85" s="112"/>
      <c r="D85" s="112"/>
      <c r="E85" s="112"/>
      <c r="F85" s="112"/>
      <c r="G85" s="112"/>
      <c r="H85" s="112"/>
      <c r="I85" s="112"/>
      <c r="J85" s="113"/>
    </row>
    <row r="86" spans="1:10" ht="15" customHeight="1">
      <c r="B86" s="111"/>
      <c r="C86" s="112"/>
      <c r="D86" s="112"/>
      <c r="E86" s="112"/>
      <c r="F86" s="112"/>
      <c r="G86" s="112"/>
      <c r="H86" s="112"/>
      <c r="I86" s="112"/>
      <c r="J86" s="113"/>
    </row>
    <row r="87" spans="1:10" ht="15" customHeight="1">
      <c r="B87" s="114"/>
      <c r="C87" s="115"/>
      <c r="D87" s="115"/>
      <c r="E87" s="115"/>
      <c r="F87" s="115"/>
      <c r="G87" s="115"/>
      <c r="H87" s="115"/>
      <c r="I87" s="115"/>
      <c r="J87" s="116"/>
    </row>
    <row r="88" spans="1:10" ht="15" customHeight="1">
      <c r="A88" s="3" t="s">
        <v>12</v>
      </c>
      <c r="B88" s="105" t="s">
        <v>232</v>
      </c>
      <c r="C88" s="106"/>
    </row>
    <row r="90" spans="1:10" ht="15" customHeight="1">
      <c r="A90" s="3" t="s">
        <v>87</v>
      </c>
      <c r="B90" s="107" t="s">
        <v>215</v>
      </c>
      <c r="C90" s="107"/>
      <c r="D90" s="107"/>
      <c r="E90" s="107"/>
      <c r="F90" s="107"/>
      <c r="G90" s="107"/>
    </row>
    <row r="91" spans="1:10" ht="15" customHeight="1">
      <c r="A91" s="3" t="s">
        <v>76</v>
      </c>
      <c r="B91" s="107" t="s">
        <v>216</v>
      </c>
      <c r="C91" s="107"/>
      <c r="D91" s="107"/>
      <c r="E91" s="107"/>
      <c r="F91" s="107"/>
      <c r="G91" s="107"/>
    </row>
    <row r="92" spans="1:10" ht="15" customHeight="1">
      <c r="A92" s="3" t="s">
        <v>75</v>
      </c>
      <c r="B92" s="14">
        <v>20</v>
      </c>
      <c r="C92" s="2" t="s">
        <v>55</v>
      </c>
    </row>
    <row r="93" spans="1:10" ht="15" customHeight="1">
      <c r="A93" s="3" t="s">
        <v>77</v>
      </c>
      <c r="B93" s="13">
        <v>2021</v>
      </c>
      <c r="C93" s="2" t="s">
        <v>204</v>
      </c>
      <c r="D93" s="13">
        <v>8</v>
      </c>
      <c r="E93" s="2" t="s">
        <v>86</v>
      </c>
      <c r="F93" s="13">
        <v>2024</v>
      </c>
      <c r="G93" s="2" t="s">
        <v>204</v>
      </c>
      <c r="H93" s="13">
        <v>2</v>
      </c>
      <c r="I93" s="2" t="s">
        <v>10</v>
      </c>
    </row>
    <row r="94" spans="1:10" ht="15" customHeight="1">
      <c r="A94" s="3" t="s">
        <v>145</v>
      </c>
      <c r="B94" s="108" t="s">
        <v>247</v>
      </c>
      <c r="C94" s="109"/>
      <c r="D94" s="109"/>
      <c r="E94" s="109"/>
      <c r="F94" s="109"/>
      <c r="G94" s="109"/>
      <c r="H94" s="109"/>
      <c r="I94" s="109"/>
      <c r="J94" s="110"/>
    </row>
    <row r="95" spans="1:10" ht="15" customHeight="1">
      <c r="B95" s="111"/>
      <c r="C95" s="112"/>
      <c r="D95" s="112"/>
      <c r="E95" s="112"/>
      <c r="F95" s="112"/>
      <c r="G95" s="112"/>
      <c r="H95" s="112"/>
      <c r="I95" s="112"/>
      <c r="J95" s="113"/>
    </row>
    <row r="96" spans="1:10" ht="15" customHeight="1">
      <c r="B96" s="111"/>
      <c r="C96" s="112"/>
      <c r="D96" s="112"/>
      <c r="E96" s="112"/>
      <c r="F96" s="112"/>
      <c r="G96" s="112"/>
      <c r="H96" s="112"/>
      <c r="I96" s="112"/>
      <c r="J96" s="113"/>
    </row>
    <row r="97" spans="1:10" ht="15" customHeight="1">
      <c r="B97" s="111"/>
      <c r="C97" s="112"/>
      <c r="D97" s="112"/>
      <c r="E97" s="112"/>
      <c r="F97" s="112"/>
      <c r="G97" s="112"/>
      <c r="H97" s="112"/>
      <c r="I97" s="112"/>
      <c r="J97" s="113"/>
    </row>
    <row r="98" spans="1:10" ht="15" customHeight="1">
      <c r="B98" s="111"/>
      <c r="C98" s="112"/>
      <c r="D98" s="112"/>
      <c r="E98" s="112"/>
      <c r="F98" s="112"/>
      <c r="G98" s="112"/>
      <c r="H98" s="112"/>
      <c r="I98" s="112"/>
      <c r="J98" s="113"/>
    </row>
    <row r="99" spans="1:10" ht="15" customHeight="1">
      <c r="B99" s="111"/>
      <c r="C99" s="112"/>
      <c r="D99" s="112"/>
      <c r="E99" s="112"/>
      <c r="F99" s="112"/>
      <c r="G99" s="112"/>
      <c r="H99" s="112"/>
      <c r="I99" s="112"/>
      <c r="J99" s="113"/>
    </row>
    <row r="100" spans="1:10" ht="15" customHeight="1">
      <c r="B100" s="111"/>
      <c r="C100" s="112"/>
      <c r="D100" s="112"/>
      <c r="E100" s="112"/>
      <c r="F100" s="112"/>
      <c r="G100" s="112"/>
      <c r="H100" s="112"/>
      <c r="I100" s="112"/>
      <c r="J100" s="113"/>
    </row>
    <row r="101" spans="1:10" ht="15" customHeight="1">
      <c r="B101" s="114"/>
      <c r="C101" s="115"/>
      <c r="D101" s="115"/>
      <c r="E101" s="115"/>
      <c r="F101" s="115"/>
      <c r="G101" s="115"/>
      <c r="H101" s="115"/>
      <c r="I101" s="115"/>
      <c r="J101" s="116"/>
    </row>
    <row r="102" spans="1:10" ht="15" customHeight="1">
      <c r="A102" s="3" t="s">
        <v>12</v>
      </c>
      <c r="B102" s="105" t="s">
        <v>232</v>
      </c>
      <c r="C102" s="106"/>
    </row>
  </sheetData>
  <mergeCells count="44">
    <mergeCell ref="B94:J101"/>
    <mergeCell ref="B90:G90"/>
    <mergeCell ref="B80:J87"/>
    <mergeCell ref="B65:J73"/>
    <mergeCell ref="B102:C102"/>
    <mergeCell ref="B91:G91"/>
    <mergeCell ref="C55:J55"/>
    <mergeCell ref="C53:D53"/>
    <mergeCell ref="B52:C52"/>
    <mergeCell ref="D52:E52"/>
    <mergeCell ref="B88:C88"/>
    <mergeCell ref="B76:G76"/>
    <mergeCell ref="B77:G77"/>
    <mergeCell ref="F52:G52"/>
    <mergeCell ref="B56:J56"/>
    <mergeCell ref="F22:I22"/>
    <mergeCell ref="F23:I23"/>
    <mergeCell ref="B6:C6"/>
    <mergeCell ref="B7:C7"/>
    <mergeCell ref="B8:J8"/>
    <mergeCell ref="B16:E16"/>
    <mergeCell ref="C9:D9"/>
    <mergeCell ref="B14:D14"/>
    <mergeCell ref="B49:J49"/>
    <mergeCell ref="B26:I26"/>
    <mergeCell ref="B36:I36"/>
    <mergeCell ref="B46:J46"/>
    <mergeCell ref="D34:I34"/>
    <mergeCell ref="M1:Q7"/>
    <mergeCell ref="B10:C10"/>
    <mergeCell ref="D35:I35"/>
    <mergeCell ref="D33:I33"/>
    <mergeCell ref="B17:E17"/>
    <mergeCell ref="E4:F4"/>
    <mergeCell ref="B4:C4"/>
    <mergeCell ref="D31:I31"/>
    <mergeCell ref="D32:I32"/>
    <mergeCell ref="B15:D15"/>
    <mergeCell ref="F25:I25"/>
    <mergeCell ref="E14:F14"/>
    <mergeCell ref="F24:I24"/>
    <mergeCell ref="F9:G9"/>
    <mergeCell ref="B3:C3"/>
    <mergeCell ref="E3:F3"/>
  </mergeCells>
  <phoneticPr fontId="3"/>
  <conditionalFormatting sqref="C2:C4">
    <cfRule type="cellIs" dxfId="0" priority="1" stopIfTrue="1" operator="notEqual">
      <formula>1</formula>
    </cfRule>
  </conditionalFormatting>
  <dataValidations count="10">
    <dataValidation type="list" allowBlank="1" showInputMessage="1" showErrorMessage="1" sqref="B59" xr:uid="{00000000-0002-0000-0000-000000000000}">
      <formula1>$S$6:$T$6</formula1>
    </dataValidation>
    <dataValidation type="list" allowBlank="1" showInputMessage="1" showErrorMessage="1" sqref="B102:C102 B88:C88 B200:C200 B186:C186 B172:C172 B158:C158 B144:C144 B130:C130 B214:C214 B116:C116" xr:uid="{00000000-0002-0000-0000-000001000000}">
      <formula1>$S$8:$Y$8</formula1>
    </dataValidation>
    <dataValidation type="list" allowBlank="1" showInputMessage="1" showErrorMessage="1" sqref="B52:G52" xr:uid="{00000000-0002-0000-0000-000002000000}">
      <formula1>$S$7:$BO$7</formula1>
    </dataValidation>
    <dataValidation type="list" allowBlank="1" showInputMessage="1" showErrorMessage="1" sqref="B29 C11" xr:uid="{00000000-0002-0000-0000-000003000000}">
      <formula1>$S$3:$T$3</formula1>
    </dataValidation>
    <dataValidation type="list" allowBlank="1" showInputMessage="1" showErrorMessage="1" sqref="D42:D45 G42:G45" xr:uid="{00000000-0002-0000-0000-000004000000}">
      <formula1>$S$5</formula1>
    </dataValidation>
    <dataValidation type="list" allowBlank="1" showInputMessage="1" showErrorMessage="1" sqref="B10" xr:uid="{00000000-0002-0000-0000-000005000000}">
      <formula1>$S$2:$V$2</formula1>
    </dataValidation>
    <dataValidation type="list" allowBlank="1" showInputMessage="1" showErrorMessage="1" sqref="G14" xr:uid="{00000000-0002-0000-0000-000006000000}">
      <formula1>$S$4:$T$4</formula1>
    </dataValidation>
    <dataValidation type="list" allowBlank="1" showInputMessage="1" showErrorMessage="1" sqref="C53:D53" xr:uid="{00000000-0002-0000-0000-000007000000}">
      <formula1>$S$9:$U$9</formula1>
    </dataValidation>
    <dataValidation type="list" allowBlank="1" showInputMessage="1" showErrorMessage="1" sqref="B5" xr:uid="{00000000-0002-0000-0000-000008000000}">
      <formula1>#REF!</formula1>
    </dataValidation>
    <dataValidation type="list" allowBlank="1" showInputMessage="1" showErrorMessage="1" sqref="H9" xr:uid="{00000000-0002-0000-0000-000009000000}">
      <formula1>$S$11:$V$11</formula1>
    </dataValidation>
  </dataValidations>
  <hyperlinks>
    <hyperlink ref="B16" r:id="rId1" xr:uid="{00000000-0004-0000-0000-000000000000}"/>
    <hyperlink ref="B17" r:id="rId2" xr:uid="{00000000-0004-0000-0000-000001000000}"/>
  </hyperlinks>
  <pageMargins left="0.75" right="0.75" top="1" bottom="1" header="0.51200000000000001" footer="0.51200000000000001"/>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8"/>
  <sheetViews>
    <sheetView showGridLines="0" view="pageBreakPreview" topLeftCell="A53" zoomScale="130" zoomScaleNormal="100" zoomScaleSheetLayoutView="130" workbookViewId="0">
      <selection activeCell="M57" sqref="M57:AF68"/>
    </sheetView>
  </sheetViews>
  <sheetFormatPr defaultColWidth="9" defaultRowHeight="15" customHeight="1"/>
  <cols>
    <col min="1" max="21" width="3.21875" style="18" customWidth="1"/>
    <col min="22" max="22" width="3.33203125" style="18" customWidth="1"/>
    <col min="23" max="27" width="3.21875" style="18" customWidth="1"/>
    <col min="28" max="32" width="3.109375" style="18" customWidth="1"/>
    <col min="33" max="33" width="3.21875" style="17" customWidth="1"/>
    <col min="34" max="34" width="2.21875" style="17" customWidth="1"/>
    <col min="35" max="35" width="2.33203125" style="17" customWidth="1"/>
    <col min="36" max="36" width="2.109375" style="17" customWidth="1"/>
    <col min="37" max="47" width="9" style="45"/>
    <col min="48" max="58" width="1.77734375" style="17" customWidth="1"/>
    <col min="59" max="16384" width="9" style="17"/>
  </cols>
  <sheetData>
    <row r="1" spans="1:47" ht="15" customHeight="1">
      <c r="A1" s="324" t="s">
        <v>175</v>
      </c>
      <c r="B1" s="324"/>
      <c r="C1" s="324"/>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row>
    <row r="2" spans="1:47" s="45" customFormat="1" ht="15" customHeight="1">
      <c r="A2" s="324"/>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17"/>
      <c r="AH2" s="17"/>
      <c r="AI2" s="17"/>
      <c r="AJ2" s="17"/>
    </row>
    <row r="3" spans="1:47" ht="15" customHeight="1">
      <c r="A3" s="17" t="s">
        <v>186</v>
      </c>
      <c r="Z3" s="174">
        <f ca="1">TODAY()</f>
        <v>45809</v>
      </c>
      <c r="AA3" s="175"/>
      <c r="AB3" s="19" t="s">
        <v>15</v>
      </c>
      <c r="AC3" s="46">
        <f ca="1">TODAY()</f>
        <v>45809</v>
      </c>
      <c r="AD3" s="19" t="s">
        <v>16</v>
      </c>
      <c r="AE3" s="47">
        <f ca="1">TODAY()</f>
        <v>45809</v>
      </c>
      <c r="AF3" s="20" t="s">
        <v>5</v>
      </c>
      <c r="AK3" s="17"/>
      <c r="AL3" s="17"/>
      <c r="AM3" s="17"/>
      <c r="AN3" s="17"/>
      <c r="AO3" s="17"/>
      <c r="AP3" s="17"/>
      <c r="AQ3" s="17"/>
      <c r="AR3" s="17"/>
      <c r="AS3" s="17"/>
      <c r="AT3" s="17"/>
      <c r="AU3" s="17"/>
    </row>
    <row r="4" spans="1:47" s="45" customFormat="1" ht="15" customHeight="1">
      <c r="A4" s="16" t="s">
        <v>187</v>
      </c>
      <c r="B4" s="176" t="s">
        <v>217</v>
      </c>
      <c r="C4" s="176"/>
      <c r="D4" s="176"/>
      <c r="E4" s="176"/>
      <c r="F4" s="177" t="s">
        <v>218</v>
      </c>
      <c r="G4" s="176"/>
      <c r="H4" s="176"/>
      <c r="I4" s="178"/>
      <c r="J4" s="179" t="s">
        <v>0</v>
      </c>
      <c r="K4" s="180"/>
      <c r="L4" s="150" t="s">
        <v>1</v>
      </c>
      <c r="M4" s="150"/>
      <c r="N4" s="150"/>
      <c r="O4" s="150"/>
      <c r="P4" s="150"/>
      <c r="Q4" s="150"/>
      <c r="R4" s="150"/>
      <c r="S4" s="179"/>
      <c r="T4" s="149" t="s">
        <v>188</v>
      </c>
      <c r="U4" s="150"/>
      <c r="V4" s="150"/>
      <c r="W4" s="150"/>
      <c r="X4" s="150"/>
      <c r="Y4" s="150"/>
      <c r="Z4" s="150"/>
      <c r="AA4" s="179"/>
      <c r="AB4" s="131"/>
      <c r="AC4" s="132"/>
      <c r="AD4" s="132"/>
      <c r="AE4" s="132"/>
      <c r="AF4" s="133"/>
      <c r="AG4" s="17"/>
      <c r="AH4" s="17"/>
      <c r="AI4" s="17"/>
      <c r="AJ4" s="17"/>
    </row>
    <row r="5" spans="1:47" s="45" customFormat="1" ht="15" customHeight="1">
      <c r="A5" s="182" t="s">
        <v>23</v>
      </c>
      <c r="B5" s="184" t="s">
        <v>217</v>
      </c>
      <c r="C5" s="185"/>
      <c r="D5" s="185"/>
      <c r="E5" s="186"/>
      <c r="F5" s="184" t="str">
        <f>IF(入力欄!E3="","",入力欄!E3)</f>
        <v>Htet</v>
      </c>
      <c r="G5" s="185"/>
      <c r="H5" s="185"/>
      <c r="I5" s="189"/>
      <c r="J5" s="153" t="str">
        <f>IF(入力欄!B5="","",入力欄!B5)</f>
        <v>男性</v>
      </c>
      <c r="K5" s="154"/>
      <c r="L5" s="161">
        <v>1997</v>
      </c>
      <c r="M5" s="162"/>
      <c r="N5" s="22" t="s">
        <v>2</v>
      </c>
      <c r="O5" s="22">
        <f>IF(入力欄!B6="","",MONTH(入力欄!B6))</f>
        <v>5</v>
      </c>
      <c r="P5" s="22" t="s">
        <v>3</v>
      </c>
      <c r="Q5" s="22">
        <v>23</v>
      </c>
      <c r="R5" s="23" t="s">
        <v>4</v>
      </c>
      <c r="S5" s="24"/>
      <c r="T5" s="163" t="s">
        <v>189</v>
      </c>
      <c r="U5" s="141"/>
      <c r="V5" s="164"/>
      <c r="W5" s="195" t="str">
        <f>IF(入力欄!C11="","",入力欄!C11)</f>
        <v>無し</v>
      </c>
      <c r="X5" s="153"/>
      <c r="Y5" s="153"/>
      <c r="Z5" s="153"/>
      <c r="AA5" s="154"/>
      <c r="AB5" s="134"/>
      <c r="AC5" s="135"/>
      <c r="AD5" s="135"/>
      <c r="AE5" s="135"/>
      <c r="AF5" s="136"/>
      <c r="AG5" s="17"/>
      <c r="AH5" s="48"/>
      <c r="AI5" s="17"/>
      <c r="AJ5" s="17"/>
    </row>
    <row r="6" spans="1:47" s="45" customFormat="1" ht="15" customHeight="1">
      <c r="A6" s="183"/>
      <c r="B6" s="187"/>
      <c r="C6" s="166"/>
      <c r="D6" s="166"/>
      <c r="E6" s="188"/>
      <c r="F6" s="187"/>
      <c r="G6" s="166"/>
      <c r="H6" s="166"/>
      <c r="I6" s="190"/>
      <c r="J6" s="159"/>
      <c r="K6" s="160"/>
      <c r="L6" s="165" t="s">
        <v>220</v>
      </c>
      <c r="M6" s="166"/>
      <c r="N6" s="166"/>
      <c r="O6" s="166"/>
      <c r="P6" s="166"/>
      <c r="Q6" s="25" t="s">
        <v>190</v>
      </c>
      <c r="R6" s="18">
        <v>28</v>
      </c>
      <c r="S6" s="25" t="s">
        <v>191</v>
      </c>
      <c r="T6" s="167" t="s">
        <v>51</v>
      </c>
      <c r="U6" s="168"/>
      <c r="V6" s="169"/>
      <c r="W6" s="170" t="str">
        <f>IF(入力欄!E11="","",入力欄!E11&amp;"人")&amp;" (配偶者含む)"</f>
        <v>2人 (配偶者含む)</v>
      </c>
      <c r="X6" s="159"/>
      <c r="Y6" s="159"/>
      <c r="Z6" s="159"/>
      <c r="AA6" s="160"/>
      <c r="AB6" s="134"/>
      <c r="AC6" s="135"/>
      <c r="AD6" s="135"/>
      <c r="AE6" s="135"/>
      <c r="AF6" s="136"/>
      <c r="AG6" s="17"/>
      <c r="AH6" s="17"/>
      <c r="AI6" s="17"/>
      <c r="AJ6" s="17"/>
    </row>
    <row r="7" spans="1:47" s="45" customFormat="1" ht="15" customHeight="1">
      <c r="A7" s="196" t="s">
        <v>147</v>
      </c>
      <c r="B7" s="197" t="s">
        <v>234</v>
      </c>
      <c r="C7" s="197"/>
      <c r="D7" s="21"/>
      <c r="E7" s="194"/>
      <c r="F7" s="194"/>
      <c r="G7" s="171" t="s">
        <v>224</v>
      </c>
      <c r="H7" s="172"/>
      <c r="I7" s="172"/>
      <c r="J7" s="172"/>
      <c r="K7" s="173"/>
      <c r="L7" s="146" t="str">
        <f>IF(入力欄!B10="","",入力欄!B10)</f>
        <v/>
      </c>
      <c r="M7" s="147"/>
      <c r="N7" s="147"/>
      <c r="O7" s="147"/>
      <c r="P7" s="147"/>
      <c r="Q7" s="147"/>
      <c r="R7" s="147"/>
      <c r="S7" s="148"/>
      <c r="T7" s="149" t="s">
        <v>192</v>
      </c>
      <c r="U7" s="150"/>
      <c r="V7" s="151"/>
      <c r="W7" s="152" t="s">
        <v>242</v>
      </c>
      <c r="X7" s="153"/>
      <c r="Y7" s="153"/>
      <c r="Z7" s="153"/>
      <c r="AA7" s="154"/>
      <c r="AB7" s="134"/>
      <c r="AC7" s="135"/>
      <c r="AD7" s="135"/>
      <c r="AE7" s="135"/>
      <c r="AF7" s="136"/>
      <c r="AG7" s="17"/>
      <c r="AH7" s="17"/>
      <c r="AI7" s="17"/>
      <c r="AJ7" s="17"/>
    </row>
    <row r="8" spans="1:47" s="45" customFormat="1" ht="15" customHeight="1">
      <c r="A8" s="183"/>
      <c r="B8" s="191" t="s">
        <v>233</v>
      </c>
      <c r="C8" s="192"/>
      <c r="D8" s="192"/>
      <c r="E8" s="192"/>
      <c r="F8" s="192"/>
      <c r="G8" s="192"/>
      <c r="H8" s="192"/>
      <c r="I8" s="192"/>
      <c r="J8" s="192"/>
      <c r="K8" s="192"/>
      <c r="L8" s="192"/>
      <c r="M8" s="192"/>
      <c r="N8" s="192"/>
      <c r="O8" s="192"/>
      <c r="P8" s="192"/>
      <c r="Q8" s="192"/>
      <c r="R8" s="192"/>
      <c r="S8" s="193"/>
      <c r="T8" s="167" t="s">
        <v>6</v>
      </c>
      <c r="U8" s="168"/>
      <c r="V8" s="169"/>
      <c r="W8" s="152" t="s">
        <v>242</v>
      </c>
      <c r="X8" s="153"/>
      <c r="Y8" s="153"/>
      <c r="Z8" s="153"/>
      <c r="AA8" s="154"/>
      <c r="AB8" s="134"/>
      <c r="AC8" s="135"/>
      <c r="AD8" s="135"/>
      <c r="AE8" s="135"/>
      <c r="AF8" s="136"/>
      <c r="AG8" s="17"/>
      <c r="AH8" s="17"/>
      <c r="AI8" s="17"/>
      <c r="AJ8" s="17"/>
    </row>
    <row r="9" spans="1:47" s="45" customFormat="1" ht="15" customHeight="1">
      <c r="A9" s="171" t="s">
        <v>193</v>
      </c>
      <c r="B9" s="172"/>
      <c r="C9" s="172"/>
      <c r="D9" s="173"/>
      <c r="E9" s="181"/>
      <c r="F9" s="155"/>
      <c r="G9" s="155"/>
      <c r="H9" s="155"/>
      <c r="I9" s="155"/>
      <c r="J9" s="155"/>
      <c r="K9" s="155"/>
      <c r="L9" s="155"/>
      <c r="M9" s="155"/>
      <c r="N9" s="155"/>
      <c r="O9" s="155"/>
      <c r="P9" s="147"/>
      <c r="Q9" s="147"/>
      <c r="R9" s="26"/>
      <c r="S9" s="27"/>
      <c r="T9" s="171" t="s">
        <v>31</v>
      </c>
      <c r="U9" s="172"/>
      <c r="V9" s="172"/>
      <c r="W9" s="173"/>
      <c r="X9" s="146" t="str">
        <f>IF(入力欄!G14="","",入力欄!G14)</f>
        <v>可</v>
      </c>
      <c r="Y9" s="147"/>
      <c r="Z9" s="147"/>
      <c r="AA9" s="148"/>
      <c r="AB9" s="134"/>
      <c r="AC9" s="135"/>
      <c r="AD9" s="135"/>
      <c r="AE9" s="135"/>
      <c r="AF9" s="136"/>
      <c r="AG9" s="17"/>
      <c r="AH9" s="17"/>
      <c r="AI9" s="17"/>
      <c r="AJ9" s="17"/>
    </row>
    <row r="10" spans="1:47" s="45" customFormat="1" ht="15" customHeight="1" thickBot="1">
      <c r="A10" s="221" t="s">
        <v>194</v>
      </c>
      <c r="B10" s="222"/>
      <c r="C10" s="223"/>
      <c r="D10" s="198" t="s">
        <v>219</v>
      </c>
      <c r="E10" s="224"/>
      <c r="F10" s="224"/>
      <c r="G10" s="224"/>
      <c r="H10" s="224"/>
      <c r="I10" s="224"/>
      <c r="J10" s="224"/>
      <c r="K10" s="224"/>
      <c r="L10" s="224"/>
      <c r="M10" s="224"/>
      <c r="N10" s="221" t="s">
        <v>9</v>
      </c>
      <c r="O10" s="222"/>
      <c r="P10" s="223"/>
      <c r="Q10" s="198" t="s">
        <v>219</v>
      </c>
      <c r="R10" s="199"/>
      <c r="S10" s="199"/>
      <c r="T10" s="199"/>
      <c r="U10" s="199"/>
      <c r="V10" s="199"/>
      <c r="W10" s="199"/>
      <c r="X10" s="199"/>
      <c r="Y10" s="199"/>
      <c r="Z10" s="199"/>
      <c r="AA10" s="200"/>
      <c r="AB10" s="134"/>
      <c r="AC10" s="135"/>
      <c r="AD10" s="135"/>
      <c r="AE10" s="135"/>
      <c r="AF10" s="136"/>
      <c r="AG10" s="17"/>
      <c r="AH10" s="17"/>
      <c r="AI10" s="17"/>
      <c r="AJ10" s="17"/>
    </row>
    <row r="11" spans="1:47" s="45" customFormat="1" ht="15" customHeight="1" thickTop="1" thickBot="1">
      <c r="A11" s="156" t="s">
        <v>11</v>
      </c>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8"/>
      <c r="AB11" s="137"/>
      <c r="AC11" s="138"/>
      <c r="AD11" s="138"/>
      <c r="AE11" s="138"/>
      <c r="AF11" s="139"/>
    </row>
    <row r="12" spans="1:47" s="45" customFormat="1" ht="15" customHeight="1" thickTop="1">
      <c r="A12" s="163" t="s">
        <v>169</v>
      </c>
      <c r="B12" s="141"/>
      <c r="C12" s="164"/>
      <c r="D12" s="140" t="s">
        <v>170</v>
      </c>
      <c r="E12" s="141"/>
      <c r="F12" s="164"/>
      <c r="G12" s="140" t="s">
        <v>21</v>
      </c>
      <c r="H12" s="141"/>
      <c r="I12" s="141"/>
      <c r="J12" s="141"/>
      <c r="K12" s="141"/>
      <c r="L12" s="141"/>
      <c r="M12" s="141"/>
      <c r="N12" s="141"/>
      <c r="O12" s="141"/>
      <c r="P12" s="141"/>
      <c r="Q12" s="141"/>
      <c r="R12" s="141"/>
      <c r="S12" s="141"/>
      <c r="T12" s="141"/>
      <c r="U12" s="141"/>
      <c r="V12" s="141"/>
      <c r="W12" s="141"/>
      <c r="X12" s="141"/>
      <c r="Y12" s="141"/>
      <c r="Z12" s="141"/>
      <c r="AA12" s="142"/>
      <c r="AB12" s="163" t="s">
        <v>211</v>
      </c>
      <c r="AC12" s="141"/>
      <c r="AD12" s="141"/>
      <c r="AE12" s="141"/>
      <c r="AF12" s="142"/>
    </row>
    <row r="13" spans="1:47" s="45" customFormat="1" ht="15" customHeight="1">
      <c r="A13" s="201">
        <f>IF(入力欄!W22="","",入力欄!W22)</f>
        <v>2013</v>
      </c>
      <c r="B13" s="202"/>
      <c r="C13" s="28">
        <v>12</v>
      </c>
      <c r="D13" s="130">
        <v>2020</v>
      </c>
      <c r="E13" s="202"/>
      <c r="F13" s="28">
        <f>IF(入力欄!Z22="","",入力欄!Z22)</f>
        <v>2</v>
      </c>
      <c r="G13" s="143" t="s">
        <v>248</v>
      </c>
      <c r="H13" s="144"/>
      <c r="I13" s="144"/>
      <c r="J13" s="144"/>
      <c r="K13" s="144"/>
      <c r="L13" s="144"/>
      <c r="M13" s="144"/>
      <c r="N13" s="144"/>
      <c r="O13" s="144"/>
      <c r="P13" s="144"/>
      <c r="Q13" s="144"/>
      <c r="R13" s="144"/>
      <c r="S13" s="144"/>
      <c r="T13" s="144"/>
      <c r="U13" s="144"/>
      <c r="V13" s="144"/>
      <c r="W13" s="144"/>
      <c r="X13" s="144"/>
      <c r="Y13" s="144"/>
      <c r="Z13" s="144"/>
      <c r="AA13" s="145"/>
      <c r="AB13" s="117" t="str">
        <f>IF(入力欄!B49="","",入力欄!B49)</f>
        <v>アニメを見ること、歌うを聞くこと</v>
      </c>
      <c r="AC13" s="118"/>
      <c r="AD13" s="118"/>
      <c r="AE13" s="118"/>
      <c r="AF13" s="119"/>
    </row>
    <row r="14" spans="1:47" s="45" customFormat="1" ht="15" customHeight="1">
      <c r="A14" s="206" t="str">
        <f>IF(入力欄!W23="","",入力欄!W23)</f>
        <v/>
      </c>
      <c r="B14" s="207"/>
      <c r="C14" s="28" t="str">
        <f>IF(入力欄!X23="","",入力欄!X23)</f>
        <v/>
      </c>
      <c r="D14" s="208" t="str">
        <f>IF(入力欄!Y23="","",入力欄!Y23)</f>
        <v/>
      </c>
      <c r="E14" s="207"/>
      <c r="F14" s="31" t="str">
        <f>IF(入力欄!Z23="","",入力欄!Z23)</f>
        <v/>
      </c>
      <c r="G14" s="143" t="str">
        <f>IF(入力欄!AA23="","",入力欄!AA23)</f>
        <v/>
      </c>
      <c r="H14" s="144"/>
      <c r="I14" s="144"/>
      <c r="J14" s="144"/>
      <c r="K14" s="144"/>
      <c r="L14" s="144"/>
      <c r="M14" s="144"/>
      <c r="N14" s="144"/>
      <c r="O14" s="144"/>
      <c r="P14" s="144"/>
      <c r="Q14" s="144"/>
      <c r="R14" s="144"/>
      <c r="S14" s="144"/>
      <c r="T14" s="144"/>
      <c r="U14" s="144"/>
      <c r="V14" s="144"/>
      <c r="W14" s="144"/>
      <c r="X14" s="144"/>
      <c r="Y14" s="144"/>
      <c r="Z14" s="144"/>
      <c r="AA14" s="145"/>
      <c r="AB14" s="120"/>
      <c r="AC14" s="121"/>
      <c r="AD14" s="121"/>
      <c r="AE14" s="121"/>
      <c r="AF14" s="122"/>
    </row>
    <row r="15" spans="1:47" s="45" customFormat="1" ht="15" customHeight="1">
      <c r="A15" s="206" t="str">
        <f>IF(入力欄!W24="","",入力欄!W24)</f>
        <v/>
      </c>
      <c r="B15" s="207"/>
      <c r="C15" s="28" t="str">
        <f>IF(入力欄!X24="","",入力欄!X24)</f>
        <v/>
      </c>
      <c r="D15" s="208" t="str">
        <f>IF(入力欄!Y24="","",入力欄!Y24)</f>
        <v/>
      </c>
      <c r="E15" s="207"/>
      <c r="F15" s="31" t="str">
        <f>IF(入力欄!Z24="","",入力欄!Z24)</f>
        <v/>
      </c>
      <c r="G15" s="143" t="str">
        <f>IF(入力欄!AA24="","",入力欄!AA24)</f>
        <v/>
      </c>
      <c r="H15" s="144"/>
      <c r="I15" s="144"/>
      <c r="J15" s="144"/>
      <c r="K15" s="144"/>
      <c r="L15" s="144"/>
      <c r="M15" s="144"/>
      <c r="N15" s="144"/>
      <c r="O15" s="144"/>
      <c r="P15" s="144"/>
      <c r="Q15" s="144"/>
      <c r="R15" s="144"/>
      <c r="S15" s="144"/>
      <c r="T15" s="144"/>
      <c r="U15" s="144"/>
      <c r="V15" s="144"/>
      <c r="W15" s="144"/>
      <c r="X15" s="144"/>
      <c r="Y15" s="144"/>
      <c r="Z15" s="144"/>
      <c r="AA15" s="145"/>
      <c r="AB15" s="120"/>
      <c r="AC15" s="121"/>
      <c r="AD15" s="121"/>
      <c r="AE15" s="121"/>
      <c r="AF15" s="122"/>
    </row>
    <row r="16" spans="1:47" s="45" customFormat="1" ht="15" customHeight="1">
      <c r="A16" s="206" t="str">
        <f>IF(入力欄!W25="","",入力欄!W25)</f>
        <v/>
      </c>
      <c r="B16" s="207"/>
      <c r="C16" s="28" t="str">
        <f>IF(入力欄!X25="","",入力欄!X25)</f>
        <v/>
      </c>
      <c r="D16" s="208" t="str">
        <f>IF(入力欄!Y25="","",入力欄!Y25)</f>
        <v/>
      </c>
      <c r="E16" s="207"/>
      <c r="F16" s="31" t="str">
        <f>IF(入力欄!Z25="","",入力欄!Z25)</f>
        <v/>
      </c>
      <c r="G16" s="143" t="str">
        <f>IF(入力欄!AA25="","",入力欄!AA25)</f>
        <v/>
      </c>
      <c r="H16" s="144"/>
      <c r="I16" s="144"/>
      <c r="J16" s="144"/>
      <c r="K16" s="144"/>
      <c r="L16" s="144"/>
      <c r="M16" s="144"/>
      <c r="N16" s="144"/>
      <c r="O16" s="144"/>
      <c r="P16" s="144"/>
      <c r="Q16" s="144"/>
      <c r="R16" s="144"/>
      <c r="S16" s="144"/>
      <c r="T16" s="144"/>
      <c r="U16" s="144"/>
      <c r="V16" s="144"/>
      <c r="W16" s="144"/>
      <c r="X16" s="144"/>
      <c r="Y16" s="144"/>
      <c r="Z16" s="144"/>
      <c r="AA16" s="145"/>
      <c r="AB16" s="120"/>
      <c r="AC16" s="121"/>
      <c r="AD16" s="121"/>
      <c r="AE16" s="121"/>
      <c r="AF16" s="122"/>
    </row>
    <row r="17" spans="1:47" ht="15" customHeight="1">
      <c r="A17" s="215" t="s">
        <v>14</v>
      </c>
      <c r="B17" s="216"/>
      <c r="C17" s="216"/>
      <c r="D17" s="216"/>
      <c r="E17" s="217"/>
      <c r="F17" s="209" t="str">
        <f>IF(入力欄!B26="","",入力欄!B26)</f>
        <v/>
      </c>
      <c r="G17" s="210"/>
      <c r="H17" s="210"/>
      <c r="I17" s="210"/>
      <c r="J17" s="210"/>
      <c r="K17" s="210"/>
      <c r="L17" s="210"/>
      <c r="M17" s="210"/>
      <c r="N17" s="210"/>
      <c r="O17" s="210"/>
      <c r="P17" s="210"/>
      <c r="Q17" s="210"/>
      <c r="R17" s="210"/>
      <c r="S17" s="210"/>
      <c r="T17" s="210"/>
      <c r="U17" s="210"/>
      <c r="V17" s="210"/>
      <c r="W17" s="210"/>
      <c r="X17" s="210"/>
      <c r="Y17" s="210"/>
      <c r="Z17" s="210"/>
      <c r="AA17" s="211"/>
      <c r="AB17" s="120"/>
      <c r="AC17" s="121"/>
      <c r="AD17" s="121"/>
      <c r="AE17" s="121"/>
      <c r="AF17" s="122"/>
    </row>
    <row r="18" spans="1:47" ht="15" customHeight="1" thickBot="1">
      <c r="A18" s="218"/>
      <c r="B18" s="219"/>
      <c r="C18" s="219"/>
      <c r="D18" s="219"/>
      <c r="E18" s="220"/>
      <c r="F18" s="212"/>
      <c r="G18" s="213"/>
      <c r="H18" s="213"/>
      <c r="I18" s="213"/>
      <c r="J18" s="213"/>
      <c r="K18" s="213"/>
      <c r="L18" s="213"/>
      <c r="M18" s="213"/>
      <c r="N18" s="213"/>
      <c r="O18" s="213"/>
      <c r="P18" s="213"/>
      <c r="Q18" s="213"/>
      <c r="R18" s="213"/>
      <c r="S18" s="213"/>
      <c r="T18" s="213"/>
      <c r="U18" s="213"/>
      <c r="V18" s="213"/>
      <c r="W18" s="213"/>
      <c r="X18" s="213"/>
      <c r="Y18" s="213"/>
      <c r="Z18" s="213"/>
      <c r="AA18" s="214"/>
      <c r="AB18" s="203"/>
      <c r="AC18" s="204"/>
      <c r="AD18" s="204"/>
      <c r="AE18" s="204"/>
      <c r="AF18" s="205"/>
    </row>
    <row r="19" spans="1:47" ht="15" customHeight="1" thickTop="1">
      <c r="A19" s="225" t="s">
        <v>195</v>
      </c>
      <c r="B19" s="226"/>
      <c r="C19" s="226"/>
      <c r="D19" s="226"/>
      <c r="E19" s="226"/>
      <c r="F19" s="226"/>
      <c r="G19" s="226"/>
      <c r="H19" s="226"/>
      <c r="I19" s="226"/>
      <c r="J19" s="226"/>
      <c r="K19" s="226"/>
      <c r="L19" s="226"/>
      <c r="M19" s="226"/>
      <c r="N19" s="226"/>
      <c r="O19" s="226"/>
      <c r="P19" s="226"/>
      <c r="Q19" s="225" t="s">
        <v>146</v>
      </c>
      <c r="R19" s="226"/>
      <c r="S19" s="226"/>
      <c r="T19" s="226"/>
      <c r="U19" s="226"/>
      <c r="V19" s="226"/>
      <c r="W19" s="226"/>
      <c r="X19" s="226"/>
      <c r="Y19" s="226"/>
      <c r="Z19" s="226"/>
      <c r="AA19" s="226"/>
      <c r="AB19" s="226"/>
      <c r="AC19" s="226"/>
      <c r="AD19" s="226"/>
      <c r="AE19" s="226"/>
      <c r="AF19" s="227"/>
    </row>
    <row r="20" spans="1:47" ht="15" customHeight="1">
      <c r="A20" s="228" t="s">
        <v>172</v>
      </c>
      <c r="B20" s="229"/>
      <c r="C20" s="229"/>
      <c r="D20" s="230" t="s">
        <v>22</v>
      </c>
      <c r="E20" s="229"/>
      <c r="F20" s="229"/>
      <c r="G20" s="229"/>
      <c r="H20" s="229"/>
      <c r="I20" s="229"/>
      <c r="J20" s="229"/>
      <c r="K20" s="229"/>
      <c r="L20" s="229"/>
      <c r="M20" s="229"/>
      <c r="N20" s="229"/>
      <c r="O20" s="229"/>
      <c r="P20" s="231"/>
      <c r="Q20" s="232" t="s">
        <v>39</v>
      </c>
      <c r="R20" s="234" t="s">
        <v>41</v>
      </c>
      <c r="S20" s="234"/>
      <c r="T20" s="234"/>
      <c r="U20" s="234"/>
      <c r="V20" s="234"/>
      <c r="W20" s="234"/>
      <c r="X20" s="235"/>
      <c r="Y20" s="195" t="str">
        <f>IF(入力欄!D41="","",入力欄!D41)</f>
        <v/>
      </c>
      <c r="Z20" s="153"/>
      <c r="AA20" s="32" t="s">
        <v>2</v>
      </c>
      <c r="AB20" s="140" t="s">
        <v>196</v>
      </c>
      <c r="AC20" s="164"/>
      <c r="AD20" s="195" t="str">
        <f>IF(入力欄!C39="","",入力欄!C39)</f>
        <v/>
      </c>
      <c r="AE20" s="153"/>
      <c r="AF20" s="33" t="s">
        <v>40</v>
      </c>
    </row>
    <row r="21" spans="1:47" ht="15" customHeight="1">
      <c r="A21" s="129">
        <f>IF(入力欄!B31="","",入力欄!B31)</f>
        <v>2022</v>
      </c>
      <c r="B21" s="130"/>
      <c r="C21" s="34">
        <v>12</v>
      </c>
      <c r="D21" s="126" t="s">
        <v>235</v>
      </c>
      <c r="E21" s="127"/>
      <c r="F21" s="127"/>
      <c r="G21" s="127"/>
      <c r="H21" s="127"/>
      <c r="I21" s="127"/>
      <c r="J21" s="127"/>
      <c r="K21" s="127"/>
      <c r="L21" s="127"/>
      <c r="M21" s="127"/>
      <c r="N21" s="127"/>
      <c r="O21" s="127"/>
      <c r="P21" s="128"/>
      <c r="Q21" s="232"/>
      <c r="R21" s="229" t="s">
        <v>197</v>
      </c>
      <c r="S21" s="242"/>
      <c r="T21" s="194" t="str">
        <f>IF(入力欄!C40="","",入力欄!C40)</f>
        <v/>
      </c>
      <c r="U21" s="194"/>
      <c r="V21" s="29" t="s">
        <v>40</v>
      </c>
      <c r="W21" s="230" t="s">
        <v>198</v>
      </c>
      <c r="X21" s="242"/>
      <c r="Y21" s="194" t="str">
        <f>IF(入力欄!F40="","",入力欄!F40)</f>
        <v/>
      </c>
      <c r="Z21" s="194"/>
      <c r="AA21" s="29" t="s">
        <v>40</v>
      </c>
      <c r="AB21" s="230" t="s">
        <v>199</v>
      </c>
      <c r="AC21" s="242"/>
      <c r="AD21" s="194" t="str">
        <f>IF(入力欄!I40="","",入力欄!I40)</f>
        <v/>
      </c>
      <c r="AE21" s="194"/>
      <c r="AF21" s="30" t="s">
        <v>40</v>
      </c>
      <c r="AK21" s="17"/>
      <c r="AL21" s="17"/>
      <c r="AM21" s="17"/>
      <c r="AN21" s="17"/>
      <c r="AO21" s="17"/>
      <c r="AP21" s="17"/>
      <c r="AQ21" s="17"/>
      <c r="AR21" s="17"/>
      <c r="AS21" s="17"/>
      <c r="AT21" s="17"/>
      <c r="AU21" s="17"/>
    </row>
    <row r="22" spans="1:47" ht="15" customHeight="1">
      <c r="A22" s="129">
        <v>2024</v>
      </c>
      <c r="B22" s="130"/>
      <c r="C22" s="34">
        <v>2</v>
      </c>
      <c r="D22" s="126" t="s">
        <v>236</v>
      </c>
      <c r="E22" s="127"/>
      <c r="F22" s="127"/>
      <c r="G22" s="127"/>
      <c r="H22" s="127"/>
      <c r="I22" s="127"/>
      <c r="J22" s="127"/>
      <c r="K22" s="127"/>
      <c r="L22" s="127"/>
      <c r="M22" s="127"/>
      <c r="N22" s="127"/>
      <c r="O22" s="127"/>
      <c r="P22" s="128"/>
      <c r="Q22" s="232"/>
      <c r="R22" s="236" t="s">
        <v>148</v>
      </c>
      <c r="S22" s="237"/>
      <c r="T22" s="237"/>
      <c r="U22" s="237"/>
      <c r="V22" s="238"/>
      <c r="W22" s="239" t="str">
        <f>IF(入力欄!D42="","","可")</f>
        <v/>
      </c>
      <c r="X22" s="240"/>
      <c r="Y22" s="243"/>
      <c r="Z22" s="236" t="s">
        <v>43</v>
      </c>
      <c r="AA22" s="237"/>
      <c r="AB22" s="237"/>
      <c r="AC22" s="238"/>
      <c r="AD22" s="239" t="str">
        <f>IF(入力欄!D44="","","可")</f>
        <v/>
      </c>
      <c r="AE22" s="240"/>
      <c r="AF22" s="241"/>
      <c r="AK22" s="17"/>
      <c r="AL22" s="17"/>
      <c r="AM22" s="17"/>
      <c r="AN22" s="17"/>
      <c r="AO22" s="17"/>
      <c r="AP22" s="17"/>
      <c r="AQ22" s="17"/>
      <c r="AR22" s="17"/>
      <c r="AS22" s="17"/>
      <c r="AT22" s="17"/>
      <c r="AU22" s="17"/>
    </row>
    <row r="23" spans="1:47" ht="15" customHeight="1">
      <c r="A23" s="129"/>
      <c r="B23" s="130"/>
      <c r="C23" s="34"/>
      <c r="D23" s="126"/>
      <c r="E23" s="127"/>
      <c r="F23" s="127"/>
      <c r="G23" s="127"/>
      <c r="H23" s="127"/>
      <c r="I23" s="127"/>
      <c r="J23" s="127"/>
      <c r="K23" s="127"/>
      <c r="L23" s="127"/>
      <c r="M23" s="127"/>
      <c r="N23" s="127"/>
      <c r="O23" s="127"/>
      <c r="P23" s="128"/>
      <c r="Q23" s="232"/>
      <c r="R23" s="230" t="s">
        <v>45</v>
      </c>
      <c r="S23" s="229"/>
      <c r="T23" s="229"/>
      <c r="U23" s="229"/>
      <c r="V23" s="242"/>
      <c r="W23" s="244" t="str">
        <f>IF(入力欄!G42="","","可")</f>
        <v/>
      </c>
      <c r="X23" s="194"/>
      <c r="Y23" s="130"/>
      <c r="Z23" s="230" t="s">
        <v>44</v>
      </c>
      <c r="AA23" s="229"/>
      <c r="AB23" s="229"/>
      <c r="AC23" s="242"/>
      <c r="AD23" s="244" t="str">
        <f>IF(入力欄!D45="","","可")</f>
        <v/>
      </c>
      <c r="AE23" s="194"/>
      <c r="AF23" s="245"/>
      <c r="AK23" s="17"/>
      <c r="AL23" s="17"/>
      <c r="AM23" s="17"/>
      <c r="AN23" s="17"/>
      <c r="AO23" s="17"/>
      <c r="AP23" s="17"/>
      <c r="AQ23" s="17"/>
      <c r="AR23" s="17"/>
      <c r="AS23" s="17"/>
      <c r="AT23" s="17"/>
      <c r="AU23" s="17"/>
    </row>
    <row r="24" spans="1:47" ht="15" customHeight="1">
      <c r="A24" s="129"/>
      <c r="B24" s="130"/>
      <c r="C24" s="34"/>
      <c r="D24" s="126"/>
      <c r="E24" s="127"/>
      <c r="F24" s="127"/>
      <c r="G24" s="127"/>
      <c r="H24" s="127"/>
      <c r="I24" s="127"/>
      <c r="J24" s="127"/>
      <c r="K24" s="127"/>
      <c r="L24" s="127"/>
      <c r="M24" s="127"/>
      <c r="N24" s="127"/>
      <c r="O24" s="127"/>
      <c r="P24" s="128"/>
      <c r="Q24" s="232"/>
      <c r="R24" s="230" t="s">
        <v>200</v>
      </c>
      <c r="S24" s="229"/>
      <c r="T24" s="229"/>
      <c r="U24" s="229"/>
      <c r="V24" s="242"/>
      <c r="W24" s="244" t="str">
        <f>IF(入力欄!D43="","","可")</f>
        <v/>
      </c>
      <c r="X24" s="194"/>
      <c r="Y24" s="130"/>
      <c r="Z24" s="230" t="s">
        <v>46</v>
      </c>
      <c r="AA24" s="229"/>
      <c r="AB24" s="229"/>
      <c r="AC24" s="242"/>
      <c r="AD24" s="244" t="str">
        <f>IF(入力欄!G43="","","有り")</f>
        <v/>
      </c>
      <c r="AE24" s="194"/>
      <c r="AF24" s="245"/>
      <c r="AK24" s="17"/>
      <c r="AL24" s="17"/>
      <c r="AM24" s="17"/>
      <c r="AN24" s="17"/>
      <c r="AO24" s="17"/>
      <c r="AP24" s="17"/>
      <c r="AQ24" s="17"/>
      <c r="AR24" s="17"/>
      <c r="AS24" s="17"/>
      <c r="AT24" s="17"/>
      <c r="AU24" s="17"/>
    </row>
    <row r="25" spans="1:47" ht="15" customHeight="1">
      <c r="A25" s="129" t="str">
        <f>IF(入力欄!B35="","",入力欄!B35)</f>
        <v/>
      </c>
      <c r="B25" s="130"/>
      <c r="C25" s="34" t="str">
        <f>IF(入力欄!C35="","",入力欄!C35)</f>
        <v/>
      </c>
      <c r="D25" s="126" t="str">
        <f>IF(入力欄!D35="","",入力欄!D35)</f>
        <v/>
      </c>
      <c r="E25" s="127"/>
      <c r="F25" s="127"/>
      <c r="G25" s="127"/>
      <c r="H25" s="127"/>
      <c r="I25" s="127"/>
      <c r="J25" s="127"/>
      <c r="K25" s="127"/>
      <c r="L25" s="127"/>
      <c r="M25" s="127"/>
      <c r="N25" s="127"/>
      <c r="O25" s="127"/>
      <c r="P25" s="128"/>
      <c r="Q25" s="233"/>
      <c r="R25" s="230" t="s">
        <v>48</v>
      </c>
      <c r="S25" s="229"/>
      <c r="T25" s="229"/>
      <c r="U25" s="229"/>
      <c r="V25" s="242"/>
      <c r="W25" s="244" t="str">
        <f>IF(入力欄!G45="","","可")</f>
        <v/>
      </c>
      <c r="X25" s="194"/>
      <c r="Y25" s="130"/>
      <c r="Z25" s="230" t="s">
        <v>47</v>
      </c>
      <c r="AA25" s="229"/>
      <c r="AB25" s="229"/>
      <c r="AC25" s="242"/>
      <c r="AD25" s="244" t="str">
        <f>IF(入力欄!G44="","","可")</f>
        <v/>
      </c>
      <c r="AE25" s="194"/>
      <c r="AF25" s="245"/>
      <c r="AK25" s="17"/>
      <c r="AL25" s="17"/>
      <c r="AM25" s="17"/>
      <c r="AN25" s="17"/>
      <c r="AO25" s="17"/>
      <c r="AP25" s="17"/>
      <c r="AQ25" s="17"/>
      <c r="AR25" s="17"/>
      <c r="AS25" s="17"/>
      <c r="AT25" s="17"/>
      <c r="AU25" s="17"/>
    </row>
    <row r="26" spans="1:47" ht="15" customHeight="1">
      <c r="A26" s="267" t="s">
        <v>150</v>
      </c>
      <c r="B26" s="216"/>
      <c r="C26" s="217"/>
      <c r="D26" s="268" t="str">
        <f>IF(入力欄!B36="","",入力欄!B36)</f>
        <v/>
      </c>
      <c r="E26" s="269"/>
      <c r="F26" s="269"/>
      <c r="G26" s="269"/>
      <c r="H26" s="269"/>
      <c r="I26" s="269"/>
      <c r="J26" s="269"/>
      <c r="K26" s="270"/>
      <c r="L26" s="259" t="s">
        <v>151</v>
      </c>
      <c r="M26" s="216"/>
      <c r="N26" s="217"/>
      <c r="O26" s="184" t="str">
        <f>IF(入力欄!B29="","",入力欄!B29)</f>
        <v>無し</v>
      </c>
      <c r="P26" s="189"/>
      <c r="Q26" s="246" t="s">
        <v>149</v>
      </c>
      <c r="R26" s="247"/>
      <c r="S26" s="248"/>
      <c r="T26" s="261" t="str">
        <f>IF(入力欄!B46="","",入力欄!B46)</f>
        <v/>
      </c>
      <c r="U26" s="262"/>
      <c r="V26" s="262"/>
      <c r="W26" s="262"/>
      <c r="X26" s="262"/>
      <c r="Y26" s="262"/>
      <c r="Z26" s="262"/>
      <c r="AA26" s="262"/>
      <c r="AB26" s="262"/>
      <c r="AC26" s="262"/>
      <c r="AD26" s="262"/>
      <c r="AE26" s="262"/>
      <c r="AF26" s="263"/>
      <c r="AK26" s="17"/>
      <c r="AL26" s="17"/>
      <c r="AM26" s="17"/>
      <c r="AN26" s="17"/>
      <c r="AO26" s="17"/>
      <c r="AP26" s="17"/>
      <c r="AQ26" s="17"/>
      <c r="AR26" s="17"/>
      <c r="AS26" s="17"/>
      <c r="AT26" s="17"/>
      <c r="AU26" s="17"/>
    </row>
    <row r="27" spans="1:47" ht="15" customHeight="1" thickBot="1">
      <c r="A27" s="218"/>
      <c r="B27" s="219"/>
      <c r="C27" s="220"/>
      <c r="D27" s="271"/>
      <c r="E27" s="272"/>
      <c r="F27" s="272"/>
      <c r="G27" s="272"/>
      <c r="H27" s="272"/>
      <c r="I27" s="272"/>
      <c r="J27" s="272"/>
      <c r="K27" s="273"/>
      <c r="L27" s="260"/>
      <c r="M27" s="219"/>
      <c r="N27" s="220"/>
      <c r="O27" s="340"/>
      <c r="P27" s="139"/>
      <c r="Q27" s="249"/>
      <c r="R27" s="250"/>
      <c r="S27" s="251"/>
      <c r="T27" s="264"/>
      <c r="U27" s="265"/>
      <c r="V27" s="265"/>
      <c r="W27" s="265"/>
      <c r="X27" s="265"/>
      <c r="Y27" s="265"/>
      <c r="Z27" s="265"/>
      <c r="AA27" s="265"/>
      <c r="AB27" s="265"/>
      <c r="AC27" s="265"/>
      <c r="AD27" s="265"/>
      <c r="AE27" s="265"/>
      <c r="AF27" s="266"/>
      <c r="AK27" s="17"/>
      <c r="AL27" s="17"/>
      <c r="AM27" s="17"/>
      <c r="AN27" s="17"/>
      <c r="AO27" s="17"/>
      <c r="AP27" s="17"/>
      <c r="AQ27" s="17"/>
      <c r="AR27" s="17"/>
      <c r="AS27" s="17"/>
      <c r="AT27" s="17"/>
      <c r="AU27" s="17"/>
    </row>
    <row r="28" spans="1:47" ht="15" customHeight="1" thickTop="1">
      <c r="A28" s="276" t="s">
        <v>152</v>
      </c>
      <c r="B28" s="277"/>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8"/>
      <c r="AK28" s="17"/>
      <c r="AL28" s="17"/>
      <c r="AM28" s="17"/>
      <c r="AN28" s="17"/>
      <c r="AO28" s="17"/>
      <c r="AP28" s="17"/>
      <c r="AQ28" s="17"/>
      <c r="AR28" s="17"/>
      <c r="AS28" s="17"/>
      <c r="AT28" s="17"/>
      <c r="AU28" s="17"/>
    </row>
    <row r="29" spans="1:47" ht="15" customHeight="1">
      <c r="A29" s="267" t="s">
        <v>212</v>
      </c>
      <c r="B29" s="292"/>
      <c r="C29" s="292"/>
      <c r="D29" s="292"/>
      <c r="E29" s="292"/>
      <c r="F29" s="292"/>
      <c r="G29" s="292"/>
      <c r="H29" s="292"/>
      <c r="I29" s="292"/>
      <c r="J29" s="292"/>
      <c r="K29" s="292"/>
      <c r="L29" s="295" t="s">
        <v>153</v>
      </c>
      <c r="M29" s="216"/>
      <c r="N29" s="216"/>
      <c r="O29" s="216"/>
      <c r="P29" s="216"/>
      <c r="Q29" s="216"/>
      <c r="R29" s="216"/>
      <c r="S29" s="216"/>
      <c r="T29" s="216"/>
      <c r="U29" s="216"/>
      <c r="V29" s="217"/>
      <c r="W29" s="292" t="s">
        <v>92</v>
      </c>
      <c r="X29" s="292"/>
      <c r="Y29" s="292"/>
      <c r="Z29" s="292"/>
      <c r="AA29" s="292"/>
      <c r="AB29" s="292"/>
      <c r="AC29" s="292"/>
      <c r="AD29" s="292"/>
      <c r="AE29" s="292"/>
      <c r="AF29" s="296"/>
      <c r="AK29" s="17"/>
      <c r="AL29" s="17"/>
      <c r="AM29" s="17"/>
      <c r="AN29" s="17"/>
      <c r="AO29" s="17"/>
      <c r="AP29" s="17"/>
      <c r="AQ29" s="17"/>
      <c r="AR29" s="17"/>
      <c r="AS29" s="17"/>
      <c r="AT29" s="17"/>
      <c r="AU29" s="17"/>
    </row>
    <row r="30" spans="1:47" ht="15" customHeight="1">
      <c r="A30" s="293"/>
      <c r="B30" s="294"/>
      <c r="C30" s="294"/>
      <c r="D30" s="294"/>
      <c r="E30" s="294"/>
      <c r="F30" s="294"/>
      <c r="G30" s="294"/>
      <c r="H30" s="294"/>
      <c r="I30" s="294"/>
      <c r="J30" s="294"/>
      <c r="K30" s="294"/>
      <c r="L30" s="140"/>
      <c r="M30" s="141"/>
      <c r="N30" s="141"/>
      <c r="O30" s="141"/>
      <c r="P30" s="141"/>
      <c r="Q30" s="141"/>
      <c r="R30" s="141"/>
      <c r="S30" s="141"/>
      <c r="T30" s="141"/>
      <c r="U30" s="141"/>
      <c r="V30" s="164"/>
      <c r="W30" s="294"/>
      <c r="X30" s="294"/>
      <c r="Y30" s="294"/>
      <c r="Z30" s="294"/>
      <c r="AA30" s="294"/>
      <c r="AB30" s="294"/>
      <c r="AC30" s="294"/>
      <c r="AD30" s="294"/>
      <c r="AE30" s="294"/>
      <c r="AF30" s="297"/>
      <c r="AK30" s="17"/>
      <c r="AL30" s="17"/>
      <c r="AM30" s="17"/>
      <c r="AN30" s="17"/>
      <c r="AO30" s="17"/>
      <c r="AP30" s="17"/>
      <c r="AQ30" s="17"/>
      <c r="AR30" s="17"/>
      <c r="AS30" s="17"/>
      <c r="AT30" s="17"/>
      <c r="AU30" s="17"/>
    </row>
    <row r="31" spans="1:47" ht="15" customHeight="1">
      <c r="A31" s="325"/>
      <c r="B31" s="326"/>
      <c r="C31" s="326"/>
      <c r="D31" s="326"/>
      <c r="E31" s="326"/>
      <c r="F31" s="326"/>
      <c r="G31" s="326"/>
      <c r="H31" s="326"/>
      <c r="I31" s="326"/>
      <c r="J31" s="326"/>
      <c r="K31" s="327"/>
      <c r="L31" s="244"/>
      <c r="M31" s="194"/>
      <c r="N31" s="194"/>
      <c r="O31" s="194"/>
      <c r="P31" s="194"/>
      <c r="Q31" s="194"/>
      <c r="R31" s="194"/>
      <c r="S31" s="194"/>
      <c r="T31" s="194"/>
      <c r="U31" s="194"/>
      <c r="V31" s="130"/>
      <c r="W31" s="261" t="str">
        <f>IF(入力欄!B56="","",入力欄!B56)</f>
        <v/>
      </c>
      <c r="X31" s="262"/>
      <c r="Y31" s="262"/>
      <c r="Z31" s="262"/>
      <c r="AA31" s="262"/>
      <c r="AB31" s="262"/>
      <c r="AC31" s="262"/>
      <c r="AD31" s="262"/>
      <c r="AE31" s="262"/>
      <c r="AF31" s="263"/>
      <c r="AK31" s="17"/>
      <c r="AL31" s="17"/>
      <c r="AM31" s="17"/>
      <c r="AN31" s="17"/>
      <c r="AO31" s="17"/>
      <c r="AP31" s="17"/>
      <c r="AQ31" s="17"/>
      <c r="AR31" s="17"/>
      <c r="AS31" s="17"/>
      <c r="AT31" s="17"/>
      <c r="AU31" s="17"/>
    </row>
    <row r="32" spans="1:47" ht="15" customHeight="1" thickBot="1">
      <c r="A32" s="328"/>
      <c r="B32" s="329"/>
      <c r="C32" s="329"/>
      <c r="D32" s="329"/>
      <c r="E32" s="329"/>
      <c r="F32" s="329"/>
      <c r="G32" s="329"/>
      <c r="H32" s="329"/>
      <c r="I32" s="329"/>
      <c r="J32" s="329"/>
      <c r="K32" s="330"/>
      <c r="L32" s="331" t="s">
        <v>176</v>
      </c>
      <c r="M32" s="332"/>
      <c r="N32" s="332"/>
      <c r="O32" s="332"/>
      <c r="P32" s="333"/>
      <c r="Q32" s="283"/>
      <c r="R32" s="284"/>
      <c r="S32" s="284"/>
      <c r="T32" s="284"/>
      <c r="U32" s="284"/>
      <c r="V32" s="285"/>
      <c r="W32" s="264"/>
      <c r="X32" s="265"/>
      <c r="Y32" s="265"/>
      <c r="Z32" s="265"/>
      <c r="AA32" s="265"/>
      <c r="AB32" s="265"/>
      <c r="AC32" s="265"/>
      <c r="AD32" s="265"/>
      <c r="AE32" s="265"/>
      <c r="AF32" s="266"/>
      <c r="AK32" s="17"/>
      <c r="AL32" s="17"/>
      <c r="AM32" s="17"/>
      <c r="AN32" s="17"/>
      <c r="AO32" s="17"/>
      <c r="AP32" s="17"/>
      <c r="AQ32" s="17"/>
      <c r="AR32" s="17"/>
      <c r="AS32" s="17"/>
      <c r="AT32" s="17"/>
      <c r="AU32" s="17"/>
    </row>
    <row r="33" spans="1:54" ht="15" customHeight="1" thickTop="1">
      <c r="A33" s="156" t="s">
        <v>13</v>
      </c>
      <c r="B33" s="157"/>
      <c r="C33" s="157"/>
      <c r="D33" s="157"/>
      <c r="E33" s="157"/>
      <c r="F33" s="157"/>
      <c r="G33" s="157"/>
      <c r="H33" s="157"/>
      <c r="I33" s="157"/>
      <c r="J33" s="157"/>
      <c r="K33" s="157"/>
      <c r="L33" s="157"/>
      <c r="M33" s="157"/>
      <c r="N33" s="157"/>
      <c r="O33" s="157"/>
      <c r="P33" s="157"/>
      <c r="Q33" s="157"/>
      <c r="R33" s="157"/>
      <c r="S33" s="157"/>
      <c r="T33" s="157"/>
      <c r="U33" s="157"/>
      <c r="V33" s="157"/>
      <c r="W33" s="157"/>
      <c r="X33" s="157"/>
      <c r="Y33" s="157"/>
      <c r="Z33" s="157"/>
      <c r="AA33" s="157"/>
      <c r="AB33" s="157"/>
      <c r="AC33" s="157"/>
      <c r="AD33" s="157"/>
      <c r="AE33" s="157"/>
      <c r="AF33" s="158"/>
      <c r="AK33" s="17"/>
      <c r="AL33" s="17"/>
      <c r="AM33" s="17"/>
      <c r="AN33" s="17"/>
      <c r="AO33" s="17"/>
      <c r="AP33" s="17"/>
      <c r="AQ33" s="17"/>
      <c r="AR33" s="17"/>
      <c r="AS33" s="17"/>
      <c r="AT33" s="17"/>
      <c r="AU33" s="17"/>
    </row>
    <row r="34" spans="1:54" s="45" customFormat="1" ht="15" customHeight="1">
      <c r="A34" s="252" t="s">
        <v>72</v>
      </c>
      <c r="B34" s="253"/>
      <c r="C34" s="253"/>
      <c r="D34" s="253"/>
      <c r="E34" s="170" t="str">
        <f>IF(入力欄!B59="","",入力欄!B59)</f>
        <v>現職中</v>
      </c>
      <c r="F34" s="159"/>
      <c r="G34" s="159"/>
      <c r="H34" s="159"/>
      <c r="I34" s="254"/>
      <c r="J34" s="255" t="s">
        <v>157</v>
      </c>
      <c r="K34" s="256"/>
      <c r="L34" s="256"/>
      <c r="M34" s="257">
        <v>2</v>
      </c>
      <c r="N34" s="257"/>
      <c r="O34" s="258"/>
      <c r="P34" s="35" t="s">
        <v>156</v>
      </c>
      <c r="Q34" s="36" t="s">
        <v>221</v>
      </c>
      <c r="R34" s="37"/>
      <c r="S34" s="37"/>
      <c r="T34" s="37"/>
      <c r="U34" s="37"/>
      <c r="V34" s="37"/>
      <c r="W34" s="37"/>
      <c r="X34" s="37"/>
      <c r="Y34" s="37"/>
      <c r="Z34" s="37"/>
      <c r="AA34" s="37"/>
      <c r="AB34" s="37"/>
      <c r="AC34" s="37"/>
      <c r="AD34" s="37"/>
      <c r="AE34" s="37"/>
      <c r="AF34" s="38"/>
      <c r="AG34" s="17"/>
      <c r="AH34" s="17"/>
      <c r="AI34" s="17"/>
      <c r="AJ34" s="17"/>
      <c r="AK34" s="17"/>
      <c r="AL34" s="17"/>
      <c r="AM34" s="17"/>
      <c r="AN34" s="17"/>
      <c r="AO34" s="17"/>
      <c r="AP34" s="17"/>
      <c r="AQ34" s="17"/>
      <c r="AR34" s="17"/>
      <c r="AS34" s="17"/>
      <c r="AT34" s="17"/>
      <c r="AU34" s="17"/>
      <c r="AV34" s="17"/>
      <c r="AW34" s="17"/>
      <c r="AX34" s="17"/>
      <c r="AY34" s="17"/>
      <c r="AZ34" s="17"/>
      <c r="BA34" s="17"/>
      <c r="BB34" s="17"/>
    </row>
    <row r="35" spans="1:54" s="45" customFormat="1" ht="15" customHeight="1">
      <c r="A35" s="298" t="s">
        <v>74</v>
      </c>
      <c r="B35" s="299"/>
      <c r="C35" s="343" t="s">
        <v>228</v>
      </c>
      <c r="D35" s="280"/>
      <c r="E35" s="280"/>
      <c r="F35" s="280"/>
      <c r="G35" s="280"/>
      <c r="H35" s="280"/>
      <c r="I35" s="280"/>
      <c r="J35" s="280"/>
      <c r="K35" s="280"/>
      <c r="L35" s="281"/>
      <c r="M35" s="343" t="s">
        <v>244</v>
      </c>
      <c r="N35" s="280"/>
      <c r="O35" s="280"/>
      <c r="P35" s="280"/>
      <c r="Q35" s="280"/>
      <c r="R35" s="280"/>
      <c r="S35" s="280"/>
      <c r="T35" s="280"/>
      <c r="U35" s="280"/>
      <c r="V35" s="281"/>
      <c r="W35" s="279"/>
      <c r="X35" s="280"/>
      <c r="Y35" s="280"/>
      <c r="Z35" s="280"/>
      <c r="AA35" s="280"/>
      <c r="AB35" s="280"/>
      <c r="AC35" s="280"/>
      <c r="AD35" s="280"/>
      <c r="AE35" s="280"/>
      <c r="AF35" s="281"/>
      <c r="AG35" s="17"/>
      <c r="AH35" s="17"/>
      <c r="AI35" s="17"/>
      <c r="AJ35" s="17"/>
    </row>
    <row r="36" spans="1:54" s="45" customFormat="1" ht="15" customHeight="1">
      <c r="A36" s="163"/>
      <c r="B36" s="164"/>
      <c r="C36" s="143"/>
      <c r="D36" s="144"/>
      <c r="E36" s="144"/>
      <c r="F36" s="144"/>
      <c r="G36" s="144"/>
      <c r="H36" s="144"/>
      <c r="I36" s="144"/>
      <c r="J36" s="144"/>
      <c r="K36" s="144"/>
      <c r="L36" s="145"/>
      <c r="M36" s="143"/>
      <c r="N36" s="144"/>
      <c r="O36" s="144"/>
      <c r="P36" s="144"/>
      <c r="Q36" s="144"/>
      <c r="R36" s="144"/>
      <c r="S36" s="144"/>
      <c r="T36" s="144"/>
      <c r="U36" s="144"/>
      <c r="V36" s="145"/>
      <c r="W36" s="282"/>
      <c r="X36" s="144"/>
      <c r="Y36" s="144"/>
      <c r="Z36" s="144"/>
      <c r="AA36" s="144"/>
      <c r="AB36" s="144"/>
      <c r="AC36" s="144"/>
      <c r="AD36" s="144"/>
      <c r="AE36" s="144"/>
      <c r="AF36" s="145"/>
      <c r="AG36" s="17"/>
      <c r="AH36" s="17"/>
      <c r="AI36" s="17"/>
      <c r="AJ36" s="17"/>
    </row>
    <row r="37" spans="1:54" s="45" customFormat="1" ht="15" customHeight="1">
      <c r="A37" s="267" t="s">
        <v>160</v>
      </c>
      <c r="B37" s="217"/>
      <c r="C37" s="268" t="str">
        <f>IF(入力欄!B91="","",入力欄!B91)</f>
        <v>ソフトウェアエンジニア</v>
      </c>
      <c r="D37" s="269"/>
      <c r="E37" s="269"/>
      <c r="F37" s="269"/>
      <c r="G37" s="269"/>
      <c r="H37" s="269"/>
      <c r="I37" s="270"/>
      <c r="J37" s="230" t="s">
        <v>75</v>
      </c>
      <c r="K37" s="229"/>
      <c r="L37" s="231"/>
      <c r="M37" s="268" t="s">
        <v>229</v>
      </c>
      <c r="N37" s="269"/>
      <c r="O37" s="269"/>
      <c r="P37" s="269"/>
      <c r="Q37" s="269"/>
      <c r="R37" s="269"/>
      <c r="S37" s="270"/>
      <c r="T37" s="230" t="s">
        <v>230</v>
      </c>
      <c r="U37" s="229"/>
      <c r="V37" s="231"/>
      <c r="W37" s="290"/>
      <c r="X37" s="269"/>
      <c r="Y37" s="269"/>
      <c r="Z37" s="269"/>
      <c r="AA37" s="269"/>
      <c r="AB37" s="269"/>
      <c r="AC37" s="270"/>
      <c r="AD37" s="230" t="s">
        <v>75</v>
      </c>
      <c r="AE37" s="229"/>
      <c r="AF37" s="231"/>
      <c r="AG37" s="17"/>
      <c r="AH37" s="17"/>
      <c r="AI37" s="17"/>
      <c r="AJ37" s="17"/>
    </row>
    <row r="38" spans="1:54" s="45" customFormat="1" ht="15" customHeight="1">
      <c r="A38" s="163"/>
      <c r="B38" s="164"/>
      <c r="C38" s="287"/>
      <c r="D38" s="288"/>
      <c r="E38" s="288"/>
      <c r="F38" s="288"/>
      <c r="G38" s="288"/>
      <c r="H38" s="288"/>
      <c r="I38" s="289"/>
      <c r="J38" s="244">
        <f>IF(入力欄!B92="","",入力欄!B92)</f>
        <v>20</v>
      </c>
      <c r="K38" s="194"/>
      <c r="L38" s="33" t="s">
        <v>55</v>
      </c>
      <c r="M38" s="287"/>
      <c r="N38" s="288"/>
      <c r="O38" s="288"/>
      <c r="P38" s="288"/>
      <c r="Q38" s="288"/>
      <c r="R38" s="288"/>
      <c r="S38" s="289"/>
      <c r="T38" s="244">
        <f>IF(入力欄!B78="","",入力欄!B78)</f>
        <v>17</v>
      </c>
      <c r="U38" s="194"/>
      <c r="V38" s="33" t="s">
        <v>55</v>
      </c>
      <c r="W38" s="291"/>
      <c r="X38" s="288"/>
      <c r="Y38" s="288"/>
      <c r="Z38" s="288"/>
      <c r="AA38" s="288"/>
      <c r="AB38" s="288"/>
      <c r="AC38" s="289"/>
      <c r="AD38" s="244"/>
      <c r="AE38" s="194"/>
      <c r="AF38" s="33"/>
      <c r="AG38" s="17"/>
      <c r="AH38" s="17"/>
      <c r="AI38" s="17"/>
      <c r="AJ38" s="17"/>
    </row>
    <row r="39" spans="1:54" s="45" customFormat="1" ht="15" customHeight="1">
      <c r="A39" s="267" t="s">
        <v>161</v>
      </c>
      <c r="B39" s="217"/>
      <c r="C39" s="286" t="s">
        <v>245</v>
      </c>
      <c r="D39" s="162"/>
      <c r="E39" s="162"/>
      <c r="F39" s="162"/>
      <c r="G39" s="185" t="s">
        <v>201</v>
      </c>
      <c r="H39" s="185"/>
      <c r="I39" s="274" t="s">
        <v>231</v>
      </c>
      <c r="J39" s="274"/>
      <c r="K39" s="274"/>
      <c r="L39" s="275"/>
      <c r="M39" s="286" t="s">
        <v>246</v>
      </c>
      <c r="N39" s="162"/>
      <c r="O39" s="162"/>
      <c r="P39" s="162"/>
      <c r="Q39" s="185" t="s">
        <v>201</v>
      </c>
      <c r="R39" s="185"/>
      <c r="S39" s="274" t="s">
        <v>240</v>
      </c>
      <c r="T39" s="274"/>
      <c r="U39" s="274"/>
      <c r="V39" s="275"/>
      <c r="W39" s="286"/>
      <c r="X39" s="162"/>
      <c r="Y39" s="162"/>
      <c r="Z39" s="162"/>
      <c r="AA39" s="185"/>
      <c r="AB39" s="185"/>
      <c r="AC39" s="274"/>
      <c r="AD39" s="274"/>
      <c r="AE39" s="274"/>
      <c r="AF39" s="275"/>
      <c r="AG39" s="17"/>
      <c r="AH39" s="17"/>
      <c r="AI39" s="17"/>
      <c r="AJ39" s="17"/>
    </row>
    <row r="40" spans="1:54" s="45" customFormat="1" ht="15" customHeight="1">
      <c r="A40" s="163"/>
      <c r="B40" s="164"/>
      <c r="C40" s="49"/>
      <c r="D40" s="50"/>
      <c r="E40" s="44" t="s">
        <v>202</v>
      </c>
      <c r="F40" s="44">
        <v>2</v>
      </c>
      <c r="G40" s="44" t="s">
        <v>2</v>
      </c>
      <c r="H40" s="44">
        <v>6</v>
      </c>
      <c r="I40" s="144" t="s">
        <v>173</v>
      </c>
      <c r="J40" s="144"/>
      <c r="K40" s="51"/>
      <c r="L40" s="33"/>
      <c r="M40" s="49"/>
      <c r="N40" s="50"/>
      <c r="O40" s="44"/>
      <c r="P40" s="44"/>
      <c r="Q40" s="44"/>
      <c r="R40" s="44"/>
      <c r="S40" s="144"/>
      <c r="T40" s="144"/>
      <c r="U40" s="51"/>
      <c r="V40" s="33"/>
      <c r="W40" s="52"/>
      <c r="X40" s="50"/>
      <c r="Y40" s="44"/>
      <c r="Z40" s="44"/>
      <c r="AA40" s="44"/>
      <c r="AB40" s="44"/>
      <c r="AC40" s="144"/>
      <c r="AD40" s="144"/>
      <c r="AE40" s="51"/>
      <c r="AF40" s="33"/>
      <c r="AG40" s="17"/>
      <c r="AH40" s="17"/>
      <c r="AI40" s="17"/>
      <c r="AJ40" s="17"/>
    </row>
    <row r="41" spans="1:54" s="45" customFormat="1" ht="15" customHeight="1">
      <c r="A41" s="318" t="s">
        <v>168</v>
      </c>
      <c r="B41" s="319"/>
      <c r="C41" s="305" t="str">
        <f>IF(入力欄!B94="","",入力欄!B94)</f>
        <v xml:space="preserve">設計書作成
プログラム製造、コード解析、バグ修正
バックエンド開発とかWEBフロントエンド開発
試験実施
サーバーにデプロイ、サーバーサーバーのメンテナンス
</v>
      </c>
      <c r="D41" s="306"/>
      <c r="E41" s="306"/>
      <c r="F41" s="306"/>
      <c r="G41" s="306"/>
      <c r="H41" s="306"/>
      <c r="I41" s="306"/>
      <c r="J41" s="306"/>
      <c r="K41" s="306"/>
      <c r="L41" s="307"/>
      <c r="M41" s="337" t="s">
        <v>241</v>
      </c>
      <c r="N41" s="306"/>
      <c r="O41" s="306"/>
      <c r="P41" s="306"/>
      <c r="Q41" s="306"/>
      <c r="R41" s="306"/>
      <c r="S41" s="306"/>
      <c r="T41" s="306"/>
      <c r="U41" s="306"/>
      <c r="V41" s="307"/>
      <c r="W41" s="305"/>
      <c r="X41" s="306"/>
      <c r="Y41" s="306"/>
      <c r="Z41" s="306"/>
      <c r="AA41" s="306"/>
      <c r="AB41" s="306"/>
      <c r="AC41" s="306"/>
      <c r="AD41" s="306"/>
      <c r="AE41" s="306"/>
      <c r="AF41" s="307"/>
      <c r="AG41" s="17"/>
      <c r="AH41" s="17"/>
      <c r="AI41" s="17"/>
      <c r="AJ41" s="17"/>
    </row>
    <row r="42" spans="1:54" s="45" customFormat="1" ht="15" customHeight="1">
      <c r="A42" s="320"/>
      <c r="B42" s="321"/>
      <c r="C42" s="308"/>
      <c r="D42" s="309"/>
      <c r="E42" s="309"/>
      <c r="F42" s="309"/>
      <c r="G42" s="309"/>
      <c r="H42" s="309"/>
      <c r="I42" s="309"/>
      <c r="J42" s="309"/>
      <c r="K42" s="309"/>
      <c r="L42" s="310"/>
      <c r="M42" s="338"/>
      <c r="N42" s="309"/>
      <c r="O42" s="309"/>
      <c r="P42" s="309"/>
      <c r="Q42" s="309"/>
      <c r="R42" s="309"/>
      <c r="S42" s="309"/>
      <c r="T42" s="309"/>
      <c r="U42" s="309"/>
      <c r="V42" s="310"/>
      <c r="W42" s="308"/>
      <c r="X42" s="309"/>
      <c r="Y42" s="309"/>
      <c r="Z42" s="309"/>
      <c r="AA42" s="309"/>
      <c r="AB42" s="309"/>
      <c r="AC42" s="309"/>
      <c r="AD42" s="309"/>
      <c r="AE42" s="309"/>
      <c r="AF42" s="310"/>
      <c r="AG42" s="17"/>
      <c r="AH42" s="17"/>
      <c r="AI42" s="17"/>
      <c r="AJ42" s="17"/>
    </row>
    <row r="43" spans="1:54" ht="15" customHeight="1">
      <c r="A43" s="320"/>
      <c r="B43" s="321"/>
      <c r="C43" s="308"/>
      <c r="D43" s="309"/>
      <c r="E43" s="309"/>
      <c r="F43" s="309"/>
      <c r="G43" s="309"/>
      <c r="H43" s="309"/>
      <c r="I43" s="309"/>
      <c r="J43" s="309"/>
      <c r="K43" s="309"/>
      <c r="L43" s="310"/>
      <c r="M43" s="338"/>
      <c r="N43" s="309"/>
      <c r="O43" s="309"/>
      <c r="P43" s="309"/>
      <c r="Q43" s="309"/>
      <c r="R43" s="309"/>
      <c r="S43" s="309"/>
      <c r="T43" s="309"/>
      <c r="U43" s="309"/>
      <c r="V43" s="310"/>
      <c r="W43" s="308"/>
      <c r="X43" s="309"/>
      <c r="Y43" s="309"/>
      <c r="Z43" s="309"/>
      <c r="AA43" s="309"/>
      <c r="AB43" s="309"/>
      <c r="AC43" s="309"/>
      <c r="AD43" s="309"/>
      <c r="AE43" s="309"/>
      <c r="AF43" s="310"/>
      <c r="AK43" s="17"/>
      <c r="AL43" s="17"/>
      <c r="AM43" s="17"/>
      <c r="AN43" s="17"/>
      <c r="AO43" s="17"/>
      <c r="AP43" s="17"/>
      <c r="AQ43" s="17"/>
      <c r="AR43" s="17"/>
      <c r="AS43" s="17"/>
      <c r="AT43" s="17"/>
      <c r="AU43" s="17"/>
    </row>
    <row r="44" spans="1:54" ht="15" customHeight="1">
      <c r="A44" s="320"/>
      <c r="B44" s="321"/>
      <c r="C44" s="308"/>
      <c r="D44" s="309"/>
      <c r="E44" s="309"/>
      <c r="F44" s="309"/>
      <c r="G44" s="309"/>
      <c r="H44" s="309"/>
      <c r="I44" s="309"/>
      <c r="J44" s="309"/>
      <c r="K44" s="309"/>
      <c r="L44" s="310"/>
      <c r="M44" s="338"/>
      <c r="N44" s="309"/>
      <c r="O44" s="309"/>
      <c r="P44" s="309"/>
      <c r="Q44" s="309"/>
      <c r="R44" s="309"/>
      <c r="S44" s="309"/>
      <c r="T44" s="309"/>
      <c r="U44" s="309"/>
      <c r="V44" s="310"/>
      <c r="W44" s="308"/>
      <c r="X44" s="309"/>
      <c r="Y44" s="309"/>
      <c r="Z44" s="309"/>
      <c r="AA44" s="309"/>
      <c r="AB44" s="309"/>
      <c r="AC44" s="309"/>
      <c r="AD44" s="309"/>
      <c r="AE44" s="309"/>
      <c r="AF44" s="310"/>
      <c r="AK44" s="17"/>
      <c r="AL44" s="17"/>
      <c r="AM44" s="17"/>
      <c r="AN44" s="17"/>
      <c r="AO44" s="17"/>
      <c r="AP44" s="17"/>
      <c r="AQ44" s="17"/>
      <c r="AR44" s="17"/>
      <c r="AS44" s="17"/>
      <c r="AT44" s="17"/>
      <c r="AU44" s="17"/>
    </row>
    <row r="45" spans="1:54" ht="15" customHeight="1">
      <c r="A45" s="320"/>
      <c r="B45" s="321"/>
      <c r="C45" s="308"/>
      <c r="D45" s="309"/>
      <c r="E45" s="309"/>
      <c r="F45" s="309"/>
      <c r="G45" s="309"/>
      <c r="H45" s="309"/>
      <c r="I45" s="309"/>
      <c r="J45" s="309"/>
      <c r="K45" s="309"/>
      <c r="L45" s="310"/>
      <c r="M45" s="338"/>
      <c r="N45" s="309"/>
      <c r="O45" s="309"/>
      <c r="P45" s="309"/>
      <c r="Q45" s="309"/>
      <c r="R45" s="309"/>
      <c r="S45" s="309"/>
      <c r="T45" s="309"/>
      <c r="U45" s="309"/>
      <c r="V45" s="310"/>
      <c r="W45" s="308"/>
      <c r="X45" s="309"/>
      <c r="Y45" s="309"/>
      <c r="Z45" s="309"/>
      <c r="AA45" s="309"/>
      <c r="AB45" s="309"/>
      <c r="AC45" s="309"/>
      <c r="AD45" s="309"/>
      <c r="AE45" s="309"/>
      <c r="AF45" s="310"/>
      <c r="AK45" s="17"/>
      <c r="AL45" s="17"/>
      <c r="AM45" s="17"/>
      <c r="AN45" s="17"/>
      <c r="AO45" s="17"/>
      <c r="AP45" s="17"/>
      <c r="AQ45" s="17"/>
      <c r="AR45" s="17"/>
      <c r="AS45" s="17"/>
      <c r="AT45" s="17"/>
      <c r="AU45" s="17"/>
    </row>
    <row r="46" spans="1:54" ht="15" customHeight="1">
      <c r="A46" s="320"/>
      <c r="B46" s="321"/>
      <c r="C46" s="308"/>
      <c r="D46" s="309"/>
      <c r="E46" s="309"/>
      <c r="F46" s="309"/>
      <c r="G46" s="309"/>
      <c r="H46" s="309"/>
      <c r="I46" s="309"/>
      <c r="J46" s="309"/>
      <c r="K46" s="309"/>
      <c r="L46" s="310"/>
      <c r="M46" s="338"/>
      <c r="N46" s="309"/>
      <c r="O46" s="309"/>
      <c r="P46" s="309"/>
      <c r="Q46" s="309"/>
      <c r="R46" s="309"/>
      <c r="S46" s="309"/>
      <c r="T46" s="309"/>
      <c r="U46" s="309"/>
      <c r="V46" s="310"/>
      <c r="W46" s="308"/>
      <c r="X46" s="309"/>
      <c r="Y46" s="309"/>
      <c r="Z46" s="309"/>
      <c r="AA46" s="309"/>
      <c r="AB46" s="309"/>
      <c r="AC46" s="309"/>
      <c r="AD46" s="309"/>
      <c r="AE46" s="309"/>
      <c r="AF46" s="310"/>
      <c r="AK46" s="17"/>
      <c r="AL46" s="17"/>
      <c r="AM46" s="17"/>
      <c r="AN46" s="17"/>
      <c r="AO46" s="17"/>
      <c r="AP46" s="17"/>
      <c r="AQ46" s="17"/>
      <c r="AR46" s="17"/>
      <c r="AS46" s="17"/>
      <c r="AT46" s="17"/>
      <c r="AU46" s="17"/>
    </row>
    <row r="47" spans="1:54" ht="15" customHeight="1">
      <c r="A47" s="320"/>
      <c r="B47" s="321"/>
      <c r="C47" s="308"/>
      <c r="D47" s="309"/>
      <c r="E47" s="309"/>
      <c r="F47" s="309"/>
      <c r="G47" s="309"/>
      <c r="H47" s="309"/>
      <c r="I47" s="309"/>
      <c r="J47" s="309"/>
      <c r="K47" s="309"/>
      <c r="L47" s="310"/>
      <c r="M47" s="338"/>
      <c r="N47" s="309"/>
      <c r="O47" s="309"/>
      <c r="P47" s="309"/>
      <c r="Q47" s="309"/>
      <c r="R47" s="309"/>
      <c r="S47" s="309"/>
      <c r="T47" s="309"/>
      <c r="U47" s="309"/>
      <c r="V47" s="310"/>
      <c r="W47" s="308"/>
      <c r="X47" s="309"/>
      <c r="Y47" s="309"/>
      <c r="Z47" s="309"/>
      <c r="AA47" s="309"/>
      <c r="AB47" s="309"/>
      <c r="AC47" s="309"/>
      <c r="AD47" s="309"/>
      <c r="AE47" s="309"/>
      <c r="AF47" s="310"/>
      <c r="AK47" s="17"/>
      <c r="AL47" s="17"/>
      <c r="AM47" s="17"/>
      <c r="AN47" s="17"/>
      <c r="AO47" s="17"/>
      <c r="AP47" s="17"/>
      <c r="AQ47" s="17"/>
      <c r="AR47" s="17"/>
      <c r="AS47" s="17"/>
      <c r="AT47" s="17"/>
      <c r="AU47" s="17"/>
    </row>
    <row r="48" spans="1:54" ht="15" customHeight="1">
      <c r="A48" s="320"/>
      <c r="B48" s="321"/>
      <c r="C48" s="308"/>
      <c r="D48" s="309"/>
      <c r="E48" s="309"/>
      <c r="F48" s="309"/>
      <c r="G48" s="309"/>
      <c r="H48" s="309"/>
      <c r="I48" s="309"/>
      <c r="J48" s="309"/>
      <c r="K48" s="309"/>
      <c r="L48" s="310"/>
      <c r="M48" s="338"/>
      <c r="N48" s="309"/>
      <c r="O48" s="309"/>
      <c r="P48" s="309"/>
      <c r="Q48" s="309"/>
      <c r="R48" s="309"/>
      <c r="S48" s="309"/>
      <c r="T48" s="309"/>
      <c r="U48" s="309"/>
      <c r="V48" s="310"/>
      <c r="W48" s="308"/>
      <c r="X48" s="309"/>
      <c r="Y48" s="309"/>
      <c r="Z48" s="309"/>
      <c r="AA48" s="309"/>
      <c r="AB48" s="309"/>
      <c r="AC48" s="309"/>
      <c r="AD48" s="309"/>
      <c r="AE48" s="309"/>
      <c r="AF48" s="310"/>
      <c r="AK48" s="17"/>
      <c r="AL48" s="17"/>
      <c r="AM48" s="17"/>
      <c r="AN48" s="17"/>
      <c r="AO48" s="17"/>
      <c r="AP48" s="17"/>
      <c r="AQ48" s="17"/>
      <c r="AR48" s="17"/>
      <c r="AS48" s="17"/>
      <c r="AT48" s="17"/>
      <c r="AU48" s="17"/>
    </row>
    <row r="49" spans="1:43" s="17" customFormat="1" ht="15" customHeight="1">
      <c r="A49" s="320"/>
      <c r="B49" s="321"/>
      <c r="C49" s="308"/>
      <c r="D49" s="309"/>
      <c r="E49" s="309"/>
      <c r="F49" s="309"/>
      <c r="G49" s="309"/>
      <c r="H49" s="309"/>
      <c r="I49" s="309"/>
      <c r="J49" s="309"/>
      <c r="K49" s="309"/>
      <c r="L49" s="310"/>
      <c r="M49" s="338"/>
      <c r="N49" s="309"/>
      <c r="O49" s="309"/>
      <c r="P49" s="309"/>
      <c r="Q49" s="309"/>
      <c r="R49" s="309"/>
      <c r="S49" s="309"/>
      <c r="T49" s="309"/>
      <c r="U49" s="309"/>
      <c r="V49" s="310"/>
      <c r="W49" s="308"/>
      <c r="X49" s="309"/>
      <c r="Y49" s="309"/>
      <c r="Z49" s="309"/>
      <c r="AA49" s="309"/>
      <c r="AB49" s="309"/>
      <c r="AC49" s="309"/>
      <c r="AD49" s="309"/>
      <c r="AE49" s="309"/>
      <c r="AF49" s="310"/>
    </row>
    <row r="50" spans="1:43" s="17" customFormat="1" ht="15" customHeight="1">
      <c r="A50" s="320"/>
      <c r="B50" s="321"/>
      <c r="C50" s="308"/>
      <c r="D50" s="309"/>
      <c r="E50" s="309"/>
      <c r="F50" s="309"/>
      <c r="G50" s="309"/>
      <c r="H50" s="309"/>
      <c r="I50" s="309"/>
      <c r="J50" s="309"/>
      <c r="K50" s="309"/>
      <c r="L50" s="310"/>
      <c r="M50" s="338"/>
      <c r="N50" s="309"/>
      <c r="O50" s="309"/>
      <c r="P50" s="309"/>
      <c r="Q50" s="309"/>
      <c r="R50" s="309"/>
      <c r="S50" s="309"/>
      <c r="T50" s="309"/>
      <c r="U50" s="309"/>
      <c r="V50" s="310"/>
      <c r="W50" s="308"/>
      <c r="X50" s="309"/>
      <c r="Y50" s="309"/>
      <c r="Z50" s="309"/>
      <c r="AA50" s="309"/>
      <c r="AB50" s="309"/>
      <c r="AC50" s="309"/>
      <c r="AD50" s="309"/>
      <c r="AE50" s="309"/>
      <c r="AF50" s="310"/>
    </row>
    <row r="51" spans="1:43" s="17" customFormat="1" ht="15" customHeight="1">
      <c r="A51" s="320"/>
      <c r="B51" s="321"/>
      <c r="C51" s="308"/>
      <c r="D51" s="309"/>
      <c r="E51" s="309"/>
      <c r="F51" s="309"/>
      <c r="G51" s="309"/>
      <c r="H51" s="309"/>
      <c r="I51" s="309"/>
      <c r="J51" s="309"/>
      <c r="K51" s="309"/>
      <c r="L51" s="310"/>
      <c r="M51" s="338"/>
      <c r="N51" s="309"/>
      <c r="O51" s="309"/>
      <c r="P51" s="309"/>
      <c r="Q51" s="309"/>
      <c r="R51" s="309"/>
      <c r="S51" s="309"/>
      <c r="T51" s="309"/>
      <c r="U51" s="309"/>
      <c r="V51" s="310"/>
      <c r="W51" s="308"/>
      <c r="X51" s="309"/>
      <c r="Y51" s="309"/>
      <c r="Z51" s="309"/>
      <c r="AA51" s="309"/>
      <c r="AB51" s="309"/>
      <c r="AC51" s="309"/>
      <c r="AD51" s="309"/>
      <c r="AE51" s="309"/>
      <c r="AF51" s="310"/>
    </row>
    <row r="52" spans="1:43" s="17" customFormat="1" ht="15" customHeight="1">
      <c r="A52" s="320"/>
      <c r="B52" s="321"/>
      <c r="C52" s="308"/>
      <c r="D52" s="309"/>
      <c r="E52" s="309"/>
      <c r="F52" s="309"/>
      <c r="G52" s="309"/>
      <c r="H52" s="309"/>
      <c r="I52" s="309"/>
      <c r="J52" s="309"/>
      <c r="K52" s="309"/>
      <c r="L52" s="310"/>
      <c r="M52" s="338"/>
      <c r="N52" s="309"/>
      <c r="O52" s="309"/>
      <c r="P52" s="309"/>
      <c r="Q52" s="309"/>
      <c r="R52" s="309"/>
      <c r="S52" s="309"/>
      <c r="T52" s="309"/>
      <c r="U52" s="309"/>
      <c r="V52" s="310"/>
      <c r="W52" s="308"/>
      <c r="X52" s="309"/>
      <c r="Y52" s="309"/>
      <c r="Z52" s="309"/>
      <c r="AA52" s="309"/>
      <c r="AB52" s="309"/>
      <c r="AC52" s="309"/>
      <c r="AD52" s="309"/>
      <c r="AE52" s="309"/>
      <c r="AF52" s="310"/>
    </row>
    <row r="53" spans="1:43" s="17" customFormat="1" ht="15" customHeight="1">
      <c r="A53" s="322"/>
      <c r="B53" s="323"/>
      <c r="C53" s="311"/>
      <c r="D53" s="312"/>
      <c r="E53" s="312"/>
      <c r="F53" s="312"/>
      <c r="G53" s="312"/>
      <c r="H53" s="312"/>
      <c r="I53" s="312"/>
      <c r="J53" s="312"/>
      <c r="K53" s="312"/>
      <c r="L53" s="313"/>
      <c r="M53" s="339"/>
      <c r="N53" s="312"/>
      <c r="O53" s="312"/>
      <c r="P53" s="312"/>
      <c r="Q53" s="312"/>
      <c r="R53" s="312"/>
      <c r="S53" s="312"/>
      <c r="T53" s="312"/>
      <c r="U53" s="312"/>
      <c r="V53" s="313"/>
      <c r="W53" s="311"/>
      <c r="X53" s="312"/>
      <c r="Y53" s="312"/>
      <c r="Z53" s="312"/>
      <c r="AA53" s="312"/>
      <c r="AB53" s="312"/>
      <c r="AC53" s="312"/>
      <c r="AD53" s="312"/>
      <c r="AE53" s="312"/>
      <c r="AF53" s="313"/>
    </row>
    <row r="54" spans="1:43" s="17" customFormat="1" ht="15" customHeight="1">
      <c r="A54" s="267" t="s">
        <v>162</v>
      </c>
      <c r="B54" s="217"/>
      <c r="C54" s="184" t="str">
        <f>IF(入力欄!B102="","",入力欄!B102)</f>
        <v>正社員</v>
      </c>
      <c r="D54" s="185"/>
      <c r="E54" s="185"/>
      <c r="F54" s="185"/>
      <c r="G54" s="185"/>
      <c r="H54" s="185"/>
      <c r="I54" s="185"/>
      <c r="J54" s="185"/>
      <c r="K54" s="185"/>
      <c r="L54" s="189"/>
      <c r="M54" s="342" t="s">
        <v>232</v>
      </c>
      <c r="N54" s="185"/>
      <c r="O54" s="185"/>
      <c r="P54" s="185"/>
      <c r="Q54" s="185"/>
      <c r="R54" s="185"/>
      <c r="S54" s="186"/>
      <c r="T54" s="230" t="s">
        <v>24</v>
      </c>
      <c r="U54" s="229"/>
      <c r="V54" s="231"/>
      <c r="W54" s="184"/>
      <c r="X54" s="185"/>
      <c r="Y54" s="185"/>
      <c r="Z54" s="185"/>
      <c r="AA54" s="185"/>
      <c r="AB54" s="185"/>
      <c r="AC54" s="186"/>
      <c r="AD54" s="230" t="s">
        <v>24</v>
      </c>
      <c r="AE54" s="229"/>
      <c r="AF54" s="231"/>
    </row>
    <row r="55" spans="1:43" s="17" customFormat="1" ht="15" customHeight="1" thickBot="1">
      <c r="A55" s="163"/>
      <c r="B55" s="164"/>
      <c r="C55" s="195"/>
      <c r="D55" s="153"/>
      <c r="E55" s="153"/>
      <c r="F55" s="153"/>
      <c r="G55" s="153"/>
      <c r="H55" s="153"/>
      <c r="I55" s="153"/>
      <c r="J55" s="153"/>
      <c r="K55" s="153"/>
      <c r="L55" s="154"/>
      <c r="M55" s="137"/>
      <c r="N55" s="138"/>
      <c r="O55" s="138"/>
      <c r="P55" s="138"/>
      <c r="Q55" s="138"/>
      <c r="R55" s="138"/>
      <c r="S55" s="341"/>
      <c r="T55" s="283">
        <f>IF(入力欄!E78="","",入力欄!E78)</f>
        <v>246</v>
      </c>
      <c r="U55" s="284"/>
      <c r="V55" s="39" t="s">
        <v>81</v>
      </c>
      <c r="W55" s="340"/>
      <c r="X55" s="138"/>
      <c r="Y55" s="138"/>
      <c r="Z55" s="138"/>
      <c r="AA55" s="138"/>
      <c r="AB55" s="138"/>
      <c r="AC55" s="341"/>
      <c r="AD55" s="283" t="str">
        <f>IF(入力欄!E106="","",入力欄!E106)</f>
        <v/>
      </c>
      <c r="AE55" s="284"/>
      <c r="AF55" s="39" t="s">
        <v>81</v>
      </c>
    </row>
    <row r="56" spans="1:43" s="17" customFormat="1" ht="15" customHeight="1" thickTop="1">
      <c r="A56" s="314" t="s">
        <v>213</v>
      </c>
      <c r="B56" s="315"/>
      <c r="C56" s="315"/>
      <c r="D56" s="315"/>
      <c r="E56" s="315"/>
      <c r="F56" s="301" t="s">
        <v>80</v>
      </c>
      <c r="G56" s="301"/>
      <c r="H56" s="301"/>
      <c r="I56" s="202"/>
      <c r="J56" s="202"/>
      <c r="K56" s="202"/>
      <c r="L56" s="40" t="s">
        <v>81</v>
      </c>
      <c r="M56" s="156" t="s">
        <v>250</v>
      </c>
      <c r="N56" s="157"/>
      <c r="O56" s="157"/>
      <c r="P56" s="157"/>
      <c r="Q56" s="157"/>
      <c r="R56" s="157"/>
      <c r="S56" s="157"/>
      <c r="T56" s="157"/>
      <c r="U56" s="157"/>
      <c r="V56" s="157"/>
      <c r="W56" s="157"/>
      <c r="X56" s="157"/>
      <c r="Y56" s="157"/>
      <c r="Z56" s="157"/>
      <c r="AA56" s="157"/>
      <c r="AB56" s="157"/>
      <c r="AC56" s="157"/>
      <c r="AD56" s="157"/>
      <c r="AE56" s="157"/>
      <c r="AF56" s="158"/>
      <c r="AN56" s="334"/>
      <c r="AO56" s="335"/>
      <c r="AP56" s="335"/>
      <c r="AQ56" s="336"/>
    </row>
    <row r="57" spans="1:43" s="17" customFormat="1" ht="15" customHeight="1">
      <c r="A57" s="314"/>
      <c r="B57" s="315"/>
      <c r="C57" s="315"/>
      <c r="D57" s="315"/>
      <c r="E57" s="315"/>
      <c r="F57" s="301" t="s">
        <v>82</v>
      </c>
      <c r="G57" s="301"/>
      <c r="H57" s="301"/>
      <c r="I57" s="202"/>
      <c r="J57" s="202"/>
      <c r="K57" s="202"/>
      <c r="L57" s="40" t="s">
        <v>81</v>
      </c>
      <c r="M57" s="117" t="str">
        <f>IF(入力欄!B65="","",入力欄!B65)</f>
        <v>私の出身国ミャンマーでは現在、情勢が不安定で、男性が国外に出るのがとても難しくなっています。私は早く日本に来たいと思っていたため、早く働ける工場の仕事を選びました。
現在はミャンマー人が2人だけおり、日本語での会話や生活を通して、日本語能力も少しずつ上達しています。工場での仕事では機械の操作や報連相など、日本の仕事の進め方を学ぶことができ、とても良い経験になりました。
しかし、私は元々IT、特にWeb開発に興味があり、前職でもプログラマーとして2年半以上働いていました。自分のスキルや経験を活かしながら、もっと成長できる仕事に挑戦したいと考えるようになり、転職を希望しております。興味のある仕事であれば、時間も早く感じ、より前向きに取り組めると感じています。</v>
      </c>
      <c r="N57" s="118"/>
      <c r="O57" s="118"/>
      <c r="P57" s="118"/>
      <c r="Q57" s="118"/>
      <c r="R57" s="118"/>
      <c r="S57" s="118"/>
      <c r="T57" s="118"/>
      <c r="U57" s="118"/>
      <c r="V57" s="118"/>
      <c r="W57" s="118"/>
      <c r="X57" s="118"/>
      <c r="Y57" s="118"/>
      <c r="Z57" s="118"/>
      <c r="AA57" s="118"/>
      <c r="AB57" s="118"/>
      <c r="AC57" s="118"/>
      <c r="AD57" s="118"/>
      <c r="AE57" s="118"/>
      <c r="AF57" s="119"/>
    </row>
    <row r="58" spans="1:43" ht="15" customHeight="1">
      <c r="A58" s="314"/>
      <c r="B58" s="315"/>
      <c r="C58" s="315"/>
      <c r="D58" s="315"/>
      <c r="E58" s="315"/>
      <c r="F58" s="303" t="s">
        <v>24</v>
      </c>
      <c r="G58" s="303"/>
      <c r="H58" s="303"/>
      <c r="I58" s="304"/>
      <c r="J58" s="304"/>
      <c r="K58" s="304"/>
      <c r="L58" s="41" t="s">
        <v>81</v>
      </c>
      <c r="M58" s="120"/>
      <c r="N58" s="121"/>
      <c r="O58" s="121"/>
      <c r="P58" s="121"/>
      <c r="Q58" s="121"/>
      <c r="R58" s="121"/>
      <c r="S58" s="121"/>
      <c r="T58" s="121"/>
      <c r="U58" s="121"/>
      <c r="V58" s="121"/>
      <c r="W58" s="121"/>
      <c r="X58" s="121"/>
      <c r="Y58" s="121"/>
      <c r="Z58" s="121"/>
      <c r="AA58" s="121"/>
      <c r="AB58" s="121"/>
      <c r="AC58" s="121"/>
      <c r="AD58" s="121"/>
      <c r="AE58" s="121"/>
      <c r="AF58" s="122"/>
    </row>
    <row r="59" spans="1:43" ht="15" customHeight="1">
      <c r="A59" s="314"/>
      <c r="B59" s="315"/>
      <c r="C59" s="315"/>
      <c r="D59" s="315"/>
      <c r="E59" s="315"/>
      <c r="F59" s="300" t="s">
        <v>25</v>
      </c>
      <c r="G59" s="300"/>
      <c r="H59" s="300"/>
      <c r="I59" s="207"/>
      <c r="J59" s="207"/>
      <c r="K59" s="207"/>
      <c r="L59" s="42" t="s">
        <v>81</v>
      </c>
      <c r="M59" s="120"/>
      <c r="N59" s="121"/>
      <c r="O59" s="121"/>
      <c r="P59" s="121"/>
      <c r="Q59" s="121"/>
      <c r="R59" s="121"/>
      <c r="S59" s="121"/>
      <c r="T59" s="121"/>
      <c r="U59" s="121"/>
      <c r="V59" s="121"/>
      <c r="W59" s="121"/>
      <c r="X59" s="121"/>
      <c r="Y59" s="121"/>
      <c r="Z59" s="121"/>
      <c r="AA59" s="121"/>
      <c r="AB59" s="121"/>
      <c r="AC59" s="121"/>
      <c r="AD59" s="121"/>
      <c r="AE59" s="121"/>
      <c r="AF59" s="122"/>
    </row>
    <row r="60" spans="1:43" ht="15" customHeight="1">
      <c r="A60" s="314"/>
      <c r="B60" s="315"/>
      <c r="C60" s="315"/>
      <c r="D60" s="315"/>
      <c r="E60" s="315"/>
      <c r="F60" s="301" t="s">
        <v>84</v>
      </c>
      <c r="G60" s="301"/>
      <c r="H60" s="301"/>
      <c r="I60" s="202"/>
      <c r="J60" s="202"/>
      <c r="K60" s="202"/>
      <c r="L60" s="40" t="s">
        <v>81</v>
      </c>
      <c r="M60" s="120"/>
      <c r="N60" s="121"/>
      <c r="O60" s="121"/>
      <c r="P60" s="121"/>
      <c r="Q60" s="121"/>
      <c r="R60" s="121"/>
      <c r="S60" s="121"/>
      <c r="T60" s="121"/>
      <c r="U60" s="121"/>
      <c r="V60" s="121"/>
      <c r="W60" s="121"/>
      <c r="X60" s="121"/>
      <c r="Y60" s="121"/>
      <c r="Z60" s="121"/>
      <c r="AA60" s="121"/>
      <c r="AB60" s="121"/>
      <c r="AC60" s="121"/>
      <c r="AD60" s="121"/>
      <c r="AE60" s="121"/>
      <c r="AF60" s="122"/>
    </row>
    <row r="61" spans="1:43" ht="15" customHeight="1">
      <c r="A61" s="314"/>
      <c r="B61" s="315"/>
      <c r="C61" s="315"/>
      <c r="D61" s="315"/>
      <c r="E61" s="315"/>
      <c r="F61" s="301" t="s">
        <v>85</v>
      </c>
      <c r="G61" s="301"/>
      <c r="H61" s="301"/>
      <c r="I61" s="202"/>
      <c r="J61" s="202"/>
      <c r="K61" s="202"/>
      <c r="L61" s="40" t="s">
        <v>81</v>
      </c>
      <c r="M61" s="120"/>
      <c r="N61" s="121"/>
      <c r="O61" s="121"/>
      <c r="P61" s="121"/>
      <c r="Q61" s="121"/>
      <c r="R61" s="121"/>
      <c r="S61" s="121"/>
      <c r="T61" s="121"/>
      <c r="U61" s="121"/>
      <c r="V61" s="121"/>
      <c r="W61" s="121"/>
      <c r="X61" s="121"/>
      <c r="Y61" s="121"/>
      <c r="Z61" s="121"/>
      <c r="AA61" s="121"/>
      <c r="AB61" s="121"/>
      <c r="AC61" s="121"/>
      <c r="AD61" s="121"/>
      <c r="AE61" s="121"/>
      <c r="AF61" s="122"/>
    </row>
    <row r="62" spans="1:43" ht="15" customHeight="1">
      <c r="A62" s="316"/>
      <c r="B62" s="317"/>
      <c r="C62" s="317"/>
      <c r="D62" s="317"/>
      <c r="E62" s="317"/>
      <c r="F62" s="253" t="s">
        <v>171</v>
      </c>
      <c r="G62" s="253"/>
      <c r="H62" s="253"/>
      <c r="I62" s="302"/>
      <c r="J62" s="302"/>
      <c r="K62" s="302"/>
      <c r="L62" s="43" t="s">
        <v>81</v>
      </c>
      <c r="M62" s="120"/>
      <c r="N62" s="121"/>
      <c r="O62" s="121"/>
      <c r="P62" s="121"/>
      <c r="Q62" s="121"/>
      <c r="R62" s="121"/>
      <c r="S62" s="121"/>
      <c r="T62" s="121"/>
      <c r="U62" s="121"/>
      <c r="V62" s="121"/>
      <c r="W62" s="121"/>
      <c r="X62" s="121"/>
      <c r="Y62" s="121"/>
      <c r="Z62" s="121"/>
      <c r="AA62" s="121"/>
      <c r="AB62" s="121"/>
      <c r="AC62" s="121"/>
      <c r="AD62" s="121"/>
      <c r="AE62" s="121"/>
      <c r="AF62" s="122"/>
    </row>
    <row r="63" spans="1:43" ht="15" customHeight="1">
      <c r="M63" s="120"/>
      <c r="N63" s="121"/>
      <c r="O63" s="121"/>
      <c r="P63" s="121"/>
      <c r="Q63" s="121"/>
      <c r="R63" s="121"/>
      <c r="S63" s="121"/>
      <c r="T63" s="121"/>
      <c r="U63" s="121"/>
      <c r="V63" s="121"/>
      <c r="W63" s="121"/>
      <c r="X63" s="121"/>
      <c r="Y63" s="121"/>
      <c r="Z63" s="121"/>
      <c r="AA63" s="121"/>
      <c r="AB63" s="121"/>
      <c r="AC63" s="121"/>
      <c r="AD63" s="121"/>
      <c r="AE63" s="121"/>
      <c r="AF63" s="122"/>
    </row>
    <row r="64" spans="1:43" ht="15" customHeight="1">
      <c r="M64" s="120"/>
      <c r="N64" s="121"/>
      <c r="O64" s="121"/>
      <c r="P64" s="121"/>
      <c r="Q64" s="121"/>
      <c r="R64" s="121"/>
      <c r="S64" s="121"/>
      <c r="T64" s="121"/>
      <c r="U64" s="121"/>
      <c r="V64" s="121"/>
      <c r="W64" s="121"/>
      <c r="X64" s="121"/>
      <c r="Y64" s="121"/>
      <c r="Z64" s="121"/>
      <c r="AA64" s="121"/>
      <c r="AB64" s="121"/>
      <c r="AC64" s="121"/>
      <c r="AD64" s="121"/>
      <c r="AE64" s="121"/>
      <c r="AF64" s="122"/>
    </row>
    <row r="65" spans="13:32" ht="15" customHeight="1">
      <c r="M65" s="120"/>
      <c r="N65" s="121"/>
      <c r="O65" s="121"/>
      <c r="P65" s="121"/>
      <c r="Q65" s="121"/>
      <c r="R65" s="121"/>
      <c r="S65" s="121"/>
      <c r="T65" s="121"/>
      <c r="U65" s="121"/>
      <c r="V65" s="121"/>
      <c r="W65" s="121"/>
      <c r="X65" s="121"/>
      <c r="Y65" s="121"/>
      <c r="Z65" s="121"/>
      <c r="AA65" s="121"/>
      <c r="AB65" s="121"/>
      <c r="AC65" s="121"/>
      <c r="AD65" s="121"/>
      <c r="AE65" s="121"/>
      <c r="AF65" s="122"/>
    </row>
    <row r="66" spans="13:32" ht="15" customHeight="1">
      <c r="M66" s="120"/>
      <c r="N66" s="121"/>
      <c r="O66" s="121"/>
      <c r="P66" s="121"/>
      <c r="Q66" s="121"/>
      <c r="R66" s="121"/>
      <c r="S66" s="121"/>
      <c r="T66" s="121"/>
      <c r="U66" s="121"/>
      <c r="V66" s="121"/>
      <c r="W66" s="121"/>
      <c r="X66" s="121"/>
      <c r="Y66" s="121"/>
      <c r="Z66" s="121"/>
      <c r="AA66" s="121"/>
      <c r="AB66" s="121"/>
      <c r="AC66" s="121"/>
      <c r="AD66" s="121"/>
      <c r="AE66" s="121"/>
      <c r="AF66" s="122"/>
    </row>
    <row r="67" spans="13:32" ht="15" customHeight="1">
      <c r="M67" s="120"/>
      <c r="N67" s="121"/>
      <c r="O67" s="121"/>
      <c r="P67" s="121"/>
      <c r="Q67" s="121"/>
      <c r="R67" s="121"/>
      <c r="S67" s="121"/>
      <c r="T67" s="121"/>
      <c r="U67" s="121"/>
      <c r="V67" s="121"/>
      <c r="W67" s="121"/>
      <c r="X67" s="121"/>
      <c r="Y67" s="121"/>
      <c r="Z67" s="121"/>
      <c r="AA67" s="121"/>
      <c r="AB67" s="121"/>
      <c r="AC67" s="121"/>
      <c r="AD67" s="121"/>
      <c r="AE67" s="121"/>
      <c r="AF67" s="122"/>
    </row>
    <row r="68" spans="13:32" ht="15" customHeight="1">
      <c r="M68" s="123"/>
      <c r="N68" s="124"/>
      <c r="O68" s="124"/>
      <c r="P68" s="124"/>
      <c r="Q68" s="124"/>
      <c r="R68" s="124"/>
      <c r="S68" s="124"/>
      <c r="T68" s="124"/>
      <c r="U68" s="124"/>
      <c r="V68" s="124"/>
      <c r="W68" s="124"/>
      <c r="X68" s="124"/>
      <c r="Y68" s="124"/>
      <c r="Z68" s="124"/>
      <c r="AA68" s="124"/>
      <c r="AB68" s="124"/>
      <c r="AC68" s="124"/>
      <c r="AD68" s="124"/>
      <c r="AE68" s="124"/>
      <c r="AF68" s="125"/>
    </row>
  </sheetData>
  <mergeCells count="177">
    <mergeCell ref="A1:AF2"/>
    <mergeCell ref="A31:K31"/>
    <mergeCell ref="A32:K32"/>
    <mergeCell ref="L31:V31"/>
    <mergeCell ref="L32:P32"/>
    <mergeCell ref="A25:B25"/>
    <mergeCell ref="W25:Y25"/>
    <mergeCell ref="G39:H39"/>
    <mergeCell ref="AN56:AQ56"/>
    <mergeCell ref="Q39:R39"/>
    <mergeCell ref="W41:AF53"/>
    <mergeCell ref="M41:V53"/>
    <mergeCell ref="T54:V54"/>
    <mergeCell ref="W54:AC55"/>
    <mergeCell ref="M56:AF56"/>
    <mergeCell ref="M54:S55"/>
    <mergeCell ref="AD54:AF54"/>
    <mergeCell ref="S39:V39"/>
    <mergeCell ref="W39:Z39"/>
    <mergeCell ref="AD55:AE55"/>
    <mergeCell ref="AC40:AD40"/>
    <mergeCell ref="C35:L36"/>
    <mergeCell ref="M35:V36"/>
    <mergeCell ref="O26:P27"/>
    <mergeCell ref="F59:H59"/>
    <mergeCell ref="F60:H60"/>
    <mergeCell ref="F56:H56"/>
    <mergeCell ref="I56:K56"/>
    <mergeCell ref="I62:K62"/>
    <mergeCell ref="I59:K59"/>
    <mergeCell ref="T55:U55"/>
    <mergeCell ref="S40:T40"/>
    <mergeCell ref="F57:H57"/>
    <mergeCell ref="I57:K57"/>
    <mergeCell ref="F58:H58"/>
    <mergeCell ref="I58:K58"/>
    <mergeCell ref="F61:H61"/>
    <mergeCell ref="I61:K61"/>
    <mergeCell ref="C41:L53"/>
    <mergeCell ref="I60:K60"/>
    <mergeCell ref="A56:E62"/>
    <mergeCell ref="A39:B40"/>
    <mergeCell ref="C39:F39"/>
    <mergeCell ref="I40:J40"/>
    <mergeCell ref="A54:B55"/>
    <mergeCell ref="C54:L55"/>
    <mergeCell ref="A41:B53"/>
    <mergeCell ref="F62:H62"/>
    <mergeCell ref="I39:L39"/>
    <mergeCell ref="A37:B38"/>
    <mergeCell ref="A28:AF28"/>
    <mergeCell ref="T38:U38"/>
    <mergeCell ref="W35:AF36"/>
    <mergeCell ref="A33:AF33"/>
    <mergeCell ref="W31:AF32"/>
    <mergeCell ref="Q32:V32"/>
    <mergeCell ref="M39:P39"/>
    <mergeCell ref="AC39:AF39"/>
    <mergeCell ref="C37:I38"/>
    <mergeCell ref="J37:L37"/>
    <mergeCell ref="M37:S38"/>
    <mergeCell ref="T37:V37"/>
    <mergeCell ref="W37:AC38"/>
    <mergeCell ref="AD38:AE38"/>
    <mergeCell ref="AD37:AF37"/>
    <mergeCell ref="J38:K38"/>
    <mergeCell ref="AA39:AB39"/>
    <mergeCell ref="A29:K30"/>
    <mergeCell ref="L29:V30"/>
    <mergeCell ref="W29:AF30"/>
    <mergeCell ref="A35:B36"/>
    <mergeCell ref="Q26:S27"/>
    <mergeCell ref="A34:D34"/>
    <mergeCell ref="E34:I34"/>
    <mergeCell ref="J34:L34"/>
    <mergeCell ref="M34:O34"/>
    <mergeCell ref="L26:N27"/>
    <mergeCell ref="T26:AF27"/>
    <mergeCell ref="A26:C27"/>
    <mergeCell ref="D26:K27"/>
    <mergeCell ref="A22:B22"/>
    <mergeCell ref="D22:P22"/>
    <mergeCell ref="D24:P24"/>
    <mergeCell ref="Z23:AC23"/>
    <mergeCell ref="AD23:AF23"/>
    <mergeCell ref="R24:V24"/>
    <mergeCell ref="W24:Y24"/>
    <mergeCell ref="Z25:AC25"/>
    <mergeCell ref="AD25:AF25"/>
    <mergeCell ref="Z24:AC24"/>
    <mergeCell ref="AD24:AF24"/>
    <mergeCell ref="D25:P25"/>
    <mergeCell ref="R25:V25"/>
    <mergeCell ref="A19:P19"/>
    <mergeCell ref="Q19:AF19"/>
    <mergeCell ref="A20:C20"/>
    <mergeCell ref="D20:P20"/>
    <mergeCell ref="Q20:Q25"/>
    <mergeCell ref="R20:X20"/>
    <mergeCell ref="Y20:Z20"/>
    <mergeCell ref="Z22:AC22"/>
    <mergeCell ref="AB20:AC20"/>
    <mergeCell ref="AD22:AF22"/>
    <mergeCell ref="AD20:AE20"/>
    <mergeCell ref="R21:S21"/>
    <mergeCell ref="T21:U21"/>
    <mergeCell ref="W21:X21"/>
    <mergeCell ref="Y21:Z21"/>
    <mergeCell ref="AB21:AC21"/>
    <mergeCell ref="AD21:AE21"/>
    <mergeCell ref="A24:B24"/>
    <mergeCell ref="R22:V22"/>
    <mergeCell ref="W22:Y22"/>
    <mergeCell ref="A23:B23"/>
    <mergeCell ref="D23:P23"/>
    <mergeCell ref="R23:V23"/>
    <mergeCell ref="W23:Y23"/>
    <mergeCell ref="Q10:AA10"/>
    <mergeCell ref="A13:B13"/>
    <mergeCell ref="D13:E13"/>
    <mergeCell ref="AB13:AF18"/>
    <mergeCell ref="A14:B14"/>
    <mergeCell ref="D14:E14"/>
    <mergeCell ref="A15:B15"/>
    <mergeCell ref="D15:E15"/>
    <mergeCell ref="A16:B16"/>
    <mergeCell ref="D16:E16"/>
    <mergeCell ref="F17:AA18"/>
    <mergeCell ref="A17:E18"/>
    <mergeCell ref="A12:C12"/>
    <mergeCell ref="D12:F12"/>
    <mergeCell ref="A10:C10"/>
    <mergeCell ref="D10:M10"/>
    <mergeCell ref="N10:P10"/>
    <mergeCell ref="Z3:AA3"/>
    <mergeCell ref="B4:E4"/>
    <mergeCell ref="F4:I4"/>
    <mergeCell ref="J4:K4"/>
    <mergeCell ref="L4:S4"/>
    <mergeCell ref="T4:AA4"/>
    <mergeCell ref="A9:D9"/>
    <mergeCell ref="E9:J9"/>
    <mergeCell ref="T8:V8"/>
    <mergeCell ref="A5:A6"/>
    <mergeCell ref="B5:E6"/>
    <mergeCell ref="F5:I6"/>
    <mergeCell ref="B8:S8"/>
    <mergeCell ref="T9:W9"/>
    <mergeCell ref="E7:F7"/>
    <mergeCell ref="W5:AA5"/>
    <mergeCell ref="P9:Q9"/>
    <mergeCell ref="A7:A8"/>
    <mergeCell ref="B7:C7"/>
    <mergeCell ref="M57:AF68"/>
    <mergeCell ref="D21:P21"/>
    <mergeCell ref="A21:B21"/>
    <mergeCell ref="AB4:AF11"/>
    <mergeCell ref="G12:AA12"/>
    <mergeCell ref="G13:AA13"/>
    <mergeCell ref="G14:AA14"/>
    <mergeCell ref="L7:S7"/>
    <mergeCell ref="T7:V7"/>
    <mergeCell ref="W7:AA7"/>
    <mergeCell ref="X9:AA9"/>
    <mergeCell ref="W8:AA8"/>
    <mergeCell ref="K9:O9"/>
    <mergeCell ref="G15:AA15"/>
    <mergeCell ref="G16:AA16"/>
    <mergeCell ref="A11:AA11"/>
    <mergeCell ref="J5:K6"/>
    <mergeCell ref="L5:M5"/>
    <mergeCell ref="T5:V5"/>
    <mergeCell ref="L6:P6"/>
    <mergeCell ref="T6:V6"/>
    <mergeCell ref="W6:AA6"/>
    <mergeCell ref="G7:K7"/>
    <mergeCell ref="AB12:AF12"/>
  </mergeCells>
  <phoneticPr fontId="3"/>
  <hyperlinks>
    <hyperlink ref="Q10" r:id="rId1" xr:uid="{00000000-0004-0000-0100-000000000000}"/>
    <hyperlink ref="D10" r:id="rId2" xr:uid="{00000000-0004-0000-01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62"/>
  <sheetViews>
    <sheetView showGridLines="0" view="pageBreakPreview" zoomScaleNormal="100" zoomScaleSheetLayoutView="100" workbookViewId="0">
      <selection activeCell="AH23" sqref="AH23"/>
    </sheetView>
  </sheetViews>
  <sheetFormatPr defaultColWidth="9" defaultRowHeight="15" customHeight="1"/>
  <cols>
    <col min="1" max="21" width="3.21875" style="18" customWidth="1"/>
    <col min="22" max="22" width="3.33203125" style="18" customWidth="1"/>
    <col min="23" max="27" width="3.21875" style="18" customWidth="1"/>
    <col min="28" max="32" width="3.109375" style="18" customWidth="1"/>
    <col min="33" max="33" width="3.21875" style="17" customWidth="1"/>
    <col min="34" max="34" width="2.21875" style="17" customWidth="1"/>
    <col min="35" max="35" width="2.33203125" style="17" customWidth="1"/>
    <col min="36" max="36" width="2.109375" style="17" customWidth="1"/>
    <col min="37" max="47" width="9" style="45"/>
    <col min="48" max="58" width="1.77734375" style="17" customWidth="1"/>
    <col min="59" max="16384" width="9" style="17"/>
  </cols>
  <sheetData>
    <row r="1" spans="1:47" ht="15" customHeight="1">
      <c r="A1" s="324" t="str">
        <f>履歴書!A1</f>
        <v>履　歴　書</v>
      </c>
      <c r="B1" s="324"/>
      <c r="C1" s="324"/>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row>
    <row r="2" spans="1:47" s="45" customFormat="1" ht="15" customHeight="1">
      <c r="A2" s="324"/>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17"/>
      <c r="AH2" s="17"/>
      <c r="AI2" s="17"/>
      <c r="AJ2" s="17"/>
    </row>
    <row r="3" spans="1:47" ht="15" customHeight="1">
      <c r="A3" s="17"/>
      <c r="Z3" s="174">
        <f ca="1">履歴書!Z3</f>
        <v>45809</v>
      </c>
      <c r="AA3" s="175"/>
      <c r="AB3" s="19" t="str">
        <f>履歴書!AB3</f>
        <v xml:space="preserve"> 年</v>
      </c>
      <c r="AC3" s="46">
        <f ca="1">履歴書!AC3</f>
        <v>45809</v>
      </c>
      <c r="AD3" s="19" t="str">
        <f>履歴書!AD3</f>
        <v xml:space="preserve">  月</v>
      </c>
      <c r="AE3" s="47">
        <f ca="1">履歴書!AE3</f>
        <v>45809</v>
      </c>
      <c r="AF3" s="20" t="str">
        <f>履歴書!AF3</f>
        <v xml:space="preserve"> 日</v>
      </c>
      <c r="AK3" s="17"/>
      <c r="AL3" s="17"/>
      <c r="AM3" s="17"/>
      <c r="AN3" s="17"/>
      <c r="AO3" s="17"/>
      <c r="AP3" s="17"/>
      <c r="AQ3" s="17"/>
      <c r="AR3" s="17"/>
      <c r="AS3" s="17"/>
      <c r="AT3" s="17"/>
      <c r="AU3" s="17"/>
    </row>
    <row r="4" spans="1:47" s="45" customFormat="1" ht="15" customHeight="1">
      <c r="A4" s="16" t="str">
        <f>履歴書!A4</f>
        <v>カナ</v>
      </c>
      <c r="B4" s="176" t="str">
        <f>履歴書!B4</f>
        <v>Hein</v>
      </c>
      <c r="C4" s="176"/>
      <c r="D4" s="176"/>
      <c r="E4" s="176"/>
      <c r="F4" s="177" t="str">
        <f>履歴書!F4</f>
        <v>Htet</v>
      </c>
      <c r="G4" s="176"/>
      <c r="H4" s="176"/>
      <c r="I4" s="178"/>
      <c r="J4" s="179" t="str">
        <f>履歴書!J4</f>
        <v>性別</v>
      </c>
      <c r="K4" s="180"/>
      <c r="L4" s="150" t="str">
        <f>履歴書!L4</f>
        <v>生年月日</v>
      </c>
      <c r="M4" s="150"/>
      <c r="N4" s="150"/>
      <c r="O4" s="150"/>
      <c r="P4" s="150"/>
      <c r="Q4" s="150"/>
      <c r="R4" s="150"/>
      <c r="S4" s="179"/>
      <c r="T4" s="149" t="str">
        <f>履歴書!T4</f>
        <v>家族構成</v>
      </c>
      <c r="U4" s="150"/>
      <c r="V4" s="150"/>
      <c r="W4" s="150"/>
      <c r="X4" s="150"/>
      <c r="Y4" s="150"/>
      <c r="Z4" s="150"/>
      <c r="AA4" s="179"/>
      <c r="AB4" s="131"/>
      <c r="AC4" s="132"/>
      <c r="AD4" s="132"/>
      <c r="AE4" s="132"/>
      <c r="AF4" s="133"/>
      <c r="AG4" s="17"/>
      <c r="AH4" s="17"/>
      <c r="AI4" s="17"/>
      <c r="AJ4" s="17"/>
    </row>
    <row r="5" spans="1:47" s="45" customFormat="1" ht="15" customHeight="1">
      <c r="A5" s="182" t="str">
        <f>履歴書!A5</f>
        <v>氏名</v>
      </c>
      <c r="B5" s="194" t="str">
        <f>履歴書!B5</f>
        <v>Hein</v>
      </c>
      <c r="C5" s="194"/>
      <c r="D5" s="194"/>
      <c r="E5" s="130"/>
      <c r="F5" s="184" t="str">
        <f>履歴書!F5</f>
        <v>Htet</v>
      </c>
      <c r="G5" s="185"/>
      <c r="H5" s="185"/>
      <c r="I5" s="189"/>
      <c r="J5" s="153" t="str">
        <f>履歴書!J5</f>
        <v>男性</v>
      </c>
      <c r="K5" s="154"/>
      <c r="L5" s="161">
        <f>履歴書!L5</f>
        <v>1997</v>
      </c>
      <c r="M5" s="162"/>
      <c r="N5" s="22" t="str">
        <f>履歴書!N5</f>
        <v>年</v>
      </c>
      <c r="O5" s="22">
        <f>履歴書!O5</f>
        <v>5</v>
      </c>
      <c r="P5" s="22" t="str">
        <f>履歴書!P5</f>
        <v>月</v>
      </c>
      <c r="Q5" s="22">
        <f>履歴書!Q5</f>
        <v>23</v>
      </c>
      <c r="R5" s="23" t="str">
        <f>履歴書!R5</f>
        <v>日生</v>
      </c>
      <c r="S5" s="24"/>
      <c r="T5" s="163" t="str">
        <f>履歴書!T5</f>
        <v>配偶者</v>
      </c>
      <c r="U5" s="141"/>
      <c r="V5" s="164"/>
      <c r="W5" s="195" t="str">
        <f>履歴書!W5</f>
        <v>無し</v>
      </c>
      <c r="X5" s="153"/>
      <c r="Y5" s="153"/>
      <c r="Z5" s="153"/>
      <c r="AA5" s="154"/>
      <c r="AB5" s="134"/>
      <c r="AC5" s="135"/>
      <c r="AD5" s="135"/>
      <c r="AE5" s="135"/>
      <c r="AF5" s="136"/>
      <c r="AG5" s="17"/>
      <c r="AH5" s="48"/>
      <c r="AI5" s="17"/>
      <c r="AJ5" s="17"/>
    </row>
    <row r="6" spans="1:47" s="45" customFormat="1" ht="15" customHeight="1">
      <c r="A6" s="183"/>
      <c r="B6" s="159"/>
      <c r="C6" s="159"/>
      <c r="D6" s="159"/>
      <c r="E6" s="254"/>
      <c r="F6" s="187"/>
      <c r="G6" s="166"/>
      <c r="H6" s="166"/>
      <c r="I6" s="190"/>
      <c r="J6" s="159"/>
      <c r="K6" s="160"/>
      <c r="L6" s="165" t="str">
        <f>履歴書!L6</f>
        <v>(平成9年生まれ)</v>
      </c>
      <c r="M6" s="166"/>
      <c r="N6" s="166"/>
      <c r="O6" s="166"/>
      <c r="P6" s="166"/>
      <c r="Q6" s="25" t="str">
        <f>履歴書!Q6</f>
        <v>満</v>
      </c>
      <c r="R6" s="18">
        <f>履歴書!R6</f>
        <v>28</v>
      </c>
      <c r="S6" s="25" t="str">
        <f>履歴書!S6</f>
        <v>才</v>
      </c>
      <c r="T6" s="167" t="str">
        <f>履歴書!T6</f>
        <v>扶養家族</v>
      </c>
      <c r="U6" s="168"/>
      <c r="V6" s="169"/>
      <c r="W6" s="170" t="str">
        <f>履歴書!W6</f>
        <v>2人 (配偶者含む)</v>
      </c>
      <c r="X6" s="159"/>
      <c r="Y6" s="159"/>
      <c r="Z6" s="159"/>
      <c r="AA6" s="160"/>
      <c r="AB6" s="134"/>
      <c r="AC6" s="135"/>
      <c r="AD6" s="135"/>
      <c r="AE6" s="135"/>
      <c r="AF6" s="136"/>
      <c r="AG6" s="17"/>
      <c r="AH6" s="17"/>
      <c r="AI6" s="17"/>
      <c r="AJ6" s="17"/>
    </row>
    <row r="7" spans="1:47" s="45" customFormat="1" ht="15" customHeight="1">
      <c r="A7" s="196" t="str">
        <f>履歴書!A7</f>
        <v>住所</v>
      </c>
      <c r="B7" s="344" t="str">
        <f>履歴書!B7</f>
        <v>706-0141</v>
      </c>
      <c r="C7" s="344"/>
      <c r="D7" s="21">
        <f>履歴書!D7</f>
        <v>0</v>
      </c>
      <c r="E7" s="194" t="s">
        <v>180</v>
      </c>
      <c r="F7" s="194"/>
      <c r="G7" s="171" t="str">
        <f>履歴書!G7</f>
        <v>住居区分</v>
      </c>
      <c r="H7" s="172"/>
      <c r="I7" s="172"/>
      <c r="J7" s="172"/>
      <c r="K7" s="173"/>
      <c r="L7" s="146" t="str">
        <f>履歴書!L7</f>
        <v/>
      </c>
      <c r="M7" s="147"/>
      <c r="N7" s="147"/>
      <c r="O7" s="147"/>
      <c r="P7" s="147"/>
      <c r="Q7" s="147"/>
      <c r="R7" s="147"/>
      <c r="S7" s="148"/>
      <c r="T7" s="149" t="str">
        <f>履歴書!T7</f>
        <v>ＴＥＬ</v>
      </c>
      <c r="U7" s="150"/>
      <c r="V7" s="151"/>
      <c r="W7" s="195" t="s">
        <v>181</v>
      </c>
      <c r="X7" s="153"/>
      <c r="Y7" s="153"/>
      <c r="Z7" s="153"/>
      <c r="AA7" s="154"/>
      <c r="AB7" s="134"/>
      <c r="AC7" s="135"/>
      <c r="AD7" s="135"/>
      <c r="AE7" s="135"/>
      <c r="AF7" s="136"/>
      <c r="AG7" s="17"/>
      <c r="AH7" s="17"/>
      <c r="AI7" s="17"/>
      <c r="AJ7" s="17"/>
    </row>
    <row r="8" spans="1:47" s="45" customFormat="1" ht="15" customHeight="1">
      <c r="A8" s="183"/>
      <c r="B8" s="345" t="e">
        <f>IF(履歴書!B8="","",IF(入力欄!#REF!="","",入力欄!#REF!)&amp;IF(入力欄!#REF!="","",入力欄!#REF!)&amp;"***************")</f>
        <v>#REF!</v>
      </c>
      <c r="C8" s="192"/>
      <c r="D8" s="192"/>
      <c r="E8" s="192"/>
      <c r="F8" s="192"/>
      <c r="G8" s="192"/>
      <c r="H8" s="192"/>
      <c r="I8" s="192"/>
      <c r="J8" s="192"/>
      <c r="K8" s="192"/>
      <c r="L8" s="192"/>
      <c r="M8" s="192"/>
      <c r="N8" s="192"/>
      <c r="O8" s="192"/>
      <c r="P8" s="192"/>
      <c r="Q8" s="192"/>
      <c r="R8" s="192"/>
      <c r="S8" s="193"/>
      <c r="T8" s="167" t="str">
        <f>履歴書!T8</f>
        <v>携帯</v>
      </c>
      <c r="U8" s="168"/>
      <c r="V8" s="169"/>
      <c r="W8" s="170" t="s">
        <v>182</v>
      </c>
      <c r="X8" s="159"/>
      <c r="Y8" s="159"/>
      <c r="Z8" s="159"/>
      <c r="AA8" s="160"/>
      <c r="AB8" s="134"/>
      <c r="AC8" s="135"/>
      <c r="AD8" s="135"/>
      <c r="AE8" s="135"/>
      <c r="AF8" s="136"/>
      <c r="AG8" s="17"/>
      <c r="AH8" s="17"/>
      <c r="AI8" s="17"/>
      <c r="AJ8" s="17"/>
    </row>
    <row r="9" spans="1:47" s="45" customFormat="1" ht="15" customHeight="1">
      <c r="A9" s="171" t="str">
        <f>履歴書!A9</f>
        <v>最寄の交通機関</v>
      </c>
      <c r="B9" s="172"/>
      <c r="C9" s="172"/>
      <c r="D9" s="173"/>
      <c r="E9" s="181">
        <f>履歴書!E9</f>
        <v>0</v>
      </c>
      <c r="F9" s="155"/>
      <c r="G9" s="155"/>
      <c r="H9" s="155"/>
      <c r="I9" s="155"/>
      <c r="J9" s="155"/>
      <c r="K9" s="155">
        <f>履歴書!K9</f>
        <v>0</v>
      </c>
      <c r="L9" s="155"/>
      <c r="M9" s="155"/>
      <c r="N9" s="155"/>
      <c r="O9" s="155"/>
      <c r="P9" s="147">
        <f>履歴書!P9</f>
        <v>0</v>
      </c>
      <c r="Q9" s="147"/>
      <c r="R9" s="26">
        <f>履歴書!R9</f>
        <v>0</v>
      </c>
      <c r="S9" s="27">
        <f>履歴書!S9</f>
        <v>0</v>
      </c>
      <c r="T9" s="171" t="str">
        <f>履歴書!T9</f>
        <v>家族への伝言</v>
      </c>
      <c r="U9" s="172"/>
      <c r="V9" s="172"/>
      <c r="W9" s="173"/>
      <c r="X9" s="146" t="str">
        <f>履歴書!X9</f>
        <v>可</v>
      </c>
      <c r="Y9" s="147"/>
      <c r="Z9" s="147"/>
      <c r="AA9" s="148"/>
      <c r="AB9" s="134"/>
      <c r="AC9" s="135"/>
      <c r="AD9" s="135"/>
      <c r="AE9" s="135"/>
      <c r="AF9" s="136"/>
      <c r="AG9" s="17"/>
      <c r="AH9" s="17"/>
      <c r="AI9" s="17"/>
      <c r="AJ9" s="17"/>
    </row>
    <row r="10" spans="1:47" s="45" customFormat="1" ht="15" customHeight="1" thickBot="1">
      <c r="A10" s="221" t="s">
        <v>17</v>
      </c>
      <c r="B10" s="222"/>
      <c r="C10" s="223"/>
      <c r="D10" s="198" t="s">
        <v>183</v>
      </c>
      <c r="E10" s="224"/>
      <c r="F10" s="224"/>
      <c r="G10" s="224"/>
      <c r="H10" s="224"/>
      <c r="I10" s="224"/>
      <c r="J10" s="224"/>
      <c r="K10" s="224"/>
      <c r="L10" s="224"/>
      <c r="M10" s="224"/>
      <c r="N10" s="221" t="s">
        <v>9</v>
      </c>
      <c r="O10" s="222"/>
      <c r="P10" s="223"/>
      <c r="Q10" s="198" t="s">
        <v>183</v>
      </c>
      <c r="R10" s="199"/>
      <c r="S10" s="199"/>
      <c r="T10" s="199"/>
      <c r="U10" s="199"/>
      <c r="V10" s="199"/>
      <c r="W10" s="199"/>
      <c r="X10" s="199"/>
      <c r="Y10" s="199"/>
      <c r="Z10" s="199"/>
      <c r="AA10" s="200"/>
      <c r="AB10" s="134"/>
      <c r="AC10" s="135"/>
      <c r="AD10" s="135"/>
      <c r="AE10" s="135"/>
      <c r="AF10" s="136"/>
      <c r="AG10" s="17"/>
      <c r="AH10" s="17"/>
      <c r="AI10" s="17"/>
      <c r="AJ10" s="17"/>
    </row>
    <row r="11" spans="1:47" s="45" customFormat="1" ht="15" customHeight="1" thickTop="1" thickBot="1">
      <c r="A11" s="156" t="str">
        <f>履歴書!A11</f>
        <v>学歴</v>
      </c>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8"/>
      <c r="AB11" s="137"/>
      <c r="AC11" s="138"/>
      <c r="AD11" s="138"/>
      <c r="AE11" s="138"/>
      <c r="AF11" s="139"/>
    </row>
    <row r="12" spans="1:47" s="45" customFormat="1" ht="15" customHeight="1" thickTop="1">
      <c r="A12" s="163" t="str">
        <f>履歴書!A12</f>
        <v>入学年月</v>
      </c>
      <c r="B12" s="141"/>
      <c r="C12" s="164"/>
      <c r="D12" s="140" t="str">
        <f>履歴書!D12</f>
        <v>卒業年月</v>
      </c>
      <c r="E12" s="141"/>
      <c r="F12" s="164"/>
      <c r="G12" s="140" t="str">
        <f>履歴書!G12</f>
        <v>学校・学部・学科名など</v>
      </c>
      <c r="H12" s="141"/>
      <c r="I12" s="141"/>
      <c r="J12" s="141"/>
      <c r="K12" s="141"/>
      <c r="L12" s="141"/>
      <c r="M12" s="141"/>
      <c r="N12" s="141"/>
      <c r="O12" s="141"/>
      <c r="P12" s="141"/>
      <c r="Q12" s="141"/>
      <c r="R12" s="141"/>
      <c r="S12" s="141"/>
      <c r="T12" s="141"/>
      <c r="U12" s="141"/>
      <c r="V12" s="141"/>
      <c r="W12" s="141"/>
      <c r="X12" s="141"/>
      <c r="Y12" s="141"/>
      <c r="Z12" s="141"/>
      <c r="AA12" s="142"/>
      <c r="AB12" s="163" t="s">
        <v>211</v>
      </c>
      <c r="AC12" s="141"/>
      <c r="AD12" s="141"/>
      <c r="AE12" s="141"/>
      <c r="AF12" s="142"/>
    </row>
    <row r="13" spans="1:47" s="45" customFormat="1" ht="15" customHeight="1">
      <c r="A13" s="201">
        <f>履歴書!A13</f>
        <v>2013</v>
      </c>
      <c r="B13" s="202"/>
      <c r="C13" s="28">
        <f>履歴書!C13</f>
        <v>12</v>
      </c>
      <c r="D13" s="130">
        <f>履歴書!D13</f>
        <v>2020</v>
      </c>
      <c r="E13" s="202"/>
      <c r="F13" s="28">
        <f>履歴書!F13</f>
        <v>2</v>
      </c>
      <c r="G13" s="143" t="str">
        <f>履歴書!G13</f>
        <v>工科大学,マグウェ卒業（電子通信）</v>
      </c>
      <c r="H13" s="144"/>
      <c r="I13" s="144"/>
      <c r="J13" s="144"/>
      <c r="K13" s="144"/>
      <c r="L13" s="144"/>
      <c r="M13" s="144"/>
      <c r="N13" s="144"/>
      <c r="O13" s="144"/>
      <c r="P13" s="144"/>
      <c r="Q13" s="144"/>
      <c r="R13" s="144"/>
      <c r="S13" s="144"/>
      <c r="T13" s="144"/>
      <c r="U13" s="144"/>
      <c r="V13" s="144"/>
      <c r="W13" s="144"/>
      <c r="X13" s="144"/>
      <c r="Y13" s="144"/>
      <c r="Z13" s="144"/>
      <c r="AA13" s="145"/>
      <c r="AB13" s="117" t="str">
        <f>履歴書!AB13</f>
        <v>アニメを見ること、歌うを聞くこと</v>
      </c>
      <c r="AC13" s="118"/>
      <c r="AD13" s="118"/>
      <c r="AE13" s="118"/>
      <c r="AF13" s="119"/>
    </row>
    <row r="14" spans="1:47" s="45" customFormat="1" ht="15" customHeight="1">
      <c r="A14" s="206" t="str">
        <f>履歴書!A14</f>
        <v/>
      </c>
      <c r="B14" s="207"/>
      <c r="C14" s="28" t="str">
        <f>履歴書!C14</f>
        <v/>
      </c>
      <c r="D14" s="208" t="str">
        <f>履歴書!D14</f>
        <v/>
      </c>
      <c r="E14" s="207"/>
      <c r="F14" s="31" t="str">
        <f>履歴書!F14</f>
        <v/>
      </c>
      <c r="G14" s="143" t="str">
        <f>履歴書!G14</f>
        <v/>
      </c>
      <c r="H14" s="144"/>
      <c r="I14" s="144"/>
      <c r="J14" s="144"/>
      <c r="K14" s="144"/>
      <c r="L14" s="144"/>
      <c r="M14" s="144"/>
      <c r="N14" s="144"/>
      <c r="O14" s="144"/>
      <c r="P14" s="144"/>
      <c r="Q14" s="144"/>
      <c r="R14" s="144"/>
      <c r="S14" s="144"/>
      <c r="T14" s="144"/>
      <c r="U14" s="144"/>
      <c r="V14" s="144"/>
      <c r="W14" s="144"/>
      <c r="X14" s="144"/>
      <c r="Y14" s="144"/>
      <c r="Z14" s="144"/>
      <c r="AA14" s="145"/>
      <c r="AB14" s="120"/>
      <c r="AC14" s="121"/>
      <c r="AD14" s="121"/>
      <c r="AE14" s="121"/>
      <c r="AF14" s="122"/>
    </row>
    <row r="15" spans="1:47" s="45" customFormat="1" ht="15" customHeight="1">
      <c r="A15" s="206" t="str">
        <f>履歴書!A15</f>
        <v/>
      </c>
      <c r="B15" s="207"/>
      <c r="C15" s="28" t="str">
        <f>履歴書!C15</f>
        <v/>
      </c>
      <c r="D15" s="208" t="str">
        <f>履歴書!D15</f>
        <v/>
      </c>
      <c r="E15" s="207"/>
      <c r="F15" s="31" t="str">
        <f>履歴書!F15</f>
        <v/>
      </c>
      <c r="G15" s="143" t="str">
        <f>履歴書!G15</f>
        <v/>
      </c>
      <c r="H15" s="144"/>
      <c r="I15" s="144"/>
      <c r="J15" s="144"/>
      <c r="K15" s="144"/>
      <c r="L15" s="144"/>
      <c r="M15" s="144"/>
      <c r="N15" s="144"/>
      <c r="O15" s="144"/>
      <c r="P15" s="144"/>
      <c r="Q15" s="144"/>
      <c r="R15" s="144"/>
      <c r="S15" s="144"/>
      <c r="T15" s="144"/>
      <c r="U15" s="144"/>
      <c r="V15" s="144"/>
      <c r="W15" s="144"/>
      <c r="X15" s="144"/>
      <c r="Y15" s="144"/>
      <c r="Z15" s="144"/>
      <c r="AA15" s="145"/>
      <c r="AB15" s="120"/>
      <c r="AC15" s="121"/>
      <c r="AD15" s="121"/>
      <c r="AE15" s="121"/>
      <c r="AF15" s="122"/>
    </row>
    <row r="16" spans="1:47" s="45" customFormat="1" ht="15" customHeight="1">
      <c r="A16" s="206" t="str">
        <f>履歴書!A16</f>
        <v/>
      </c>
      <c r="B16" s="207"/>
      <c r="C16" s="28" t="str">
        <f>履歴書!C16</f>
        <v/>
      </c>
      <c r="D16" s="208" t="str">
        <f>履歴書!D16</f>
        <v/>
      </c>
      <c r="E16" s="207"/>
      <c r="F16" s="31" t="str">
        <f>履歴書!F16</f>
        <v/>
      </c>
      <c r="G16" s="143" t="str">
        <f>履歴書!G16</f>
        <v/>
      </c>
      <c r="H16" s="144"/>
      <c r="I16" s="144"/>
      <c r="J16" s="144"/>
      <c r="K16" s="144"/>
      <c r="L16" s="144"/>
      <c r="M16" s="144"/>
      <c r="N16" s="144"/>
      <c r="O16" s="144"/>
      <c r="P16" s="144"/>
      <c r="Q16" s="144"/>
      <c r="R16" s="144"/>
      <c r="S16" s="144"/>
      <c r="T16" s="144"/>
      <c r="U16" s="144"/>
      <c r="V16" s="144"/>
      <c r="W16" s="144"/>
      <c r="X16" s="144"/>
      <c r="Y16" s="144"/>
      <c r="Z16" s="144"/>
      <c r="AA16" s="145"/>
      <c r="AB16" s="120"/>
      <c r="AC16" s="121"/>
      <c r="AD16" s="121"/>
      <c r="AE16" s="121"/>
      <c r="AF16" s="122"/>
    </row>
    <row r="17" spans="1:47" ht="15" customHeight="1">
      <c r="A17" s="215" t="str">
        <f>履歴書!A17</f>
        <v>備考（その他）</v>
      </c>
      <c r="B17" s="216"/>
      <c r="C17" s="216"/>
      <c r="D17" s="216"/>
      <c r="E17" s="217"/>
      <c r="F17" s="209" t="str">
        <f>履歴書!F17</f>
        <v/>
      </c>
      <c r="G17" s="210"/>
      <c r="H17" s="210"/>
      <c r="I17" s="210"/>
      <c r="J17" s="210"/>
      <c r="K17" s="210"/>
      <c r="L17" s="210"/>
      <c r="M17" s="210"/>
      <c r="N17" s="210"/>
      <c r="O17" s="210"/>
      <c r="P17" s="210"/>
      <c r="Q17" s="210"/>
      <c r="R17" s="210"/>
      <c r="S17" s="210"/>
      <c r="T17" s="210"/>
      <c r="U17" s="210"/>
      <c r="V17" s="210"/>
      <c r="W17" s="210"/>
      <c r="X17" s="210"/>
      <c r="Y17" s="210"/>
      <c r="Z17" s="210"/>
      <c r="AA17" s="211"/>
      <c r="AB17" s="120"/>
      <c r="AC17" s="121"/>
      <c r="AD17" s="121"/>
      <c r="AE17" s="121"/>
      <c r="AF17" s="122"/>
    </row>
    <row r="18" spans="1:47" ht="15" customHeight="1" thickBot="1">
      <c r="A18" s="218"/>
      <c r="B18" s="219"/>
      <c r="C18" s="219"/>
      <c r="D18" s="219"/>
      <c r="E18" s="220"/>
      <c r="F18" s="212"/>
      <c r="G18" s="213"/>
      <c r="H18" s="213"/>
      <c r="I18" s="213"/>
      <c r="J18" s="213"/>
      <c r="K18" s="213"/>
      <c r="L18" s="213"/>
      <c r="M18" s="213"/>
      <c r="N18" s="213"/>
      <c r="O18" s="213"/>
      <c r="P18" s="213"/>
      <c r="Q18" s="213"/>
      <c r="R18" s="213"/>
      <c r="S18" s="213"/>
      <c r="T18" s="213"/>
      <c r="U18" s="213"/>
      <c r="V18" s="213"/>
      <c r="W18" s="213"/>
      <c r="X18" s="213"/>
      <c r="Y18" s="213"/>
      <c r="Z18" s="213"/>
      <c r="AA18" s="214"/>
      <c r="AB18" s="203"/>
      <c r="AC18" s="204"/>
      <c r="AD18" s="204"/>
      <c r="AE18" s="204"/>
      <c r="AF18" s="205"/>
    </row>
    <row r="19" spans="1:47" ht="15" customHeight="1" thickTop="1">
      <c r="A19" s="225" t="str">
        <f>履歴書!A19</f>
        <v>免許・資格等</v>
      </c>
      <c r="B19" s="226"/>
      <c r="C19" s="226"/>
      <c r="D19" s="226"/>
      <c r="E19" s="226"/>
      <c r="F19" s="226"/>
      <c r="G19" s="226"/>
      <c r="H19" s="226"/>
      <c r="I19" s="226"/>
      <c r="J19" s="226"/>
      <c r="K19" s="226"/>
      <c r="L19" s="226"/>
      <c r="M19" s="226"/>
      <c r="N19" s="226"/>
      <c r="O19" s="226"/>
      <c r="P19" s="226"/>
      <c r="Q19" s="225" t="str">
        <f>履歴書!Q19</f>
        <v>語学スキル</v>
      </c>
      <c r="R19" s="226"/>
      <c r="S19" s="226"/>
      <c r="T19" s="226"/>
      <c r="U19" s="226"/>
      <c r="V19" s="226"/>
      <c r="W19" s="226"/>
      <c r="X19" s="226"/>
      <c r="Y19" s="226"/>
      <c r="Z19" s="226"/>
      <c r="AA19" s="226"/>
      <c r="AB19" s="226"/>
      <c r="AC19" s="226"/>
      <c r="AD19" s="226"/>
      <c r="AE19" s="226"/>
      <c r="AF19" s="227"/>
    </row>
    <row r="20" spans="1:47" ht="15" customHeight="1">
      <c r="A20" s="228" t="str">
        <f>履歴書!A20</f>
        <v>取得年月</v>
      </c>
      <c r="B20" s="229"/>
      <c r="C20" s="229"/>
      <c r="D20" s="230" t="str">
        <f>履歴書!D20</f>
        <v>名称</v>
      </c>
      <c r="E20" s="229"/>
      <c r="F20" s="229"/>
      <c r="G20" s="229"/>
      <c r="H20" s="229"/>
      <c r="I20" s="229"/>
      <c r="J20" s="229"/>
      <c r="K20" s="229"/>
      <c r="L20" s="229"/>
      <c r="M20" s="229"/>
      <c r="N20" s="229"/>
      <c r="O20" s="229"/>
      <c r="P20" s="231"/>
      <c r="Q20" s="232" t="str">
        <f>履歴書!Q20</f>
        <v>英語</v>
      </c>
      <c r="R20" s="234" t="str">
        <f>履歴書!R20</f>
        <v>ビジネスでの利用経験</v>
      </c>
      <c r="S20" s="234"/>
      <c r="T20" s="234"/>
      <c r="U20" s="234"/>
      <c r="V20" s="234"/>
      <c r="W20" s="234"/>
      <c r="X20" s="235"/>
      <c r="Y20" s="195" t="str">
        <f>履歴書!Y20</f>
        <v/>
      </c>
      <c r="Z20" s="153"/>
      <c r="AA20" s="32" t="str">
        <f>履歴書!AA20</f>
        <v>年</v>
      </c>
      <c r="AB20" s="140" t="str">
        <f>履歴書!AB20</f>
        <v>TOEIC</v>
      </c>
      <c r="AC20" s="164"/>
      <c r="AD20" s="195" t="str">
        <f>履歴書!AD20</f>
        <v/>
      </c>
      <c r="AE20" s="153"/>
      <c r="AF20" s="33" t="str">
        <f>履歴書!AF20</f>
        <v>点</v>
      </c>
    </row>
    <row r="21" spans="1:47" ht="15" customHeight="1">
      <c r="A21" s="129">
        <f>履歴書!A21</f>
        <v>2022</v>
      </c>
      <c r="B21" s="130"/>
      <c r="C21" s="34">
        <f>履歴書!C21</f>
        <v>12</v>
      </c>
      <c r="D21" s="126" t="str">
        <f>履歴書!D21</f>
        <v>日本語能力試験N4合格(JLPT)</v>
      </c>
      <c r="E21" s="127"/>
      <c r="F21" s="127"/>
      <c r="G21" s="127"/>
      <c r="H21" s="127"/>
      <c r="I21" s="127"/>
      <c r="J21" s="127"/>
      <c r="K21" s="127"/>
      <c r="L21" s="127"/>
      <c r="M21" s="127"/>
      <c r="N21" s="127"/>
      <c r="O21" s="127"/>
      <c r="P21" s="128"/>
      <c r="Q21" s="232"/>
      <c r="R21" s="229" t="str">
        <f>履歴書!R21</f>
        <v>TOEFL(P)</v>
      </c>
      <c r="S21" s="242"/>
      <c r="T21" s="194" t="str">
        <f>履歴書!T21</f>
        <v/>
      </c>
      <c r="U21" s="194"/>
      <c r="V21" s="29" t="str">
        <f>履歴書!V21</f>
        <v>点</v>
      </c>
      <c r="W21" s="230" t="str">
        <f>履歴書!W21</f>
        <v>TOEFL(C)</v>
      </c>
      <c r="X21" s="242"/>
      <c r="Y21" s="194" t="str">
        <f>履歴書!Y21</f>
        <v/>
      </c>
      <c r="Z21" s="194"/>
      <c r="AA21" s="29" t="str">
        <f>履歴書!AA21</f>
        <v>点</v>
      </c>
      <c r="AB21" s="230" t="str">
        <f>履歴書!AB21</f>
        <v>TOEFL(i)</v>
      </c>
      <c r="AC21" s="242"/>
      <c r="AD21" s="194" t="str">
        <f>履歴書!AD21</f>
        <v/>
      </c>
      <c r="AE21" s="194"/>
      <c r="AF21" s="30" t="str">
        <f>履歴書!AF21</f>
        <v>点</v>
      </c>
      <c r="AK21" s="17"/>
      <c r="AL21" s="17"/>
      <c r="AM21" s="17"/>
      <c r="AN21" s="17"/>
      <c r="AO21" s="17"/>
      <c r="AP21" s="17"/>
      <c r="AQ21" s="17"/>
      <c r="AR21" s="17"/>
      <c r="AS21" s="17"/>
      <c r="AT21" s="17"/>
      <c r="AU21" s="17"/>
    </row>
    <row r="22" spans="1:47" ht="15" customHeight="1">
      <c r="A22" s="129">
        <f>履歴書!A22</f>
        <v>2024</v>
      </c>
      <c r="B22" s="130"/>
      <c r="C22" s="34">
        <f>履歴書!C22</f>
        <v>2</v>
      </c>
      <c r="D22" s="126" t="str">
        <f>履歴書!D22</f>
        <v>日本語能力試験3Q合格(NAT Test)</v>
      </c>
      <c r="E22" s="127"/>
      <c r="F22" s="127"/>
      <c r="G22" s="127"/>
      <c r="H22" s="127"/>
      <c r="I22" s="127"/>
      <c r="J22" s="127"/>
      <c r="K22" s="127"/>
      <c r="L22" s="127"/>
      <c r="M22" s="127"/>
      <c r="N22" s="127"/>
      <c r="O22" s="127"/>
      <c r="P22" s="128"/>
      <c r="Q22" s="232"/>
      <c r="R22" s="236" t="str">
        <f>履歴書!R22</f>
        <v>文章・マニュアル読解</v>
      </c>
      <c r="S22" s="237"/>
      <c r="T22" s="237"/>
      <c r="U22" s="237"/>
      <c r="V22" s="238"/>
      <c r="W22" s="239" t="str">
        <f>履歴書!W22</f>
        <v/>
      </c>
      <c r="X22" s="240"/>
      <c r="Y22" s="243"/>
      <c r="Z22" s="236" t="str">
        <f>履歴書!Z22</f>
        <v>電話での会話</v>
      </c>
      <c r="AA22" s="237"/>
      <c r="AB22" s="237"/>
      <c r="AC22" s="238"/>
      <c r="AD22" s="239" t="str">
        <f>履歴書!AD22</f>
        <v/>
      </c>
      <c r="AE22" s="240"/>
      <c r="AF22" s="241"/>
      <c r="AK22" s="17"/>
      <c r="AL22" s="17"/>
      <c r="AM22" s="17"/>
      <c r="AN22" s="17"/>
      <c r="AO22" s="17"/>
      <c r="AP22" s="17"/>
      <c r="AQ22" s="17"/>
      <c r="AR22" s="17"/>
      <c r="AS22" s="17"/>
      <c r="AT22" s="17"/>
      <c r="AU22" s="17"/>
    </row>
    <row r="23" spans="1:47" ht="15" customHeight="1">
      <c r="A23" s="129">
        <f>履歴書!A23</f>
        <v>0</v>
      </c>
      <c r="B23" s="130"/>
      <c r="C23" s="34">
        <f>履歴書!C23</f>
        <v>0</v>
      </c>
      <c r="D23" s="126">
        <f>履歴書!D23</f>
        <v>0</v>
      </c>
      <c r="E23" s="127"/>
      <c r="F23" s="127"/>
      <c r="G23" s="127"/>
      <c r="H23" s="127"/>
      <c r="I23" s="127"/>
      <c r="J23" s="127"/>
      <c r="K23" s="127"/>
      <c r="L23" s="127"/>
      <c r="M23" s="127"/>
      <c r="N23" s="127"/>
      <c r="O23" s="127"/>
      <c r="P23" s="128"/>
      <c r="Q23" s="232"/>
      <c r="R23" s="230" t="str">
        <f>履歴書!R23</f>
        <v>英語での商談・交渉</v>
      </c>
      <c r="S23" s="229"/>
      <c r="T23" s="229"/>
      <c r="U23" s="229"/>
      <c r="V23" s="242"/>
      <c r="W23" s="244" t="str">
        <f>履歴書!W23</f>
        <v/>
      </c>
      <c r="X23" s="194"/>
      <c r="Y23" s="130"/>
      <c r="Z23" s="230" t="str">
        <f>履歴書!Z23</f>
        <v>英語での会議</v>
      </c>
      <c r="AA23" s="229"/>
      <c r="AB23" s="229"/>
      <c r="AC23" s="242"/>
      <c r="AD23" s="244" t="str">
        <f>履歴書!AD23</f>
        <v/>
      </c>
      <c r="AE23" s="194"/>
      <c r="AF23" s="245"/>
      <c r="AK23" s="17"/>
      <c r="AL23" s="17"/>
      <c r="AM23" s="17"/>
      <c r="AN23" s="17"/>
      <c r="AO23" s="17"/>
      <c r="AP23" s="17"/>
      <c r="AQ23" s="17"/>
      <c r="AR23" s="17"/>
      <c r="AS23" s="17"/>
      <c r="AT23" s="17"/>
      <c r="AU23" s="17"/>
    </row>
    <row r="24" spans="1:47" ht="15" customHeight="1">
      <c r="A24" s="129">
        <f>履歴書!A24</f>
        <v>0</v>
      </c>
      <c r="B24" s="130"/>
      <c r="C24" s="34">
        <f>履歴書!C24</f>
        <v>0</v>
      </c>
      <c r="D24" s="126">
        <f>履歴書!D24</f>
        <v>0</v>
      </c>
      <c r="E24" s="127"/>
      <c r="F24" s="127"/>
      <c r="G24" s="127"/>
      <c r="H24" s="127"/>
      <c r="I24" s="127"/>
      <c r="J24" s="127"/>
      <c r="K24" s="127"/>
      <c r="L24" s="127"/>
      <c r="M24" s="127"/>
      <c r="N24" s="127"/>
      <c r="O24" s="127"/>
      <c r="P24" s="128"/>
      <c r="Q24" s="232"/>
      <c r="R24" s="230" t="str">
        <f>履歴書!R24</f>
        <v>e-mailでのやりとり</v>
      </c>
      <c r="S24" s="229"/>
      <c r="T24" s="229"/>
      <c r="U24" s="229"/>
      <c r="V24" s="242"/>
      <c r="W24" s="244" t="str">
        <f>履歴書!W24</f>
        <v/>
      </c>
      <c r="X24" s="194"/>
      <c r="Y24" s="130"/>
      <c r="Z24" s="230" t="str">
        <f>履歴書!Z24</f>
        <v>海外滞在</v>
      </c>
      <c r="AA24" s="229"/>
      <c r="AB24" s="229"/>
      <c r="AC24" s="242"/>
      <c r="AD24" s="244" t="str">
        <f>履歴書!AD24</f>
        <v/>
      </c>
      <c r="AE24" s="194"/>
      <c r="AF24" s="245"/>
      <c r="AK24" s="17"/>
      <c r="AL24" s="17"/>
      <c r="AM24" s="17"/>
      <c r="AN24" s="17"/>
      <c r="AO24" s="17"/>
      <c r="AP24" s="17"/>
      <c r="AQ24" s="17"/>
      <c r="AR24" s="17"/>
      <c r="AS24" s="17"/>
      <c r="AT24" s="17"/>
      <c r="AU24" s="17"/>
    </row>
    <row r="25" spans="1:47" ht="15" customHeight="1">
      <c r="A25" s="129" t="str">
        <f>履歴書!A25</f>
        <v/>
      </c>
      <c r="B25" s="130"/>
      <c r="C25" s="34" t="str">
        <f>履歴書!C25</f>
        <v/>
      </c>
      <c r="D25" s="126" t="str">
        <f>履歴書!D25</f>
        <v/>
      </c>
      <c r="E25" s="127"/>
      <c r="F25" s="127"/>
      <c r="G25" s="127"/>
      <c r="H25" s="127"/>
      <c r="I25" s="127"/>
      <c r="J25" s="127"/>
      <c r="K25" s="127"/>
      <c r="L25" s="127"/>
      <c r="M25" s="127"/>
      <c r="N25" s="127"/>
      <c r="O25" s="127"/>
      <c r="P25" s="128"/>
      <c r="Q25" s="233"/>
      <c r="R25" s="230" t="str">
        <f>履歴書!R25</f>
        <v>翻訳</v>
      </c>
      <c r="S25" s="229"/>
      <c r="T25" s="229"/>
      <c r="U25" s="229"/>
      <c r="V25" s="242"/>
      <c r="W25" s="244" t="str">
        <f>履歴書!W25</f>
        <v/>
      </c>
      <c r="X25" s="194"/>
      <c r="Y25" s="130"/>
      <c r="Z25" s="230" t="str">
        <f>履歴書!Z25</f>
        <v>通訳</v>
      </c>
      <c r="AA25" s="229"/>
      <c r="AB25" s="229"/>
      <c r="AC25" s="242"/>
      <c r="AD25" s="244" t="str">
        <f>履歴書!AD25</f>
        <v/>
      </c>
      <c r="AE25" s="194"/>
      <c r="AF25" s="245"/>
      <c r="AK25" s="17"/>
      <c r="AL25" s="17"/>
      <c r="AM25" s="17"/>
      <c r="AN25" s="17"/>
      <c r="AO25" s="17"/>
      <c r="AP25" s="17"/>
      <c r="AQ25" s="17"/>
      <c r="AR25" s="17"/>
      <c r="AS25" s="17"/>
      <c r="AT25" s="17"/>
      <c r="AU25" s="17"/>
    </row>
    <row r="26" spans="1:47" ht="15" customHeight="1">
      <c r="A26" s="267" t="str">
        <f>履歴書!A26</f>
        <v>備考
（その他）</v>
      </c>
      <c r="B26" s="216"/>
      <c r="C26" s="217"/>
      <c r="D26" s="268" t="str">
        <f>履歴書!D26</f>
        <v/>
      </c>
      <c r="E26" s="269"/>
      <c r="F26" s="269"/>
      <c r="G26" s="269"/>
      <c r="H26" s="269"/>
      <c r="I26" s="269"/>
      <c r="J26" s="269"/>
      <c r="K26" s="270"/>
      <c r="L26" s="259" t="str">
        <f>履歴書!L26</f>
        <v>普通自動車
免許</v>
      </c>
      <c r="M26" s="216"/>
      <c r="N26" s="217"/>
      <c r="O26" s="184" t="str">
        <f>履歴書!O26</f>
        <v>無し</v>
      </c>
      <c r="P26" s="189"/>
      <c r="Q26" s="246" t="str">
        <f>履歴書!Q26</f>
        <v>その他の
語学スキル</v>
      </c>
      <c r="R26" s="247"/>
      <c r="S26" s="248"/>
      <c r="T26" s="261" t="str">
        <f>履歴書!T26</f>
        <v/>
      </c>
      <c r="U26" s="262"/>
      <c r="V26" s="262"/>
      <c r="W26" s="262"/>
      <c r="X26" s="262"/>
      <c r="Y26" s="262"/>
      <c r="Z26" s="262"/>
      <c r="AA26" s="262"/>
      <c r="AB26" s="262"/>
      <c r="AC26" s="262"/>
      <c r="AD26" s="262"/>
      <c r="AE26" s="262"/>
      <c r="AF26" s="263"/>
      <c r="AK26" s="17"/>
      <c r="AL26" s="17"/>
      <c r="AM26" s="17"/>
      <c r="AN26" s="17"/>
      <c r="AO26" s="17"/>
      <c r="AP26" s="17"/>
      <c r="AQ26" s="17"/>
      <c r="AR26" s="17"/>
      <c r="AS26" s="17"/>
      <c r="AT26" s="17"/>
      <c r="AU26" s="17"/>
    </row>
    <row r="27" spans="1:47" ht="15" customHeight="1" thickBot="1">
      <c r="A27" s="218"/>
      <c r="B27" s="219"/>
      <c r="C27" s="220"/>
      <c r="D27" s="271"/>
      <c r="E27" s="272"/>
      <c r="F27" s="272"/>
      <c r="G27" s="272"/>
      <c r="H27" s="272"/>
      <c r="I27" s="272"/>
      <c r="J27" s="272"/>
      <c r="K27" s="273"/>
      <c r="L27" s="260"/>
      <c r="M27" s="219"/>
      <c r="N27" s="220"/>
      <c r="O27" s="340"/>
      <c r="P27" s="139"/>
      <c r="Q27" s="249"/>
      <c r="R27" s="250"/>
      <c r="S27" s="251"/>
      <c r="T27" s="264"/>
      <c r="U27" s="265"/>
      <c r="V27" s="265"/>
      <c r="W27" s="265"/>
      <c r="X27" s="265"/>
      <c r="Y27" s="265"/>
      <c r="Z27" s="265"/>
      <c r="AA27" s="265"/>
      <c r="AB27" s="265"/>
      <c r="AC27" s="265"/>
      <c r="AD27" s="265"/>
      <c r="AE27" s="265"/>
      <c r="AF27" s="266"/>
      <c r="AK27" s="17"/>
      <c r="AL27" s="17"/>
      <c r="AM27" s="17"/>
      <c r="AN27" s="17"/>
      <c r="AO27" s="17"/>
      <c r="AP27" s="17"/>
      <c r="AQ27" s="17"/>
      <c r="AR27" s="17"/>
      <c r="AS27" s="17"/>
      <c r="AT27" s="17"/>
      <c r="AU27" s="17"/>
    </row>
    <row r="28" spans="1:47" ht="15" customHeight="1" thickTop="1">
      <c r="A28" s="276" t="str">
        <f>履歴書!A28</f>
        <v>希望条件</v>
      </c>
      <c r="B28" s="277"/>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8"/>
      <c r="AK28" s="17"/>
      <c r="AL28" s="17"/>
      <c r="AM28" s="17"/>
      <c r="AN28" s="17"/>
      <c r="AO28" s="17"/>
      <c r="AP28" s="17"/>
      <c r="AQ28" s="17"/>
      <c r="AR28" s="17"/>
      <c r="AS28" s="17"/>
      <c r="AT28" s="17"/>
      <c r="AU28" s="17"/>
    </row>
    <row r="29" spans="1:47" ht="15" customHeight="1">
      <c r="A29" s="228" t="str">
        <f>履歴書!A29</f>
        <v>希望年収
※手取り年収ではなく総支給額を記載</v>
      </c>
      <c r="B29" s="229"/>
      <c r="C29" s="229"/>
      <c r="D29" s="229"/>
      <c r="E29" s="229"/>
      <c r="F29" s="229"/>
      <c r="G29" s="229"/>
      <c r="H29" s="229"/>
      <c r="I29" s="229"/>
      <c r="J29" s="229"/>
      <c r="K29" s="229"/>
      <c r="L29" s="230" t="str">
        <f>履歴書!L29</f>
        <v>希望勤務地</v>
      </c>
      <c r="M29" s="229"/>
      <c r="N29" s="229"/>
      <c r="O29" s="229"/>
      <c r="P29" s="229"/>
      <c r="Q29" s="229"/>
      <c r="R29" s="229"/>
      <c r="S29" s="229"/>
      <c r="T29" s="229"/>
      <c r="U29" s="229"/>
      <c r="V29" s="242"/>
      <c r="W29" s="346" t="str">
        <f>履歴書!W29</f>
        <v>その他希望条件</v>
      </c>
      <c r="X29" s="347"/>
      <c r="Y29" s="347"/>
      <c r="Z29" s="347"/>
      <c r="AA29" s="347"/>
      <c r="AB29" s="347"/>
      <c r="AC29" s="347"/>
      <c r="AD29" s="347"/>
      <c r="AE29" s="347"/>
      <c r="AF29" s="348"/>
      <c r="AK29" s="17"/>
      <c r="AL29" s="17"/>
      <c r="AM29" s="17"/>
      <c r="AN29" s="17"/>
      <c r="AO29" s="17"/>
      <c r="AP29" s="17"/>
      <c r="AQ29" s="17"/>
      <c r="AR29" s="17"/>
      <c r="AS29" s="17"/>
      <c r="AT29" s="17"/>
      <c r="AU29" s="17"/>
    </row>
    <row r="30" spans="1:47" ht="15" customHeight="1">
      <c r="A30" s="325">
        <f>履歴書!A31</f>
        <v>0</v>
      </c>
      <c r="B30" s="326"/>
      <c r="C30" s="326"/>
      <c r="D30" s="326"/>
      <c r="E30" s="326"/>
      <c r="F30" s="326"/>
      <c r="G30" s="326"/>
      <c r="H30" s="326"/>
      <c r="I30" s="326"/>
      <c r="J30" s="326"/>
      <c r="K30" s="327"/>
      <c r="L30" s="244">
        <f>履歴書!L31</f>
        <v>0</v>
      </c>
      <c r="M30" s="194"/>
      <c r="N30" s="194"/>
      <c r="O30" s="194"/>
      <c r="P30" s="194"/>
      <c r="Q30" s="194"/>
      <c r="R30" s="194"/>
      <c r="S30" s="194"/>
      <c r="T30" s="194"/>
      <c r="U30" s="194"/>
      <c r="V30" s="130"/>
      <c r="W30" s="261" t="str">
        <f>履歴書!W31</f>
        <v/>
      </c>
      <c r="X30" s="262"/>
      <c r="Y30" s="262"/>
      <c r="Z30" s="262"/>
      <c r="AA30" s="262"/>
      <c r="AB30" s="262"/>
      <c r="AC30" s="262"/>
      <c r="AD30" s="262"/>
      <c r="AE30" s="262"/>
      <c r="AF30" s="263"/>
      <c r="AK30" s="17"/>
      <c r="AL30" s="17"/>
      <c r="AM30" s="17"/>
      <c r="AN30" s="17"/>
      <c r="AO30" s="17"/>
      <c r="AP30" s="17"/>
      <c r="AQ30" s="17"/>
      <c r="AR30" s="17"/>
      <c r="AS30" s="17"/>
      <c r="AT30" s="17"/>
      <c r="AU30" s="17"/>
    </row>
    <row r="31" spans="1:47" ht="15" customHeight="1" thickBot="1">
      <c r="A31" s="328">
        <f>履歴書!A32</f>
        <v>0</v>
      </c>
      <c r="B31" s="329"/>
      <c r="C31" s="329"/>
      <c r="D31" s="329"/>
      <c r="E31" s="329"/>
      <c r="F31" s="329"/>
      <c r="G31" s="329"/>
      <c r="H31" s="329"/>
      <c r="I31" s="329"/>
      <c r="J31" s="329"/>
      <c r="K31" s="330"/>
      <c r="L31" s="331" t="str">
        <f>履歴書!L32</f>
        <v>転居を伴う転勤の可否</v>
      </c>
      <c r="M31" s="332"/>
      <c r="N31" s="332"/>
      <c r="O31" s="332"/>
      <c r="P31" s="333"/>
      <c r="Q31" s="283">
        <f>履歴書!Q32</f>
        <v>0</v>
      </c>
      <c r="R31" s="284"/>
      <c r="S31" s="284"/>
      <c r="T31" s="284"/>
      <c r="U31" s="284"/>
      <c r="V31" s="285"/>
      <c r="W31" s="264"/>
      <c r="X31" s="265"/>
      <c r="Y31" s="265"/>
      <c r="Z31" s="265"/>
      <c r="AA31" s="265"/>
      <c r="AB31" s="265"/>
      <c r="AC31" s="265"/>
      <c r="AD31" s="265"/>
      <c r="AE31" s="265"/>
      <c r="AF31" s="266"/>
      <c r="AK31" s="17"/>
      <c r="AL31" s="17"/>
      <c r="AM31" s="17"/>
      <c r="AN31" s="17"/>
      <c r="AO31" s="17"/>
      <c r="AP31" s="17"/>
      <c r="AQ31" s="17"/>
      <c r="AR31" s="17"/>
      <c r="AS31" s="17"/>
      <c r="AT31" s="17"/>
      <c r="AU31" s="17"/>
    </row>
    <row r="32" spans="1:47" ht="15" customHeight="1" thickTop="1">
      <c r="A32" s="156" t="str">
        <f>履歴書!A33</f>
        <v>職歴</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8"/>
      <c r="AK32" s="17"/>
      <c r="AL32" s="17"/>
      <c r="AM32" s="17"/>
      <c r="AN32" s="17"/>
      <c r="AO32" s="17"/>
      <c r="AP32" s="17"/>
      <c r="AQ32" s="17"/>
      <c r="AR32" s="17"/>
      <c r="AS32" s="17"/>
      <c r="AT32" s="17"/>
      <c r="AU32" s="17"/>
    </row>
    <row r="33" spans="1:54" s="45" customFormat="1" ht="15" customHeight="1">
      <c r="A33" s="252" t="str">
        <f>履歴書!A34</f>
        <v>現在の就業状況</v>
      </c>
      <c r="B33" s="253"/>
      <c r="C33" s="253"/>
      <c r="D33" s="253"/>
      <c r="E33" s="170" t="str">
        <f>履歴書!E34</f>
        <v>現職中</v>
      </c>
      <c r="F33" s="159"/>
      <c r="G33" s="159"/>
      <c r="H33" s="159"/>
      <c r="I33" s="254"/>
      <c r="J33" s="255" t="str">
        <f>履歴書!J34</f>
        <v>経験社数</v>
      </c>
      <c r="K33" s="256"/>
      <c r="L33" s="256"/>
      <c r="M33" s="257">
        <f>履歴書!M34</f>
        <v>2</v>
      </c>
      <c r="N33" s="257"/>
      <c r="O33" s="258"/>
      <c r="P33" s="35" t="str">
        <f>履歴書!P34</f>
        <v>社</v>
      </c>
      <c r="Q33" s="36" t="str">
        <f>履歴書!Q34</f>
        <v>直近の3社を記載※4社目以降がある場合は職務経歴書に記載致します。</v>
      </c>
      <c r="R33" s="37"/>
      <c r="S33" s="37"/>
      <c r="T33" s="37"/>
      <c r="U33" s="37"/>
      <c r="V33" s="37"/>
      <c r="W33" s="37"/>
      <c r="X33" s="37"/>
      <c r="Y33" s="37"/>
      <c r="Z33" s="37"/>
      <c r="AA33" s="37"/>
      <c r="AB33" s="37"/>
      <c r="AC33" s="37"/>
      <c r="AD33" s="37"/>
      <c r="AE33" s="37"/>
      <c r="AF33" s="38"/>
      <c r="AG33" s="17"/>
      <c r="AH33" s="17"/>
      <c r="AI33" s="17"/>
      <c r="AJ33" s="17"/>
      <c r="AK33" s="17"/>
      <c r="AL33" s="17"/>
      <c r="AM33" s="17"/>
      <c r="AN33" s="17"/>
      <c r="AO33" s="17"/>
      <c r="AP33" s="17"/>
      <c r="AQ33" s="17"/>
      <c r="AR33" s="17"/>
      <c r="AS33" s="17"/>
      <c r="AT33" s="17"/>
      <c r="AU33" s="17"/>
      <c r="AV33" s="17"/>
      <c r="AW33" s="17"/>
      <c r="AX33" s="17"/>
      <c r="AY33" s="17"/>
      <c r="AZ33" s="17"/>
      <c r="BA33" s="17"/>
      <c r="BB33" s="17"/>
    </row>
    <row r="34" spans="1:54" s="45" customFormat="1" ht="15" customHeight="1">
      <c r="A34" s="298" t="str">
        <f>履歴書!A35</f>
        <v>社名</v>
      </c>
      <c r="B34" s="299"/>
      <c r="C34" s="343" t="str">
        <f>履歴書!C35</f>
        <v xml:space="preserve">株式会社ブリストック  </v>
      </c>
      <c r="D34" s="280"/>
      <c r="E34" s="280"/>
      <c r="F34" s="280"/>
      <c r="G34" s="280"/>
      <c r="H34" s="280"/>
      <c r="I34" s="280"/>
      <c r="J34" s="280"/>
      <c r="K34" s="280"/>
      <c r="L34" s="281"/>
      <c r="M34" s="343" t="str">
        <f>履歴書!M35</f>
        <v>岡山東和製造所</v>
      </c>
      <c r="N34" s="280"/>
      <c r="O34" s="280"/>
      <c r="P34" s="280"/>
      <c r="Q34" s="280"/>
      <c r="R34" s="280"/>
      <c r="S34" s="280"/>
      <c r="T34" s="280"/>
      <c r="U34" s="280"/>
      <c r="V34" s="281"/>
      <c r="W34" s="279">
        <f>履歴書!W35</f>
        <v>0</v>
      </c>
      <c r="X34" s="280"/>
      <c r="Y34" s="280"/>
      <c r="Z34" s="280"/>
      <c r="AA34" s="280"/>
      <c r="AB34" s="280"/>
      <c r="AC34" s="280"/>
      <c r="AD34" s="280"/>
      <c r="AE34" s="280"/>
      <c r="AF34" s="281"/>
      <c r="AG34" s="17"/>
      <c r="AH34" s="17"/>
      <c r="AI34" s="17"/>
      <c r="AJ34" s="17"/>
    </row>
    <row r="35" spans="1:54" s="45" customFormat="1" ht="15" customHeight="1">
      <c r="A35" s="163"/>
      <c r="B35" s="164"/>
      <c r="C35" s="143"/>
      <c r="D35" s="144"/>
      <c r="E35" s="144"/>
      <c r="F35" s="144"/>
      <c r="G35" s="144"/>
      <c r="H35" s="144"/>
      <c r="I35" s="144"/>
      <c r="J35" s="144"/>
      <c r="K35" s="144"/>
      <c r="L35" s="145"/>
      <c r="M35" s="143"/>
      <c r="N35" s="144"/>
      <c r="O35" s="144"/>
      <c r="P35" s="144"/>
      <c r="Q35" s="144"/>
      <c r="R35" s="144"/>
      <c r="S35" s="144"/>
      <c r="T35" s="144"/>
      <c r="U35" s="144"/>
      <c r="V35" s="145"/>
      <c r="W35" s="282"/>
      <c r="X35" s="144"/>
      <c r="Y35" s="144"/>
      <c r="Z35" s="144"/>
      <c r="AA35" s="144"/>
      <c r="AB35" s="144"/>
      <c r="AC35" s="144"/>
      <c r="AD35" s="144"/>
      <c r="AE35" s="144"/>
      <c r="AF35" s="145"/>
      <c r="AG35" s="17"/>
      <c r="AH35" s="17"/>
      <c r="AI35" s="17"/>
      <c r="AJ35" s="17"/>
    </row>
    <row r="36" spans="1:54" s="45" customFormat="1" ht="15" customHeight="1">
      <c r="A36" s="267" t="str">
        <f>履歴書!A37</f>
        <v>事業
内容</v>
      </c>
      <c r="B36" s="217"/>
      <c r="C36" s="268" t="str">
        <f>履歴書!C37</f>
        <v>ソフトウェアエンジニア</v>
      </c>
      <c r="D36" s="269"/>
      <c r="E36" s="269"/>
      <c r="F36" s="269"/>
      <c r="G36" s="269"/>
      <c r="H36" s="269"/>
      <c r="I36" s="270"/>
      <c r="J36" s="230" t="str">
        <f>履歴書!J37</f>
        <v>従業員数</v>
      </c>
      <c r="K36" s="229"/>
      <c r="L36" s="231"/>
      <c r="M36" s="268" t="str">
        <f>履歴書!M37</f>
        <v>ジュニアエンジニア</v>
      </c>
      <c r="N36" s="269"/>
      <c r="O36" s="269"/>
      <c r="P36" s="269"/>
      <c r="Q36" s="269"/>
      <c r="R36" s="269"/>
      <c r="S36" s="270"/>
      <c r="T36" s="230" t="str">
        <f>履歴書!T37</f>
        <v>従業員数</v>
      </c>
      <c r="U36" s="229"/>
      <c r="V36" s="231"/>
      <c r="W36" s="290">
        <f>履歴書!W37</f>
        <v>0</v>
      </c>
      <c r="X36" s="269"/>
      <c r="Y36" s="269"/>
      <c r="Z36" s="269"/>
      <c r="AA36" s="269"/>
      <c r="AB36" s="269"/>
      <c r="AC36" s="270"/>
      <c r="AD36" s="230" t="str">
        <f>履歴書!AD37</f>
        <v>従業員数</v>
      </c>
      <c r="AE36" s="229"/>
      <c r="AF36" s="231"/>
      <c r="AG36" s="17"/>
      <c r="AH36" s="17"/>
      <c r="AI36" s="17"/>
      <c r="AJ36" s="17"/>
    </row>
    <row r="37" spans="1:54" s="45" customFormat="1" ht="15" customHeight="1">
      <c r="A37" s="163"/>
      <c r="B37" s="164"/>
      <c r="C37" s="287"/>
      <c r="D37" s="288"/>
      <c r="E37" s="288"/>
      <c r="F37" s="288"/>
      <c r="G37" s="288"/>
      <c r="H37" s="288"/>
      <c r="I37" s="289"/>
      <c r="J37" s="244">
        <f>履歴書!J38</f>
        <v>20</v>
      </c>
      <c r="K37" s="194"/>
      <c r="L37" s="33" t="str">
        <f>履歴書!L38</f>
        <v>名</v>
      </c>
      <c r="M37" s="287"/>
      <c r="N37" s="288"/>
      <c r="O37" s="288"/>
      <c r="P37" s="288"/>
      <c r="Q37" s="288"/>
      <c r="R37" s="288"/>
      <c r="S37" s="289"/>
      <c r="T37" s="244">
        <f>履歴書!T38</f>
        <v>17</v>
      </c>
      <c r="U37" s="194"/>
      <c r="V37" s="33" t="str">
        <f>履歴書!V38</f>
        <v>名</v>
      </c>
      <c r="W37" s="291"/>
      <c r="X37" s="288"/>
      <c r="Y37" s="288"/>
      <c r="Z37" s="288"/>
      <c r="AA37" s="288"/>
      <c r="AB37" s="288"/>
      <c r="AC37" s="289"/>
      <c r="AD37" s="244">
        <f>履歴書!AD38</f>
        <v>0</v>
      </c>
      <c r="AE37" s="194"/>
      <c r="AF37" s="33">
        <f>履歴書!AF38</f>
        <v>0</v>
      </c>
      <c r="AG37" s="17"/>
      <c r="AH37" s="17"/>
      <c r="AI37" s="17"/>
      <c r="AJ37" s="17"/>
    </row>
    <row r="38" spans="1:54" s="45" customFormat="1" ht="15" customHeight="1">
      <c r="A38" s="267" t="str">
        <f>履歴書!A39</f>
        <v>勤務
期間</v>
      </c>
      <c r="B38" s="217"/>
      <c r="C38" s="286" t="str">
        <f>履歴書!C39</f>
        <v>2021年8月</v>
      </c>
      <c r="D38" s="162"/>
      <c r="E38" s="162"/>
      <c r="F38" s="162"/>
      <c r="G38" s="185" t="str">
        <f>履歴書!G39</f>
        <v>～</v>
      </c>
      <c r="H38" s="185"/>
      <c r="I38" s="274" t="str">
        <f>履歴書!I39</f>
        <v>2024年2月</v>
      </c>
      <c r="J38" s="274"/>
      <c r="K38" s="274"/>
      <c r="L38" s="275"/>
      <c r="M38" s="286" t="str">
        <f>履歴書!M39</f>
        <v>2024年11月</v>
      </c>
      <c r="N38" s="162"/>
      <c r="O38" s="162"/>
      <c r="P38" s="162"/>
      <c r="Q38" s="185" t="str">
        <f>履歴書!Q39</f>
        <v>～</v>
      </c>
      <c r="R38" s="185"/>
      <c r="S38" s="274" t="str">
        <f>履歴書!S39</f>
        <v>現在</v>
      </c>
      <c r="T38" s="274"/>
      <c r="U38" s="274"/>
      <c r="V38" s="275"/>
      <c r="W38" s="286">
        <f>履歴書!W39</f>
        <v>0</v>
      </c>
      <c r="X38" s="162"/>
      <c r="Y38" s="162"/>
      <c r="Z38" s="162"/>
      <c r="AA38" s="185">
        <f>履歴書!AA39</f>
        <v>0</v>
      </c>
      <c r="AB38" s="185"/>
      <c r="AC38" s="274">
        <f>履歴書!AC39</f>
        <v>0</v>
      </c>
      <c r="AD38" s="274"/>
      <c r="AE38" s="274"/>
      <c r="AF38" s="275"/>
      <c r="AG38" s="17"/>
      <c r="AH38" s="17"/>
      <c r="AI38" s="17"/>
      <c r="AJ38" s="17"/>
    </row>
    <row r="39" spans="1:54" s="45" customFormat="1" ht="15" customHeight="1">
      <c r="A39" s="163"/>
      <c r="B39" s="164"/>
      <c r="C39" s="49"/>
      <c r="D39" s="50"/>
      <c r="E39" s="44" t="str">
        <f>履歴書!E40</f>
        <v>（</v>
      </c>
      <c r="F39" s="44">
        <f>履歴書!F40</f>
        <v>2</v>
      </c>
      <c r="G39" s="44" t="str">
        <f>履歴書!G40</f>
        <v>年</v>
      </c>
      <c r="H39" s="44">
        <f>履歴書!H40</f>
        <v>6</v>
      </c>
      <c r="I39" s="144" t="str">
        <f>履歴書!I40</f>
        <v>ヶ月）</v>
      </c>
      <c r="J39" s="144"/>
      <c r="K39" s="51"/>
      <c r="L39" s="33"/>
      <c r="M39" s="52"/>
      <c r="N39" s="50"/>
      <c r="O39" s="44">
        <f>履歴書!O40</f>
        <v>0</v>
      </c>
      <c r="P39" s="44">
        <f>履歴書!P40</f>
        <v>0</v>
      </c>
      <c r="Q39" s="44">
        <f>履歴書!Q40</f>
        <v>0</v>
      </c>
      <c r="R39" s="44">
        <f>履歴書!R40</f>
        <v>0</v>
      </c>
      <c r="S39" s="144">
        <f>履歴書!S40</f>
        <v>0</v>
      </c>
      <c r="T39" s="144"/>
      <c r="U39" s="51"/>
      <c r="V39" s="33"/>
      <c r="W39" s="52"/>
      <c r="X39" s="50"/>
      <c r="Y39" s="44">
        <f>履歴書!Y40</f>
        <v>0</v>
      </c>
      <c r="Z39" s="44">
        <f>履歴書!Z40</f>
        <v>0</v>
      </c>
      <c r="AA39" s="44">
        <f>履歴書!AA40</f>
        <v>0</v>
      </c>
      <c r="AB39" s="44">
        <f>履歴書!AB40</f>
        <v>0</v>
      </c>
      <c r="AC39" s="144">
        <f>履歴書!AC40</f>
        <v>0</v>
      </c>
      <c r="AD39" s="144"/>
      <c r="AE39" s="51"/>
      <c r="AF39" s="33"/>
      <c r="AG39" s="17"/>
      <c r="AH39" s="17"/>
      <c r="AI39" s="17"/>
      <c r="AJ39" s="17"/>
    </row>
    <row r="40" spans="1:54" s="45" customFormat="1" ht="15" customHeight="1">
      <c r="A40" s="318" t="str">
        <f>履歴書!A41</f>
        <v>主な仕事内容・役職</v>
      </c>
      <c r="B40" s="319"/>
      <c r="C40" s="305" t="str">
        <f>履歴書!C41</f>
        <v xml:space="preserve">設計書作成
プログラム製造、コード解析、バグ修正
バックエンド開発とかWEBフロントエンド開発
試験実施
サーバーにデプロイ、サーバーサーバーのメンテナンス
</v>
      </c>
      <c r="D40" s="306"/>
      <c r="E40" s="306"/>
      <c r="F40" s="306"/>
      <c r="G40" s="306"/>
      <c r="H40" s="306"/>
      <c r="I40" s="306"/>
      <c r="J40" s="306"/>
      <c r="K40" s="306"/>
      <c r="L40" s="307"/>
      <c r="M40" s="305" t="str">
        <f>履歴書!M41</f>
        <v>NC機械のチャッキング
材料の切断
材料の確認</v>
      </c>
      <c r="N40" s="306"/>
      <c r="O40" s="306"/>
      <c r="P40" s="306"/>
      <c r="Q40" s="306"/>
      <c r="R40" s="306"/>
      <c r="S40" s="306"/>
      <c r="T40" s="306"/>
      <c r="U40" s="306"/>
      <c r="V40" s="307"/>
      <c r="W40" s="305">
        <f>履歴書!W41</f>
        <v>0</v>
      </c>
      <c r="X40" s="306"/>
      <c r="Y40" s="306"/>
      <c r="Z40" s="306"/>
      <c r="AA40" s="306"/>
      <c r="AB40" s="306"/>
      <c r="AC40" s="306"/>
      <c r="AD40" s="306"/>
      <c r="AE40" s="306"/>
      <c r="AF40" s="307"/>
      <c r="AG40" s="17"/>
      <c r="AH40" s="17"/>
      <c r="AI40" s="17"/>
      <c r="AJ40" s="17"/>
    </row>
    <row r="41" spans="1:54" s="45" customFormat="1" ht="15" customHeight="1">
      <c r="A41" s="320"/>
      <c r="B41" s="321"/>
      <c r="C41" s="308"/>
      <c r="D41" s="309"/>
      <c r="E41" s="309"/>
      <c r="F41" s="309"/>
      <c r="G41" s="309"/>
      <c r="H41" s="309"/>
      <c r="I41" s="309"/>
      <c r="J41" s="309"/>
      <c r="K41" s="309"/>
      <c r="L41" s="310"/>
      <c r="M41" s="308"/>
      <c r="N41" s="309"/>
      <c r="O41" s="309"/>
      <c r="P41" s="309"/>
      <c r="Q41" s="309"/>
      <c r="R41" s="309"/>
      <c r="S41" s="309"/>
      <c r="T41" s="309"/>
      <c r="U41" s="309"/>
      <c r="V41" s="310"/>
      <c r="W41" s="308"/>
      <c r="X41" s="309"/>
      <c r="Y41" s="309"/>
      <c r="Z41" s="309"/>
      <c r="AA41" s="309"/>
      <c r="AB41" s="309"/>
      <c r="AC41" s="309"/>
      <c r="AD41" s="309"/>
      <c r="AE41" s="309"/>
      <c r="AF41" s="310"/>
      <c r="AG41" s="17"/>
      <c r="AH41" s="17"/>
      <c r="AI41" s="17"/>
      <c r="AJ41" s="17"/>
    </row>
    <row r="42" spans="1:54" s="45" customFormat="1" ht="15" customHeight="1">
      <c r="A42" s="320"/>
      <c r="B42" s="321"/>
      <c r="C42" s="308"/>
      <c r="D42" s="309"/>
      <c r="E42" s="309"/>
      <c r="F42" s="309"/>
      <c r="G42" s="309"/>
      <c r="H42" s="309"/>
      <c r="I42" s="309"/>
      <c r="J42" s="309"/>
      <c r="K42" s="309"/>
      <c r="L42" s="310"/>
      <c r="M42" s="308"/>
      <c r="N42" s="309"/>
      <c r="O42" s="309"/>
      <c r="P42" s="309"/>
      <c r="Q42" s="309"/>
      <c r="R42" s="309"/>
      <c r="S42" s="309"/>
      <c r="T42" s="309"/>
      <c r="U42" s="309"/>
      <c r="V42" s="310"/>
      <c r="W42" s="308"/>
      <c r="X42" s="309"/>
      <c r="Y42" s="309"/>
      <c r="Z42" s="309"/>
      <c r="AA42" s="309"/>
      <c r="AB42" s="309"/>
      <c r="AC42" s="309"/>
      <c r="AD42" s="309"/>
      <c r="AE42" s="309"/>
      <c r="AF42" s="310"/>
      <c r="AG42" s="17"/>
      <c r="AH42" s="17"/>
      <c r="AI42" s="17"/>
      <c r="AJ42" s="17"/>
    </row>
    <row r="43" spans="1:54" ht="15" customHeight="1">
      <c r="A43" s="320"/>
      <c r="B43" s="321"/>
      <c r="C43" s="308"/>
      <c r="D43" s="309"/>
      <c r="E43" s="309"/>
      <c r="F43" s="309"/>
      <c r="G43" s="309"/>
      <c r="H43" s="309"/>
      <c r="I43" s="309"/>
      <c r="J43" s="309"/>
      <c r="K43" s="309"/>
      <c r="L43" s="310"/>
      <c r="M43" s="308"/>
      <c r="N43" s="309"/>
      <c r="O43" s="309"/>
      <c r="P43" s="309"/>
      <c r="Q43" s="309"/>
      <c r="R43" s="309"/>
      <c r="S43" s="309"/>
      <c r="T43" s="309"/>
      <c r="U43" s="309"/>
      <c r="V43" s="310"/>
      <c r="W43" s="308"/>
      <c r="X43" s="309"/>
      <c r="Y43" s="309"/>
      <c r="Z43" s="309"/>
      <c r="AA43" s="309"/>
      <c r="AB43" s="309"/>
      <c r="AC43" s="309"/>
      <c r="AD43" s="309"/>
      <c r="AE43" s="309"/>
      <c r="AF43" s="310"/>
      <c r="AK43" s="17"/>
      <c r="AL43" s="17"/>
      <c r="AM43" s="17"/>
      <c r="AN43" s="17"/>
      <c r="AO43" s="17"/>
      <c r="AP43" s="17"/>
      <c r="AQ43" s="17"/>
      <c r="AR43" s="17"/>
      <c r="AS43" s="17"/>
      <c r="AT43" s="17"/>
      <c r="AU43" s="17"/>
    </row>
    <row r="44" spans="1:54" ht="15" customHeight="1">
      <c r="A44" s="320"/>
      <c r="B44" s="321"/>
      <c r="C44" s="308"/>
      <c r="D44" s="309"/>
      <c r="E44" s="309"/>
      <c r="F44" s="309"/>
      <c r="G44" s="309"/>
      <c r="H44" s="309"/>
      <c r="I44" s="309"/>
      <c r="J44" s="309"/>
      <c r="K44" s="309"/>
      <c r="L44" s="310"/>
      <c r="M44" s="308"/>
      <c r="N44" s="309"/>
      <c r="O44" s="309"/>
      <c r="P44" s="309"/>
      <c r="Q44" s="309"/>
      <c r="R44" s="309"/>
      <c r="S44" s="309"/>
      <c r="T44" s="309"/>
      <c r="U44" s="309"/>
      <c r="V44" s="310"/>
      <c r="W44" s="308"/>
      <c r="X44" s="309"/>
      <c r="Y44" s="309"/>
      <c r="Z44" s="309"/>
      <c r="AA44" s="309"/>
      <c r="AB44" s="309"/>
      <c r="AC44" s="309"/>
      <c r="AD44" s="309"/>
      <c r="AE44" s="309"/>
      <c r="AF44" s="310"/>
      <c r="AK44" s="17"/>
      <c r="AL44" s="17"/>
      <c r="AM44" s="17"/>
      <c r="AN44" s="17"/>
      <c r="AO44" s="17"/>
      <c r="AP44" s="17"/>
      <c r="AQ44" s="17"/>
      <c r="AR44" s="17"/>
      <c r="AS44" s="17"/>
      <c r="AT44" s="17"/>
      <c r="AU44" s="17"/>
    </row>
    <row r="45" spans="1:54" ht="15" customHeight="1">
      <c r="A45" s="320"/>
      <c r="B45" s="321"/>
      <c r="C45" s="308"/>
      <c r="D45" s="309"/>
      <c r="E45" s="309"/>
      <c r="F45" s="309"/>
      <c r="G45" s="309"/>
      <c r="H45" s="309"/>
      <c r="I45" s="309"/>
      <c r="J45" s="309"/>
      <c r="K45" s="309"/>
      <c r="L45" s="310"/>
      <c r="M45" s="308"/>
      <c r="N45" s="309"/>
      <c r="O45" s="309"/>
      <c r="P45" s="309"/>
      <c r="Q45" s="309"/>
      <c r="R45" s="309"/>
      <c r="S45" s="309"/>
      <c r="T45" s="309"/>
      <c r="U45" s="309"/>
      <c r="V45" s="310"/>
      <c r="W45" s="308"/>
      <c r="X45" s="309"/>
      <c r="Y45" s="309"/>
      <c r="Z45" s="309"/>
      <c r="AA45" s="309"/>
      <c r="AB45" s="309"/>
      <c r="AC45" s="309"/>
      <c r="AD45" s="309"/>
      <c r="AE45" s="309"/>
      <c r="AF45" s="310"/>
      <c r="AK45" s="17"/>
      <c r="AL45" s="17"/>
      <c r="AM45" s="17"/>
      <c r="AN45" s="17"/>
      <c r="AO45" s="17"/>
      <c r="AP45" s="17"/>
      <c r="AQ45" s="17"/>
      <c r="AR45" s="17"/>
      <c r="AS45" s="17"/>
      <c r="AT45" s="17"/>
      <c r="AU45" s="17"/>
    </row>
    <row r="46" spans="1:54" ht="15" customHeight="1">
      <c r="A46" s="320"/>
      <c r="B46" s="321"/>
      <c r="C46" s="308"/>
      <c r="D46" s="309"/>
      <c r="E46" s="309"/>
      <c r="F46" s="309"/>
      <c r="G46" s="309"/>
      <c r="H46" s="309"/>
      <c r="I46" s="309"/>
      <c r="J46" s="309"/>
      <c r="K46" s="309"/>
      <c r="L46" s="310"/>
      <c r="M46" s="308"/>
      <c r="N46" s="309"/>
      <c r="O46" s="309"/>
      <c r="P46" s="309"/>
      <c r="Q46" s="309"/>
      <c r="R46" s="309"/>
      <c r="S46" s="309"/>
      <c r="T46" s="309"/>
      <c r="U46" s="309"/>
      <c r="V46" s="310"/>
      <c r="W46" s="308"/>
      <c r="X46" s="309"/>
      <c r="Y46" s="309"/>
      <c r="Z46" s="309"/>
      <c r="AA46" s="309"/>
      <c r="AB46" s="309"/>
      <c r="AC46" s="309"/>
      <c r="AD46" s="309"/>
      <c r="AE46" s="309"/>
      <c r="AF46" s="310"/>
      <c r="AK46" s="17"/>
      <c r="AL46" s="17"/>
      <c r="AM46" s="17"/>
      <c r="AN46" s="17"/>
      <c r="AO46" s="17"/>
      <c r="AP46" s="17"/>
      <c r="AQ46" s="17"/>
      <c r="AR46" s="17"/>
      <c r="AS46" s="17"/>
      <c r="AT46" s="17"/>
      <c r="AU46" s="17"/>
    </row>
    <row r="47" spans="1:54" ht="15" customHeight="1">
      <c r="A47" s="320"/>
      <c r="B47" s="321"/>
      <c r="C47" s="308"/>
      <c r="D47" s="309"/>
      <c r="E47" s="309"/>
      <c r="F47" s="309"/>
      <c r="G47" s="309"/>
      <c r="H47" s="309"/>
      <c r="I47" s="309"/>
      <c r="J47" s="309"/>
      <c r="K47" s="309"/>
      <c r="L47" s="310"/>
      <c r="M47" s="308"/>
      <c r="N47" s="309"/>
      <c r="O47" s="309"/>
      <c r="P47" s="309"/>
      <c r="Q47" s="309"/>
      <c r="R47" s="309"/>
      <c r="S47" s="309"/>
      <c r="T47" s="309"/>
      <c r="U47" s="309"/>
      <c r="V47" s="310"/>
      <c r="W47" s="308"/>
      <c r="X47" s="309"/>
      <c r="Y47" s="309"/>
      <c r="Z47" s="309"/>
      <c r="AA47" s="309"/>
      <c r="AB47" s="309"/>
      <c r="AC47" s="309"/>
      <c r="AD47" s="309"/>
      <c r="AE47" s="309"/>
      <c r="AF47" s="310"/>
      <c r="AK47" s="17"/>
      <c r="AL47" s="17"/>
      <c r="AM47" s="17"/>
      <c r="AN47" s="17"/>
      <c r="AO47" s="17"/>
      <c r="AP47" s="17"/>
      <c r="AQ47" s="17"/>
      <c r="AR47" s="17"/>
      <c r="AS47" s="17"/>
      <c r="AT47" s="17"/>
      <c r="AU47" s="17"/>
    </row>
    <row r="48" spans="1:54" ht="15" customHeight="1">
      <c r="A48" s="320"/>
      <c r="B48" s="321"/>
      <c r="C48" s="308"/>
      <c r="D48" s="309"/>
      <c r="E48" s="309"/>
      <c r="F48" s="309"/>
      <c r="G48" s="309"/>
      <c r="H48" s="309"/>
      <c r="I48" s="309"/>
      <c r="J48" s="309"/>
      <c r="K48" s="309"/>
      <c r="L48" s="310"/>
      <c r="M48" s="308"/>
      <c r="N48" s="309"/>
      <c r="O48" s="309"/>
      <c r="P48" s="309"/>
      <c r="Q48" s="309"/>
      <c r="R48" s="309"/>
      <c r="S48" s="309"/>
      <c r="T48" s="309"/>
      <c r="U48" s="309"/>
      <c r="V48" s="310"/>
      <c r="W48" s="308"/>
      <c r="X48" s="309"/>
      <c r="Y48" s="309"/>
      <c r="Z48" s="309"/>
      <c r="AA48" s="309"/>
      <c r="AB48" s="309"/>
      <c r="AC48" s="309"/>
      <c r="AD48" s="309"/>
      <c r="AE48" s="309"/>
      <c r="AF48" s="310"/>
      <c r="AK48" s="17"/>
      <c r="AL48" s="17"/>
      <c r="AM48" s="17"/>
      <c r="AN48" s="17"/>
      <c r="AO48" s="17"/>
      <c r="AP48" s="17"/>
      <c r="AQ48" s="17"/>
      <c r="AR48" s="17"/>
      <c r="AS48" s="17"/>
      <c r="AT48" s="17"/>
      <c r="AU48" s="17"/>
    </row>
    <row r="49" spans="1:43" s="17" customFormat="1" ht="15" customHeight="1">
      <c r="A49" s="320"/>
      <c r="B49" s="321"/>
      <c r="C49" s="308"/>
      <c r="D49" s="309"/>
      <c r="E49" s="309"/>
      <c r="F49" s="309"/>
      <c r="G49" s="309"/>
      <c r="H49" s="309"/>
      <c r="I49" s="309"/>
      <c r="J49" s="309"/>
      <c r="K49" s="309"/>
      <c r="L49" s="310"/>
      <c r="M49" s="308"/>
      <c r="N49" s="309"/>
      <c r="O49" s="309"/>
      <c r="P49" s="309"/>
      <c r="Q49" s="309"/>
      <c r="R49" s="309"/>
      <c r="S49" s="309"/>
      <c r="T49" s="309"/>
      <c r="U49" s="309"/>
      <c r="V49" s="310"/>
      <c r="W49" s="308"/>
      <c r="X49" s="309"/>
      <c r="Y49" s="309"/>
      <c r="Z49" s="309"/>
      <c r="AA49" s="309"/>
      <c r="AB49" s="309"/>
      <c r="AC49" s="309"/>
      <c r="AD49" s="309"/>
      <c r="AE49" s="309"/>
      <c r="AF49" s="310"/>
    </row>
    <row r="50" spans="1:43" s="17" customFormat="1" ht="15" customHeight="1">
      <c r="A50" s="320"/>
      <c r="B50" s="321"/>
      <c r="C50" s="308"/>
      <c r="D50" s="309"/>
      <c r="E50" s="309"/>
      <c r="F50" s="309"/>
      <c r="G50" s="309"/>
      <c r="H50" s="309"/>
      <c r="I50" s="309"/>
      <c r="J50" s="309"/>
      <c r="K50" s="309"/>
      <c r="L50" s="310"/>
      <c r="M50" s="308"/>
      <c r="N50" s="309"/>
      <c r="O50" s="309"/>
      <c r="P50" s="309"/>
      <c r="Q50" s="309"/>
      <c r="R50" s="309"/>
      <c r="S50" s="309"/>
      <c r="T50" s="309"/>
      <c r="U50" s="309"/>
      <c r="V50" s="310"/>
      <c r="W50" s="308"/>
      <c r="X50" s="309"/>
      <c r="Y50" s="309"/>
      <c r="Z50" s="309"/>
      <c r="AA50" s="309"/>
      <c r="AB50" s="309"/>
      <c r="AC50" s="309"/>
      <c r="AD50" s="309"/>
      <c r="AE50" s="309"/>
      <c r="AF50" s="310"/>
    </row>
    <row r="51" spans="1:43" s="17" customFormat="1" ht="15" customHeight="1">
      <c r="A51" s="320"/>
      <c r="B51" s="321"/>
      <c r="C51" s="308"/>
      <c r="D51" s="309"/>
      <c r="E51" s="309"/>
      <c r="F51" s="309"/>
      <c r="G51" s="309"/>
      <c r="H51" s="309"/>
      <c r="I51" s="309"/>
      <c r="J51" s="309"/>
      <c r="K51" s="309"/>
      <c r="L51" s="310"/>
      <c r="M51" s="308"/>
      <c r="N51" s="309"/>
      <c r="O51" s="309"/>
      <c r="P51" s="309"/>
      <c r="Q51" s="309"/>
      <c r="R51" s="309"/>
      <c r="S51" s="309"/>
      <c r="T51" s="309"/>
      <c r="U51" s="309"/>
      <c r="V51" s="310"/>
      <c r="W51" s="308"/>
      <c r="X51" s="309"/>
      <c r="Y51" s="309"/>
      <c r="Z51" s="309"/>
      <c r="AA51" s="309"/>
      <c r="AB51" s="309"/>
      <c r="AC51" s="309"/>
      <c r="AD51" s="309"/>
      <c r="AE51" s="309"/>
      <c r="AF51" s="310"/>
    </row>
    <row r="52" spans="1:43" s="17" customFormat="1" ht="15" customHeight="1">
      <c r="A52" s="320"/>
      <c r="B52" s="321"/>
      <c r="C52" s="308"/>
      <c r="D52" s="309"/>
      <c r="E52" s="309"/>
      <c r="F52" s="309"/>
      <c r="G52" s="309"/>
      <c r="H52" s="309"/>
      <c r="I52" s="309"/>
      <c r="J52" s="309"/>
      <c r="K52" s="309"/>
      <c r="L52" s="310"/>
      <c r="M52" s="308"/>
      <c r="N52" s="309"/>
      <c r="O52" s="309"/>
      <c r="P52" s="309"/>
      <c r="Q52" s="309"/>
      <c r="R52" s="309"/>
      <c r="S52" s="309"/>
      <c r="T52" s="309"/>
      <c r="U52" s="309"/>
      <c r="V52" s="310"/>
      <c r="W52" s="308"/>
      <c r="X52" s="309"/>
      <c r="Y52" s="309"/>
      <c r="Z52" s="309"/>
      <c r="AA52" s="309"/>
      <c r="AB52" s="309"/>
      <c r="AC52" s="309"/>
      <c r="AD52" s="309"/>
      <c r="AE52" s="309"/>
      <c r="AF52" s="310"/>
    </row>
    <row r="53" spans="1:43" s="17" customFormat="1" ht="15" customHeight="1">
      <c r="A53" s="322"/>
      <c r="B53" s="323"/>
      <c r="C53" s="311"/>
      <c r="D53" s="312"/>
      <c r="E53" s="312"/>
      <c r="F53" s="312"/>
      <c r="G53" s="312"/>
      <c r="H53" s="312"/>
      <c r="I53" s="312"/>
      <c r="J53" s="312"/>
      <c r="K53" s="312"/>
      <c r="L53" s="313"/>
      <c r="M53" s="311"/>
      <c r="N53" s="312"/>
      <c r="O53" s="312"/>
      <c r="P53" s="312"/>
      <c r="Q53" s="312"/>
      <c r="R53" s="312"/>
      <c r="S53" s="312"/>
      <c r="T53" s="312"/>
      <c r="U53" s="312"/>
      <c r="V53" s="313"/>
      <c r="W53" s="311"/>
      <c r="X53" s="312"/>
      <c r="Y53" s="312"/>
      <c r="Z53" s="312"/>
      <c r="AA53" s="312"/>
      <c r="AB53" s="312"/>
      <c r="AC53" s="312"/>
      <c r="AD53" s="312"/>
      <c r="AE53" s="312"/>
      <c r="AF53" s="313"/>
    </row>
    <row r="54" spans="1:43" s="17" customFormat="1" ht="15" customHeight="1">
      <c r="A54" s="267" t="str">
        <f>履歴書!A54</f>
        <v>雇用
形態</v>
      </c>
      <c r="B54" s="217"/>
      <c r="C54" s="184" t="str">
        <f>履歴書!C54</f>
        <v>正社員</v>
      </c>
      <c r="D54" s="185"/>
      <c r="E54" s="185"/>
      <c r="F54" s="185"/>
      <c r="G54" s="185"/>
      <c r="H54" s="185"/>
      <c r="I54" s="185"/>
      <c r="J54" s="185"/>
      <c r="K54" s="185"/>
      <c r="L54" s="189"/>
      <c r="M54" s="342" t="str">
        <f>履歴書!M54</f>
        <v>正社員</v>
      </c>
      <c r="N54" s="185"/>
      <c r="O54" s="185"/>
      <c r="P54" s="185"/>
      <c r="Q54" s="185"/>
      <c r="R54" s="185"/>
      <c r="S54" s="186"/>
      <c r="T54" s="230" t="str">
        <f>履歴書!T54</f>
        <v>年収</v>
      </c>
      <c r="U54" s="229"/>
      <c r="V54" s="231"/>
      <c r="W54" s="184">
        <f>履歴書!W54</f>
        <v>0</v>
      </c>
      <c r="X54" s="185"/>
      <c r="Y54" s="185"/>
      <c r="Z54" s="185"/>
      <c r="AA54" s="185"/>
      <c r="AB54" s="185"/>
      <c r="AC54" s="186"/>
      <c r="AD54" s="230" t="str">
        <f>履歴書!AD54</f>
        <v>年収</v>
      </c>
      <c r="AE54" s="229"/>
      <c r="AF54" s="231"/>
    </row>
    <row r="55" spans="1:43" s="17" customFormat="1" ht="15" customHeight="1" thickBot="1">
      <c r="A55" s="163"/>
      <c r="B55" s="164"/>
      <c r="C55" s="195"/>
      <c r="D55" s="153"/>
      <c r="E55" s="153"/>
      <c r="F55" s="153"/>
      <c r="G55" s="153"/>
      <c r="H55" s="153"/>
      <c r="I55" s="153"/>
      <c r="J55" s="153"/>
      <c r="K55" s="153"/>
      <c r="L55" s="154"/>
      <c r="M55" s="137"/>
      <c r="N55" s="138"/>
      <c r="O55" s="138"/>
      <c r="P55" s="138"/>
      <c r="Q55" s="138"/>
      <c r="R55" s="138"/>
      <c r="S55" s="341"/>
      <c r="T55" s="283">
        <f>履歴書!T55</f>
        <v>246</v>
      </c>
      <c r="U55" s="284"/>
      <c r="V55" s="39" t="str">
        <f>履歴書!V55</f>
        <v>万</v>
      </c>
      <c r="W55" s="340"/>
      <c r="X55" s="138"/>
      <c r="Y55" s="138"/>
      <c r="Z55" s="138"/>
      <c r="AA55" s="138"/>
      <c r="AB55" s="138"/>
      <c r="AC55" s="341"/>
      <c r="AD55" s="283" t="str">
        <f>履歴書!AD55</f>
        <v/>
      </c>
      <c r="AE55" s="284"/>
      <c r="AF55" s="39" t="str">
        <f>履歴書!AF55</f>
        <v>万</v>
      </c>
    </row>
    <row r="56" spans="1:43" s="17" customFormat="1" ht="15" customHeight="1" thickTop="1">
      <c r="A56" s="314" t="str">
        <f>履歴書!A56</f>
        <v xml:space="preserve">現職または　
直近就業企業の給与
※手取り年収ではなく総支給額を記載
※月収・年収に各種手当を含む
</v>
      </c>
      <c r="B56" s="315"/>
      <c r="C56" s="315"/>
      <c r="D56" s="315"/>
      <c r="E56" s="315"/>
      <c r="F56" s="301" t="str">
        <f>履歴書!F56</f>
        <v>月収</v>
      </c>
      <c r="G56" s="301"/>
      <c r="H56" s="301"/>
      <c r="I56" s="202">
        <f>履歴書!I56</f>
        <v>0</v>
      </c>
      <c r="J56" s="202"/>
      <c r="K56" s="202"/>
      <c r="L56" s="40" t="str">
        <f>履歴書!L56</f>
        <v>万</v>
      </c>
      <c r="M56" s="156" t="str">
        <f>履歴書!M56</f>
        <v>その他特記事項（転職理由や転職にあたっての条件等）</v>
      </c>
      <c r="N56" s="157"/>
      <c r="O56" s="157"/>
      <c r="P56" s="157"/>
      <c r="Q56" s="157"/>
      <c r="R56" s="157"/>
      <c r="S56" s="157"/>
      <c r="T56" s="157"/>
      <c r="U56" s="157"/>
      <c r="V56" s="157"/>
      <c r="W56" s="157"/>
      <c r="X56" s="157"/>
      <c r="Y56" s="157"/>
      <c r="Z56" s="157"/>
      <c r="AA56" s="157"/>
      <c r="AB56" s="157"/>
      <c r="AC56" s="157"/>
      <c r="AD56" s="157"/>
      <c r="AE56" s="157"/>
      <c r="AF56" s="158"/>
      <c r="AN56" s="334"/>
      <c r="AO56" s="335"/>
      <c r="AP56" s="335"/>
      <c r="AQ56" s="336"/>
    </row>
    <row r="57" spans="1:43" s="17" customFormat="1" ht="15" customHeight="1">
      <c r="A57" s="314"/>
      <c r="B57" s="315"/>
      <c r="C57" s="315"/>
      <c r="D57" s="315"/>
      <c r="E57" s="315"/>
      <c r="F57" s="301" t="str">
        <f>履歴書!F57</f>
        <v>年間賞与</v>
      </c>
      <c r="G57" s="301"/>
      <c r="H57" s="301"/>
      <c r="I57" s="202">
        <f>履歴書!I57</f>
        <v>0</v>
      </c>
      <c r="J57" s="202"/>
      <c r="K57" s="202"/>
      <c r="L57" s="40" t="str">
        <f>履歴書!L57</f>
        <v>万</v>
      </c>
      <c r="M57" s="117" t="str">
        <f>履歴書!M57</f>
        <v>私の出身国ミャンマーでは現在、情勢が不安定で、男性が国外に出るのがとても難しくなっています。私は早く日本に来たいと思っていたため、早く働ける工場の仕事を選びました。
現在はミャンマー人が2人だけおり、日本語での会話や生活を通して、日本語能力も少しずつ上達しています。工場での仕事では機械の操作や報連相など、日本の仕事の進め方を学ぶことができ、とても良い経験になりました。
しかし、私は元々IT、特にWeb開発に興味があり、前職でもプログラマーとして2年半以上働いていました。自分のスキルや経験を活かしながら、もっと成長できる仕事に挑戦したいと考えるようになり、転職を希望しております。興味のある仕事であれば、時間も早く感じ、より前向きに取り組めると感じています。</v>
      </c>
      <c r="N57" s="118"/>
      <c r="O57" s="118"/>
      <c r="P57" s="118"/>
      <c r="Q57" s="118"/>
      <c r="R57" s="118"/>
      <c r="S57" s="118"/>
      <c r="T57" s="118"/>
      <c r="U57" s="118"/>
      <c r="V57" s="118"/>
      <c r="W57" s="118"/>
      <c r="X57" s="118"/>
      <c r="Y57" s="118"/>
      <c r="Z57" s="118"/>
      <c r="AA57" s="118"/>
      <c r="AB57" s="118"/>
      <c r="AC57" s="118"/>
      <c r="AD57" s="118"/>
      <c r="AE57" s="118"/>
      <c r="AF57" s="119"/>
    </row>
    <row r="58" spans="1:43" ht="15" customHeight="1">
      <c r="A58" s="314"/>
      <c r="B58" s="315"/>
      <c r="C58" s="315"/>
      <c r="D58" s="315"/>
      <c r="E58" s="315"/>
      <c r="F58" s="303" t="str">
        <f>履歴書!F58</f>
        <v>年収</v>
      </c>
      <c r="G58" s="303"/>
      <c r="H58" s="303"/>
      <c r="I58" s="304">
        <f>履歴書!I58</f>
        <v>0</v>
      </c>
      <c r="J58" s="304"/>
      <c r="K58" s="304"/>
      <c r="L58" s="41" t="str">
        <f>履歴書!L58</f>
        <v>万</v>
      </c>
      <c r="M58" s="120"/>
      <c r="N58" s="121"/>
      <c r="O58" s="121"/>
      <c r="P58" s="121"/>
      <c r="Q58" s="121"/>
      <c r="R58" s="121"/>
      <c r="S58" s="121"/>
      <c r="T58" s="121"/>
      <c r="U58" s="121"/>
      <c r="V58" s="121"/>
      <c r="W58" s="121"/>
      <c r="X58" s="121"/>
      <c r="Y58" s="121"/>
      <c r="Z58" s="121"/>
      <c r="AA58" s="121"/>
      <c r="AB58" s="121"/>
      <c r="AC58" s="121"/>
      <c r="AD58" s="121"/>
      <c r="AE58" s="121"/>
      <c r="AF58" s="122"/>
    </row>
    <row r="59" spans="1:43" ht="15" customHeight="1">
      <c r="A59" s="314"/>
      <c r="B59" s="315"/>
      <c r="C59" s="315"/>
      <c r="D59" s="315"/>
      <c r="E59" s="315"/>
      <c r="F59" s="300" t="str">
        <f>履歴書!F59</f>
        <v>残業手当</v>
      </c>
      <c r="G59" s="300"/>
      <c r="H59" s="300"/>
      <c r="I59" s="207">
        <f>履歴書!I59</f>
        <v>0</v>
      </c>
      <c r="J59" s="207"/>
      <c r="K59" s="207"/>
      <c r="L59" s="42" t="str">
        <f>履歴書!L59</f>
        <v>万</v>
      </c>
      <c r="M59" s="120"/>
      <c r="N59" s="121"/>
      <c r="O59" s="121"/>
      <c r="P59" s="121"/>
      <c r="Q59" s="121"/>
      <c r="R59" s="121"/>
      <c r="S59" s="121"/>
      <c r="T59" s="121"/>
      <c r="U59" s="121"/>
      <c r="V59" s="121"/>
      <c r="W59" s="121"/>
      <c r="X59" s="121"/>
      <c r="Y59" s="121"/>
      <c r="Z59" s="121"/>
      <c r="AA59" s="121"/>
      <c r="AB59" s="121"/>
      <c r="AC59" s="121"/>
      <c r="AD59" s="121"/>
      <c r="AE59" s="121"/>
      <c r="AF59" s="122"/>
    </row>
    <row r="60" spans="1:43" ht="15" customHeight="1">
      <c r="A60" s="314"/>
      <c r="B60" s="315"/>
      <c r="C60" s="315"/>
      <c r="D60" s="315"/>
      <c r="E60" s="315"/>
      <c r="F60" s="301" t="str">
        <f>履歴書!F60</f>
        <v>住宅手当</v>
      </c>
      <c r="G60" s="301"/>
      <c r="H60" s="301"/>
      <c r="I60" s="202">
        <f>履歴書!I60</f>
        <v>0</v>
      </c>
      <c r="J60" s="202"/>
      <c r="K60" s="202"/>
      <c r="L60" s="40" t="str">
        <f>履歴書!L60</f>
        <v>万</v>
      </c>
      <c r="M60" s="120"/>
      <c r="N60" s="121"/>
      <c r="O60" s="121"/>
      <c r="P60" s="121"/>
      <c r="Q60" s="121"/>
      <c r="R60" s="121"/>
      <c r="S60" s="121"/>
      <c r="T60" s="121"/>
      <c r="U60" s="121"/>
      <c r="V60" s="121"/>
      <c r="W60" s="121"/>
      <c r="X60" s="121"/>
      <c r="Y60" s="121"/>
      <c r="Z60" s="121"/>
      <c r="AA60" s="121"/>
      <c r="AB60" s="121"/>
      <c r="AC60" s="121"/>
      <c r="AD60" s="121"/>
      <c r="AE60" s="121"/>
      <c r="AF60" s="122"/>
    </row>
    <row r="61" spans="1:43" ht="15" customHeight="1">
      <c r="A61" s="314"/>
      <c r="B61" s="315"/>
      <c r="C61" s="315"/>
      <c r="D61" s="315"/>
      <c r="E61" s="315"/>
      <c r="F61" s="301" t="str">
        <f>履歴書!F61</f>
        <v>扶養手当</v>
      </c>
      <c r="G61" s="301"/>
      <c r="H61" s="301"/>
      <c r="I61" s="202">
        <f>履歴書!I61</f>
        <v>0</v>
      </c>
      <c r="J61" s="202"/>
      <c r="K61" s="202"/>
      <c r="L61" s="40" t="str">
        <f>履歴書!L61</f>
        <v>万</v>
      </c>
      <c r="M61" s="120"/>
      <c r="N61" s="121"/>
      <c r="O61" s="121"/>
      <c r="P61" s="121"/>
      <c r="Q61" s="121"/>
      <c r="R61" s="121"/>
      <c r="S61" s="121"/>
      <c r="T61" s="121"/>
      <c r="U61" s="121"/>
      <c r="V61" s="121"/>
      <c r="W61" s="121"/>
      <c r="X61" s="121"/>
      <c r="Y61" s="121"/>
      <c r="Z61" s="121"/>
      <c r="AA61" s="121"/>
      <c r="AB61" s="121"/>
      <c r="AC61" s="121"/>
      <c r="AD61" s="121"/>
      <c r="AE61" s="121"/>
      <c r="AF61" s="122"/>
    </row>
    <row r="62" spans="1:43" ht="15" customHeight="1">
      <c r="A62" s="316"/>
      <c r="B62" s="317"/>
      <c r="C62" s="317"/>
      <c r="D62" s="317"/>
      <c r="E62" s="317"/>
      <c r="F62" s="253" t="str">
        <f>履歴書!F62</f>
        <v>その他手当</v>
      </c>
      <c r="G62" s="253"/>
      <c r="H62" s="253"/>
      <c r="I62" s="302">
        <f>履歴書!I62</f>
        <v>0</v>
      </c>
      <c r="J62" s="302"/>
      <c r="K62" s="302"/>
      <c r="L62" s="43" t="str">
        <f>履歴書!L62</f>
        <v>万</v>
      </c>
      <c r="M62" s="123"/>
      <c r="N62" s="124"/>
      <c r="O62" s="124"/>
      <c r="P62" s="124"/>
      <c r="Q62" s="124"/>
      <c r="R62" s="124"/>
      <c r="S62" s="124"/>
      <c r="T62" s="124"/>
      <c r="U62" s="124"/>
      <c r="V62" s="124"/>
      <c r="W62" s="124"/>
      <c r="X62" s="124"/>
      <c r="Y62" s="124"/>
      <c r="Z62" s="124"/>
      <c r="AA62" s="124"/>
      <c r="AB62" s="124"/>
      <c r="AC62" s="124"/>
      <c r="AD62" s="124"/>
      <c r="AE62" s="124"/>
      <c r="AF62" s="125"/>
    </row>
  </sheetData>
  <mergeCells count="177">
    <mergeCell ref="AN56:AQ56"/>
    <mergeCell ref="F57:H57"/>
    <mergeCell ref="I57:K57"/>
    <mergeCell ref="M57:AF62"/>
    <mergeCell ref="F58:H58"/>
    <mergeCell ref="I58:K58"/>
    <mergeCell ref="F59:H59"/>
    <mergeCell ref="I59:K59"/>
    <mergeCell ref="F61:H61"/>
    <mergeCell ref="I61:K61"/>
    <mergeCell ref="F62:H62"/>
    <mergeCell ref="M38:P38"/>
    <mergeCell ref="Q38:R38"/>
    <mergeCell ref="A40:B53"/>
    <mergeCell ref="C40:L53"/>
    <mergeCell ref="M40:V53"/>
    <mergeCell ref="F60:H60"/>
    <mergeCell ref="A56:E62"/>
    <mergeCell ref="F56:H56"/>
    <mergeCell ref="I56:K56"/>
    <mergeCell ref="M56:AF56"/>
    <mergeCell ref="I60:K60"/>
    <mergeCell ref="I62:K62"/>
    <mergeCell ref="W40:AF53"/>
    <mergeCell ref="A54:B55"/>
    <mergeCell ref="C54:L55"/>
    <mergeCell ref="M54:S55"/>
    <mergeCell ref="T54:V54"/>
    <mergeCell ref="AD54:AF54"/>
    <mergeCell ref="AD55:AE55"/>
    <mergeCell ref="W54:AC55"/>
    <mergeCell ref="T55:U55"/>
    <mergeCell ref="A36:B37"/>
    <mergeCell ref="C36:I37"/>
    <mergeCell ref="J36:L36"/>
    <mergeCell ref="M36:S37"/>
    <mergeCell ref="A34:B35"/>
    <mergeCell ref="M34:V35"/>
    <mergeCell ref="W34:AF35"/>
    <mergeCell ref="A38:B39"/>
    <mergeCell ref="C38:F38"/>
    <mergeCell ref="G38:H38"/>
    <mergeCell ref="I38:L38"/>
    <mergeCell ref="I39:J39"/>
    <mergeCell ref="S39:T39"/>
    <mergeCell ref="AC39:AD39"/>
    <mergeCell ref="T36:V36"/>
    <mergeCell ref="AD36:AF36"/>
    <mergeCell ref="J37:K37"/>
    <mergeCell ref="T37:U37"/>
    <mergeCell ref="AD37:AE37"/>
    <mergeCell ref="W36:AC37"/>
    <mergeCell ref="S38:V38"/>
    <mergeCell ref="W38:Z38"/>
    <mergeCell ref="AA38:AB38"/>
    <mergeCell ref="AC38:AF38"/>
    <mergeCell ref="L31:P31"/>
    <mergeCell ref="Q31:V31"/>
    <mergeCell ref="A26:C27"/>
    <mergeCell ref="D26:K27"/>
    <mergeCell ref="L26:N27"/>
    <mergeCell ref="O26:P27"/>
    <mergeCell ref="Q26:S27"/>
    <mergeCell ref="T26:AF27"/>
    <mergeCell ref="C34:L35"/>
    <mergeCell ref="A32:AF32"/>
    <mergeCell ref="A28:AF28"/>
    <mergeCell ref="A29:K29"/>
    <mergeCell ref="L29:V29"/>
    <mergeCell ref="W29:AF29"/>
    <mergeCell ref="A30:K30"/>
    <mergeCell ref="L30:V30"/>
    <mergeCell ref="W30:AF31"/>
    <mergeCell ref="A31:K31"/>
    <mergeCell ref="A33:D33"/>
    <mergeCell ref="E33:I33"/>
    <mergeCell ref="J33:L33"/>
    <mergeCell ref="M33:O33"/>
    <mergeCell ref="AD21:AE21"/>
    <mergeCell ref="A21:B21"/>
    <mergeCell ref="D21:P21"/>
    <mergeCell ref="R21:S21"/>
    <mergeCell ref="T21:U21"/>
    <mergeCell ref="AD22:AF22"/>
    <mergeCell ref="Q20:Q25"/>
    <mergeCell ref="R23:V23"/>
    <mergeCell ref="W23:Y23"/>
    <mergeCell ref="Z25:AC25"/>
    <mergeCell ref="AD25:AF25"/>
    <mergeCell ref="Z24:AC24"/>
    <mergeCell ref="AD24:AF24"/>
    <mergeCell ref="Z23:AC23"/>
    <mergeCell ref="AD23:AF23"/>
    <mergeCell ref="A25:B25"/>
    <mergeCell ref="D25:P25"/>
    <mergeCell ref="R25:V25"/>
    <mergeCell ref="W25:Y25"/>
    <mergeCell ref="A24:B24"/>
    <mergeCell ref="D24:P24"/>
    <mergeCell ref="R24:V24"/>
    <mergeCell ref="W24:Y24"/>
    <mergeCell ref="A23:B23"/>
    <mergeCell ref="D23:P23"/>
    <mergeCell ref="W21:X21"/>
    <mergeCell ref="A22:B22"/>
    <mergeCell ref="D22:P22"/>
    <mergeCell ref="R22:V22"/>
    <mergeCell ref="W22:Y22"/>
    <mergeCell ref="Y21:Z21"/>
    <mergeCell ref="Z22:AC22"/>
    <mergeCell ref="AB21:AC21"/>
    <mergeCell ref="R20:X20"/>
    <mergeCell ref="Y20:Z20"/>
    <mergeCell ref="A17:E18"/>
    <mergeCell ref="A19:P19"/>
    <mergeCell ref="Q19:AF19"/>
    <mergeCell ref="AD20:AE20"/>
    <mergeCell ref="A20:C20"/>
    <mergeCell ref="AB20:AC20"/>
    <mergeCell ref="D20:P20"/>
    <mergeCell ref="AB12:AF12"/>
    <mergeCell ref="A13:B13"/>
    <mergeCell ref="D13:E13"/>
    <mergeCell ref="AB13:AF18"/>
    <mergeCell ref="A14:B14"/>
    <mergeCell ref="D14:E14"/>
    <mergeCell ref="A15:B15"/>
    <mergeCell ref="D15:E15"/>
    <mergeCell ref="A16:B16"/>
    <mergeCell ref="D16:E16"/>
    <mergeCell ref="A1:AF2"/>
    <mergeCell ref="Z3:AA3"/>
    <mergeCell ref="B4:E4"/>
    <mergeCell ref="F4:I4"/>
    <mergeCell ref="J4:K4"/>
    <mergeCell ref="L4:S4"/>
    <mergeCell ref="T4:AA4"/>
    <mergeCell ref="T6:V6"/>
    <mergeCell ref="W6:AA6"/>
    <mergeCell ref="A5:A6"/>
    <mergeCell ref="B5:E6"/>
    <mergeCell ref="F5:I6"/>
    <mergeCell ref="J5:K6"/>
    <mergeCell ref="L5:M5"/>
    <mergeCell ref="T5:V5"/>
    <mergeCell ref="AB4:AF11"/>
    <mergeCell ref="W7:AA7"/>
    <mergeCell ref="T8:V8"/>
    <mergeCell ref="W8:AA8"/>
    <mergeCell ref="X9:AA9"/>
    <mergeCell ref="A10:C10"/>
    <mergeCell ref="D10:M10"/>
    <mergeCell ref="N10:P10"/>
    <mergeCell ref="T7:V7"/>
    <mergeCell ref="W5:AA5"/>
    <mergeCell ref="Q10:AA10"/>
    <mergeCell ref="F17:AA18"/>
    <mergeCell ref="G12:AA12"/>
    <mergeCell ref="G13:AA13"/>
    <mergeCell ref="G14:AA14"/>
    <mergeCell ref="G15:AA15"/>
    <mergeCell ref="G16:AA16"/>
    <mergeCell ref="L6:P6"/>
    <mergeCell ref="T9:W9"/>
    <mergeCell ref="A11:AA11"/>
    <mergeCell ref="A12:C12"/>
    <mergeCell ref="D12:F12"/>
    <mergeCell ref="A9:D9"/>
    <mergeCell ref="E9:J9"/>
    <mergeCell ref="K9:O9"/>
    <mergeCell ref="P9:Q9"/>
    <mergeCell ref="A7:A8"/>
    <mergeCell ref="B7:C7"/>
    <mergeCell ref="E7:F7"/>
    <mergeCell ref="G7:K7"/>
    <mergeCell ref="L7:S7"/>
    <mergeCell ref="B8:S8"/>
  </mergeCells>
  <phoneticPr fontId="3"/>
  <hyperlinks>
    <hyperlink ref="Q10" r:id="rId1" xr:uid="{00000000-0004-0000-0200-000000000000}"/>
    <hyperlink ref="D10" r:id="rId2" xr:uid="{00000000-0004-0000-02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62"/>
  <sheetViews>
    <sheetView showGridLines="0" view="pageBreakPreview" zoomScaleNormal="100" zoomScaleSheetLayoutView="100" workbookViewId="0">
      <selection activeCell="AH23" sqref="AH23"/>
    </sheetView>
  </sheetViews>
  <sheetFormatPr defaultColWidth="9" defaultRowHeight="15" customHeight="1"/>
  <cols>
    <col min="1" max="21" width="3.21875" style="18" customWidth="1"/>
    <col min="22" max="22" width="3.33203125" style="18" customWidth="1"/>
    <col min="23" max="27" width="3.21875" style="18" customWidth="1"/>
    <col min="28" max="32" width="3.109375" style="18" customWidth="1"/>
    <col min="33" max="33" width="3.21875" style="17" customWidth="1"/>
    <col min="34" max="34" width="2.21875" style="17" customWidth="1"/>
    <col min="35" max="35" width="2.33203125" style="17" customWidth="1"/>
    <col min="36" max="36" width="2.109375" style="17" customWidth="1"/>
    <col min="37" max="47" width="9" style="45"/>
    <col min="48" max="58" width="1.77734375" style="17" customWidth="1"/>
    <col min="59" max="16384" width="9" style="17"/>
  </cols>
  <sheetData>
    <row r="1" spans="1:47" ht="15" customHeight="1">
      <c r="A1" s="324" t="str">
        <f>履歴書!A1</f>
        <v>履　歴　書</v>
      </c>
      <c r="B1" s="324"/>
      <c r="C1" s="324"/>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row>
    <row r="2" spans="1:47" s="45" customFormat="1" ht="15" customHeight="1">
      <c r="A2" s="324"/>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17"/>
      <c r="AH2" s="17"/>
      <c r="AI2" s="17"/>
      <c r="AJ2" s="17"/>
    </row>
    <row r="3" spans="1:47" ht="15" customHeight="1">
      <c r="A3" s="17"/>
      <c r="Z3" s="174">
        <f ca="1">履歴書!Z3</f>
        <v>45809</v>
      </c>
      <c r="AA3" s="175"/>
      <c r="AB3" s="19" t="str">
        <f>履歴書!AB3</f>
        <v xml:space="preserve"> 年</v>
      </c>
      <c r="AC3" s="46">
        <f ca="1">履歴書!AC3</f>
        <v>45809</v>
      </c>
      <c r="AD3" s="19" t="str">
        <f>履歴書!AD3</f>
        <v xml:space="preserve">  月</v>
      </c>
      <c r="AE3" s="47">
        <f ca="1">履歴書!AE3</f>
        <v>45809</v>
      </c>
      <c r="AF3" s="20" t="str">
        <f>履歴書!AF3</f>
        <v xml:space="preserve"> 日</v>
      </c>
      <c r="AK3" s="17"/>
      <c r="AL3" s="17"/>
      <c r="AM3" s="17"/>
      <c r="AN3" s="17"/>
      <c r="AO3" s="17"/>
      <c r="AP3" s="17"/>
      <c r="AQ3" s="17"/>
      <c r="AR3" s="17"/>
      <c r="AS3" s="17"/>
      <c r="AT3" s="17"/>
      <c r="AU3" s="17"/>
    </row>
    <row r="4" spans="1:47" s="45" customFormat="1" ht="15" customHeight="1">
      <c r="A4" s="16" t="str">
        <f>履歴書!A4</f>
        <v>カナ</v>
      </c>
      <c r="B4" s="176" t="str">
        <f>履歴書!B4</f>
        <v>Hein</v>
      </c>
      <c r="C4" s="176"/>
      <c r="D4" s="176"/>
      <c r="E4" s="176"/>
      <c r="F4" s="177" t="str">
        <f>履歴書!F4</f>
        <v>Htet</v>
      </c>
      <c r="G4" s="176"/>
      <c r="H4" s="176"/>
      <c r="I4" s="178"/>
      <c r="J4" s="179" t="str">
        <f>履歴書!J4</f>
        <v>性別</v>
      </c>
      <c r="K4" s="180"/>
      <c r="L4" s="150" t="str">
        <f>履歴書!L4</f>
        <v>生年月日</v>
      </c>
      <c r="M4" s="150"/>
      <c r="N4" s="150"/>
      <c r="O4" s="150"/>
      <c r="P4" s="150"/>
      <c r="Q4" s="150"/>
      <c r="R4" s="150"/>
      <c r="S4" s="179"/>
      <c r="T4" s="149" t="str">
        <f>履歴書!T4</f>
        <v>家族構成</v>
      </c>
      <c r="U4" s="150"/>
      <c r="V4" s="150"/>
      <c r="W4" s="150"/>
      <c r="X4" s="150"/>
      <c r="Y4" s="150"/>
      <c r="Z4" s="150"/>
      <c r="AA4" s="179"/>
      <c r="AB4" s="131"/>
      <c r="AC4" s="132"/>
      <c r="AD4" s="132"/>
      <c r="AE4" s="132"/>
      <c r="AF4" s="133"/>
      <c r="AG4" s="17"/>
      <c r="AH4" s="17"/>
      <c r="AI4" s="17"/>
      <c r="AJ4" s="17"/>
    </row>
    <row r="5" spans="1:47" s="45" customFormat="1" ht="15" customHeight="1">
      <c r="A5" s="182" t="str">
        <f>履歴書!A5</f>
        <v>氏名</v>
      </c>
      <c r="B5" s="194" t="str">
        <f>履歴書!B5</f>
        <v>Hein</v>
      </c>
      <c r="C5" s="194"/>
      <c r="D5" s="194"/>
      <c r="E5" s="130"/>
      <c r="F5" s="184" t="str">
        <f>履歴書!F5</f>
        <v>Htet</v>
      </c>
      <c r="G5" s="185"/>
      <c r="H5" s="185"/>
      <c r="I5" s="189"/>
      <c r="J5" s="153" t="str">
        <f>履歴書!J5</f>
        <v>男性</v>
      </c>
      <c r="K5" s="154"/>
      <c r="L5" s="161">
        <f>履歴書!L5</f>
        <v>1997</v>
      </c>
      <c r="M5" s="162"/>
      <c r="N5" s="22" t="str">
        <f>履歴書!N5</f>
        <v>年</v>
      </c>
      <c r="O5" s="22">
        <f>履歴書!O5</f>
        <v>5</v>
      </c>
      <c r="P5" s="22" t="str">
        <f>履歴書!P5</f>
        <v>月</v>
      </c>
      <c r="Q5" s="22">
        <f>履歴書!Q5</f>
        <v>23</v>
      </c>
      <c r="R5" s="23" t="str">
        <f>履歴書!R5</f>
        <v>日生</v>
      </c>
      <c r="S5" s="24"/>
      <c r="T5" s="163" t="str">
        <f>履歴書!T5</f>
        <v>配偶者</v>
      </c>
      <c r="U5" s="141"/>
      <c r="V5" s="164"/>
      <c r="W5" s="195" t="str">
        <f>履歴書!W5</f>
        <v>無し</v>
      </c>
      <c r="X5" s="153"/>
      <c r="Y5" s="153"/>
      <c r="Z5" s="153"/>
      <c r="AA5" s="154"/>
      <c r="AB5" s="134"/>
      <c r="AC5" s="135"/>
      <c r="AD5" s="135"/>
      <c r="AE5" s="135"/>
      <c r="AF5" s="136"/>
      <c r="AG5" s="17"/>
      <c r="AH5" s="48"/>
      <c r="AI5" s="17"/>
      <c r="AJ5" s="17"/>
    </row>
    <row r="6" spans="1:47" s="45" customFormat="1" ht="15" customHeight="1">
      <c r="A6" s="183"/>
      <c r="B6" s="159"/>
      <c r="C6" s="159"/>
      <c r="D6" s="159"/>
      <c r="E6" s="254"/>
      <c r="F6" s="187"/>
      <c r="G6" s="166"/>
      <c r="H6" s="166"/>
      <c r="I6" s="190"/>
      <c r="J6" s="159"/>
      <c r="K6" s="160"/>
      <c r="L6" s="165" t="str">
        <f>履歴書!L6</f>
        <v>(平成9年生まれ)</v>
      </c>
      <c r="M6" s="166"/>
      <c r="N6" s="166"/>
      <c r="O6" s="166"/>
      <c r="P6" s="166"/>
      <c r="Q6" s="25" t="str">
        <f>履歴書!Q6</f>
        <v>満</v>
      </c>
      <c r="R6" s="18">
        <f>履歴書!R6</f>
        <v>28</v>
      </c>
      <c r="S6" s="25" t="str">
        <f>履歴書!S6</f>
        <v>才</v>
      </c>
      <c r="T6" s="167" t="str">
        <f>履歴書!T6</f>
        <v>扶養家族</v>
      </c>
      <c r="U6" s="168"/>
      <c r="V6" s="169"/>
      <c r="W6" s="170" t="str">
        <f>履歴書!W6</f>
        <v>2人 (配偶者含む)</v>
      </c>
      <c r="X6" s="159"/>
      <c r="Y6" s="159"/>
      <c r="Z6" s="159"/>
      <c r="AA6" s="160"/>
      <c r="AB6" s="134"/>
      <c r="AC6" s="135"/>
      <c r="AD6" s="135"/>
      <c r="AE6" s="135"/>
      <c r="AF6" s="136"/>
      <c r="AG6" s="17"/>
      <c r="AH6" s="17"/>
      <c r="AI6" s="17"/>
      <c r="AJ6" s="17"/>
    </row>
    <row r="7" spans="1:47" s="45" customFormat="1" ht="15" customHeight="1">
      <c r="A7" s="196" t="str">
        <f>履歴書!A7</f>
        <v>住所</v>
      </c>
      <c r="B7" s="344" t="str">
        <f>履歴書!B7</f>
        <v>706-0141</v>
      </c>
      <c r="C7" s="344"/>
      <c r="D7" s="21">
        <f>履歴書!D7</f>
        <v>0</v>
      </c>
      <c r="E7" s="194" t="s">
        <v>180</v>
      </c>
      <c r="F7" s="194"/>
      <c r="G7" s="171" t="str">
        <f>履歴書!G7</f>
        <v>住居区分</v>
      </c>
      <c r="H7" s="172"/>
      <c r="I7" s="172"/>
      <c r="J7" s="172"/>
      <c r="K7" s="173"/>
      <c r="L7" s="146" t="str">
        <f>履歴書!L7</f>
        <v/>
      </c>
      <c r="M7" s="147"/>
      <c r="N7" s="147"/>
      <c r="O7" s="147"/>
      <c r="P7" s="147"/>
      <c r="Q7" s="147"/>
      <c r="R7" s="147"/>
      <c r="S7" s="148"/>
      <c r="T7" s="149" t="str">
        <f>履歴書!T7</f>
        <v>ＴＥＬ</v>
      </c>
      <c r="U7" s="150"/>
      <c r="V7" s="151"/>
      <c r="W7" s="195" t="s">
        <v>181</v>
      </c>
      <c r="X7" s="153"/>
      <c r="Y7" s="153"/>
      <c r="Z7" s="153"/>
      <c r="AA7" s="154"/>
      <c r="AB7" s="134"/>
      <c r="AC7" s="135"/>
      <c r="AD7" s="135"/>
      <c r="AE7" s="135"/>
      <c r="AF7" s="136"/>
      <c r="AG7" s="17"/>
      <c r="AH7" s="17"/>
      <c r="AI7" s="17"/>
      <c r="AJ7" s="17"/>
    </row>
    <row r="8" spans="1:47" s="45" customFormat="1" ht="15" customHeight="1">
      <c r="A8" s="183"/>
      <c r="B8" s="345" t="e">
        <f>IF(履歴書!B8="","",IF(入力欄!#REF!="","",入力欄!#REF!)&amp;IF(入力欄!#REF!="","",入力欄!#REF!)&amp;"***************")</f>
        <v>#REF!</v>
      </c>
      <c r="C8" s="192"/>
      <c r="D8" s="192"/>
      <c r="E8" s="192"/>
      <c r="F8" s="192"/>
      <c r="G8" s="192"/>
      <c r="H8" s="192"/>
      <c r="I8" s="192"/>
      <c r="J8" s="192"/>
      <c r="K8" s="192"/>
      <c r="L8" s="192"/>
      <c r="M8" s="192"/>
      <c r="N8" s="192"/>
      <c r="O8" s="192"/>
      <c r="P8" s="192"/>
      <c r="Q8" s="192"/>
      <c r="R8" s="192"/>
      <c r="S8" s="193"/>
      <c r="T8" s="167" t="str">
        <f>履歴書!T8</f>
        <v>携帯</v>
      </c>
      <c r="U8" s="168"/>
      <c r="V8" s="169"/>
      <c r="W8" s="170" t="s">
        <v>182</v>
      </c>
      <c r="X8" s="159"/>
      <c r="Y8" s="159"/>
      <c r="Z8" s="159"/>
      <c r="AA8" s="160"/>
      <c r="AB8" s="134"/>
      <c r="AC8" s="135"/>
      <c r="AD8" s="135"/>
      <c r="AE8" s="135"/>
      <c r="AF8" s="136"/>
      <c r="AG8" s="17"/>
      <c r="AH8" s="17"/>
      <c r="AI8" s="17"/>
      <c r="AJ8" s="17"/>
    </row>
    <row r="9" spans="1:47" s="45" customFormat="1" ht="15" customHeight="1">
      <c r="A9" s="171" t="str">
        <f>履歴書!A9</f>
        <v>最寄の交通機関</v>
      </c>
      <c r="B9" s="172"/>
      <c r="C9" s="172"/>
      <c r="D9" s="173"/>
      <c r="E9" s="181">
        <f>履歴書!E9</f>
        <v>0</v>
      </c>
      <c r="F9" s="155"/>
      <c r="G9" s="155"/>
      <c r="H9" s="155"/>
      <c r="I9" s="155"/>
      <c r="J9" s="155"/>
      <c r="K9" s="155">
        <f>履歴書!K9</f>
        <v>0</v>
      </c>
      <c r="L9" s="155"/>
      <c r="M9" s="155"/>
      <c r="N9" s="155"/>
      <c r="O9" s="155"/>
      <c r="P9" s="147">
        <f>履歴書!P9</f>
        <v>0</v>
      </c>
      <c r="Q9" s="147"/>
      <c r="R9" s="26">
        <f>履歴書!R9</f>
        <v>0</v>
      </c>
      <c r="S9" s="27">
        <f>履歴書!S9</f>
        <v>0</v>
      </c>
      <c r="T9" s="171" t="str">
        <f>履歴書!T9</f>
        <v>家族への伝言</v>
      </c>
      <c r="U9" s="172"/>
      <c r="V9" s="172"/>
      <c r="W9" s="173"/>
      <c r="X9" s="146" t="str">
        <f>履歴書!X9</f>
        <v>可</v>
      </c>
      <c r="Y9" s="147"/>
      <c r="Z9" s="147"/>
      <c r="AA9" s="148"/>
      <c r="AB9" s="134"/>
      <c r="AC9" s="135"/>
      <c r="AD9" s="135"/>
      <c r="AE9" s="135"/>
      <c r="AF9" s="136"/>
      <c r="AG9" s="17"/>
      <c r="AH9" s="17"/>
      <c r="AI9" s="17"/>
      <c r="AJ9" s="17"/>
    </row>
    <row r="10" spans="1:47" s="45" customFormat="1" ht="15" customHeight="1" thickBot="1">
      <c r="A10" s="221" t="s">
        <v>17</v>
      </c>
      <c r="B10" s="222"/>
      <c r="C10" s="223"/>
      <c r="D10" s="198" t="s">
        <v>183</v>
      </c>
      <c r="E10" s="224"/>
      <c r="F10" s="224"/>
      <c r="G10" s="224"/>
      <c r="H10" s="224"/>
      <c r="I10" s="224"/>
      <c r="J10" s="224"/>
      <c r="K10" s="224"/>
      <c r="L10" s="224"/>
      <c r="M10" s="224"/>
      <c r="N10" s="221" t="s">
        <v>9</v>
      </c>
      <c r="O10" s="222"/>
      <c r="P10" s="223"/>
      <c r="Q10" s="198" t="s">
        <v>183</v>
      </c>
      <c r="R10" s="199"/>
      <c r="S10" s="199"/>
      <c r="T10" s="199"/>
      <c r="U10" s="199"/>
      <c r="V10" s="199"/>
      <c r="W10" s="199"/>
      <c r="X10" s="199"/>
      <c r="Y10" s="199"/>
      <c r="Z10" s="199"/>
      <c r="AA10" s="200"/>
      <c r="AB10" s="134"/>
      <c r="AC10" s="135"/>
      <c r="AD10" s="135"/>
      <c r="AE10" s="135"/>
      <c r="AF10" s="136"/>
      <c r="AG10" s="17"/>
      <c r="AH10" s="17"/>
      <c r="AI10" s="17"/>
      <c r="AJ10" s="17"/>
    </row>
    <row r="11" spans="1:47" s="45" customFormat="1" ht="15" customHeight="1" thickTop="1" thickBot="1">
      <c r="A11" s="156" t="str">
        <f>履歴書!A11</f>
        <v>学歴</v>
      </c>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8"/>
      <c r="AB11" s="137"/>
      <c r="AC11" s="138"/>
      <c r="AD11" s="138"/>
      <c r="AE11" s="138"/>
      <c r="AF11" s="139"/>
    </row>
    <row r="12" spans="1:47" s="45" customFormat="1" ht="15" customHeight="1" thickTop="1">
      <c r="A12" s="163" t="str">
        <f>履歴書!A12</f>
        <v>入学年月</v>
      </c>
      <c r="B12" s="141"/>
      <c r="C12" s="164"/>
      <c r="D12" s="140" t="str">
        <f>履歴書!D12</f>
        <v>卒業年月</v>
      </c>
      <c r="E12" s="141"/>
      <c r="F12" s="164"/>
      <c r="G12" s="140" t="str">
        <f>履歴書!G12</f>
        <v>学校・学部・学科名など</v>
      </c>
      <c r="H12" s="141"/>
      <c r="I12" s="141"/>
      <c r="J12" s="141"/>
      <c r="K12" s="141"/>
      <c r="L12" s="141"/>
      <c r="M12" s="141"/>
      <c r="N12" s="141"/>
      <c r="O12" s="141"/>
      <c r="P12" s="141"/>
      <c r="Q12" s="141"/>
      <c r="R12" s="141"/>
      <c r="S12" s="141"/>
      <c r="T12" s="141"/>
      <c r="U12" s="141"/>
      <c r="V12" s="141"/>
      <c r="W12" s="141"/>
      <c r="X12" s="141"/>
      <c r="Y12" s="141"/>
      <c r="Z12" s="141"/>
      <c r="AA12" s="142"/>
      <c r="AB12" s="163" t="s">
        <v>211</v>
      </c>
      <c r="AC12" s="141"/>
      <c r="AD12" s="141"/>
      <c r="AE12" s="141"/>
      <c r="AF12" s="142"/>
    </row>
    <row r="13" spans="1:47" s="45" customFormat="1" ht="15" customHeight="1">
      <c r="A13" s="201">
        <f>履歴書!A13</f>
        <v>2013</v>
      </c>
      <c r="B13" s="202"/>
      <c r="C13" s="28">
        <f>履歴書!C13</f>
        <v>12</v>
      </c>
      <c r="D13" s="130">
        <f>履歴書!D13</f>
        <v>2020</v>
      </c>
      <c r="E13" s="202"/>
      <c r="F13" s="28">
        <f>履歴書!F13</f>
        <v>2</v>
      </c>
      <c r="G13" s="143" t="str">
        <f>履歴書!G13</f>
        <v>工科大学,マグウェ卒業（電子通信）</v>
      </c>
      <c r="H13" s="144"/>
      <c r="I13" s="144"/>
      <c r="J13" s="144"/>
      <c r="K13" s="144"/>
      <c r="L13" s="144"/>
      <c r="M13" s="144"/>
      <c r="N13" s="144"/>
      <c r="O13" s="144"/>
      <c r="P13" s="144"/>
      <c r="Q13" s="144"/>
      <c r="R13" s="144"/>
      <c r="S13" s="144"/>
      <c r="T13" s="144"/>
      <c r="U13" s="144"/>
      <c r="V13" s="144"/>
      <c r="W13" s="144"/>
      <c r="X13" s="144"/>
      <c r="Y13" s="144"/>
      <c r="Z13" s="144"/>
      <c r="AA13" s="145"/>
      <c r="AB13" s="117" t="str">
        <f>履歴書!AB13</f>
        <v>アニメを見ること、歌うを聞くこと</v>
      </c>
      <c r="AC13" s="118"/>
      <c r="AD13" s="118"/>
      <c r="AE13" s="118"/>
      <c r="AF13" s="119"/>
    </row>
    <row r="14" spans="1:47" s="45" customFormat="1" ht="15" customHeight="1">
      <c r="A14" s="206" t="str">
        <f>履歴書!A14</f>
        <v/>
      </c>
      <c r="B14" s="207"/>
      <c r="C14" s="28" t="str">
        <f>履歴書!C14</f>
        <v/>
      </c>
      <c r="D14" s="208" t="str">
        <f>履歴書!D14</f>
        <v/>
      </c>
      <c r="E14" s="207"/>
      <c r="F14" s="31" t="str">
        <f>履歴書!F14</f>
        <v/>
      </c>
      <c r="G14" s="143" t="str">
        <f>履歴書!G14</f>
        <v/>
      </c>
      <c r="H14" s="144"/>
      <c r="I14" s="144"/>
      <c r="J14" s="144"/>
      <c r="K14" s="144"/>
      <c r="L14" s="144"/>
      <c r="M14" s="144"/>
      <c r="N14" s="144"/>
      <c r="O14" s="144"/>
      <c r="P14" s="144"/>
      <c r="Q14" s="144"/>
      <c r="R14" s="144"/>
      <c r="S14" s="144"/>
      <c r="T14" s="144"/>
      <c r="U14" s="144"/>
      <c r="V14" s="144"/>
      <c r="W14" s="144"/>
      <c r="X14" s="144"/>
      <c r="Y14" s="144"/>
      <c r="Z14" s="144"/>
      <c r="AA14" s="145"/>
      <c r="AB14" s="120"/>
      <c r="AC14" s="121"/>
      <c r="AD14" s="121"/>
      <c r="AE14" s="121"/>
      <c r="AF14" s="122"/>
    </row>
    <row r="15" spans="1:47" s="45" customFormat="1" ht="15" customHeight="1">
      <c r="A15" s="206" t="str">
        <f>履歴書!A15</f>
        <v/>
      </c>
      <c r="B15" s="207"/>
      <c r="C15" s="28" t="str">
        <f>履歴書!C15</f>
        <v/>
      </c>
      <c r="D15" s="208" t="str">
        <f>履歴書!D15</f>
        <v/>
      </c>
      <c r="E15" s="207"/>
      <c r="F15" s="31" t="str">
        <f>履歴書!F15</f>
        <v/>
      </c>
      <c r="G15" s="143" t="str">
        <f>履歴書!G15</f>
        <v/>
      </c>
      <c r="H15" s="144"/>
      <c r="I15" s="144"/>
      <c r="J15" s="144"/>
      <c r="K15" s="144"/>
      <c r="L15" s="144"/>
      <c r="M15" s="144"/>
      <c r="N15" s="144"/>
      <c r="O15" s="144"/>
      <c r="P15" s="144"/>
      <c r="Q15" s="144"/>
      <c r="R15" s="144"/>
      <c r="S15" s="144"/>
      <c r="T15" s="144"/>
      <c r="U15" s="144"/>
      <c r="V15" s="144"/>
      <c r="W15" s="144"/>
      <c r="X15" s="144"/>
      <c r="Y15" s="144"/>
      <c r="Z15" s="144"/>
      <c r="AA15" s="145"/>
      <c r="AB15" s="120"/>
      <c r="AC15" s="121"/>
      <c r="AD15" s="121"/>
      <c r="AE15" s="121"/>
      <c r="AF15" s="122"/>
    </row>
    <row r="16" spans="1:47" s="45" customFormat="1" ht="15" customHeight="1">
      <c r="A16" s="206" t="str">
        <f>履歴書!A16</f>
        <v/>
      </c>
      <c r="B16" s="207"/>
      <c r="C16" s="28" t="str">
        <f>履歴書!C16</f>
        <v/>
      </c>
      <c r="D16" s="208" t="str">
        <f>履歴書!D16</f>
        <v/>
      </c>
      <c r="E16" s="207"/>
      <c r="F16" s="31" t="str">
        <f>履歴書!F16</f>
        <v/>
      </c>
      <c r="G16" s="143" t="str">
        <f>履歴書!G16</f>
        <v/>
      </c>
      <c r="H16" s="144"/>
      <c r="I16" s="144"/>
      <c r="J16" s="144"/>
      <c r="K16" s="144"/>
      <c r="L16" s="144"/>
      <c r="M16" s="144"/>
      <c r="N16" s="144"/>
      <c r="O16" s="144"/>
      <c r="P16" s="144"/>
      <c r="Q16" s="144"/>
      <c r="R16" s="144"/>
      <c r="S16" s="144"/>
      <c r="T16" s="144"/>
      <c r="U16" s="144"/>
      <c r="V16" s="144"/>
      <c r="W16" s="144"/>
      <c r="X16" s="144"/>
      <c r="Y16" s="144"/>
      <c r="Z16" s="144"/>
      <c r="AA16" s="145"/>
      <c r="AB16" s="120"/>
      <c r="AC16" s="121"/>
      <c r="AD16" s="121"/>
      <c r="AE16" s="121"/>
      <c r="AF16" s="122"/>
    </row>
    <row r="17" spans="1:47" ht="15" customHeight="1">
      <c r="A17" s="215" t="str">
        <f>履歴書!A17</f>
        <v>備考（その他）</v>
      </c>
      <c r="B17" s="216"/>
      <c r="C17" s="216"/>
      <c r="D17" s="216"/>
      <c r="E17" s="217"/>
      <c r="F17" s="209" t="str">
        <f>履歴書!F17</f>
        <v/>
      </c>
      <c r="G17" s="210"/>
      <c r="H17" s="210"/>
      <c r="I17" s="210"/>
      <c r="J17" s="210"/>
      <c r="K17" s="210"/>
      <c r="L17" s="210"/>
      <c r="M17" s="210"/>
      <c r="N17" s="210"/>
      <c r="O17" s="210"/>
      <c r="P17" s="210"/>
      <c r="Q17" s="210"/>
      <c r="R17" s="210"/>
      <c r="S17" s="210"/>
      <c r="T17" s="210"/>
      <c r="U17" s="210"/>
      <c r="V17" s="210"/>
      <c r="W17" s="210"/>
      <c r="X17" s="210"/>
      <c r="Y17" s="210"/>
      <c r="Z17" s="210"/>
      <c r="AA17" s="211"/>
      <c r="AB17" s="120"/>
      <c r="AC17" s="121"/>
      <c r="AD17" s="121"/>
      <c r="AE17" s="121"/>
      <c r="AF17" s="122"/>
    </row>
    <row r="18" spans="1:47" ht="15" customHeight="1" thickBot="1">
      <c r="A18" s="218"/>
      <c r="B18" s="219"/>
      <c r="C18" s="219"/>
      <c r="D18" s="219"/>
      <c r="E18" s="220"/>
      <c r="F18" s="212"/>
      <c r="G18" s="213"/>
      <c r="H18" s="213"/>
      <c r="I18" s="213"/>
      <c r="J18" s="213"/>
      <c r="K18" s="213"/>
      <c r="L18" s="213"/>
      <c r="M18" s="213"/>
      <c r="N18" s="213"/>
      <c r="O18" s="213"/>
      <c r="P18" s="213"/>
      <c r="Q18" s="213"/>
      <c r="R18" s="213"/>
      <c r="S18" s="213"/>
      <c r="T18" s="213"/>
      <c r="U18" s="213"/>
      <c r="V18" s="213"/>
      <c r="W18" s="213"/>
      <c r="X18" s="213"/>
      <c r="Y18" s="213"/>
      <c r="Z18" s="213"/>
      <c r="AA18" s="214"/>
      <c r="AB18" s="203"/>
      <c r="AC18" s="204"/>
      <c r="AD18" s="204"/>
      <c r="AE18" s="204"/>
      <c r="AF18" s="205"/>
    </row>
    <row r="19" spans="1:47" ht="15" customHeight="1" thickTop="1">
      <c r="A19" s="225" t="str">
        <f>履歴書!A19</f>
        <v>免許・資格等</v>
      </c>
      <c r="B19" s="226"/>
      <c r="C19" s="226"/>
      <c r="D19" s="226"/>
      <c r="E19" s="226"/>
      <c r="F19" s="226"/>
      <c r="G19" s="226"/>
      <c r="H19" s="226"/>
      <c r="I19" s="226"/>
      <c r="J19" s="226"/>
      <c r="K19" s="226"/>
      <c r="L19" s="226"/>
      <c r="M19" s="226"/>
      <c r="N19" s="226"/>
      <c r="O19" s="226"/>
      <c r="P19" s="226"/>
      <c r="Q19" s="225" t="str">
        <f>履歴書!Q19</f>
        <v>語学スキル</v>
      </c>
      <c r="R19" s="226"/>
      <c r="S19" s="226"/>
      <c r="T19" s="226"/>
      <c r="U19" s="226"/>
      <c r="V19" s="226"/>
      <c r="W19" s="226"/>
      <c r="X19" s="226"/>
      <c r="Y19" s="226"/>
      <c r="Z19" s="226"/>
      <c r="AA19" s="226"/>
      <c r="AB19" s="226"/>
      <c r="AC19" s="226"/>
      <c r="AD19" s="226"/>
      <c r="AE19" s="226"/>
      <c r="AF19" s="227"/>
    </row>
    <row r="20" spans="1:47" ht="15" customHeight="1">
      <c r="A20" s="228" t="str">
        <f>履歴書!A20</f>
        <v>取得年月</v>
      </c>
      <c r="B20" s="229"/>
      <c r="C20" s="229"/>
      <c r="D20" s="230" t="str">
        <f>履歴書!D20</f>
        <v>名称</v>
      </c>
      <c r="E20" s="229"/>
      <c r="F20" s="229"/>
      <c r="G20" s="229"/>
      <c r="H20" s="229"/>
      <c r="I20" s="229"/>
      <c r="J20" s="229"/>
      <c r="K20" s="229"/>
      <c r="L20" s="229"/>
      <c r="M20" s="229"/>
      <c r="N20" s="229"/>
      <c r="O20" s="229"/>
      <c r="P20" s="231"/>
      <c r="Q20" s="232" t="str">
        <f>履歴書!Q20</f>
        <v>英語</v>
      </c>
      <c r="R20" s="234" t="str">
        <f>履歴書!R20</f>
        <v>ビジネスでの利用経験</v>
      </c>
      <c r="S20" s="234"/>
      <c r="T20" s="234"/>
      <c r="U20" s="234"/>
      <c r="V20" s="234"/>
      <c r="W20" s="234"/>
      <c r="X20" s="235"/>
      <c r="Y20" s="195" t="str">
        <f>履歴書!Y20</f>
        <v/>
      </c>
      <c r="Z20" s="153"/>
      <c r="AA20" s="32" t="str">
        <f>履歴書!AA20</f>
        <v>年</v>
      </c>
      <c r="AB20" s="140" t="str">
        <f>履歴書!AB20</f>
        <v>TOEIC</v>
      </c>
      <c r="AC20" s="164"/>
      <c r="AD20" s="195" t="str">
        <f>履歴書!AD20</f>
        <v/>
      </c>
      <c r="AE20" s="153"/>
      <c r="AF20" s="33" t="str">
        <f>履歴書!AF20</f>
        <v>点</v>
      </c>
    </row>
    <row r="21" spans="1:47" ht="15" customHeight="1">
      <c r="A21" s="129">
        <f>履歴書!A21</f>
        <v>2022</v>
      </c>
      <c r="B21" s="130"/>
      <c r="C21" s="34">
        <f>履歴書!C21</f>
        <v>12</v>
      </c>
      <c r="D21" s="126" t="str">
        <f>履歴書!D21</f>
        <v>日本語能力試験N4合格(JLPT)</v>
      </c>
      <c r="E21" s="127"/>
      <c r="F21" s="127"/>
      <c r="G21" s="127"/>
      <c r="H21" s="127"/>
      <c r="I21" s="127"/>
      <c r="J21" s="127"/>
      <c r="K21" s="127"/>
      <c r="L21" s="127"/>
      <c r="M21" s="127"/>
      <c r="N21" s="127"/>
      <c r="O21" s="127"/>
      <c r="P21" s="128"/>
      <c r="Q21" s="232"/>
      <c r="R21" s="229" t="str">
        <f>履歴書!R21</f>
        <v>TOEFL(P)</v>
      </c>
      <c r="S21" s="242"/>
      <c r="T21" s="194" t="str">
        <f>履歴書!T21</f>
        <v/>
      </c>
      <c r="U21" s="194"/>
      <c r="V21" s="29" t="str">
        <f>履歴書!V21</f>
        <v>点</v>
      </c>
      <c r="W21" s="230" t="str">
        <f>履歴書!W21</f>
        <v>TOEFL(C)</v>
      </c>
      <c r="X21" s="242"/>
      <c r="Y21" s="194" t="str">
        <f>履歴書!Y21</f>
        <v/>
      </c>
      <c r="Z21" s="194"/>
      <c r="AA21" s="29" t="str">
        <f>履歴書!AA21</f>
        <v>点</v>
      </c>
      <c r="AB21" s="230" t="str">
        <f>履歴書!AB21</f>
        <v>TOEFL(i)</v>
      </c>
      <c r="AC21" s="242"/>
      <c r="AD21" s="194" t="str">
        <f>履歴書!AD21</f>
        <v/>
      </c>
      <c r="AE21" s="194"/>
      <c r="AF21" s="30" t="str">
        <f>履歴書!AF21</f>
        <v>点</v>
      </c>
      <c r="AK21" s="17"/>
      <c r="AL21" s="17"/>
      <c r="AM21" s="17"/>
      <c r="AN21" s="17"/>
      <c r="AO21" s="17"/>
      <c r="AP21" s="17"/>
      <c r="AQ21" s="17"/>
      <c r="AR21" s="17"/>
      <c r="AS21" s="17"/>
      <c r="AT21" s="17"/>
      <c r="AU21" s="17"/>
    </row>
    <row r="22" spans="1:47" ht="15" customHeight="1">
      <c r="A22" s="129">
        <f>履歴書!A22</f>
        <v>2024</v>
      </c>
      <c r="B22" s="130"/>
      <c r="C22" s="34">
        <f>履歴書!C22</f>
        <v>2</v>
      </c>
      <c r="D22" s="126" t="str">
        <f>履歴書!D22</f>
        <v>日本語能力試験3Q合格(NAT Test)</v>
      </c>
      <c r="E22" s="127"/>
      <c r="F22" s="127"/>
      <c r="G22" s="127"/>
      <c r="H22" s="127"/>
      <c r="I22" s="127"/>
      <c r="J22" s="127"/>
      <c r="K22" s="127"/>
      <c r="L22" s="127"/>
      <c r="M22" s="127"/>
      <c r="N22" s="127"/>
      <c r="O22" s="127"/>
      <c r="P22" s="128"/>
      <c r="Q22" s="232"/>
      <c r="R22" s="236" t="str">
        <f>履歴書!R22</f>
        <v>文章・マニュアル読解</v>
      </c>
      <c r="S22" s="237"/>
      <c r="T22" s="237"/>
      <c r="U22" s="237"/>
      <c r="V22" s="238"/>
      <c r="W22" s="239" t="str">
        <f>履歴書!W22</f>
        <v/>
      </c>
      <c r="X22" s="240"/>
      <c r="Y22" s="243"/>
      <c r="Z22" s="236" t="str">
        <f>履歴書!Z22</f>
        <v>電話での会話</v>
      </c>
      <c r="AA22" s="237"/>
      <c r="AB22" s="237"/>
      <c r="AC22" s="238"/>
      <c r="AD22" s="239" t="str">
        <f>履歴書!AD22</f>
        <v/>
      </c>
      <c r="AE22" s="240"/>
      <c r="AF22" s="241"/>
      <c r="AK22" s="17"/>
      <c r="AL22" s="17"/>
      <c r="AM22" s="17"/>
      <c r="AN22" s="17"/>
      <c r="AO22" s="17"/>
      <c r="AP22" s="17"/>
      <c r="AQ22" s="17"/>
      <c r="AR22" s="17"/>
      <c r="AS22" s="17"/>
      <c r="AT22" s="17"/>
      <c r="AU22" s="17"/>
    </row>
    <row r="23" spans="1:47" ht="15" customHeight="1">
      <c r="A23" s="129">
        <f>履歴書!A23</f>
        <v>0</v>
      </c>
      <c r="B23" s="130"/>
      <c r="C23" s="34">
        <f>履歴書!C23</f>
        <v>0</v>
      </c>
      <c r="D23" s="126">
        <f>履歴書!D23</f>
        <v>0</v>
      </c>
      <c r="E23" s="127"/>
      <c r="F23" s="127"/>
      <c r="G23" s="127"/>
      <c r="H23" s="127"/>
      <c r="I23" s="127"/>
      <c r="J23" s="127"/>
      <c r="K23" s="127"/>
      <c r="L23" s="127"/>
      <c r="M23" s="127"/>
      <c r="N23" s="127"/>
      <c r="O23" s="127"/>
      <c r="P23" s="128"/>
      <c r="Q23" s="232"/>
      <c r="R23" s="230" t="str">
        <f>履歴書!R23</f>
        <v>英語での商談・交渉</v>
      </c>
      <c r="S23" s="229"/>
      <c r="T23" s="229"/>
      <c r="U23" s="229"/>
      <c r="V23" s="242"/>
      <c r="W23" s="244" t="str">
        <f>履歴書!W23</f>
        <v/>
      </c>
      <c r="X23" s="194"/>
      <c r="Y23" s="130"/>
      <c r="Z23" s="230" t="str">
        <f>履歴書!Z23</f>
        <v>英語での会議</v>
      </c>
      <c r="AA23" s="229"/>
      <c r="AB23" s="229"/>
      <c r="AC23" s="242"/>
      <c r="AD23" s="244" t="str">
        <f>履歴書!AD23</f>
        <v/>
      </c>
      <c r="AE23" s="194"/>
      <c r="AF23" s="245"/>
      <c r="AK23" s="17"/>
      <c r="AL23" s="17"/>
      <c r="AM23" s="17"/>
      <c r="AN23" s="17"/>
      <c r="AO23" s="17"/>
      <c r="AP23" s="17"/>
      <c r="AQ23" s="17"/>
      <c r="AR23" s="17"/>
      <c r="AS23" s="17"/>
      <c r="AT23" s="17"/>
      <c r="AU23" s="17"/>
    </row>
    <row r="24" spans="1:47" ht="15" customHeight="1">
      <c r="A24" s="129">
        <f>履歴書!A24</f>
        <v>0</v>
      </c>
      <c r="B24" s="130"/>
      <c r="C24" s="34">
        <f>履歴書!C24</f>
        <v>0</v>
      </c>
      <c r="D24" s="126">
        <f>履歴書!D24</f>
        <v>0</v>
      </c>
      <c r="E24" s="127"/>
      <c r="F24" s="127"/>
      <c r="G24" s="127"/>
      <c r="H24" s="127"/>
      <c r="I24" s="127"/>
      <c r="J24" s="127"/>
      <c r="K24" s="127"/>
      <c r="L24" s="127"/>
      <c r="M24" s="127"/>
      <c r="N24" s="127"/>
      <c r="O24" s="127"/>
      <c r="P24" s="128"/>
      <c r="Q24" s="232"/>
      <c r="R24" s="230" t="str">
        <f>履歴書!R24</f>
        <v>e-mailでのやりとり</v>
      </c>
      <c r="S24" s="229"/>
      <c r="T24" s="229"/>
      <c r="U24" s="229"/>
      <c r="V24" s="242"/>
      <c r="W24" s="244" t="str">
        <f>履歴書!W24</f>
        <v/>
      </c>
      <c r="X24" s="194"/>
      <c r="Y24" s="130"/>
      <c r="Z24" s="230" t="str">
        <f>履歴書!Z24</f>
        <v>海外滞在</v>
      </c>
      <c r="AA24" s="229"/>
      <c r="AB24" s="229"/>
      <c r="AC24" s="242"/>
      <c r="AD24" s="244" t="str">
        <f>履歴書!AD24</f>
        <v/>
      </c>
      <c r="AE24" s="194"/>
      <c r="AF24" s="245"/>
      <c r="AK24" s="17"/>
      <c r="AL24" s="17"/>
      <c r="AM24" s="17"/>
      <c r="AN24" s="17"/>
      <c r="AO24" s="17"/>
      <c r="AP24" s="17"/>
      <c r="AQ24" s="17"/>
      <c r="AR24" s="17"/>
      <c r="AS24" s="17"/>
      <c r="AT24" s="17"/>
      <c r="AU24" s="17"/>
    </row>
    <row r="25" spans="1:47" ht="15" customHeight="1">
      <c r="A25" s="129" t="str">
        <f>履歴書!A25</f>
        <v/>
      </c>
      <c r="B25" s="130"/>
      <c r="C25" s="34" t="str">
        <f>履歴書!C25</f>
        <v/>
      </c>
      <c r="D25" s="126" t="str">
        <f>履歴書!D25</f>
        <v/>
      </c>
      <c r="E25" s="127"/>
      <c r="F25" s="127"/>
      <c r="G25" s="127"/>
      <c r="H25" s="127"/>
      <c r="I25" s="127"/>
      <c r="J25" s="127"/>
      <c r="K25" s="127"/>
      <c r="L25" s="127"/>
      <c r="M25" s="127"/>
      <c r="N25" s="127"/>
      <c r="O25" s="127"/>
      <c r="P25" s="128"/>
      <c r="Q25" s="233"/>
      <c r="R25" s="230" t="str">
        <f>履歴書!R25</f>
        <v>翻訳</v>
      </c>
      <c r="S25" s="229"/>
      <c r="T25" s="229"/>
      <c r="U25" s="229"/>
      <c r="V25" s="242"/>
      <c r="W25" s="244" t="str">
        <f>履歴書!W25</f>
        <v/>
      </c>
      <c r="X25" s="194"/>
      <c r="Y25" s="130"/>
      <c r="Z25" s="230" t="str">
        <f>履歴書!Z25</f>
        <v>通訳</v>
      </c>
      <c r="AA25" s="229"/>
      <c r="AB25" s="229"/>
      <c r="AC25" s="242"/>
      <c r="AD25" s="244" t="str">
        <f>履歴書!AD25</f>
        <v/>
      </c>
      <c r="AE25" s="194"/>
      <c r="AF25" s="245"/>
      <c r="AK25" s="17"/>
      <c r="AL25" s="17"/>
      <c r="AM25" s="17"/>
      <c r="AN25" s="17"/>
      <c r="AO25" s="17"/>
      <c r="AP25" s="17"/>
      <c r="AQ25" s="17"/>
      <c r="AR25" s="17"/>
      <c r="AS25" s="17"/>
      <c r="AT25" s="17"/>
      <c r="AU25" s="17"/>
    </row>
    <row r="26" spans="1:47" ht="15" customHeight="1">
      <c r="A26" s="267" t="str">
        <f>履歴書!A26</f>
        <v>備考
（その他）</v>
      </c>
      <c r="B26" s="216"/>
      <c r="C26" s="217"/>
      <c r="D26" s="268" t="str">
        <f>履歴書!D26</f>
        <v/>
      </c>
      <c r="E26" s="269"/>
      <c r="F26" s="269"/>
      <c r="G26" s="269"/>
      <c r="H26" s="269"/>
      <c r="I26" s="269"/>
      <c r="J26" s="269"/>
      <c r="K26" s="270"/>
      <c r="L26" s="259" t="str">
        <f>履歴書!L26</f>
        <v>普通自動車
免許</v>
      </c>
      <c r="M26" s="216"/>
      <c r="N26" s="217"/>
      <c r="O26" s="184" t="str">
        <f>履歴書!O26</f>
        <v>無し</v>
      </c>
      <c r="P26" s="189"/>
      <c r="Q26" s="246" t="str">
        <f>履歴書!Q26</f>
        <v>その他の
語学スキル</v>
      </c>
      <c r="R26" s="247"/>
      <c r="S26" s="248"/>
      <c r="T26" s="261" t="str">
        <f>履歴書!T26</f>
        <v/>
      </c>
      <c r="U26" s="262"/>
      <c r="V26" s="262"/>
      <c r="W26" s="262"/>
      <c r="X26" s="262"/>
      <c r="Y26" s="262"/>
      <c r="Z26" s="262"/>
      <c r="AA26" s="262"/>
      <c r="AB26" s="262"/>
      <c r="AC26" s="262"/>
      <c r="AD26" s="262"/>
      <c r="AE26" s="262"/>
      <c r="AF26" s="263"/>
      <c r="AK26" s="17"/>
      <c r="AL26" s="17"/>
      <c r="AM26" s="17"/>
      <c r="AN26" s="17"/>
      <c r="AO26" s="17"/>
      <c r="AP26" s="17"/>
      <c r="AQ26" s="17"/>
      <c r="AR26" s="17"/>
      <c r="AS26" s="17"/>
      <c r="AT26" s="17"/>
      <c r="AU26" s="17"/>
    </row>
    <row r="27" spans="1:47" ht="15" customHeight="1" thickBot="1">
      <c r="A27" s="218"/>
      <c r="B27" s="219"/>
      <c r="C27" s="220"/>
      <c r="D27" s="271"/>
      <c r="E27" s="272"/>
      <c r="F27" s="272"/>
      <c r="G27" s="272"/>
      <c r="H27" s="272"/>
      <c r="I27" s="272"/>
      <c r="J27" s="272"/>
      <c r="K27" s="273"/>
      <c r="L27" s="260"/>
      <c r="M27" s="219"/>
      <c r="N27" s="220"/>
      <c r="O27" s="340"/>
      <c r="P27" s="139"/>
      <c r="Q27" s="249"/>
      <c r="R27" s="250"/>
      <c r="S27" s="251"/>
      <c r="T27" s="264"/>
      <c r="U27" s="265"/>
      <c r="V27" s="265"/>
      <c r="W27" s="265"/>
      <c r="X27" s="265"/>
      <c r="Y27" s="265"/>
      <c r="Z27" s="265"/>
      <c r="AA27" s="265"/>
      <c r="AB27" s="265"/>
      <c r="AC27" s="265"/>
      <c r="AD27" s="265"/>
      <c r="AE27" s="265"/>
      <c r="AF27" s="266"/>
      <c r="AK27" s="17"/>
      <c r="AL27" s="17"/>
      <c r="AM27" s="17"/>
      <c r="AN27" s="17"/>
      <c r="AO27" s="17"/>
      <c r="AP27" s="17"/>
      <c r="AQ27" s="17"/>
      <c r="AR27" s="17"/>
      <c r="AS27" s="17"/>
      <c r="AT27" s="17"/>
      <c r="AU27" s="17"/>
    </row>
    <row r="28" spans="1:47" ht="15" customHeight="1" thickTop="1">
      <c r="A28" s="276" t="str">
        <f>履歴書!A28</f>
        <v>希望条件</v>
      </c>
      <c r="B28" s="277"/>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8"/>
      <c r="AK28" s="17"/>
      <c r="AL28" s="17"/>
      <c r="AM28" s="17"/>
      <c r="AN28" s="17"/>
      <c r="AO28" s="17"/>
      <c r="AP28" s="17"/>
      <c r="AQ28" s="17"/>
      <c r="AR28" s="17"/>
      <c r="AS28" s="17"/>
      <c r="AT28" s="17"/>
      <c r="AU28" s="17"/>
    </row>
    <row r="29" spans="1:47" ht="15" customHeight="1">
      <c r="A29" s="228" t="str">
        <f>履歴書!L29</f>
        <v>希望勤務地</v>
      </c>
      <c r="B29" s="229"/>
      <c r="C29" s="229"/>
      <c r="D29" s="229"/>
      <c r="E29" s="229"/>
      <c r="F29" s="229"/>
      <c r="G29" s="229"/>
      <c r="H29" s="229"/>
      <c r="I29" s="229"/>
      <c r="J29" s="229"/>
      <c r="K29" s="242"/>
      <c r="L29" s="259" t="str">
        <f>履歴書!W29</f>
        <v>その他希望条件</v>
      </c>
      <c r="M29" s="292"/>
      <c r="N29" s="292"/>
      <c r="O29" s="292"/>
      <c r="P29" s="292"/>
      <c r="Q29" s="292"/>
      <c r="R29" s="292"/>
      <c r="S29" s="292"/>
      <c r="T29" s="292"/>
      <c r="U29" s="292"/>
      <c r="V29" s="292"/>
      <c r="W29" s="292"/>
      <c r="X29" s="292"/>
      <c r="Y29" s="292"/>
      <c r="Z29" s="292"/>
      <c r="AA29" s="292"/>
      <c r="AB29" s="292"/>
      <c r="AC29" s="292"/>
      <c r="AD29" s="292"/>
      <c r="AE29" s="292"/>
      <c r="AF29" s="296"/>
      <c r="AK29" s="17"/>
      <c r="AL29" s="17"/>
      <c r="AM29" s="17"/>
      <c r="AN29" s="17"/>
      <c r="AO29" s="17"/>
      <c r="AP29" s="17"/>
      <c r="AQ29" s="17"/>
      <c r="AR29" s="17"/>
      <c r="AS29" s="17"/>
      <c r="AT29" s="17"/>
      <c r="AU29" s="17"/>
    </row>
    <row r="30" spans="1:47" ht="15" customHeight="1">
      <c r="A30" s="129">
        <f>履歴書!L31</f>
        <v>0</v>
      </c>
      <c r="B30" s="194"/>
      <c r="C30" s="194"/>
      <c r="D30" s="194"/>
      <c r="E30" s="194"/>
      <c r="F30" s="194"/>
      <c r="G30" s="194"/>
      <c r="H30" s="194"/>
      <c r="I30" s="194"/>
      <c r="J30" s="194"/>
      <c r="K30" s="130"/>
      <c r="L30" s="349" t="str">
        <f>履歴書!W31</f>
        <v/>
      </c>
      <c r="M30" s="350"/>
      <c r="N30" s="350"/>
      <c r="O30" s="350"/>
      <c r="P30" s="350"/>
      <c r="Q30" s="350"/>
      <c r="R30" s="350"/>
      <c r="S30" s="350"/>
      <c r="T30" s="350"/>
      <c r="U30" s="350"/>
      <c r="V30" s="350"/>
      <c r="W30" s="350"/>
      <c r="X30" s="350"/>
      <c r="Y30" s="350"/>
      <c r="Z30" s="350"/>
      <c r="AA30" s="350"/>
      <c r="AB30" s="350"/>
      <c r="AC30" s="350"/>
      <c r="AD30" s="350"/>
      <c r="AE30" s="350"/>
      <c r="AF30" s="351"/>
      <c r="AK30" s="17"/>
      <c r="AL30" s="17"/>
      <c r="AM30" s="17"/>
      <c r="AN30" s="17"/>
      <c r="AO30" s="17"/>
      <c r="AP30" s="17"/>
      <c r="AQ30" s="17"/>
      <c r="AR30" s="17"/>
      <c r="AS30" s="17"/>
      <c r="AT30" s="17"/>
      <c r="AU30" s="17"/>
    </row>
    <row r="31" spans="1:47" ht="15" customHeight="1" thickBot="1">
      <c r="A31" s="355" t="str">
        <f>履歴書!L32</f>
        <v>転居を伴う転勤の可否</v>
      </c>
      <c r="B31" s="332"/>
      <c r="C31" s="332"/>
      <c r="D31" s="332"/>
      <c r="E31" s="333"/>
      <c r="F31" s="283">
        <f>履歴書!Q32</f>
        <v>0</v>
      </c>
      <c r="G31" s="284"/>
      <c r="H31" s="284"/>
      <c r="I31" s="284"/>
      <c r="J31" s="284"/>
      <c r="K31" s="285"/>
      <c r="L31" s="352"/>
      <c r="M31" s="353"/>
      <c r="N31" s="353"/>
      <c r="O31" s="353"/>
      <c r="P31" s="353"/>
      <c r="Q31" s="353"/>
      <c r="R31" s="353"/>
      <c r="S31" s="353"/>
      <c r="T31" s="353"/>
      <c r="U31" s="353"/>
      <c r="V31" s="353"/>
      <c r="W31" s="353"/>
      <c r="X31" s="353"/>
      <c r="Y31" s="353"/>
      <c r="Z31" s="353"/>
      <c r="AA31" s="353"/>
      <c r="AB31" s="353"/>
      <c r="AC31" s="353"/>
      <c r="AD31" s="353"/>
      <c r="AE31" s="353"/>
      <c r="AF31" s="354"/>
      <c r="AK31" s="17"/>
      <c r="AL31" s="17"/>
      <c r="AM31" s="17"/>
      <c r="AN31" s="17"/>
      <c r="AO31" s="17"/>
      <c r="AP31" s="17"/>
      <c r="AQ31" s="17"/>
      <c r="AR31" s="17"/>
      <c r="AS31" s="17"/>
      <c r="AT31" s="17"/>
      <c r="AU31" s="17"/>
    </row>
    <row r="32" spans="1:47" ht="15" customHeight="1" thickTop="1">
      <c r="A32" s="156" t="str">
        <f>履歴書!A33</f>
        <v>職歴</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8"/>
      <c r="AK32" s="17"/>
      <c r="AL32" s="17"/>
      <c r="AM32" s="17"/>
      <c r="AN32" s="17"/>
      <c r="AO32" s="17"/>
      <c r="AP32" s="17"/>
      <c r="AQ32" s="17"/>
      <c r="AR32" s="17"/>
      <c r="AS32" s="17"/>
      <c r="AT32" s="17"/>
      <c r="AU32" s="17"/>
    </row>
    <row r="33" spans="1:54" s="45" customFormat="1" ht="15" customHeight="1">
      <c r="A33" s="252" t="str">
        <f>履歴書!A34</f>
        <v>現在の就業状況</v>
      </c>
      <c r="B33" s="253"/>
      <c r="C33" s="253"/>
      <c r="D33" s="253"/>
      <c r="E33" s="170" t="str">
        <f>履歴書!E34</f>
        <v>現職中</v>
      </c>
      <c r="F33" s="159"/>
      <c r="G33" s="159"/>
      <c r="H33" s="159"/>
      <c r="I33" s="254"/>
      <c r="J33" s="255" t="str">
        <f>履歴書!J34</f>
        <v>経験社数</v>
      </c>
      <c r="K33" s="256"/>
      <c r="L33" s="256"/>
      <c r="M33" s="257">
        <f>履歴書!M34</f>
        <v>2</v>
      </c>
      <c r="N33" s="257"/>
      <c r="O33" s="258"/>
      <c r="P33" s="35" t="str">
        <f>履歴書!P34</f>
        <v>社</v>
      </c>
      <c r="Q33" s="36" t="str">
        <f>履歴書!Q34</f>
        <v>直近の3社を記載※4社目以降がある場合は職務経歴書に記載致します。</v>
      </c>
      <c r="R33" s="37"/>
      <c r="S33" s="37"/>
      <c r="T33" s="37"/>
      <c r="U33" s="37"/>
      <c r="V33" s="37"/>
      <c r="W33" s="37"/>
      <c r="X33" s="37"/>
      <c r="Y33" s="37"/>
      <c r="Z33" s="37"/>
      <c r="AA33" s="37"/>
      <c r="AB33" s="37"/>
      <c r="AC33" s="37"/>
      <c r="AD33" s="37"/>
      <c r="AE33" s="37"/>
      <c r="AF33" s="38"/>
      <c r="AG33" s="17"/>
      <c r="AH33" s="17"/>
      <c r="AI33" s="17"/>
      <c r="AJ33" s="17"/>
      <c r="AK33" s="17"/>
      <c r="AL33" s="17"/>
      <c r="AM33" s="17"/>
      <c r="AN33" s="17"/>
      <c r="AO33" s="17"/>
      <c r="AP33" s="17"/>
      <c r="AQ33" s="17"/>
      <c r="AR33" s="17"/>
      <c r="AS33" s="17"/>
      <c r="AT33" s="17"/>
      <c r="AU33" s="17"/>
      <c r="AV33" s="17"/>
      <c r="AW33" s="17"/>
      <c r="AX33" s="17"/>
      <c r="AY33" s="17"/>
      <c r="AZ33" s="17"/>
      <c r="BA33" s="17"/>
      <c r="BB33" s="17"/>
    </row>
    <row r="34" spans="1:54" s="45" customFormat="1" ht="15" customHeight="1">
      <c r="A34" s="298" t="str">
        <f>履歴書!A35</f>
        <v>社名</v>
      </c>
      <c r="B34" s="299"/>
      <c r="C34" s="343" t="str">
        <f>履歴書!C35</f>
        <v xml:space="preserve">株式会社ブリストック  </v>
      </c>
      <c r="D34" s="280"/>
      <c r="E34" s="280"/>
      <c r="F34" s="280"/>
      <c r="G34" s="280"/>
      <c r="H34" s="280"/>
      <c r="I34" s="280"/>
      <c r="J34" s="280"/>
      <c r="K34" s="280"/>
      <c r="L34" s="281"/>
      <c r="M34" s="343" t="str">
        <f>履歴書!M35</f>
        <v>岡山東和製造所</v>
      </c>
      <c r="N34" s="280"/>
      <c r="O34" s="280"/>
      <c r="P34" s="280"/>
      <c r="Q34" s="280"/>
      <c r="R34" s="280"/>
      <c r="S34" s="280"/>
      <c r="T34" s="280"/>
      <c r="U34" s="280"/>
      <c r="V34" s="281"/>
      <c r="W34" s="279">
        <f>履歴書!W35</f>
        <v>0</v>
      </c>
      <c r="X34" s="280"/>
      <c r="Y34" s="280"/>
      <c r="Z34" s="280"/>
      <c r="AA34" s="280"/>
      <c r="AB34" s="280"/>
      <c r="AC34" s="280"/>
      <c r="AD34" s="280"/>
      <c r="AE34" s="280"/>
      <c r="AF34" s="281"/>
      <c r="AG34" s="17"/>
      <c r="AH34" s="17"/>
      <c r="AI34" s="17"/>
      <c r="AJ34" s="17"/>
    </row>
    <row r="35" spans="1:54" s="45" customFormat="1" ht="15" customHeight="1">
      <c r="A35" s="163"/>
      <c r="B35" s="164"/>
      <c r="C35" s="143"/>
      <c r="D35" s="144"/>
      <c r="E35" s="144"/>
      <c r="F35" s="144"/>
      <c r="G35" s="144"/>
      <c r="H35" s="144"/>
      <c r="I35" s="144"/>
      <c r="J35" s="144"/>
      <c r="K35" s="144"/>
      <c r="L35" s="145"/>
      <c r="M35" s="143"/>
      <c r="N35" s="144"/>
      <c r="O35" s="144"/>
      <c r="P35" s="144"/>
      <c r="Q35" s="144"/>
      <c r="R35" s="144"/>
      <c r="S35" s="144"/>
      <c r="T35" s="144"/>
      <c r="U35" s="144"/>
      <c r="V35" s="145"/>
      <c r="W35" s="282"/>
      <c r="X35" s="144"/>
      <c r="Y35" s="144"/>
      <c r="Z35" s="144"/>
      <c r="AA35" s="144"/>
      <c r="AB35" s="144"/>
      <c r="AC35" s="144"/>
      <c r="AD35" s="144"/>
      <c r="AE35" s="144"/>
      <c r="AF35" s="145"/>
      <c r="AG35" s="17"/>
      <c r="AH35" s="17"/>
      <c r="AI35" s="17"/>
      <c r="AJ35" s="17"/>
    </row>
    <row r="36" spans="1:54" s="45" customFormat="1" ht="15" customHeight="1">
      <c r="A36" s="267" t="str">
        <f>履歴書!A37</f>
        <v>事業
内容</v>
      </c>
      <c r="B36" s="217"/>
      <c r="C36" s="268" t="str">
        <f>履歴書!C37</f>
        <v>ソフトウェアエンジニア</v>
      </c>
      <c r="D36" s="269"/>
      <c r="E36" s="269"/>
      <c r="F36" s="269"/>
      <c r="G36" s="269"/>
      <c r="H36" s="269"/>
      <c r="I36" s="270"/>
      <c r="J36" s="230" t="str">
        <f>履歴書!J37</f>
        <v>従業員数</v>
      </c>
      <c r="K36" s="229"/>
      <c r="L36" s="231"/>
      <c r="M36" s="268" t="str">
        <f>履歴書!M37</f>
        <v>ジュニアエンジニア</v>
      </c>
      <c r="N36" s="269"/>
      <c r="O36" s="269"/>
      <c r="P36" s="269"/>
      <c r="Q36" s="269"/>
      <c r="R36" s="269"/>
      <c r="S36" s="270"/>
      <c r="T36" s="230" t="str">
        <f>履歴書!T37</f>
        <v>従業員数</v>
      </c>
      <c r="U36" s="229"/>
      <c r="V36" s="231"/>
      <c r="W36" s="290">
        <f>履歴書!W37</f>
        <v>0</v>
      </c>
      <c r="X36" s="269"/>
      <c r="Y36" s="269"/>
      <c r="Z36" s="269"/>
      <c r="AA36" s="269"/>
      <c r="AB36" s="269"/>
      <c r="AC36" s="270"/>
      <c r="AD36" s="230" t="str">
        <f>履歴書!AD37</f>
        <v>従業員数</v>
      </c>
      <c r="AE36" s="229"/>
      <c r="AF36" s="231"/>
      <c r="AG36" s="17"/>
      <c r="AH36" s="17"/>
      <c r="AI36" s="17"/>
      <c r="AJ36" s="17"/>
    </row>
    <row r="37" spans="1:54" s="45" customFormat="1" ht="15" customHeight="1">
      <c r="A37" s="163"/>
      <c r="B37" s="164"/>
      <c r="C37" s="287"/>
      <c r="D37" s="288"/>
      <c r="E37" s="288"/>
      <c r="F37" s="288"/>
      <c r="G37" s="288"/>
      <c r="H37" s="288"/>
      <c r="I37" s="289"/>
      <c r="J37" s="244">
        <f>履歴書!J38</f>
        <v>20</v>
      </c>
      <c r="K37" s="194"/>
      <c r="L37" s="33" t="str">
        <f>履歴書!L38</f>
        <v>名</v>
      </c>
      <c r="M37" s="287"/>
      <c r="N37" s="288"/>
      <c r="O37" s="288"/>
      <c r="P37" s="288"/>
      <c r="Q37" s="288"/>
      <c r="R37" s="288"/>
      <c r="S37" s="289"/>
      <c r="T37" s="244">
        <f>履歴書!T38</f>
        <v>17</v>
      </c>
      <c r="U37" s="194"/>
      <c r="V37" s="33" t="str">
        <f>履歴書!V38</f>
        <v>名</v>
      </c>
      <c r="W37" s="291"/>
      <c r="X37" s="288"/>
      <c r="Y37" s="288"/>
      <c r="Z37" s="288"/>
      <c r="AA37" s="288"/>
      <c r="AB37" s="288"/>
      <c r="AC37" s="289"/>
      <c r="AD37" s="244">
        <f>履歴書!AD38</f>
        <v>0</v>
      </c>
      <c r="AE37" s="194"/>
      <c r="AF37" s="33">
        <f>履歴書!AF38</f>
        <v>0</v>
      </c>
      <c r="AG37" s="17"/>
      <c r="AH37" s="17"/>
      <c r="AI37" s="17"/>
      <c r="AJ37" s="17"/>
    </row>
    <row r="38" spans="1:54" s="45" customFormat="1" ht="15" customHeight="1">
      <c r="A38" s="267" t="str">
        <f>履歴書!A39</f>
        <v>勤務
期間</v>
      </c>
      <c r="B38" s="217"/>
      <c r="C38" s="286" t="str">
        <f>履歴書!C39</f>
        <v>2021年8月</v>
      </c>
      <c r="D38" s="162"/>
      <c r="E38" s="162"/>
      <c r="F38" s="162"/>
      <c r="G38" s="185" t="str">
        <f>履歴書!G39</f>
        <v>～</v>
      </c>
      <c r="H38" s="185"/>
      <c r="I38" s="274" t="str">
        <f>履歴書!I39</f>
        <v>2024年2月</v>
      </c>
      <c r="J38" s="274"/>
      <c r="K38" s="274"/>
      <c r="L38" s="275"/>
      <c r="M38" s="286" t="str">
        <f>履歴書!M39</f>
        <v>2024年11月</v>
      </c>
      <c r="N38" s="162"/>
      <c r="O38" s="162"/>
      <c r="P38" s="162"/>
      <c r="Q38" s="185" t="str">
        <f>履歴書!Q39</f>
        <v>～</v>
      </c>
      <c r="R38" s="185"/>
      <c r="S38" s="274" t="str">
        <f>履歴書!S39</f>
        <v>現在</v>
      </c>
      <c r="T38" s="274"/>
      <c r="U38" s="274"/>
      <c r="V38" s="275"/>
      <c r="W38" s="286">
        <f>履歴書!W39</f>
        <v>0</v>
      </c>
      <c r="X38" s="162"/>
      <c r="Y38" s="162"/>
      <c r="Z38" s="162"/>
      <c r="AA38" s="185">
        <f>履歴書!AA39</f>
        <v>0</v>
      </c>
      <c r="AB38" s="185"/>
      <c r="AC38" s="274">
        <f>履歴書!AC39</f>
        <v>0</v>
      </c>
      <c r="AD38" s="274"/>
      <c r="AE38" s="274"/>
      <c r="AF38" s="275"/>
      <c r="AG38" s="17"/>
      <c r="AH38" s="17"/>
      <c r="AI38" s="17"/>
      <c r="AJ38" s="17"/>
    </row>
    <row r="39" spans="1:54" s="45" customFormat="1" ht="15" customHeight="1">
      <c r="A39" s="163"/>
      <c r="B39" s="164"/>
      <c r="C39" s="49"/>
      <c r="D39" s="50"/>
      <c r="E39" s="44" t="str">
        <f>履歴書!E40</f>
        <v>（</v>
      </c>
      <c r="F39" s="44">
        <f>履歴書!F40</f>
        <v>2</v>
      </c>
      <c r="G39" s="44" t="str">
        <f>履歴書!G40</f>
        <v>年</v>
      </c>
      <c r="H39" s="44">
        <f>履歴書!H40</f>
        <v>6</v>
      </c>
      <c r="I39" s="144" t="str">
        <f>履歴書!I40</f>
        <v>ヶ月）</v>
      </c>
      <c r="J39" s="144"/>
      <c r="K39" s="51"/>
      <c r="L39" s="33"/>
      <c r="M39" s="52"/>
      <c r="N39" s="50"/>
      <c r="O39" s="44">
        <f>履歴書!O40</f>
        <v>0</v>
      </c>
      <c r="P39" s="44">
        <f>履歴書!P40</f>
        <v>0</v>
      </c>
      <c r="Q39" s="44">
        <f>履歴書!Q40</f>
        <v>0</v>
      </c>
      <c r="R39" s="44">
        <f>履歴書!R40</f>
        <v>0</v>
      </c>
      <c r="S39" s="144">
        <f>履歴書!S40</f>
        <v>0</v>
      </c>
      <c r="T39" s="144"/>
      <c r="U39" s="51"/>
      <c r="V39" s="33"/>
      <c r="W39" s="52"/>
      <c r="X39" s="50"/>
      <c r="Y39" s="44">
        <f>履歴書!Y40</f>
        <v>0</v>
      </c>
      <c r="Z39" s="44">
        <f>履歴書!Z40</f>
        <v>0</v>
      </c>
      <c r="AA39" s="44">
        <f>履歴書!AA40</f>
        <v>0</v>
      </c>
      <c r="AB39" s="44">
        <f>履歴書!AB40</f>
        <v>0</v>
      </c>
      <c r="AC39" s="144">
        <f>履歴書!AC40</f>
        <v>0</v>
      </c>
      <c r="AD39" s="144"/>
      <c r="AE39" s="51"/>
      <c r="AF39" s="33"/>
      <c r="AG39" s="17"/>
      <c r="AH39" s="17"/>
      <c r="AI39" s="17"/>
      <c r="AJ39" s="17"/>
    </row>
    <row r="40" spans="1:54" s="45" customFormat="1" ht="15" customHeight="1">
      <c r="A40" s="318" t="str">
        <f>履歴書!A41</f>
        <v>主な仕事内容・役職</v>
      </c>
      <c r="B40" s="319"/>
      <c r="C40" s="305" t="str">
        <f>履歴書!C41</f>
        <v xml:space="preserve">設計書作成
プログラム製造、コード解析、バグ修正
バックエンド開発とかWEBフロントエンド開発
試験実施
サーバーにデプロイ、サーバーサーバーのメンテナンス
</v>
      </c>
      <c r="D40" s="306"/>
      <c r="E40" s="306"/>
      <c r="F40" s="306"/>
      <c r="G40" s="306"/>
      <c r="H40" s="306"/>
      <c r="I40" s="306"/>
      <c r="J40" s="306"/>
      <c r="K40" s="306"/>
      <c r="L40" s="307"/>
      <c r="M40" s="305" t="str">
        <f>履歴書!M41</f>
        <v>NC機械のチャッキング
材料の切断
材料の確認</v>
      </c>
      <c r="N40" s="306"/>
      <c r="O40" s="306"/>
      <c r="P40" s="306"/>
      <c r="Q40" s="306"/>
      <c r="R40" s="306"/>
      <c r="S40" s="306"/>
      <c r="T40" s="306"/>
      <c r="U40" s="306"/>
      <c r="V40" s="307"/>
      <c r="W40" s="305">
        <f>履歴書!W41</f>
        <v>0</v>
      </c>
      <c r="X40" s="306"/>
      <c r="Y40" s="306"/>
      <c r="Z40" s="306"/>
      <c r="AA40" s="306"/>
      <c r="AB40" s="306"/>
      <c r="AC40" s="306"/>
      <c r="AD40" s="306"/>
      <c r="AE40" s="306"/>
      <c r="AF40" s="307"/>
      <c r="AG40" s="17"/>
      <c r="AH40" s="17"/>
      <c r="AI40" s="17"/>
      <c r="AJ40" s="17"/>
    </row>
    <row r="41" spans="1:54" s="45" customFormat="1" ht="15" customHeight="1">
      <c r="A41" s="320"/>
      <c r="B41" s="321"/>
      <c r="C41" s="308"/>
      <c r="D41" s="309"/>
      <c r="E41" s="309"/>
      <c r="F41" s="309"/>
      <c r="G41" s="309"/>
      <c r="H41" s="309"/>
      <c r="I41" s="309"/>
      <c r="J41" s="309"/>
      <c r="K41" s="309"/>
      <c r="L41" s="310"/>
      <c r="M41" s="308"/>
      <c r="N41" s="309"/>
      <c r="O41" s="309"/>
      <c r="P41" s="309"/>
      <c r="Q41" s="309"/>
      <c r="R41" s="309"/>
      <c r="S41" s="309"/>
      <c r="T41" s="309"/>
      <c r="U41" s="309"/>
      <c r="V41" s="310"/>
      <c r="W41" s="308"/>
      <c r="X41" s="309"/>
      <c r="Y41" s="309"/>
      <c r="Z41" s="309"/>
      <c r="AA41" s="309"/>
      <c r="AB41" s="309"/>
      <c r="AC41" s="309"/>
      <c r="AD41" s="309"/>
      <c r="AE41" s="309"/>
      <c r="AF41" s="310"/>
      <c r="AG41" s="17"/>
      <c r="AH41" s="17"/>
      <c r="AI41" s="17"/>
      <c r="AJ41" s="17"/>
    </row>
    <row r="42" spans="1:54" s="45" customFormat="1" ht="15" customHeight="1">
      <c r="A42" s="320"/>
      <c r="B42" s="321"/>
      <c r="C42" s="308"/>
      <c r="D42" s="309"/>
      <c r="E42" s="309"/>
      <c r="F42" s="309"/>
      <c r="G42" s="309"/>
      <c r="H42" s="309"/>
      <c r="I42" s="309"/>
      <c r="J42" s="309"/>
      <c r="K42" s="309"/>
      <c r="L42" s="310"/>
      <c r="M42" s="308"/>
      <c r="N42" s="309"/>
      <c r="O42" s="309"/>
      <c r="P42" s="309"/>
      <c r="Q42" s="309"/>
      <c r="R42" s="309"/>
      <c r="S42" s="309"/>
      <c r="T42" s="309"/>
      <c r="U42" s="309"/>
      <c r="V42" s="310"/>
      <c r="W42" s="308"/>
      <c r="X42" s="309"/>
      <c r="Y42" s="309"/>
      <c r="Z42" s="309"/>
      <c r="AA42" s="309"/>
      <c r="AB42" s="309"/>
      <c r="AC42" s="309"/>
      <c r="AD42" s="309"/>
      <c r="AE42" s="309"/>
      <c r="AF42" s="310"/>
      <c r="AG42" s="17"/>
      <c r="AH42" s="17"/>
      <c r="AI42" s="17"/>
      <c r="AJ42" s="17"/>
    </row>
    <row r="43" spans="1:54" ht="15" customHeight="1">
      <c r="A43" s="320"/>
      <c r="B43" s="321"/>
      <c r="C43" s="308"/>
      <c r="D43" s="309"/>
      <c r="E43" s="309"/>
      <c r="F43" s="309"/>
      <c r="G43" s="309"/>
      <c r="H43" s="309"/>
      <c r="I43" s="309"/>
      <c r="J43" s="309"/>
      <c r="K43" s="309"/>
      <c r="L43" s="310"/>
      <c r="M43" s="308"/>
      <c r="N43" s="309"/>
      <c r="O43" s="309"/>
      <c r="P43" s="309"/>
      <c r="Q43" s="309"/>
      <c r="R43" s="309"/>
      <c r="S43" s="309"/>
      <c r="T43" s="309"/>
      <c r="U43" s="309"/>
      <c r="V43" s="310"/>
      <c r="W43" s="308"/>
      <c r="X43" s="309"/>
      <c r="Y43" s="309"/>
      <c r="Z43" s="309"/>
      <c r="AA43" s="309"/>
      <c r="AB43" s="309"/>
      <c r="AC43" s="309"/>
      <c r="AD43" s="309"/>
      <c r="AE43" s="309"/>
      <c r="AF43" s="310"/>
      <c r="AK43" s="17"/>
      <c r="AL43" s="17"/>
      <c r="AM43" s="17"/>
      <c r="AN43" s="17"/>
      <c r="AO43" s="17"/>
      <c r="AP43" s="17"/>
      <c r="AQ43" s="17"/>
      <c r="AR43" s="17"/>
      <c r="AS43" s="17"/>
      <c r="AT43" s="17"/>
      <c r="AU43" s="17"/>
    </row>
    <row r="44" spans="1:54" ht="15" customHeight="1">
      <c r="A44" s="320"/>
      <c r="B44" s="321"/>
      <c r="C44" s="308"/>
      <c r="D44" s="309"/>
      <c r="E44" s="309"/>
      <c r="F44" s="309"/>
      <c r="G44" s="309"/>
      <c r="H44" s="309"/>
      <c r="I44" s="309"/>
      <c r="J44" s="309"/>
      <c r="K44" s="309"/>
      <c r="L44" s="310"/>
      <c r="M44" s="308"/>
      <c r="N44" s="309"/>
      <c r="O44" s="309"/>
      <c r="P44" s="309"/>
      <c r="Q44" s="309"/>
      <c r="R44" s="309"/>
      <c r="S44" s="309"/>
      <c r="T44" s="309"/>
      <c r="U44" s="309"/>
      <c r="V44" s="310"/>
      <c r="W44" s="308"/>
      <c r="X44" s="309"/>
      <c r="Y44" s="309"/>
      <c r="Z44" s="309"/>
      <c r="AA44" s="309"/>
      <c r="AB44" s="309"/>
      <c r="AC44" s="309"/>
      <c r="AD44" s="309"/>
      <c r="AE44" s="309"/>
      <c r="AF44" s="310"/>
      <c r="AK44" s="17"/>
      <c r="AL44" s="17"/>
      <c r="AM44" s="17"/>
      <c r="AN44" s="17"/>
      <c r="AO44" s="17"/>
      <c r="AP44" s="17"/>
      <c r="AQ44" s="17"/>
      <c r="AR44" s="17"/>
      <c r="AS44" s="17"/>
      <c r="AT44" s="17"/>
      <c r="AU44" s="17"/>
    </row>
    <row r="45" spans="1:54" ht="15" customHeight="1">
      <c r="A45" s="320"/>
      <c r="B45" s="321"/>
      <c r="C45" s="308"/>
      <c r="D45" s="309"/>
      <c r="E45" s="309"/>
      <c r="F45" s="309"/>
      <c r="G45" s="309"/>
      <c r="H45" s="309"/>
      <c r="I45" s="309"/>
      <c r="J45" s="309"/>
      <c r="K45" s="309"/>
      <c r="L45" s="310"/>
      <c r="M45" s="308"/>
      <c r="N45" s="309"/>
      <c r="O45" s="309"/>
      <c r="P45" s="309"/>
      <c r="Q45" s="309"/>
      <c r="R45" s="309"/>
      <c r="S45" s="309"/>
      <c r="T45" s="309"/>
      <c r="U45" s="309"/>
      <c r="V45" s="310"/>
      <c r="W45" s="308"/>
      <c r="X45" s="309"/>
      <c r="Y45" s="309"/>
      <c r="Z45" s="309"/>
      <c r="AA45" s="309"/>
      <c r="AB45" s="309"/>
      <c r="AC45" s="309"/>
      <c r="AD45" s="309"/>
      <c r="AE45" s="309"/>
      <c r="AF45" s="310"/>
      <c r="AK45" s="17"/>
      <c r="AL45" s="17"/>
      <c r="AM45" s="17"/>
      <c r="AN45" s="17"/>
      <c r="AO45" s="17"/>
      <c r="AP45" s="17"/>
      <c r="AQ45" s="17"/>
      <c r="AR45" s="17"/>
      <c r="AS45" s="17"/>
      <c r="AT45" s="17"/>
      <c r="AU45" s="17"/>
    </row>
    <row r="46" spans="1:54" ht="15" customHeight="1">
      <c r="A46" s="320"/>
      <c r="B46" s="321"/>
      <c r="C46" s="308"/>
      <c r="D46" s="309"/>
      <c r="E46" s="309"/>
      <c r="F46" s="309"/>
      <c r="G46" s="309"/>
      <c r="H46" s="309"/>
      <c r="I46" s="309"/>
      <c r="J46" s="309"/>
      <c r="K46" s="309"/>
      <c r="L46" s="310"/>
      <c r="M46" s="308"/>
      <c r="N46" s="309"/>
      <c r="O46" s="309"/>
      <c r="P46" s="309"/>
      <c r="Q46" s="309"/>
      <c r="R46" s="309"/>
      <c r="S46" s="309"/>
      <c r="T46" s="309"/>
      <c r="U46" s="309"/>
      <c r="V46" s="310"/>
      <c r="W46" s="308"/>
      <c r="X46" s="309"/>
      <c r="Y46" s="309"/>
      <c r="Z46" s="309"/>
      <c r="AA46" s="309"/>
      <c r="AB46" s="309"/>
      <c r="AC46" s="309"/>
      <c r="AD46" s="309"/>
      <c r="AE46" s="309"/>
      <c r="AF46" s="310"/>
      <c r="AK46" s="17"/>
      <c r="AL46" s="17"/>
      <c r="AM46" s="17"/>
      <c r="AN46" s="17"/>
      <c r="AO46" s="17"/>
      <c r="AP46" s="17"/>
      <c r="AQ46" s="17"/>
      <c r="AR46" s="17"/>
      <c r="AS46" s="17"/>
      <c r="AT46" s="17"/>
      <c r="AU46" s="17"/>
    </row>
    <row r="47" spans="1:54" ht="15" customHeight="1">
      <c r="A47" s="320"/>
      <c r="B47" s="321"/>
      <c r="C47" s="308"/>
      <c r="D47" s="309"/>
      <c r="E47" s="309"/>
      <c r="F47" s="309"/>
      <c r="G47" s="309"/>
      <c r="H47" s="309"/>
      <c r="I47" s="309"/>
      <c r="J47" s="309"/>
      <c r="K47" s="309"/>
      <c r="L47" s="310"/>
      <c r="M47" s="308"/>
      <c r="N47" s="309"/>
      <c r="O47" s="309"/>
      <c r="P47" s="309"/>
      <c r="Q47" s="309"/>
      <c r="R47" s="309"/>
      <c r="S47" s="309"/>
      <c r="T47" s="309"/>
      <c r="U47" s="309"/>
      <c r="V47" s="310"/>
      <c r="W47" s="308"/>
      <c r="X47" s="309"/>
      <c r="Y47" s="309"/>
      <c r="Z47" s="309"/>
      <c r="AA47" s="309"/>
      <c r="AB47" s="309"/>
      <c r="AC47" s="309"/>
      <c r="AD47" s="309"/>
      <c r="AE47" s="309"/>
      <c r="AF47" s="310"/>
      <c r="AK47" s="17"/>
      <c r="AL47" s="17"/>
      <c r="AM47" s="17"/>
      <c r="AN47" s="17"/>
      <c r="AO47" s="17"/>
      <c r="AP47" s="17"/>
      <c r="AQ47" s="17"/>
      <c r="AR47" s="17"/>
      <c r="AS47" s="17"/>
      <c r="AT47" s="17"/>
      <c r="AU47" s="17"/>
    </row>
    <row r="48" spans="1:54" ht="15" customHeight="1">
      <c r="A48" s="320"/>
      <c r="B48" s="321"/>
      <c r="C48" s="308"/>
      <c r="D48" s="309"/>
      <c r="E48" s="309"/>
      <c r="F48" s="309"/>
      <c r="G48" s="309"/>
      <c r="H48" s="309"/>
      <c r="I48" s="309"/>
      <c r="J48" s="309"/>
      <c r="K48" s="309"/>
      <c r="L48" s="310"/>
      <c r="M48" s="308"/>
      <c r="N48" s="309"/>
      <c r="O48" s="309"/>
      <c r="P48" s="309"/>
      <c r="Q48" s="309"/>
      <c r="R48" s="309"/>
      <c r="S48" s="309"/>
      <c r="T48" s="309"/>
      <c r="U48" s="309"/>
      <c r="V48" s="310"/>
      <c r="W48" s="308"/>
      <c r="X48" s="309"/>
      <c r="Y48" s="309"/>
      <c r="Z48" s="309"/>
      <c r="AA48" s="309"/>
      <c r="AB48" s="309"/>
      <c r="AC48" s="309"/>
      <c r="AD48" s="309"/>
      <c r="AE48" s="309"/>
      <c r="AF48" s="310"/>
      <c r="AK48" s="17"/>
      <c r="AL48" s="17"/>
      <c r="AM48" s="17"/>
      <c r="AN48" s="17"/>
      <c r="AO48" s="17"/>
      <c r="AP48" s="17"/>
      <c r="AQ48" s="17"/>
      <c r="AR48" s="17"/>
      <c r="AS48" s="17"/>
      <c r="AT48" s="17"/>
      <c r="AU48" s="17"/>
    </row>
    <row r="49" spans="1:43" s="17" customFormat="1" ht="15" customHeight="1">
      <c r="A49" s="320"/>
      <c r="B49" s="321"/>
      <c r="C49" s="308"/>
      <c r="D49" s="309"/>
      <c r="E49" s="309"/>
      <c r="F49" s="309"/>
      <c r="G49" s="309"/>
      <c r="H49" s="309"/>
      <c r="I49" s="309"/>
      <c r="J49" s="309"/>
      <c r="K49" s="309"/>
      <c r="L49" s="310"/>
      <c r="M49" s="308"/>
      <c r="N49" s="309"/>
      <c r="O49" s="309"/>
      <c r="P49" s="309"/>
      <c r="Q49" s="309"/>
      <c r="R49" s="309"/>
      <c r="S49" s="309"/>
      <c r="T49" s="309"/>
      <c r="U49" s="309"/>
      <c r="V49" s="310"/>
      <c r="W49" s="308"/>
      <c r="X49" s="309"/>
      <c r="Y49" s="309"/>
      <c r="Z49" s="309"/>
      <c r="AA49" s="309"/>
      <c r="AB49" s="309"/>
      <c r="AC49" s="309"/>
      <c r="AD49" s="309"/>
      <c r="AE49" s="309"/>
      <c r="AF49" s="310"/>
    </row>
    <row r="50" spans="1:43" s="17" customFormat="1" ht="15" customHeight="1">
      <c r="A50" s="320"/>
      <c r="B50" s="321"/>
      <c r="C50" s="308"/>
      <c r="D50" s="309"/>
      <c r="E50" s="309"/>
      <c r="F50" s="309"/>
      <c r="G50" s="309"/>
      <c r="H50" s="309"/>
      <c r="I50" s="309"/>
      <c r="J50" s="309"/>
      <c r="K50" s="309"/>
      <c r="L50" s="310"/>
      <c r="M50" s="308"/>
      <c r="N50" s="309"/>
      <c r="O50" s="309"/>
      <c r="P50" s="309"/>
      <c r="Q50" s="309"/>
      <c r="R50" s="309"/>
      <c r="S50" s="309"/>
      <c r="T50" s="309"/>
      <c r="U50" s="309"/>
      <c r="V50" s="310"/>
      <c r="W50" s="308"/>
      <c r="X50" s="309"/>
      <c r="Y50" s="309"/>
      <c r="Z50" s="309"/>
      <c r="AA50" s="309"/>
      <c r="AB50" s="309"/>
      <c r="AC50" s="309"/>
      <c r="AD50" s="309"/>
      <c r="AE50" s="309"/>
      <c r="AF50" s="310"/>
    </row>
    <row r="51" spans="1:43" s="17" customFormat="1" ht="15" customHeight="1">
      <c r="A51" s="320"/>
      <c r="B51" s="321"/>
      <c r="C51" s="308"/>
      <c r="D51" s="309"/>
      <c r="E51" s="309"/>
      <c r="F51" s="309"/>
      <c r="G51" s="309"/>
      <c r="H51" s="309"/>
      <c r="I51" s="309"/>
      <c r="J51" s="309"/>
      <c r="K51" s="309"/>
      <c r="L51" s="310"/>
      <c r="M51" s="308"/>
      <c r="N51" s="309"/>
      <c r="O51" s="309"/>
      <c r="P51" s="309"/>
      <c r="Q51" s="309"/>
      <c r="R51" s="309"/>
      <c r="S51" s="309"/>
      <c r="T51" s="309"/>
      <c r="U51" s="309"/>
      <c r="V51" s="310"/>
      <c r="W51" s="308"/>
      <c r="X51" s="309"/>
      <c r="Y51" s="309"/>
      <c r="Z51" s="309"/>
      <c r="AA51" s="309"/>
      <c r="AB51" s="309"/>
      <c r="AC51" s="309"/>
      <c r="AD51" s="309"/>
      <c r="AE51" s="309"/>
      <c r="AF51" s="310"/>
    </row>
    <row r="52" spans="1:43" s="17" customFormat="1" ht="15" customHeight="1">
      <c r="A52" s="320"/>
      <c r="B52" s="321"/>
      <c r="C52" s="308"/>
      <c r="D52" s="309"/>
      <c r="E52" s="309"/>
      <c r="F52" s="309"/>
      <c r="G52" s="309"/>
      <c r="H52" s="309"/>
      <c r="I52" s="309"/>
      <c r="J52" s="309"/>
      <c r="K52" s="309"/>
      <c r="L52" s="310"/>
      <c r="M52" s="308"/>
      <c r="N52" s="309"/>
      <c r="O52" s="309"/>
      <c r="P52" s="309"/>
      <c r="Q52" s="309"/>
      <c r="R52" s="309"/>
      <c r="S52" s="309"/>
      <c r="T52" s="309"/>
      <c r="U52" s="309"/>
      <c r="V52" s="310"/>
      <c r="W52" s="308"/>
      <c r="X52" s="309"/>
      <c r="Y52" s="309"/>
      <c r="Z52" s="309"/>
      <c r="AA52" s="309"/>
      <c r="AB52" s="309"/>
      <c r="AC52" s="309"/>
      <c r="AD52" s="309"/>
      <c r="AE52" s="309"/>
      <c r="AF52" s="310"/>
    </row>
    <row r="53" spans="1:43" s="17" customFormat="1" ht="15" customHeight="1">
      <c r="A53" s="322"/>
      <c r="B53" s="323"/>
      <c r="C53" s="311"/>
      <c r="D53" s="312"/>
      <c r="E53" s="312"/>
      <c r="F53" s="312"/>
      <c r="G53" s="312"/>
      <c r="H53" s="312"/>
      <c r="I53" s="312"/>
      <c r="J53" s="312"/>
      <c r="K53" s="312"/>
      <c r="L53" s="313"/>
      <c r="M53" s="311"/>
      <c r="N53" s="312"/>
      <c r="O53" s="312"/>
      <c r="P53" s="312"/>
      <c r="Q53" s="312"/>
      <c r="R53" s="312"/>
      <c r="S53" s="312"/>
      <c r="T53" s="312"/>
      <c r="U53" s="312"/>
      <c r="V53" s="313"/>
      <c r="W53" s="311"/>
      <c r="X53" s="312"/>
      <c r="Y53" s="312"/>
      <c r="Z53" s="312"/>
      <c r="AA53" s="312"/>
      <c r="AB53" s="312"/>
      <c r="AC53" s="312"/>
      <c r="AD53" s="312"/>
      <c r="AE53" s="312"/>
      <c r="AF53" s="313"/>
    </row>
    <row r="54" spans="1:43" s="17" customFormat="1" ht="15" customHeight="1">
      <c r="A54" s="267" t="str">
        <f>履歴書!A54</f>
        <v>雇用
形態</v>
      </c>
      <c r="B54" s="217"/>
      <c r="C54" s="184" t="str">
        <f>履歴書!C54</f>
        <v>正社員</v>
      </c>
      <c r="D54" s="185"/>
      <c r="E54" s="185"/>
      <c r="F54" s="185"/>
      <c r="G54" s="185"/>
      <c r="H54" s="185"/>
      <c r="I54" s="185"/>
      <c r="J54" s="185"/>
      <c r="K54" s="185"/>
      <c r="L54" s="189"/>
      <c r="M54" s="342" t="str">
        <f>履歴書!M54</f>
        <v>正社員</v>
      </c>
      <c r="N54" s="185"/>
      <c r="O54" s="185"/>
      <c r="P54" s="185"/>
      <c r="Q54" s="185"/>
      <c r="R54" s="185"/>
      <c r="S54" s="185"/>
      <c r="T54" s="185"/>
      <c r="U54" s="185"/>
      <c r="V54" s="189"/>
      <c r="W54" s="342">
        <f>履歴書!W54</f>
        <v>0</v>
      </c>
      <c r="X54" s="185"/>
      <c r="Y54" s="185"/>
      <c r="Z54" s="185"/>
      <c r="AA54" s="185"/>
      <c r="AB54" s="185"/>
      <c r="AC54" s="185"/>
      <c r="AD54" s="185"/>
      <c r="AE54" s="185"/>
      <c r="AF54" s="189"/>
    </row>
    <row r="55" spans="1:43" s="17" customFormat="1" ht="15" customHeight="1" thickBot="1">
      <c r="A55" s="218"/>
      <c r="B55" s="220"/>
      <c r="C55" s="340"/>
      <c r="D55" s="138"/>
      <c r="E55" s="138"/>
      <c r="F55" s="138"/>
      <c r="G55" s="138"/>
      <c r="H55" s="138"/>
      <c r="I55" s="138"/>
      <c r="J55" s="138"/>
      <c r="K55" s="138"/>
      <c r="L55" s="139"/>
      <c r="M55" s="137"/>
      <c r="N55" s="138"/>
      <c r="O55" s="138"/>
      <c r="P55" s="138"/>
      <c r="Q55" s="138"/>
      <c r="R55" s="138"/>
      <c r="S55" s="138"/>
      <c r="T55" s="138"/>
      <c r="U55" s="138"/>
      <c r="V55" s="139"/>
      <c r="W55" s="137"/>
      <c r="X55" s="138"/>
      <c r="Y55" s="138"/>
      <c r="Z55" s="138"/>
      <c r="AA55" s="138"/>
      <c r="AB55" s="138"/>
      <c r="AC55" s="138"/>
      <c r="AD55" s="138"/>
      <c r="AE55" s="138"/>
      <c r="AF55" s="139"/>
    </row>
    <row r="56" spans="1:43" s="17" customFormat="1" ht="15" customHeight="1" thickTop="1">
      <c r="A56" s="163" t="str">
        <f>履歴書!M56</f>
        <v>その他特記事項（転職理由や転職にあたっての条件等）</v>
      </c>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2"/>
      <c r="AN56" s="334"/>
      <c r="AO56" s="335"/>
      <c r="AP56" s="335"/>
      <c r="AQ56" s="336"/>
    </row>
    <row r="57" spans="1:43" s="17" customFormat="1" ht="15" customHeight="1">
      <c r="A57" s="117" t="str">
        <f>履歴書!M57</f>
        <v>私の出身国ミャンマーでは現在、情勢が不安定で、男性が国外に出るのがとても難しくなっています。私は早く日本に来たいと思っていたため、早く働ける工場の仕事を選びました。
現在はミャンマー人が2人だけおり、日本語での会話や生活を通して、日本語能力も少しずつ上達しています。工場での仕事では機械の操作や報連相など、日本の仕事の進め方を学ぶことができ、とても良い経験になりました。
しかし、私は元々IT、特にWeb開発に興味があり、前職でもプログラマーとして2年半以上働いていました。自分のスキルや経験を活かしながら、もっと成長できる仕事に挑戦したいと考えるようになり、転職を希望しております。興味のある仕事であれば、時間も早く感じ、より前向きに取り組めると感じています。</v>
      </c>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9"/>
    </row>
    <row r="58" spans="1:43" ht="15" customHeight="1">
      <c r="A58" s="120"/>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2"/>
    </row>
    <row r="59" spans="1:43" ht="15" customHeight="1">
      <c r="A59" s="120"/>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2"/>
    </row>
    <row r="60" spans="1:43" ht="15" customHeight="1">
      <c r="A60" s="120"/>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2"/>
    </row>
    <row r="61" spans="1:43" ht="15" customHeight="1">
      <c r="A61" s="120"/>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2"/>
    </row>
    <row r="62" spans="1:43" ht="15" customHeight="1">
      <c r="A62" s="123"/>
      <c r="B62" s="124"/>
      <c r="C62" s="124"/>
      <c r="D62" s="124"/>
      <c r="E62" s="124"/>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5"/>
    </row>
  </sheetData>
  <mergeCells count="155">
    <mergeCell ref="A57:AF62"/>
    <mergeCell ref="A56:AF56"/>
    <mergeCell ref="M54:V55"/>
    <mergeCell ref="W54:AF55"/>
    <mergeCell ref="A54:B55"/>
    <mergeCell ref="I39:J39"/>
    <mergeCell ref="A40:B53"/>
    <mergeCell ref="M40:V53"/>
    <mergeCell ref="W40:AF53"/>
    <mergeCell ref="W36:AC37"/>
    <mergeCell ref="M36:S37"/>
    <mergeCell ref="W38:Z38"/>
    <mergeCell ref="AN56:AQ56"/>
    <mergeCell ref="C38:F38"/>
    <mergeCell ref="C54:L55"/>
    <mergeCell ref="S39:T39"/>
    <mergeCell ref="AC39:AD39"/>
    <mergeCell ref="Q38:R38"/>
    <mergeCell ref="S38:V38"/>
    <mergeCell ref="M38:P38"/>
    <mergeCell ref="AC38:AF38"/>
    <mergeCell ref="C40:L53"/>
    <mergeCell ref="AA38:AB38"/>
    <mergeCell ref="L30:AF31"/>
    <mergeCell ref="M34:V35"/>
    <mergeCell ref="W34:AF35"/>
    <mergeCell ref="A32:AF32"/>
    <mergeCell ref="A33:D33"/>
    <mergeCell ref="E33:I33"/>
    <mergeCell ref="M33:O33"/>
    <mergeCell ref="A38:B39"/>
    <mergeCell ref="A30:K30"/>
    <mergeCell ref="A31:E31"/>
    <mergeCell ref="F31:K31"/>
    <mergeCell ref="A34:B35"/>
    <mergeCell ref="C34:L35"/>
    <mergeCell ref="A36:B37"/>
    <mergeCell ref="C36:I37"/>
    <mergeCell ref="J36:L36"/>
    <mergeCell ref="J33:L33"/>
    <mergeCell ref="G38:H38"/>
    <mergeCell ref="I38:L38"/>
    <mergeCell ref="AD36:AF36"/>
    <mergeCell ref="J37:K37"/>
    <mergeCell ref="T37:U37"/>
    <mergeCell ref="AD37:AE37"/>
    <mergeCell ref="T36:V36"/>
    <mergeCell ref="A25:B25"/>
    <mergeCell ref="D25:P25"/>
    <mergeCell ref="A28:AF28"/>
    <mergeCell ref="A29:K29"/>
    <mergeCell ref="A26:C27"/>
    <mergeCell ref="D26:K27"/>
    <mergeCell ref="L26:N27"/>
    <mergeCell ref="O26:P27"/>
    <mergeCell ref="Q26:S27"/>
    <mergeCell ref="T26:AF27"/>
    <mergeCell ref="L29:AF29"/>
    <mergeCell ref="Z25:AC25"/>
    <mergeCell ref="AD25:AF25"/>
    <mergeCell ref="W23:Y23"/>
    <mergeCell ref="Z23:AC23"/>
    <mergeCell ref="AB20:AC20"/>
    <mergeCell ref="AD23:AF23"/>
    <mergeCell ref="R25:V25"/>
    <mergeCell ref="W25:Y25"/>
    <mergeCell ref="R24:V24"/>
    <mergeCell ref="W24:Y24"/>
    <mergeCell ref="Z24:AC24"/>
    <mergeCell ref="AD24:AF24"/>
    <mergeCell ref="W21:X21"/>
    <mergeCell ref="Y21:Z21"/>
    <mergeCell ref="AB21:AC21"/>
    <mergeCell ref="AD21:AE21"/>
    <mergeCell ref="A17:E18"/>
    <mergeCell ref="A19:P19"/>
    <mergeCell ref="Q19:AF19"/>
    <mergeCell ref="A20:C20"/>
    <mergeCell ref="D20:P20"/>
    <mergeCell ref="Q20:Q25"/>
    <mergeCell ref="R20:X20"/>
    <mergeCell ref="Y20:Z20"/>
    <mergeCell ref="Z22:AC22"/>
    <mergeCell ref="R22:V22"/>
    <mergeCell ref="W22:Y22"/>
    <mergeCell ref="R23:V23"/>
    <mergeCell ref="AD22:AF22"/>
    <mergeCell ref="AD20:AE20"/>
    <mergeCell ref="A21:B21"/>
    <mergeCell ref="D21:P21"/>
    <mergeCell ref="R21:S21"/>
    <mergeCell ref="T21:U21"/>
    <mergeCell ref="A24:B24"/>
    <mergeCell ref="D24:P24"/>
    <mergeCell ref="A22:B22"/>
    <mergeCell ref="D22:P22"/>
    <mergeCell ref="A23:B23"/>
    <mergeCell ref="D23:P23"/>
    <mergeCell ref="AB12:AF12"/>
    <mergeCell ref="W7:AA7"/>
    <mergeCell ref="B8:S8"/>
    <mergeCell ref="A14:B14"/>
    <mergeCell ref="D14:E14"/>
    <mergeCell ref="AB13:AF18"/>
    <mergeCell ref="T9:W9"/>
    <mergeCell ref="X9:AA9"/>
    <mergeCell ref="A10:C10"/>
    <mergeCell ref="D10:M10"/>
    <mergeCell ref="G16:AA16"/>
    <mergeCell ref="A13:B13"/>
    <mergeCell ref="D13:E13"/>
    <mergeCell ref="A12:C12"/>
    <mergeCell ref="D12:F12"/>
    <mergeCell ref="G12:AA12"/>
    <mergeCell ref="G13:AA13"/>
    <mergeCell ref="G14:AA14"/>
    <mergeCell ref="G15:AA15"/>
    <mergeCell ref="A15:B15"/>
    <mergeCell ref="D15:E15"/>
    <mergeCell ref="A16:B16"/>
    <mergeCell ref="D16:E16"/>
    <mergeCell ref="F17:AA18"/>
    <mergeCell ref="A1:AF2"/>
    <mergeCell ref="Z3:AA3"/>
    <mergeCell ref="B4:E4"/>
    <mergeCell ref="F4:I4"/>
    <mergeCell ref="J4:K4"/>
    <mergeCell ref="L4:S4"/>
    <mergeCell ref="T4:AA4"/>
    <mergeCell ref="AB4:AF11"/>
    <mergeCell ref="T6:V6"/>
    <mergeCell ref="W6:AA6"/>
    <mergeCell ref="G7:K7"/>
    <mergeCell ref="L7:S7"/>
    <mergeCell ref="W8:AA8"/>
    <mergeCell ref="N10:P10"/>
    <mergeCell ref="Q10:AA10"/>
    <mergeCell ref="A9:D9"/>
    <mergeCell ref="E9:J9"/>
    <mergeCell ref="K9:O9"/>
    <mergeCell ref="P9:Q9"/>
    <mergeCell ref="A7:A8"/>
    <mergeCell ref="B7:C7"/>
    <mergeCell ref="E7:F7"/>
    <mergeCell ref="A11:AA11"/>
    <mergeCell ref="A5:A6"/>
    <mergeCell ref="B5:E6"/>
    <mergeCell ref="W5:AA5"/>
    <mergeCell ref="L6:P6"/>
    <mergeCell ref="T7:V7"/>
    <mergeCell ref="T8:V8"/>
    <mergeCell ref="F5:I6"/>
    <mergeCell ref="J5:K6"/>
    <mergeCell ref="L5:M5"/>
    <mergeCell ref="T5:V5"/>
  </mergeCells>
  <phoneticPr fontId="3"/>
  <hyperlinks>
    <hyperlink ref="Q10" r:id="rId1" xr:uid="{00000000-0004-0000-0300-000000000000}"/>
    <hyperlink ref="D10" r:id="rId2" xr:uid="{00000000-0004-0000-03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drawing r:id="rId4"/>
  <legacyDrawing r:id="rId5"/>
  <legacyDrawingHF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62"/>
  <sheetViews>
    <sheetView showGridLines="0" view="pageBreakPreview" zoomScaleNormal="100" zoomScaleSheetLayoutView="100" workbookViewId="0">
      <selection activeCell="AH23" sqref="AH23"/>
    </sheetView>
  </sheetViews>
  <sheetFormatPr defaultColWidth="9" defaultRowHeight="15" customHeight="1"/>
  <cols>
    <col min="1" max="21" width="3.21875" style="18" customWidth="1"/>
    <col min="22" max="22" width="3.33203125" style="18" customWidth="1"/>
    <col min="23" max="27" width="3.21875" style="18" customWidth="1"/>
    <col min="28" max="32" width="3.109375" style="18" customWidth="1"/>
    <col min="33" max="33" width="3.21875" style="17" customWidth="1"/>
    <col min="34" max="34" width="2.21875" style="17" customWidth="1"/>
    <col min="35" max="35" width="2.33203125" style="17" customWidth="1"/>
    <col min="36" max="36" width="2.109375" style="17" customWidth="1"/>
    <col min="37" max="47" width="9" style="45"/>
    <col min="48" max="58" width="1.77734375" style="17" customWidth="1"/>
    <col min="59" max="16384" width="9" style="17"/>
  </cols>
  <sheetData>
    <row r="1" spans="1:47" ht="15" customHeight="1">
      <c r="A1" s="324" t="str">
        <f>履歴書!A1</f>
        <v>履　歴　書</v>
      </c>
      <c r="B1" s="324"/>
      <c r="C1" s="324"/>
      <c r="D1" s="324"/>
      <c r="E1" s="324"/>
      <c r="F1" s="324"/>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row>
    <row r="2" spans="1:47" s="45" customFormat="1" ht="15" customHeight="1">
      <c r="A2" s="324"/>
      <c r="B2" s="324"/>
      <c r="C2" s="324"/>
      <c r="D2" s="324"/>
      <c r="E2" s="324"/>
      <c r="F2" s="324"/>
      <c r="G2" s="324"/>
      <c r="H2" s="324"/>
      <c r="I2" s="324"/>
      <c r="J2" s="324"/>
      <c r="K2" s="324"/>
      <c r="L2" s="324"/>
      <c r="M2" s="324"/>
      <c r="N2" s="324"/>
      <c r="O2" s="324"/>
      <c r="P2" s="324"/>
      <c r="Q2" s="324"/>
      <c r="R2" s="324"/>
      <c r="S2" s="324"/>
      <c r="T2" s="324"/>
      <c r="U2" s="324"/>
      <c r="V2" s="324"/>
      <c r="W2" s="324"/>
      <c r="X2" s="324"/>
      <c r="Y2" s="324"/>
      <c r="Z2" s="324"/>
      <c r="AA2" s="324"/>
      <c r="AB2" s="324"/>
      <c r="AC2" s="324"/>
      <c r="AD2" s="324"/>
      <c r="AE2" s="324"/>
      <c r="AF2" s="324"/>
      <c r="AG2" s="17"/>
      <c r="AH2" s="17"/>
      <c r="AI2" s="17"/>
      <c r="AJ2" s="17"/>
    </row>
    <row r="3" spans="1:47" ht="15" customHeight="1">
      <c r="A3" s="17"/>
      <c r="Z3" s="174">
        <f ca="1">履歴書!Z3</f>
        <v>45809</v>
      </c>
      <c r="AA3" s="175"/>
      <c r="AB3" s="19" t="str">
        <f>履歴書!AB3</f>
        <v xml:space="preserve"> 年</v>
      </c>
      <c r="AC3" s="46">
        <f ca="1">履歴書!AC3</f>
        <v>45809</v>
      </c>
      <c r="AD3" s="19" t="str">
        <f>履歴書!AD3</f>
        <v xml:space="preserve">  月</v>
      </c>
      <c r="AE3" s="47">
        <f ca="1">履歴書!AE3</f>
        <v>45809</v>
      </c>
      <c r="AF3" s="20" t="str">
        <f>履歴書!AF3</f>
        <v xml:space="preserve"> 日</v>
      </c>
      <c r="AK3" s="17"/>
      <c r="AL3" s="17"/>
      <c r="AM3" s="17"/>
      <c r="AN3" s="17"/>
      <c r="AO3" s="17"/>
      <c r="AP3" s="17"/>
      <c r="AQ3" s="17"/>
      <c r="AR3" s="17"/>
      <c r="AS3" s="17"/>
      <c r="AT3" s="17"/>
      <c r="AU3" s="17"/>
    </row>
    <row r="4" spans="1:47" s="45" customFormat="1" ht="15" customHeight="1">
      <c r="A4" s="16" t="str">
        <f>履歴書!A4</f>
        <v>カナ</v>
      </c>
      <c r="B4" s="176" t="s">
        <v>184</v>
      </c>
      <c r="C4" s="176"/>
      <c r="D4" s="176"/>
      <c r="E4" s="176"/>
      <c r="F4" s="177" t="s">
        <v>184</v>
      </c>
      <c r="G4" s="176"/>
      <c r="H4" s="176"/>
      <c r="I4" s="178"/>
      <c r="J4" s="179" t="str">
        <f>履歴書!J4</f>
        <v>性別</v>
      </c>
      <c r="K4" s="180"/>
      <c r="L4" s="150" t="str">
        <f>履歴書!L4</f>
        <v>生年月日</v>
      </c>
      <c r="M4" s="150"/>
      <c r="N4" s="150"/>
      <c r="O4" s="150"/>
      <c r="P4" s="150"/>
      <c r="Q4" s="150"/>
      <c r="R4" s="150"/>
      <c r="S4" s="179"/>
      <c r="T4" s="149" t="str">
        <f>履歴書!T4</f>
        <v>家族構成</v>
      </c>
      <c r="U4" s="150"/>
      <c r="V4" s="150"/>
      <c r="W4" s="150"/>
      <c r="X4" s="150"/>
      <c r="Y4" s="150"/>
      <c r="Z4" s="150"/>
      <c r="AA4" s="179"/>
      <c r="AB4" s="131"/>
      <c r="AC4" s="132"/>
      <c r="AD4" s="132"/>
      <c r="AE4" s="132"/>
      <c r="AF4" s="133"/>
      <c r="AG4" s="17"/>
      <c r="AH4" s="17"/>
      <c r="AI4" s="17"/>
      <c r="AJ4" s="17"/>
    </row>
    <row r="5" spans="1:47" s="45" customFormat="1" ht="15" customHeight="1">
      <c r="A5" s="182" t="str">
        <f>履歴書!A5</f>
        <v>氏名</v>
      </c>
      <c r="B5" s="362" t="s">
        <v>184</v>
      </c>
      <c r="C5" s="362"/>
      <c r="D5" s="362"/>
      <c r="E5" s="363"/>
      <c r="F5" s="356" t="s">
        <v>184</v>
      </c>
      <c r="G5" s="357"/>
      <c r="H5" s="357"/>
      <c r="I5" s="358"/>
      <c r="J5" s="153" t="str">
        <f>履歴書!J5</f>
        <v>男性</v>
      </c>
      <c r="K5" s="154"/>
      <c r="L5" s="161">
        <f>履歴書!L5</f>
        <v>1997</v>
      </c>
      <c r="M5" s="162"/>
      <c r="N5" s="22" t="str">
        <f>履歴書!N5</f>
        <v>年</v>
      </c>
      <c r="O5" s="22">
        <f>履歴書!O5</f>
        <v>5</v>
      </c>
      <c r="P5" s="22" t="str">
        <f>履歴書!P5</f>
        <v>月</v>
      </c>
      <c r="Q5" s="22">
        <f>履歴書!Q5</f>
        <v>23</v>
      </c>
      <c r="R5" s="23" t="str">
        <f>履歴書!R5</f>
        <v>日生</v>
      </c>
      <c r="S5" s="24"/>
      <c r="T5" s="163" t="str">
        <f>履歴書!T5</f>
        <v>配偶者</v>
      </c>
      <c r="U5" s="141"/>
      <c r="V5" s="164"/>
      <c r="W5" s="195" t="str">
        <f>履歴書!W5</f>
        <v>無し</v>
      </c>
      <c r="X5" s="153"/>
      <c r="Y5" s="153"/>
      <c r="Z5" s="153"/>
      <c r="AA5" s="154"/>
      <c r="AB5" s="134"/>
      <c r="AC5" s="135"/>
      <c r="AD5" s="135"/>
      <c r="AE5" s="135"/>
      <c r="AF5" s="136"/>
      <c r="AG5" s="17"/>
      <c r="AH5" s="48"/>
      <c r="AI5" s="17"/>
      <c r="AJ5" s="17"/>
    </row>
    <row r="6" spans="1:47" s="45" customFormat="1" ht="15" customHeight="1">
      <c r="A6" s="183"/>
      <c r="B6" s="364"/>
      <c r="C6" s="364"/>
      <c r="D6" s="364"/>
      <c r="E6" s="365"/>
      <c r="F6" s="359"/>
      <c r="G6" s="360"/>
      <c r="H6" s="360"/>
      <c r="I6" s="361"/>
      <c r="J6" s="159"/>
      <c r="K6" s="160"/>
      <c r="L6" s="165" t="str">
        <f>履歴書!L6</f>
        <v>(平成9年生まれ)</v>
      </c>
      <c r="M6" s="166"/>
      <c r="N6" s="166"/>
      <c r="O6" s="166"/>
      <c r="P6" s="166"/>
      <c r="Q6" s="25" t="str">
        <f>履歴書!Q6</f>
        <v>満</v>
      </c>
      <c r="R6" s="18">
        <f>履歴書!R6</f>
        <v>28</v>
      </c>
      <c r="S6" s="25" t="str">
        <f>履歴書!S6</f>
        <v>才</v>
      </c>
      <c r="T6" s="167" t="str">
        <f>履歴書!T6</f>
        <v>扶養家族</v>
      </c>
      <c r="U6" s="168"/>
      <c r="V6" s="169"/>
      <c r="W6" s="170" t="str">
        <f>履歴書!W6</f>
        <v>2人 (配偶者含む)</v>
      </c>
      <c r="X6" s="159"/>
      <c r="Y6" s="159"/>
      <c r="Z6" s="159"/>
      <c r="AA6" s="160"/>
      <c r="AB6" s="134"/>
      <c r="AC6" s="135"/>
      <c r="AD6" s="135"/>
      <c r="AE6" s="135"/>
      <c r="AF6" s="136"/>
      <c r="AG6" s="17"/>
      <c r="AH6" s="17"/>
      <c r="AI6" s="17"/>
      <c r="AJ6" s="17"/>
    </row>
    <row r="7" spans="1:47" s="45" customFormat="1" ht="15" customHeight="1">
      <c r="A7" s="196" t="str">
        <f>履歴書!A7</f>
        <v>住所</v>
      </c>
      <c r="B7" s="344" t="str">
        <f>履歴書!B7</f>
        <v>706-0141</v>
      </c>
      <c r="C7" s="344"/>
      <c r="D7" s="21">
        <f>履歴書!D7</f>
        <v>0</v>
      </c>
      <c r="E7" s="194" t="s">
        <v>180</v>
      </c>
      <c r="F7" s="194"/>
      <c r="G7" s="171" t="str">
        <f>履歴書!G7</f>
        <v>住居区分</v>
      </c>
      <c r="H7" s="172"/>
      <c r="I7" s="172"/>
      <c r="J7" s="172"/>
      <c r="K7" s="173"/>
      <c r="L7" s="146" t="str">
        <f>履歴書!L7</f>
        <v/>
      </c>
      <c r="M7" s="147"/>
      <c r="N7" s="147"/>
      <c r="O7" s="147"/>
      <c r="P7" s="147"/>
      <c r="Q7" s="147"/>
      <c r="R7" s="147"/>
      <c r="S7" s="148"/>
      <c r="T7" s="149" t="str">
        <f>履歴書!T7</f>
        <v>ＴＥＬ</v>
      </c>
      <c r="U7" s="150"/>
      <c r="V7" s="151"/>
      <c r="W7" s="195" t="s">
        <v>181</v>
      </c>
      <c r="X7" s="153"/>
      <c r="Y7" s="153"/>
      <c r="Z7" s="153"/>
      <c r="AA7" s="154"/>
      <c r="AB7" s="134"/>
      <c r="AC7" s="135"/>
      <c r="AD7" s="135"/>
      <c r="AE7" s="135"/>
      <c r="AF7" s="136"/>
      <c r="AG7" s="17"/>
      <c r="AH7" s="17"/>
      <c r="AI7" s="17"/>
      <c r="AJ7" s="17"/>
    </row>
    <row r="8" spans="1:47" s="45" customFormat="1" ht="15" customHeight="1">
      <c r="A8" s="183"/>
      <c r="B8" s="345" t="e">
        <f>IF(履歴書!B8="","",IF(入力欄!#REF!="","",入力欄!#REF!)&amp;IF(入力欄!#REF!="","",入力欄!#REF!)&amp;"***************")</f>
        <v>#REF!</v>
      </c>
      <c r="C8" s="192"/>
      <c r="D8" s="192"/>
      <c r="E8" s="192"/>
      <c r="F8" s="192"/>
      <c r="G8" s="192"/>
      <c r="H8" s="192"/>
      <c r="I8" s="192"/>
      <c r="J8" s="192"/>
      <c r="K8" s="192"/>
      <c r="L8" s="192"/>
      <c r="M8" s="192"/>
      <c r="N8" s="192"/>
      <c r="O8" s="192"/>
      <c r="P8" s="192"/>
      <c r="Q8" s="192"/>
      <c r="R8" s="192"/>
      <c r="S8" s="193"/>
      <c r="T8" s="167" t="str">
        <f>履歴書!T8</f>
        <v>携帯</v>
      </c>
      <c r="U8" s="168"/>
      <c r="V8" s="169"/>
      <c r="W8" s="170" t="s">
        <v>182</v>
      </c>
      <c r="X8" s="159"/>
      <c r="Y8" s="159"/>
      <c r="Z8" s="159"/>
      <c r="AA8" s="160"/>
      <c r="AB8" s="134"/>
      <c r="AC8" s="135"/>
      <c r="AD8" s="135"/>
      <c r="AE8" s="135"/>
      <c r="AF8" s="136"/>
      <c r="AG8" s="17"/>
      <c r="AH8" s="17"/>
      <c r="AI8" s="17"/>
      <c r="AJ8" s="17"/>
    </row>
    <row r="9" spans="1:47" s="45" customFormat="1" ht="15" customHeight="1">
      <c r="A9" s="171" t="str">
        <f>履歴書!A9</f>
        <v>最寄の交通機関</v>
      </c>
      <c r="B9" s="172"/>
      <c r="C9" s="172"/>
      <c r="D9" s="173"/>
      <c r="E9" s="181">
        <f>履歴書!E9</f>
        <v>0</v>
      </c>
      <c r="F9" s="155"/>
      <c r="G9" s="155"/>
      <c r="H9" s="155"/>
      <c r="I9" s="155"/>
      <c r="J9" s="155"/>
      <c r="K9" s="155">
        <f>履歴書!K9</f>
        <v>0</v>
      </c>
      <c r="L9" s="155"/>
      <c r="M9" s="155"/>
      <c r="N9" s="155"/>
      <c r="O9" s="155"/>
      <c r="P9" s="147">
        <f>履歴書!P9</f>
        <v>0</v>
      </c>
      <c r="Q9" s="147"/>
      <c r="R9" s="26">
        <f>履歴書!R9</f>
        <v>0</v>
      </c>
      <c r="S9" s="27">
        <f>履歴書!S9</f>
        <v>0</v>
      </c>
      <c r="T9" s="171" t="str">
        <f>履歴書!T9</f>
        <v>家族への伝言</v>
      </c>
      <c r="U9" s="172"/>
      <c r="V9" s="172"/>
      <c r="W9" s="173"/>
      <c r="X9" s="146" t="str">
        <f>履歴書!X9</f>
        <v>可</v>
      </c>
      <c r="Y9" s="147"/>
      <c r="Z9" s="147"/>
      <c r="AA9" s="148"/>
      <c r="AB9" s="134"/>
      <c r="AC9" s="135"/>
      <c r="AD9" s="135"/>
      <c r="AE9" s="135"/>
      <c r="AF9" s="136"/>
      <c r="AG9" s="17"/>
      <c r="AH9" s="17"/>
      <c r="AI9" s="17"/>
      <c r="AJ9" s="17"/>
    </row>
    <row r="10" spans="1:47" s="45" customFormat="1" ht="15" customHeight="1" thickBot="1">
      <c r="A10" s="221" t="s">
        <v>17</v>
      </c>
      <c r="B10" s="222"/>
      <c r="C10" s="223"/>
      <c r="D10" s="198" t="s">
        <v>183</v>
      </c>
      <c r="E10" s="224"/>
      <c r="F10" s="224"/>
      <c r="G10" s="224"/>
      <c r="H10" s="224"/>
      <c r="I10" s="224"/>
      <c r="J10" s="224"/>
      <c r="K10" s="224"/>
      <c r="L10" s="224"/>
      <c r="M10" s="224"/>
      <c r="N10" s="221" t="s">
        <v>9</v>
      </c>
      <c r="O10" s="222"/>
      <c r="P10" s="223"/>
      <c r="Q10" s="198" t="s">
        <v>183</v>
      </c>
      <c r="R10" s="199"/>
      <c r="S10" s="199"/>
      <c r="T10" s="199"/>
      <c r="U10" s="199"/>
      <c r="V10" s="199"/>
      <c r="W10" s="199"/>
      <c r="X10" s="199"/>
      <c r="Y10" s="199"/>
      <c r="Z10" s="199"/>
      <c r="AA10" s="200"/>
      <c r="AB10" s="134"/>
      <c r="AC10" s="135"/>
      <c r="AD10" s="135"/>
      <c r="AE10" s="135"/>
      <c r="AF10" s="136"/>
      <c r="AG10" s="17"/>
      <c r="AH10" s="17"/>
      <c r="AI10" s="17"/>
      <c r="AJ10" s="17"/>
    </row>
    <row r="11" spans="1:47" s="45" customFormat="1" ht="15" customHeight="1" thickTop="1" thickBot="1">
      <c r="A11" s="156" t="str">
        <f>履歴書!A11</f>
        <v>学歴</v>
      </c>
      <c r="B11" s="157"/>
      <c r="C11" s="157"/>
      <c r="D11" s="157"/>
      <c r="E11" s="157"/>
      <c r="F11" s="157"/>
      <c r="G11" s="157"/>
      <c r="H11" s="157"/>
      <c r="I11" s="157"/>
      <c r="J11" s="157"/>
      <c r="K11" s="157"/>
      <c r="L11" s="157"/>
      <c r="M11" s="157"/>
      <c r="N11" s="157"/>
      <c r="O11" s="157"/>
      <c r="P11" s="157"/>
      <c r="Q11" s="157"/>
      <c r="R11" s="157"/>
      <c r="S11" s="157"/>
      <c r="T11" s="157"/>
      <c r="U11" s="157"/>
      <c r="V11" s="157"/>
      <c r="W11" s="157"/>
      <c r="X11" s="157"/>
      <c r="Y11" s="157"/>
      <c r="Z11" s="157"/>
      <c r="AA11" s="158"/>
      <c r="AB11" s="137"/>
      <c r="AC11" s="138"/>
      <c r="AD11" s="138"/>
      <c r="AE11" s="138"/>
      <c r="AF11" s="139"/>
    </row>
    <row r="12" spans="1:47" s="45" customFormat="1" ht="15" customHeight="1" thickTop="1">
      <c r="A12" s="163" t="str">
        <f>履歴書!A12</f>
        <v>入学年月</v>
      </c>
      <c r="B12" s="141"/>
      <c r="C12" s="164"/>
      <c r="D12" s="140" t="str">
        <f>履歴書!D12</f>
        <v>卒業年月</v>
      </c>
      <c r="E12" s="141"/>
      <c r="F12" s="164"/>
      <c r="G12" s="140" t="str">
        <f>履歴書!G12</f>
        <v>学校・学部・学科名など</v>
      </c>
      <c r="H12" s="141"/>
      <c r="I12" s="141"/>
      <c r="J12" s="141"/>
      <c r="K12" s="141"/>
      <c r="L12" s="141"/>
      <c r="M12" s="141"/>
      <c r="N12" s="141"/>
      <c r="O12" s="141"/>
      <c r="P12" s="141"/>
      <c r="Q12" s="141"/>
      <c r="R12" s="141"/>
      <c r="S12" s="141"/>
      <c r="T12" s="141"/>
      <c r="U12" s="141"/>
      <c r="V12" s="141"/>
      <c r="W12" s="141"/>
      <c r="X12" s="141"/>
      <c r="Y12" s="141"/>
      <c r="Z12" s="141"/>
      <c r="AA12" s="142"/>
      <c r="AB12" s="163" t="s">
        <v>211</v>
      </c>
      <c r="AC12" s="141"/>
      <c r="AD12" s="141"/>
      <c r="AE12" s="141"/>
      <c r="AF12" s="142"/>
    </row>
    <row r="13" spans="1:47" s="45" customFormat="1" ht="15" customHeight="1">
      <c r="A13" s="201">
        <f>履歴書!A13</f>
        <v>2013</v>
      </c>
      <c r="B13" s="202"/>
      <c r="C13" s="28">
        <f>履歴書!C13</f>
        <v>12</v>
      </c>
      <c r="D13" s="130">
        <f>履歴書!D13</f>
        <v>2020</v>
      </c>
      <c r="E13" s="202"/>
      <c r="F13" s="28">
        <f>履歴書!F13</f>
        <v>2</v>
      </c>
      <c r="G13" s="143" t="str">
        <f>履歴書!G13</f>
        <v>工科大学,マグウェ卒業（電子通信）</v>
      </c>
      <c r="H13" s="144"/>
      <c r="I13" s="144"/>
      <c r="J13" s="144"/>
      <c r="K13" s="144"/>
      <c r="L13" s="144"/>
      <c r="M13" s="144"/>
      <c r="N13" s="144"/>
      <c r="O13" s="144"/>
      <c r="P13" s="144"/>
      <c r="Q13" s="144"/>
      <c r="R13" s="144"/>
      <c r="S13" s="144"/>
      <c r="T13" s="144"/>
      <c r="U13" s="144"/>
      <c r="V13" s="144"/>
      <c r="W13" s="144"/>
      <c r="X13" s="144"/>
      <c r="Y13" s="144"/>
      <c r="Z13" s="144"/>
      <c r="AA13" s="145"/>
      <c r="AB13" s="117" t="str">
        <f>履歴書!AB13</f>
        <v>アニメを見ること、歌うを聞くこと</v>
      </c>
      <c r="AC13" s="118"/>
      <c r="AD13" s="118"/>
      <c r="AE13" s="118"/>
      <c r="AF13" s="119"/>
    </row>
    <row r="14" spans="1:47" s="45" customFormat="1" ht="15" customHeight="1">
      <c r="A14" s="206" t="str">
        <f>履歴書!A14</f>
        <v/>
      </c>
      <c r="B14" s="207"/>
      <c r="C14" s="28" t="str">
        <f>履歴書!C14</f>
        <v/>
      </c>
      <c r="D14" s="208" t="str">
        <f>履歴書!D14</f>
        <v/>
      </c>
      <c r="E14" s="207"/>
      <c r="F14" s="31" t="str">
        <f>履歴書!F14</f>
        <v/>
      </c>
      <c r="G14" s="143" t="str">
        <f>履歴書!G14</f>
        <v/>
      </c>
      <c r="H14" s="144"/>
      <c r="I14" s="144"/>
      <c r="J14" s="144"/>
      <c r="K14" s="144"/>
      <c r="L14" s="144"/>
      <c r="M14" s="144"/>
      <c r="N14" s="144"/>
      <c r="O14" s="144"/>
      <c r="P14" s="144"/>
      <c r="Q14" s="144"/>
      <c r="R14" s="144"/>
      <c r="S14" s="144"/>
      <c r="T14" s="144"/>
      <c r="U14" s="144"/>
      <c r="V14" s="144"/>
      <c r="W14" s="144"/>
      <c r="X14" s="144"/>
      <c r="Y14" s="144"/>
      <c r="Z14" s="144"/>
      <c r="AA14" s="145"/>
      <c r="AB14" s="120"/>
      <c r="AC14" s="121"/>
      <c r="AD14" s="121"/>
      <c r="AE14" s="121"/>
      <c r="AF14" s="122"/>
    </row>
    <row r="15" spans="1:47" s="45" customFormat="1" ht="15" customHeight="1">
      <c r="A15" s="206" t="str">
        <f>履歴書!A15</f>
        <v/>
      </c>
      <c r="B15" s="207"/>
      <c r="C15" s="28" t="str">
        <f>履歴書!C15</f>
        <v/>
      </c>
      <c r="D15" s="208" t="str">
        <f>履歴書!D15</f>
        <v/>
      </c>
      <c r="E15" s="207"/>
      <c r="F15" s="31" t="str">
        <f>履歴書!F15</f>
        <v/>
      </c>
      <c r="G15" s="143" t="str">
        <f>履歴書!G15</f>
        <v/>
      </c>
      <c r="H15" s="144"/>
      <c r="I15" s="144"/>
      <c r="J15" s="144"/>
      <c r="K15" s="144"/>
      <c r="L15" s="144"/>
      <c r="M15" s="144"/>
      <c r="N15" s="144"/>
      <c r="O15" s="144"/>
      <c r="P15" s="144"/>
      <c r="Q15" s="144"/>
      <c r="R15" s="144"/>
      <c r="S15" s="144"/>
      <c r="T15" s="144"/>
      <c r="U15" s="144"/>
      <c r="V15" s="144"/>
      <c r="W15" s="144"/>
      <c r="X15" s="144"/>
      <c r="Y15" s="144"/>
      <c r="Z15" s="144"/>
      <c r="AA15" s="145"/>
      <c r="AB15" s="120"/>
      <c r="AC15" s="121"/>
      <c r="AD15" s="121"/>
      <c r="AE15" s="121"/>
      <c r="AF15" s="122"/>
    </row>
    <row r="16" spans="1:47" s="45" customFormat="1" ht="15" customHeight="1">
      <c r="A16" s="206" t="str">
        <f>履歴書!A16</f>
        <v/>
      </c>
      <c r="B16" s="207"/>
      <c r="C16" s="28" t="str">
        <f>履歴書!C16</f>
        <v/>
      </c>
      <c r="D16" s="208" t="str">
        <f>履歴書!D16</f>
        <v/>
      </c>
      <c r="E16" s="207"/>
      <c r="F16" s="31" t="str">
        <f>履歴書!F16</f>
        <v/>
      </c>
      <c r="G16" s="143" t="str">
        <f>履歴書!G16</f>
        <v/>
      </c>
      <c r="H16" s="144"/>
      <c r="I16" s="144"/>
      <c r="J16" s="144"/>
      <c r="K16" s="144"/>
      <c r="L16" s="144"/>
      <c r="M16" s="144"/>
      <c r="N16" s="144"/>
      <c r="O16" s="144"/>
      <c r="P16" s="144"/>
      <c r="Q16" s="144"/>
      <c r="R16" s="144"/>
      <c r="S16" s="144"/>
      <c r="T16" s="144"/>
      <c r="U16" s="144"/>
      <c r="V16" s="144"/>
      <c r="W16" s="144"/>
      <c r="X16" s="144"/>
      <c r="Y16" s="144"/>
      <c r="Z16" s="144"/>
      <c r="AA16" s="145"/>
      <c r="AB16" s="120"/>
      <c r="AC16" s="121"/>
      <c r="AD16" s="121"/>
      <c r="AE16" s="121"/>
      <c r="AF16" s="122"/>
    </row>
    <row r="17" spans="1:47" ht="15" customHeight="1">
      <c r="A17" s="215" t="str">
        <f>履歴書!A17</f>
        <v>備考（その他）</v>
      </c>
      <c r="B17" s="216"/>
      <c r="C17" s="216"/>
      <c r="D17" s="216"/>
      <c r="E17" s="217"/>
      <c r="F17" s="209" t="str">
        <f>履歴書!F17</f>
        <v/>
      </c>
      <c r="G17" s="210"/>
      <c r="H17" s="210"/>
      <c r="I17" s="210"/>
      <c r="J17" s="210"/>
      <c r="K17" s="210"/>
      <c r="L17" s="210"/>
      <c r="M17" s="210"/>
      <c r="N17" s="210"/>
      <c r="O17" s="210"/>
      <c r="P17" s="210"/>
      <c r="Q17" s="210"/>
      <c r="R17" s="210"/>
      <c r="S17" s="210"/>
      <c r="T17" s="210"/>
      <c r="U17" s="210"/>
      <c r="V17" s="210"/>
      <c r="W17" s="210"/>
      <c r="X17" s="210"/>
      <c r="Y17" s="210"/>
      <c r="Z17" s="210"/>
      <c r="AA17" s="211"/>
      <c r="AB17" s="120"/>
      <c r="AC17" s="121"/>
      <c r="AD17" s="121"/>
      <c r="AE17" s="121"/>
      <c r="AF17" s="122"/>
    </row>
    <row r="18" spans="1:47" ht="15" customHeight="1" thickBot="1">
      <c r="A18" s="218"/>
      <c r="B18" s="219"/>
      <c r="C18" s="219"/>
      <c r="D18" s="219"/>
      <c r="E18" s="220"/>
      <c r="F18" s="212"/>
      <c r="G18" s="213"/>
      <c r="H18" s="213"/>
      <c r="I18" s="213"/>
      <c r="J18" s="213"/>
      <c r="K18" s="213"/>
      <c r="L18" s="213"/>
      <c r="M18" s="213"/>
      <c r="N18" s="213"/>
      <c r="O18" s="213"/>
      <c r="P18" s="213"/>
      <c r="Q18" s="213"/>
      <c r="R18" s="213"/>
      <c r="S18" s="213"/>
      <c r="T18" s="213"/>
      <c r="U18" s="213"/>
      <c r="V18" s="213"/>
      <c r="W18" s="213"/>
      <c r="X18" s="213"/>
      <c r="Y18" s="213"/>
      <c r="Z18" s="213"/>
      <c r="AA18" s="214"/>
      <c r="AB18" s="203"/>
      <c r="AC18" s="204"/>
      <c r="AD18" s="204"/>
      <c r="AE18" s="204"/>
      <c r="AF18" s="205"/>
    </row>
    <row r="19" spans="1:47" ht="15" customHeight="1" thickTop="1">
      <c r="A19" s="225" t="str">
        <f>履歴書!A19</f>
        <v>免許・資格等</v>
      </c>
      <c r="B19" s="226"/>
      <c r="C19" s="226"/>
      <c r="D19" s="226"/>
      <c r="E19" s="226"/>
      <c r="F19" s="226"/>
      <c r="G19" s="226"/>
      <c r="H19" s="226"/>
      <c r="I19" s="226"/>
      <c r="J19" s="226"/>
      <c r="K19" s="226"/>
      <c r="L19" s="226"/>
      <c r="M19" s="226"/>
      <c r="N19" s="226"/>
      <c r="O19" s="226"/>
      <c r="P19" s="226"/>
      <c r="Q19" s="225" t="str">
        <f>履歴書!Q19</f>
        <v>語学スキル</v>
      </c>
      <c r="R19" s="226"/>
      <c r="S19" s="226"/>
      <c r="T19" s="226"/>
      <c r="U19" s="226"/>
      <c r="V19" s="226"/>
      <c r="W19" s="226"/>
      <c r="X19" s="226"/>
      <c r="Y19" s="226"/>
      <c r="Z19" s="226"/>
      <c r="AA19" s="226"/>
      <c r="AB19" s="226"/>
      <c r="AC19" s="226"/>
      <c r="AD19" s="226"/>
      <c r="AE19" s="226"/>
      <c r="AF19" s="227"/>
    </row>
    <row r="20" spans="1:47" ht="15" customHeight="1">
      <c r="A20" s="228" t="str">
        <f>履歴書!A20</f>
        <v>取得年月</v>
      </c>
      <c r="B20" s="229"/>
      <c r="C20" s="229"/>
      <c r="D20" s="230" t="str">
        <f>履歴書!D20</f>
        <v>名称</v>
      </c>
      <c r="E20" s="229"/>
      <c r="F20" s="229"/>
      <c r="G20" s="229"/>
      <c r="H20" s="229"/>
      <c r="I20" s="229"/>
      <c r="J20" s="229"/>
      <c r="K20" s="229"/>
      <c r="L20" s="229"/>
      <c r="M20" s="229"/>
      <c r="N20" s="229"/>
      <c r="O20" s="229"/>
      <c r="P20" s="231"/>
      <c r="Q20" s="232" t="str">
        <f>履歴書!Q20</f>
        <v>英語</v>
      </c>
      <c r="R20" s="234" t="str">
        <f>履歴書!R20</f>
        <v>ビジネスでの利用経験</v>
      </c>
      <c r="S20" s="234"/>
      <c r="T20" s="234"/>
      <c r="U20" s="234"/>
      <c r="V20" s="234"/>
      <c r="W20" s="234"/>
      <c r="X20" s="235"/>
      <c r="Y20" s="195" t="str">
        <f>履歴書!Y20</f>
        <v/>
      </c>
      <c r="Z20" s="153"/>
      <c r="AA20" s="32" t="str">
        <f>履歴書!AA20</f>
        <v>年</v>
      </c>
      <c r="AB20" s="140" t="str">
        <f>履歴書!AB20</f>
        <v>TOEIC</v>
      </c>
      <c r="AC20" s="164"/>
      <c r="AD20" s="195" t="str">
        <f>履歴書!AD20</f>
        <v/>
      </c>
      <c r="AE20" s="153"/>
      <c r="AF20" s="33" t="str">
        <f>履歴書!AF20</f>
        <v>点</v>
      </c>
    </row>
    <row r="21" spans="1:47" ht="15" customHeight="1">
      <c r="A21" s="129">
        <f>履歴書!A21</f>
        <v>2022</v>
      </c>
      <c r="B21" s="130"/>
      <c r="C21" s="34">
        <f>履歴書!C21</f>
        <v>12</v>
      </c>
      <c r="D21" s="126" t="str">
        <f>履歴書!D21</f>
        <v>日本語能力試験N4合格(JLPT)</v>
      </c>
      <c r="E21" s="127"/>
      <c r="F21" s="127"/>
      <c r="G21" s="127"/>
      <c r="H21" s="127"/>
      <c r="I21" s="127"/>
      <c r="J21" s="127"/>
      <c r="K21" s="127"/>
      <c r="L21" s="127"/>
      <c r="M21" s="127"/>
      <c r="N21" s="127"/>
      <c r="O21" s="127"/>
      <c r="P21" s="128"/>
      <c r="Q21" s="232"/>
      <c r="R21" s="229" t="str">
        <f>履歴書!R21</f>
        <v>TOEFL(P)</v>
      </c>
      <c r="S21" s="242"/>
      <c r="T21" s="194" t="str">
        <f>履歴書!T21</f>
        <v/>
      </c>
      <c r="U21" s="194"/>
      <c r="V21" s="29" t="str">
        <f>履歴書!V21</f>
        <v>点</v>
      </c>
      <c r="W21" s="230" t="str">
        <f>履歴書!W21</f>
        <v>TOEFL(C)</v>
      </c>
      <c r="X21" s="242"/>
      <c r="Y21" s="194" t="str">
        <f>履歴書!Y21</f>
        <v/>
      </c>
      <c r="Z21" s="194"/>
      <c r="AA21" s="29" t="str">
        <f>履歴書!AA21</f>
        <v>点</v>
      </c>
      <c r="AB21" s="230" t="str">
        <f>履歴書!AB21</f>
        <v>TOEFL(i)</v>
      </c>
      <c r="AC21" s="242"/>
      <c r="AD21" s="194" t="str">
        <f>履歴書!AD21</f>
        <v/>
      </c>
      <c r="AE21" s="194"/>
      <c r="AF21" s="30" t="str">
        <f>履歴書!AF21</f>
        <v>点</v>
      </c>
      <c r="AK21" s="17"/>
      <c r="AL21" s="17"/>
      <c r="AM21" s="17"/>
      <c r="AN21" s="17"/>
      <c r="AO21" s="17"/>
      <c r="AP21" s="17"/>
      <c r="AQ21" s="17"/>
      <c r="AR21" s="17"/>
      <c r="AS21" s="17"/>
      <c r="AT21" s="17"/>
      <c r="AU21" s="17"/>
    </row>
    <row r="22" spans="1:47" ht="15" customHeight="1">
      <c r="A22" s="129">
        <f>履歴書!A22</f>
        <v>2024</v>
      </c>
      <c r="B22" s="130"/>
      <c r="C22" s="34">
        <f>履歴書!C22</f>
        <v>2</v>
      </c>
      <c r="D22" s="126" t="str">
        <f>履歴書!D22</f>
        <v>日本語能力試験3Q合格(NAT Test)</v>
      </c>
      <c r="E22" s="127"/>
      <c r="F22" s="127"/>
      <c r="G22" s="127"/>
      <c r="H22" s="127"/>
      <c r="I22" s="127"/>
      <c r="J22" s="127"/>
      <c r="K22" s="127"/>
      <c r="L22" s="127"/>
      <c r="M22" s="127"/>
      <c r="N22" s="127"/>
      <c r="O22" s="127"/>
      <c r="P22" s="128"/>
      <c r="Q22" s="232"/>
      <c r="R22" s="236" t="str">
        <f>履歴書!R22</f>
        <v>文章・マニュアル読解</v>
      </c>
      <c r="S22" s="237"/>
      <c r="T22" s="237"/>
      <c r="U22" s="237"/>
      <c r="V22" s="238"/>
      <c r="W22" s="239" t="str">
        <f>履歴書!W22</f>
        <v/>
      </c>
      <c r="X22" s="240"/>
      <c r="Y22" s="243"/>
      <c r="Z22" s="236" t="str">
        <f>履歴書!Z22</f>
        <v>電話での会話</v>
      </c>
      <c r="AA22" s="237"/>
      <c r="AB22" s="237"/>
      <c r="AC22" s="238"/>
      <c r="AD22" s="239" t="str">
        <f>履歴書!AD22</f>
        <v/>
      </c>
      <c r="AE22" s="240"/>
      <c r="AF22" s="241"/>
      <c r="AK22" s="17"/>
      <c r="AL22" s="17"/>
      <c r="AM22" s="17"/>
      <c r="AN22" s="17"/>
      <c r="AO22" s="17"/>
      <c r="AP22" s="17"/>
      <c r="AQ22" s="17"/>
      <c r="AR22" s="17"/>
      <c r="AS22" s="17"/>
      <c r="AT22" s="17"/>
      <c r="AU22" s="17"/>
    </row>
    <row r="23" spans="1:47" ht="15" customHeight="1">
      <c r="A23" s="129">
        <f>履歴書!A23</f>
        <v>0</v>
      </c>
      <c r="B23" s="130"/>
      <c r="C23" s="34">
        <f>履歴書!C23</f>
        <v>0</v>
      </c>
      <c r="D23" s="126">
        <f>履歴書!D23</f>
        <v>0</v>
      </c>
      <c r="E23" s="127"/>
      <c r="F23" s="127"/>
      <c r="G23" s="127"/>
      <c r="H23" s="127"/>
      <c r="I23" s="127"/>
      <c r="J23" s="127"/>
      <c r="K23" s="127"/>
      <c r="L23" s="127"/>
      <c r="M23" s="127"/>
      <c r="N23" s="127"/>
      <c r="O23" s="127"/>
      <c r="P23" s="128"/>
      <c r="Q23" s="232"/>
      <c r="R23" s="230" t="str">
        <f>履歴書!R23</f>
        <v>英語での商談・交渉</v>
      </c>
      <c r="S23" s="229"/>
      <c r="T23" s="229"/>
      <c r="U23" s="229"/>
      <c r="V23" s="242"/>
      <c r="W23" s="244" t="str">
        <f>履歴書!W23</f>
        <v/>
      </c>
      <c r="X23" s="194"/>
      <c r="Y23" s="130"/>
      <c r="Z23" s="230" t="str">
        <f>履歴書!Z23</f>
        <v>英語での会議</v>
      </c>
      <c r="AA23" s="229"/>
      <c r="AB23" s="229"/>
      <c r="AC23" s="242"/>
      <c r="AD23" s="244" t="str">
        <f>履歴書!AD23</f>
        <v/>
      </c>
      <c r="AE23" s="194"/>
      <c r="AF23" s="245"/>
      <c r="AK23" s="17"/>
      <c r="AL23" s="17"/>
      <c r="AM23" s="17"/>
      <c r="AN23" s="17"/>
      <c r="AO23" s="17"/>
      <c r="AP23" s="17"/>
      <c r="AQ23" s="17"/>
      <c r="AR23" s="17"/>
      <c r="AS23" s="17"/>
      <c r="AT23" s="17"/>
      <c r="AU23" s="17"/>
    </row>
    <row r="24" spans="1:47" ht="15" customHeight="1">
      <c r="A24" s="129">
        <f>履歴書!A24</f>
        <v>0</v>
      </c>
      <c r="B24" s="130"/>
      <c r="C24" s="34">
        <f>履歴書!C24</f>
        <v>0</v>
      </c>
      <c r="D24" s="126">
        <f>履歴書!D24</f>
        <v>0</v>
      </c>
      <c r="E24" s="127"/>
      <c r="F24" s="127"/>
      <c r="G24" s="127"/>
      <c r="H24" s="127"/>
      <c r="I24" s="127"/>
      <c r="J24" s="127"/>
      <c r="K24" s="127"/>
      <c r="L24" s="127"/>
      <c r="M24" s="127"/>
      <c r="N24" s="127"/>
      <c r="O24" s="127"/>
      <c r="P24" s="128"/>
      <c r="Q24" s="232"/>
      <c r="R24" s="230" t="str">
        <f>履歴書!R24</f>
        <v>e-mailでのやりとり</v>
      </c>
      <c r="S24" s="229"/>
      <c r="T24" s="229"/>
      <c r="U24" s="229"/>
      <c r="V24" s="242"/>
      <c r="W24" s="244" t="str">
        <f>履歴書!W24</f>
        <v/>
      </c>
      <c r="X24" s="194"/>
      <c r="Y24" s="130"/>
      <c r="Z24" s="230" t="str">
        <f>履歴書!Z24</f>
        <v>海外滞在</v>
      </c>
      <c r="AA24" s="229"/>
      <c r="AB24" s="229"/>
      <c r="AC24" s="242"/>
      <c r="AD24" s="244" t="str">
        <f>履歴書!AD24</f>
        <v/>
      </c>
      <c r="AE24" s="194"/>
      <c r="AF24" s="245"/>
      <c r="AK24" s="17"/>
      <c r="AL24" s="17"/>
      <c r="AM24" s="17"/>
      <c r="AN24" s="17"/>
      <c r="AO24" s="17"/>
      <c r="AP24" s="17"/>
      <c r="AQ24" s="17"/>
      <c r="AR24" s="17"/>
      <c r="AS24" s="17"/>
      <c r="AT24" s="17"/>
      <c r="AU24" s="17"/>
    </row>
    <row r="25" spans="1:47" ht="15" customHeight="1">
      <c r="A25" s="129" t="str">
        <f>履歴書!A25</f>
        <v/>
      </c>
      <c r="B25" s="130"/>
      <c r="C25" s="34" t="str">
        <f>履歴書!C25</f>
        <v/>
      </c>
      <c r="D25" s="126" t="str">
        <f>履歴書!D25</f>
        <v/>
      </c>
      <c r="E25" s="127"/>
      <c r="F25" s="127"/>
      <c r="G25" s="127"/>
      <c r="H25" s="127"/>
      <c r="I25" s="127"/>
      <c r="J25" s="127"/>
      <c r="K25" s="127"/>
      <c r="L25" s="127"/>
      <c r="M25" s="127"/>
      <c r="N25" s="127"/>
      <c r="O25" s="127"/>
      <c r="P25" s="128"/>
      <c r="Q25" s="233"/>
      <c r="R25" s="230" t="str">
        <f>履歴書!R25</f>
        <v>翻訳</v>
      </c>
      <c r="S25" s="229"/>
      <c r="T25" s="229"/>
      <c r="U25" s="229"/>
      <c r="V25" s="242"/>
      <c r="W25" s="244" t="str">
        <f>履歴書!W25</f>
        <v/>
      </c>
      <c r="X25" s="194"/>
      <c r="Y25" s="130"/>
      <c r="Z25" s="230" t="str">
        <f>履歴書!Z25</f>
        <v>通訳</v>
      </c>
      <c r="AA25" s="229"/>
      <c r="AB25" s="229"/>
      <c r="AC25" s="242"/>
      <c r="AD25" s="244" t="str">
        <f>履歴書!AD25</f>
        <v/>
      </c>
      <c r="AE25" s="194"/>
      <c r="AF25" s="245"/>
      <c r="AK25" s="17"/>
      <c r="AL25" s="17"/>
      <c r="AM25" s="17"/>
      <c r="AN25" s="17"/>
      <c r="AO25" s="17"/>
      <c r="AP25" s="17"/>
      <c r="AQ25" s="17"/>
      <c r="AR25" s="17"/>
      <c r="AS25" s="17"/>
      <c r="AT25" s="17"/>
      <c r="AU25" s="17"/>
    </row>
    <row r="26" spans="1:47" ht="15" customHeight="1">
      <c r="A26" s="267" t="str">
        <f>履歴書!A26</f>
        <v>備考
（その他）</v>
      </c>
      <c r="B26" s="216"/>
      <c r="C26" s="217"/>
      <c r="D26" s="268" t="str">
        <f>履歴書!D26</f>
        <v/>
      </c>
      <c r="E26" s="269"/>
      <c r="F26" s="269"/>
      <c r="G26" s="269"/>
      <c r="H26" s="269"/>
      <c r="I26" s="269"/>
      <c r="J26" s="269"/>
      <c r="K26" s="270"/>
      <c r="L26" s="259" t="str">
        <f>履歴書!L26</f>
        <v>普通自動車
免許</v>
      </c>
      <c r="M26" s="216"/>
      <c r="N26" s="217"/>
      <c r="O26" s="184" t="str">
        <f>履歴書!O26</f>
        <v>無し</v>
      </c>
      <c r="P26" s="189"/>
      <c r="Q26" s="246" t="str">
        <f>履歴書!Q26</f>
        <v>その他の
語学スキル</v>
      </c>
      <c r="R26" s="247"/>
      <c r="S26" s="248"/>
      <c r="T26" s="261" t="str">
        <f>履歴書!T26</f>
        <v/>
      </c>
      <c r="U26" s="262"/>
      <c r="V26" s="262"/>
      <c r="W26" s="262"/>
      <c r="X26" s="262"/>
      <c r="Y26" s="262"/>
      <c r="Z26" s="262"/>
      <c r="AA26" s="262"/>
      <c r="AB26" s="262"/>
      <c r="AC26" s="262"/>
      <c r="AD26" s="262"/>
      <c r="AE26" s="262"/>
      <c r="AF26" s="263"/>
      <c r="AK26" s="17"/>
      <c r="AL26" s="17"/>
      <c r="AM26" s="17"/>
      <c r="AN26" s="17"/>
      <c r="AO26" s="17"/>
      <c r="AP26" s="17"/>
      <c r="AQ26" s="17"/>
      <c r="AR26" s="17"/>
      <c r="AS26" s="17"/>
      <c r="AT26" s="17"/>
      <c r="AU26" s="17"/>
    </row>
    <row r="27" spans="1:47" ht="15" customHeight="1" thickBot="1">
      <c r="A27" s="218"/>
      <c r="B27" s="219"/>
      <c r="C27" s="220"/>
      <c r="D27" s="271"/>
      <c r="E27" s="272"/>
      <c r="F27" s="272"/>
      <c r="G27" s="272"/>
      <c r="H27" s="272"/>
      <c r="I27" s="272"/>
      <c r="J27" s="272"/>
      <c r="K27" s="273"/>
      <c r="L27" s="260"/>
      <c r="M27" s="219"/>
      <c r="N27" s="220"/>
      <c r="O27" s="340"/>
      <c r="P27" s="139"/>
      <c r="Q27" s="249"/>
      <c r="R27" s="250"/>
      <c r="S27" s="251"/>
      <c r="T27" s="264"/>
      <c r="U27" s="265"/>
      <c r="V27" s="265"/>
      <c r="W27" s="265"/>
      <c r="X27" s="265"/>
      <c r="Y27" s="265"/>
      <c r="Z27" s="265"/>
      <c r="AA27" s="265"/>
      <c r="AB27" s="265"/>
      <c r="AC27" s="265"/>
      <c r="AD27" s="265"/>
      <c r="AE27" s="265"/>
      <c r="AF27" s="266"/>
      <c r="AK27" s="17"/>
      <c r="AL27" s="17"/>
      <c r="AM27" s="17"/>
      <c r="AN27" s="17"/>
      <c r="AO27" s="17"/>
      <c r="AP27" s="17"/>
      <c r="AQ27" s="17"/>
      <c r="AR27" s="17"/>
      <c r="AS27" s="17"/>
      <c r="AT27" s="17"/>
      <c r="AU27" s="17"/>
    </row>
    <row r="28" spans="1:47" ht="15" customHeight="1" thickTop="1">
      <c r="A28" s="276" t="str">
        <f>履歴書!A28</f>
        <v>希望条件</v>
      </c>
      <c r="B28" s="277"/>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8"/>
      <c r="AK28" s="17"/>
      <c r="AL28" s="17"/>
      <c r="AM28" s="17"/>
      <c r="AN28" s="17"/>
      <c r="AO28" s="17"/>
      <c r="AP28" s="17"/>
      <c r="AQ28" s="17"/>
      <c r="AR28" s="17"/>
      <c r="AS28" s="17"/>
      <c r="AT28" s="17"/>
      <c r="AU28" s="17"/>
    </row>
    <row r="29" spans="1:47" ht="15" customHeight="1">
      <c r="A29" s="228" t="str">
        <f>履歴書!A29</f>
        <v>希望年収
※手取り年収ではなく総支給額を記載</v>
      </c>
      <c r="B29" s="229"/>
      <c r="C29" s="229"/>
      <c r="D29" s="229"/>
      <c r="E29" s="229"/>
      <c r="F29" s="229"/>
      <c r="G29" s="229"/>
      <c r="H29" s="229"/>
      <c r="I29" s="229"/>
      <c r="J29" s="229"/>
      <c r="K29" s="229"/>
      <c r="L29" s="230" t="str">
        <f>履歴書!L29</f>
        <v>希望勤務地</v>
      </c>
      <c r="M29" s="229"/>
      <c r="N29" s="229"/>
      <c r="O29" s="229"/>
      <c r="P29" s="229"/>
      <c r="Q29" s="229"/>
      <c r="R29" s="229"/>
      <c r="S29" s="229"/>
      <c r="T29" s="229"/>
      <c r="U29" s="229"/>
      <c r="V29" s="242"/>
      <c r="W29" s="346" t="str">
        <f>履歴書!W29</f>
        <v>その他希望条件</v>
      </c>
      <c r="X29" s="347"/>
      <c r="Y29" s="347"/>
      <c r="Z29" s="347"/>
      <c r="AA29" s="347"/>
      <c r="AB29" s="347"/>
      <c r="AC29" s="347"/>
      <c r="AD29" s="347"/>
      <c r="AE29" s="347"/>
      <c r="AF29" s="348"/>
      <c r="AK29" s="17"/>
      <c r="AL29" s="17"/>
      <c r="AM29" s="17"/>
      <c r="AN29" s="17"/>
      <c r="AO29" s="17"/>
      <c r="AP29" s="17"/>
      <c r="AQ29" s="17"/>
      <c r="AR29" s="17"/>
      <c r="AS29" s="17"/>
      <c r="AT29" s="17"/>
      <c r="AU29" s="17"/>
    </row>
    <row r="30" spans="1:47" ht="15" customHeight="1">
      <c r="A30" s="325">
        <f>履歴書!A31</f>
        <v>0</v>
      </c>
      <c r="B30" s="326"/>
      <c r="C30" s="326"/>
      <c r="D30" s="326"/>
      <c r="E30" s="326"/>
      <c r="F30" s="326"/>
      <c r="G30" s="326"/>
      <c r="H30" s="326"/>
      <c r="I30" s="326"/>
      <c r="J30" s="326"/>
      <c r="K30" s="327"/>
      <c r="L30" s="244">
        <f>履歴書!L31</f>
        <v>0</v>
      </c>
      <c r="M30" s="194"/>
      <c r="N30" s="194"/>
      <c r="O30" s="194"/>
      <c r="P30" s="194"/>
      <c r="Q30" s="194"/>
      <c r="R30" s="194"/>
      <c r="S30" s="194"/>
      <c r="T30" s="194"/>
      <c r="U30" s="194"/>
      <c r="V30" s="130"/>
      <c r="W30" s="261" t="str">
        <f>履歴書!W31</f>
        <v/>
      </c>
      <c r="X30" s="262"/>
      <c r="Y30" s="262"/>
      <c r="Z30" s="262"/>
      <c r="AA30" s="262"/>
      <c r="AB30" s="262"/>
      <c r="AC30" s="262"/>
      <c r="AD30" s="262"/>
      <c r="AE30" s="262"/>
      <c r="AF30" s="263"/>
      <c r="AK30" s="17"/>
      <c r="AL30" s="17"/>
      <c r="AM30" s="17"/>
      <c r="AN30" s="17"/>
      <c r="AO30" s="17"/>
      <c r="AP30" s="17"/>
      <c r="AQ30" s="17"/>
      <c r="AR30" s="17"/>
      <c r="AS30" s="17"/>
      <c r="AT30" s="17"/>
      <c r="AU30" s="17"/>
    </row>
    <row r="31" spans="1:47" ht="15" customHeight="1" thickBot="1">
      <c r="A31" s="328">
        <f>履歴書!A32</f>
        <v>0</v>
      </c>
      <c r="B31" s="329"/>
      <c r="C31" s="329"/>
      <c r="D31" s="329"/>
      <c r="E31" s="329"/>
      <c r="F31" s="329"/>
      <c r="G31" s="329"/>
      <c r="H31" s="329"/>
      <c r="I31" s="329"/>
      <c r="J31" s="329"/>
      <c r="K31" s="330"/>
      <c r="L31" s="331" t="str">
        <f>履歴書!L32</f>
        <v>転居を伴う転勤の可否</v>
      </c>
      <c r="M31" s="332"/>
      <c r="N31" s="332"/>
      <c r="O31" s="332"/>
      <c r="P31" s="333"/>
      <c r="Q31" s="283">
        <f>履歴書!Q32</f>
        <v>0</v>
      </c>
      <c r="R31" s="284"/>
      <c r="S31" s="284"/>
      <c r="T31" s="284"/>
      <c r="U31" s="284"/>
      <c r="V31" s="285"/>
      <c r="W31" s="264"/>
      <c r="X31" s="265"/>
      <c r="Y31" s="265"/>
      <c r="Z31" s="265"/>
      <c r="AA31" s="265"/>
      <c r="AB31" s="265"/>
      <c r="AC31" s="265"/>
      <c r="AD31" s="265"/>
      <c r="AE31" s="265"/>
      <c r="AF31" s="266"/>
      <c r="AK31" s="17"/>
      <c r="AL31" s="17"/>
      <c r="AM31" s="17"/>
      <c r="AN31" s="17"/>
      <c r="AO31" s="17"/>
      <c r="AP31" s="17"/>
      <c r="AQ31" s="17"/>
      <c r="AR31" s="17"/>
      <c r="AS31" s="17"/>
      <c r="AT31" s="17"/>
      <c r="AU31" s="17"/>
    </row>
    <row r="32" spans="1:47" ht="15" customHeight="1" thickTop="1">
      <c r="A32" s="156" t="str">
        <f>履歴書!A33</f>
        <v>職歴</v>
      </c>
      <c r="B32" s="157"/>
      <c r="C32" s="157"/>
      <c r="D32" s="157"/>
      <c r="E32" s="157"/>
      <c r="F32" s="157"/>
      <c r="G32" s="157"/>
      <c r="H32" s="157"/>
      <c r="I32" s="157"/>
      <c r="J32" s="157"/>
      <c r="K32" s="157"/>
      <c r="L32" s="157"/>
      <c r="M32" s="157"/>
      <c r="N32" s="157"/>
      <c r="O32" s="157"/>
      <c r="P32" s="157"/>
      <c r="Q32" s="157"/>
      <c r="R32" s="157"/>
      <c r="S32" s="157"/>
      <c r="T32" s="157"/>
      <c r="U32" s="157"/>
      <c r="V32" s="157"/>
      <c r="W32" s="157"/>
      <c r="X32" s="157"/>
      <c r="Y32" s="157"/>
      <c r="Z32" s="157"/>
      <c r="AA32" s="157"/>
      <c r="AB32" s="157"/>
      <c r="AC32" s="157"/>
      <c r="AD32" s="157"/>
      <c r="AE32" s="157"/>
      <c r="AF32" s="158"/>
      <c r="AK32" s="17"/>
      <c r="AL32" s="17"/>
      <c r="AM32" s="17"/>
      <c r="AN32" s="17"/>
      <c r="AO32" s="17"/>
      <c r="AP32" s="17"/>
      <c r="AQ32" s="17"/>
      <c r="AR32" s="17"/>
      <c r="AS32" s="17"/>
      <c r="AT32" s="17"/>
      <c r="AU32" s="17"/>
    </row>
    <row r="33" spans="1:54" s="45" customFormat="1" ht="15" customHeight="1">
      <c r="A33" s="252" t="str">
        <f>履歴書!A34</f>
        <v>現在の就業状況</v>
      </c>
      <c r="B33" s="253"/>
      <c r="C33" s="253"/>
      <c r="D33" s="253"/>
      <c r="E33" s="170" t="str">
        <f>履歴書!E34</f>
        <v>現職中</v>
      </c>
      <c r="F33" s="159"/>
      <c r="G33" s="159"/>
      <c r="H33" s="159"/>
      <c r="I33" s="254"/>
      <c r="J33" s="255" t="str">
        <f>履歴書!J34</f>
        <v>経験社数</v>
      </c>
      <c r="K33" s="256"/>
      <c r="L33" s="256"/>
      <c r="M33" s="257">
        <f>履歴書!M34</f>
        <v>2</v>
      </c>
      <c r="N33" s="257"/>
      <c r="O33" s="258"/>
      <c r="P33" s="35" t="str">
        <f>履歴書!P34</f>
        <v>社</v>
      </c>
      <c r="Q33" s="36" t="str">
        <f>履歴書!Q34</f>
        <v>直近の3社を記載※4社目以降がある場合は職務経歴書に記載致します。</v>
      </c>
      <c r="R33" s="37"/>
      <c r="S33" s="37"/>
      <c r="T33" s="37"/>
      <c r="U33" s="37"/>
      <c r="V33" s="37"/>
      <c r="W33" s="37"/>
      <c r="X33" s="37"/>
      <c r="Y33" s="37"/>
      <c r="Z33" s="37"/>
      <c r="AA33" s="37"/>
      <c r="AB33" s="37"/>
      <c r="AC33" s="37"/>
      <c r="AD33" s="37"/>
      <c r="AE33" s="37"/>
      <c r="AF33" s="38"/>
      <c r="AG33" s="17"/>
      <c r="AH33" s="17"/>
      <c r="AI33" s="17"/>
      <c r="AJ33" s="17"/>
      <c r="AK33" s="17"/>
      <c r="AL33" s="17"/>
      <c r="AM33" s="17"/>
      <c r="AN33" s="17"/>
      <c r="AO33" s="17"/>
      <c r="AP33" s="17"/>
      <c r="AQ33" s="17"/>
      <c r="AR33" s="17"/>
      <c r="AS33" s="17"/>
      <c r="AT33" s="17"/>
      <c r="AU33" s="17"/>
      <c r="AV33" s="17"/>
      <c r="AW33" s="17"/>
      <c r="AX33" s="17"/>
      <c r="AY33" s="17"/>
      <c r="AZ33" s="17"/>
      <c r="BA33" s="17"/>
      <c r="BB33" s="17"/>
    </row>
    <row r="34" spans="1:54" s="45" customFormat="1" ht="15" customHeight="1">
      <c r="A34" s="298" t="str">
        <f>履歴書!A35</f>
        <v>社名</v>
      </c>
      <c r="B34" s="299"/>
      <c r="C34" s="343" t="str">
        <f>IF(履歴書!C35="","","**********")</f>
        <v>**********</v>
      </c>
      <c r="D34" s="280"/>
      <c r="E34" s="280"/>
      <c r="F34" s="280"/>
      <c r="G34" s="280"/>
      <c r="H34" s="280"/>
      <c r="I34" s="280"/>
      <c r="J34" s="280"/>
      <c r="K34" s="280"/>
      <c r="L34" s="281"/>
      <c r="M34" s="343" t="str">
        <f>IF(履歴書!M35="","","**********")</f>
        <v>**********</v>
      </c>
      <c r="N34" s="280"/>
      <c r="O34" s="280"/>
      <c r="P34" s="280"/>
      <c r="Q34" s="280"/>
      <c r="R34" s="280"/>
      <c r="S34" s="280"/>
      <c r="T34" s="280"/>
      <c r="U34" s="280"/>
      <c r="V34" s="281"/>
      <c r="W34" s="279">
        <f>履歴書!W35</f>
        <v>0</v>
      </c>
      <c r="X34" s="280"/>
      <c r="Y34" s="280"/>
      <c r="Z34" s="280"/>
      <c r="AA34" s="280"/>
      <c r="AB34" s="280"/>
      <c r="AC34" s="280"/>
      <c r="AD34" s="280"/>
      <c r="AE34" s="280"/>
      <c r="AF34" s="281"/>
      <c r="AG34" s="17"/>
      <c r="AH34" s="17"/>
      <c r="AI34" s="17"/>
      <c r="AJ34" s="17"/>
    </row>
    <row r="35" spans="1:54" s="45" customFormat="1" ht="15" customHeight="1">
      <c r="A35" s="163"/>
      <c r="B35" s="164"/>
      <c r="C35" s="143"/>
      <c r="D35" s="144"/>
      <c r="E35" s="144"/>
      <c r="F35" s="144"/>
      <c r="G35" s="144"/>
      <c r="H35" s="144"/>
      <c r="I35" s="144"/>
      <c r="J35" s="144"/>
      <c r="K35" s="144"/>
      <c r="L35" s="145"/>
      <c r="M35" s="143"/>
      <c r="N35" s="144"/>
      <c r="O35" s="144"/>
      <c r="P35" s="144"/>
      <c r="Q35" s="144"/>
      <c r="R35" s="144"/>
      <c r="S35" s="144"/>
      <c r="T35" s="144"/>
      <c r="U35" s="144"/>
      <c r="V35" s="145"/>
      <c r="W35" s="282"/>
      <c r="X35" s="144"/>
      <c r="Y35" s="144"/>
      <c r="Z35" s="144"/>
      <c r="AA35" s="144"/>
      <c r="AB35" s="144"/>
      <c r="AC35" s="144"/>
      <c r="AD35" s="144"/>
      <c r="AE35" s="144"/>
      <c r="AF35" s="145"/>
      <c r="AG35" s="17"/>
      <c r="AH35" s="17"/>
      <c r="AI35" s="17"/>
      <c r="AJ35" s="17"/>
    </row>
    <row r="36" spans="1:54" s="45" customFormat="1" ht="15" customHeight="1">
      <c r="A36" s="267" t="str">
        <f>履歴書!A37</f>
        <v>事業
内容</v>
      </c>
      <c r="B36" s="217"/>
      <c r="C36" s="268" t="str">
        <f>履歴書!C37</f>
        <v>ソフトウェアエンジニア</v>
      </c>
      <c r="D36" s="269"/>
      <c r="E36" s="269"/>
      <c r="F36" s="269"/>
      <c r="G36" s="269"/>
      <c r="H36" s="269"/>
      <c r="I36" s="270"/>
      <c r="J36" s="230" t="str">
        <f>履歴書!J37</f>
        <v>従業員数</v>
      </c>
      <c r="K36" s="229"/>
      <c r="L36" s="231"/>
      <c r="M36" s="268" t="str">
        <f>履歴書!M37</f>
        <v>ジュニアエンジニア</v>
      </c>
      <c r="N36" s="269"/>
      <c r="O36" s="269"/>
      <c r="P36" s="269"/>
      <c r="Q36" s="269"/>
      <c r="R36" s="269"/>
      <c r="S36" s="270"/>
      <c r="T36" s="230" t="str">
        <f>履歴書!T37</f>
        <v>従業員数</v>
      </c>
      <c r="U36" s="229"/>
      <c r="V36" s="231"/>
      <c r="W36" s="290">
        <f>履歴書!W37</f>
        <v>0</v>
      </c>
      <c r="X36" s="269"/>
      <c r="Y36" s="269"/>
      <c r="Z36" s="269"/>
      <c r="AA36" s="269"/>
      <c r="AB36" s="269"/>
      <c r="AC36" s="270"/>
      <c r="AD36" s="230" t="str">
        <f>履歴書!AD37</f>
        <v>従業員数</v>
      </c>
      <c r="AE36" s="229"/>
      <c r="AF36" s="231"/>
      <c r="AG36" s="17"/>
      <c r="AH36" s="17"/>
      <c r="AI36" s="17"/>
      <c r="AJ36" s="17"/>
    </row>
    <row r="37" spans="1:54" s="45" customFormat="1" ht="15" customHeight="1">
      <c r="A37" s="163"/>
      <c r="B37" s="164"/>
      <c r="C37" s="287"/>
      <c r="D37" s="288"/>
      <c r="E37" s="288"/>
      <c r="F37" s="288"/>
      <c r="G37" s="288"/>
      <c r="H37" s="288"/>
      <c r="I37" s="289"/>
      <c r="J37" s="244">
        <f>履歴書!J38</f>
        <v>20</v>
      </c>
      <c r="K37" s="194"/>
      <c r="L37" s="33" t="str">
        <f>履歴書!L38</f>
        <v>名</v>
      </c>
      <c r="M37" s="287"/>
      <c r="N37" s="288"/>
      <c r="O37" s="288"/>
      <c r="P37" s="288"/>
      <c r="Q37" s="288"/>
      <c r="R37" s="288"/>
      <c r="S37" s="289"/>
      <c r="T37" s="244">
        <f>履歴書!T38</f>
        <v>17</v>
      </c>
      <c r="U37" s="194"/>
      <c r="V37" s="33" t="str">
        <f>履歴書!V38</f>
        <v>名</v>
      </c>
      <c r="W37" s="291"/>
      <c r="X37" s="288"/>
      <c r="Y37" s="288"/>
      <c r="Z37" s="288"/>
      <c r="AA37" s="288"/>
      <c r="AB37" s="288"/>
      <c r="AC37" s="289"/>
      <c r="AD37" s="244">
        <f>履歴書!AD38</f>
        <v>0</v>
      </c>
      <c r="AE37" s="194"/>
      <c r="AF37" s="33">
        <f>履歴書!AF38</f>
        <v>0</v>
      </c>
      <c r="AG37" s="17"/>
      <c r="AH37" s="17"/>
      <c r="AI37" s="17"/>
      <c r="AJ37" s="17"/>
    </row>
    <row r="38" spans="1:54" s="45" customFormat="1" ht="15" customHeight="1">
      <c r="A38" s="267" t="str">
        <f>履歴書!A39</f>
        <v>勤務
期間</v>
      </c>
      <c r="B38" s="217"/>
      <c r="C38" s="286" t="str">
        <f>履歴書!C39</f>
        <v>2021年8月</v>
      </c>
      <c r="D38" s="162"/>
      <c r="E38" s="162"/>
      <c r="F38" s="162"/>
      <c r="G38" s="185" t="str">
        <f>履歴書!G39</f>
        <v>～</v>
      </c>
      <c r="H38" s="185"/>
      <c r="I38" s="274" t="str">
        <f>履歴書!I39</f>
        <v>2024年2月</v>
      </c>
      <c r="J38" s="274"/>
      <c r="K38" s="274"/>
      <c r="L38" s="275"/>
      <c r="M38" s="286" t="str">
        <f>履歴書!M39</f>
        <v>2024年11月</v>
      </c>
      <c r="N38" s="162"/>
      <c r="O38" s="162"/>
      <c r="P38" s="162"/>
      <c r="Q38" s="185" t="str">
        <f>履歴書!Q39</f>
        <v>～</v>
      </c>
      <c r="R38" s="185"/>
      <c r="S38" s="274" t="str">
        <f>履歴書!S39</f>
        <v>現在</v>
      </c>
      <c r="T38" s="274"/>
      <c r="U38" s="274"/>
      <c r="V38" s="275"/>
      <c r="W38" s="286">
        <f>履歴書!W39</f>
        <v>0</v>
      </c>
      <c r="X38" s="162"/>
      <c r="Y38" s="162"/>
      <c r="Z38" s="162"/>
      <c r="AA38" s="185">
        <f>履歴書!AA39</f>
        <v>0</v>
      </c>
      <c r="AB38" s="185"/>
      <c r="AC38" s="274">
        <f>履歴書!AC39</f>
        <v>0</v>
      </c>
      <c r="AD38" s="274"/>
      <c r="AE38" s="274"/>
      <c r="AF38" s="275"/>
      <c r="AG38" s="17"/>
      <c r="AH38" s="17"/>
      <c r="AI38" s="17"/>
      <c r="AJ38" s="17"/>
    </row>
    <row r="39" spans="1:54" s="45" customFormat="1" ht="15" customHeight="1">
      <c r="A39" s="163"/>
      <c r="B39" s="164"/>
      <c r="C39" s="49"/>
      <c r="D39" s="50"/>
      <c r="E39" s="44" t="str">
        <f>履歴書!E40</f>
        <v>（</v>
      </c>
      <c r="F39" s="44">
        <f>履歴書!F40</f>
        <v>2</v>
      </c>
      <c r="G39" s="44" t="str">
        <f>履歴書!G40</f>
        <v>年</v>
      </c>
      <c r="H39" s="44">
        <f>履歴書!H40</f>
        <v>6</v>
      </c>
      <c r="I39" s="144" t="str">
        <f>履歴書!I40</f>
        <v>ヶ月）</v>
      </c>
      <c r="J39" s="144"/>
      <c r="K39" s="51"/>
      <c r="L39" s="33"/>
      <c r="M39" s="52"/>
      <c r="N39" s="50"/>
      <c r="O39" s="44">
        <f>履歴書!O40</f>
        <v>0</v>
      </c>
      <c r="P39" s="44">
        <f>履歴書!P40</f>
        <v>0</v>
      </c>
      <c r="Q39" s="44">
        <f>履歴書!Q40</f>
        <v>0</v>
      </c>
      <c r="R39" s="44">
        <f>履歴書!R40</f>
        <v>0</v>
      </c>
      <c r="S39" s="144">
        <f>履歴書!S40</f>
        <v>0</v>
      </c>
      <c r="T39" s="144"/>
      <c r="U39" s="51"/>
      <c r="V39" s="33"/>
      <c r="W39" s="52"/>
      <c r="X39" s="50"/>
      <c r="Y39" s="44">
        <f>履歴書!Y40</f>
        <v>0</v>
      </c>
      <c r="Z39" s="44">
        <f>履歴書!Z40</f>
        <v>0</v>
      </c>
      <c r="AA39" s="44">
        <f>履歴書!AA40</f>
        <v>0</v>
      </c>
      <c r="AB39" s="44">
        <f>履歴書!AB40</f>
        <v>0</v>
      </c>
      <c r="AC39" s="144">
        <f>履歴書!AC40</f>
        <v>0</v>
      </c>
      <c r="AD39" s="144"/>
      <c r="AE39" s="51"/>
      <c r="AF39" s="33"/>
      <c r="AG39" s="17"/>
      <c r="AH39" s="17"/>
      <c r="AI39" s="17"/>
      <c r="AJ39" s="17"/>
    </row>
    <row r="40" spans="1:54" s="45" customFormat="1" ht="15" customHeight="1">
      <c r="A40" s="318" t="str">
        <f>履歴書!A41</f>
        <v>主な仕事内容・役職</v>
      </c>
      <c r="B40" s="319"/>
      <c r="C40" s="305" t="str">
        <f>履歴書!C41</f>
        <v xml:space="preserve">設計書作成
プログラム製造、コード解析、バグ修正
バックエンド開発とかWEBフロントエンド開発
試験実施
サーバーにデプロイ、サーバーサーバーのメンテナンス
</v>
      </c>
      <c r="D40" s="306"/>
      <c r="E40" s="306"/>
      <c r="F40" s="306"/>
      <c r="G40" s="306"/>
      <c r="H40" s="306"/>
      <c r="I40" s="306"/>
      <c r="J40" s="306"/>
      <c r="K40" s="306"/>
      <c r="L40" s="307"/>
      <c r="M40" s="305" t="str">
        <f>履歴書!M41</f>
        <v>NC機械のチャッキング
材料の切断
材料の確認</v>
      </c>
      <c r="N40" s="306"/>
      <c r="O40" s="306"/>
      <c r="P40" s="306"/>
      <c r="Q40" s="306"/>
      <c r="R40" s="306"/>
      <c r="S40" s="306"/>
      <c r="T40" s="306"/>
      <c r="U40" s="306"/>
      <c r="V40" s="307"/>
      <c r="W40" s="305">
        <f>履歴書!W41</f>
        <v>0</v>
      </c>
      <c r="X40" s="306"/>
      <c r="Y40" s="306"/>
      <c r="Z40" s="306"/>
      <c r="AA40" s="306"/>
      <c r="AB40" s="306"/>
      <c r="AC40" s="306"/>
      <c r="AD40" s="306"/>
      <c r="AE40" s="306"/>
      <c r="AF40" s="307"/>
      <c r="AG40" s="17"/>
      <c r="AH40" s="17"/>
      <c r="AI40" s="17"/>
      <c r="AJ40" s="17"/>
    </row>
    <row r="41" spans="1:54" s="45" customFormat="1" ht="15" customHeight="1">
      <c r="A41" s="320"/>
      <c r="B41" s="321"/>
      <c r="C41" s="308"/>
      <c r="D41" s="309"/>
      <c r="E41" s="309"/>
      <c r="F41" s="309"/>
      <c r="G41" s="309"/>
      <c r="H41" s="309"/>
      <c r="I41" s="309"/>
      <c r="J41" s="309"/>
      <c r="K41" s="309"/>
      <c r="L41" s="310"/>
      <c r="M41" s="308"/>
      <c r="N41" s="309"/>
      <c r="O41" s="309"/>
      <c r="P41" s="309"/>
      <c r="Q41" s="309"/>
      <c r="R41" s="309"/>
      <c r="S41" s="309"/>
      <c r="T41" s="309"/>
      <c r="U41" s="309"/>
      <c r="V41" s="310"/>
      <c r="W41" s="308"/>
      <c r="X41" s="309"/>
      <c r="Y41" s="309"/>
      <c r="Z41" s="309"/>
      <c r="AA41" s="309"/>
      <c r="AB41" s="309"/>
      <c r="AC41" s="309"/>
      <c r="AD41" s="309"/>
      <c r="AE41" s="309"/>
      <c r="AF41" s="310"/>
      <c r="AG41" s="17"/>
      <c r="AH41" s="17"/>
      <c r="AI41" s="17"/>
      <c r="AJ41" s="17"/>
    </row>
    <row r="42" spans="1:54" s="45" customFormat="1" ht="15" customHeight="1">
      <c r="A42" s="320"/>
      <c r="B42" s="321"/>
      <c r="C42" s="308"/>
      <c r="D42" s="309"/>
      <c r="E42" s="309"/>
      <c r="F42" s="309"/>
      <c r="G42" s="309"/>
      <c r="H42" s="309"/>
      <c r="I42" s="309"/>
      <c r="J42" s="309"/>
      <c r="K42" s="309"/>
      <c r="L42" s="310"/>
      <c r="M42" s="308"/>
      <c r="N42" s="309"/>
      <c r="O42" s="309"/>
      <c r="P42" s="309"/>
      <c r="Q42" s="309"/>
      <c r="R42" s="309"/>
      <c r="S42" s="309"/>
      <c r="T42" s="309"/>
      <c r="U42" s="309"/>
      <c r="V42" s="310"/>
      <c r="W42" s="308"/>
      <c r="X42" s="309"/>
      <c r="Y42" s="309"/>
      <c r="Z42" s="309"/>
      <c r="AA42" s="309"/>
      <c r="AB42" s="309"/>
      <c r="AC42" s="309"/>
      <c r="AD42" s="309"/>
      <c r="AE42" s="309"/>
      <c r="AF42" s="310"/>
      <c r="AG42" s="17"/>
      <c r="AH42" s="17"/>
      <c r="AI42" s="17"/>
      <c r="AJ42" s="17"/>
    </row>
    <row r="43" spans="1:54" ht="15" customHeight="1">
      <c r="A43" s="320"/>
      <c r="B43" s="321"/>
      <c r="C43" s="308"/>
      <c r="D43" s="309"/>
      <c r="E43" s="309"/>
      <c r="F43" s="309"/>
      <c r="G43" s="309"/>
      <c r="H43" s="309"/>
      <c r="I43" s="309"/>
      <c r="J43" s="309"/>
      <c r="K43" s="309"/>
      <c r="L43" s="310"/>
      <c r="M43" s="308"/>
      <c r="N43" s="309"/>
      <c r="O43" s="309"/>
      <c r="P43" s="309"/>
      <c r="Q43" s="309"/>
      <c r="R43" s="309"/>
      <c r="S43" s="309"/>
      <c r="T43" s="309"/>
      <c r="U43" s="309"/>
      <c r="V43" s="310"/>
      <c r="W43" s="308"/>
      <c r="X43" s="309"/>
      <c r="Y43" s="309"/>
      <c r="Z43" s="309"/>
      <c r="AA43" s="309"/>
      <c r="AB43" s="309"/>
      <c r="AC43" s="309"/>
      <c r="AD43" s="309"/>
      <c r="AE43" s="309"/>
      <c r="AF43" s="310"/>
      <c r="AK43" s="17"/>
      <c r="AL43" s="17"/>
      <c r="AM43" s="17"/>
      <c r="AN43" s="17"/>
      <c r="AO43" s="17"/>
      <c r="AP43" s="17"/>
      <c r="AQ43" s="17"/>
      <c r="AR43" s="17"/>
      <c r="AS43" s="17"/>
      <c r="AT43" s="17"/>
      <c r="AU43" s="17"/>
    </row>
    <row r="44" spans="1:54" ht="15" customHeight="1">
      <c r="A44" s="320"/>
      <c r="B44" s="321"/>
      <c r="C44" s="308"/>
      <c r="D44" s="309"/>
      <c r="E44" s="309"/>
      <c r="F44" s="309"/>
      <c r="G44" s="309"/>
      <c r="H44" s="309"/>
      <c r="I44" s="309"/>
      <c r="J44" s="309"/>
      <c r="K44" s="309"/>
      <c r="L44" s="310"/>
      <c r="M44" s="308"/>
      <c r="N44" s="309"/>
      <c r="O44" s="309"/>
      <c r="P44" s="309"/>
      <c r="Q44" s="309"/>
      <c r="R44" s="309"/>
      <c r="S44" s="309"/>
      <c r="T44" s="309"/>
      <c r="U44" s="309"/>
      <c r="V44" s="310"/>
      <c r="W44" s="308"/>
      <c r="X44" s="309"/>
      <c r="Y44" s="309"/>
      <c r="Z44" s="309"/>
      <c r="AA44" s="309"/>
      <c r="AB44" s="309"/>
      <c r="AC44" s="309"/>
      <c r="AD44" s="309"/>
      <c r="AE44" s="309"/>
      <c r="AF44" s="310"/>
      <c r="AK44" s="17"/>
      <c r="AL44" s="17"/>
      <c r="AM44" s="17"/>
      <c r="AN44" s="17"/>
      <c r="AO44" s="17"/>
      <c r="AP44" s="17"/>
      <c r="AQ44" s="17"/>
      <c r="AR44" s="17"/>
      <c r="AS44" s="17"/>
      <c r="AT44" s="17"/>
      <c r="AU44" s="17"/>
    </row>
    <row r="45" spans="1:54" ht="15" customHeight="1">
      <c r="A45" s="320"/>
      <c r="B45" s="321"/>
      <c r="C45" s="308"/>
      <c r="D45" s="309"/>
      <c r="E45" s="309"/>
      <c r="F45" s="309"/>
      <c r="G45" s="309"/>
      <c r="H45" s="309"/>
      <c r="I45" s="309"/>
      <c r="J45" s="309"/>
      <c r="K45" s="309"/>
      <c r="L45" s="310"/>
      <c r="M45" s="308"/>
      <c r="N45" s="309"/>
      <c r="O45" s="309"/>
      <c r="P45" s="309"/>
      <c r="Q45" s="309"/>
      <c r="R45" s="309"/>
      <c r="S45" s="309"/>
      <c r="T45" s="309"/>
      <c r="U45" s="309"/>
      <c r="V45" s="310"/>
      <c r="W45" s="308"/>
      <c r="X45" s="309"/>
      <c r="Y45" s="309"/>
      <c r="Z45" s="309"/>
      <c r="AA45" s="309"/>
      <c r="AB45" s="309"/>
      <c r="AC45" s="309"/>
      <c r="AD45" s="309"/>
      <c r="AE45" s="309"/>
      <c r="AF45" s="310"/>
      <c r="AK45" s="17"/>
      <c r="AL45" s="17"/>
      <c r="AM45" s="17"/>
      <c r="AN45" s="17"/>
      <c r="AO45" s="17"/>
      <c r="AP45" s="17"/>
      <c r="AQ45" s="17"/>
      <c r="AR45" s="17"/>
      <c r="AS45" s="17"/>
      <c r="AT45" s="17"/>
      <c r="AU45" s="17"/>
    </row>
    <row r="46" spans="1:54" ht="15" customHeight="1">
      <c r="A46" s="320"/>
      <c r="B46" s="321"/>
      <c r="C46" s="308"/>
      <c r="D46" s="309"/>
      <c r="E46" s="309"/>
      <c r="F46" s="309"/>
      <c r="G46" s="309"/>
      <c r="H46" s="309"/>
      <c r="I46" s="309"/>
      <c r="J46" s="309"/>
      <c r="K46" s="309"/>
      <c r="L46" s="310"/>
      <c r="M46" s="308"/>
      <c r="N46" s="309"/>
      <c r="O46" s="309"/>
      <c r="P46" s="309"/>
      <c r="Q46" s="309"/>
      <c r="R46" s="309"/>
      <c r="S46" s="309"/>
      <c r="T46" s="309"/>
      <c r="U46" s="309"/>
      <c r="V46" s="310"/>
      <c r="W46" s="308"/>
      <c r="X46" s="309"/>
      <c r="Y46" s="309"/>
      <c r="Z46" s="309"/>
      <c r="AA46" s="309"/>
      <c r="AB46" s="309"/>
      <c r="AC46" s="309"/>
      <c r="AD46" s="309"/>
      <c r="AE46" s="309"/>
      <c r="AF46" s="310"/>
      <c r="AK46" s="17"/>
      <c r="AL46" s="17"/>
      <c r="AM46" s="17"/>
      <c r="AN46" s="17"/>
      <c r="AO46" s="17"/>
      <c r="AP46" s="17"/>
      <c r="AQ46" s="17"/>
      <c r="AR46" s="17"/>
      <c r="AS46" s="17"/>
      <c r="AT46" s="17"/>
      <c r="AU46" s="17"/>
    </row>
    <row r="47" spans="1:54" ht="15" customHeight="1">
      <c r="A47" s="320"/>
      <c r="B47" s="321"/>
      <c r="C47" s="308"/>
      <c r="D47" s="309"/>
      <c r="E47" s="309"/>
      <c r="F47" s="309"/>
      <c r="G47" s="309"/>
      <c r="H47" s="309"/>
      <c r="I47" s="309"/>
      <c r="J47" s="309"/>
      <c r="K47" s="309"/>
      <c r="L47" s="310"/>
      <c r="M47" s="308"/>
      <c r="N47" s="309"/>
      <c r="O47" s="309"/>
      <c r="P47" s="309"/>
      <c r="Q47" s="309"/>
      <c r="R47" s="309"/>
      <c r="S47" s="309"/>
      <c r="T47" s="309"/>
      <c r="U47" s="309"/>
      <c r="V47" s="310"/>
      <c r="W47" s="308"/>
      <c r="X47" s="309"/>
      <c r="Y47" s="309"/>
      <c r="Z47" s="309"/>
      <c r="AA47" s="309"/>
      <c r="AB47" s="309"/>
      <c r="AC47" s="309"/>
      <c r="AD47" s="309"/>
      <c r="AE47" s="309"/>
      <c r="AF47" s="310"/>
      <c r="AK47" s="17"/>
      <c r="AL47" s="17"/>
      <c r="AM47" s="17"/>
      <c r="AN47" s="17"/>
      <c r="AO47" s="17"/>
      <c r="AP47" s="17"/>
      <c r="AQ47" s="17"/>
      <c r="AR47" s="17"/>
      <c r="AS47" s="17"/>
      <c r="AT47" s="17"/>
      <c r="AU47" s="17"/>
    </row>
    <row r="48" spans="1:54" ht="15" customHeight="1">
      <c r="A48" s="320"/>
      <c r="B48" s="321"/>
      <c r="C48" s="308"/>
      <c r="D48" s="309"/>
      <c r="E48" s="309"/>
      <c r="F48" s="309"/>
      <c r="G48" s="309"/>
      <c r="H48" s="309"/>
      <c r="I48" s="309"/>
      <c r="J48" s="309"/>
      <c r="K48" s="309"/>
      <c r="L48" s="310"/>
      <c r="M48" s="308"/>
      <c r="N48" s="309"/>
      <c r="O48" s="309"/>
      <c r="P48" s="309"/>
      <c r="Q48" s="309"/>
      <c r="R48" s="309"/>
      <c r="S48" s="309"/>
      <c r="T48" s="309"/>
      <c r="U48" s="309"/>
      <c r="V48" s="310"/>
      <c r="W48" s="308"/>
      <c r="X48" s="309"/>
      <c r="Y48" s="309"/>
      <c r="Z48" s="309"/>
      <c r="AA48" s="309"/>
      <c r="AB48" s="309"/>
      <c r="AC48" s="309"/>
      <c r="AD48" s="309"/>
      <c r="AE48" s="309"/>
      <c r="AF48" s="310"/>
      <c r="AK48" s="17"/>
      <c r="AL48" s="17"/>
      <c r="AM48" s="17"/>
      <c r="AN48" s="17"/>
      <c r="AO48" s="17"/>
      <c r="AP48" s="17"/>
      <c r="AQ48" s="17"/>
      <c r="AR48" s="17"/>
      <c r="AS48" s="17"/>
      <c r="AT48" s="17"/>
      <c r="AU48" s="17"/>
    </row>
    <row r="49" spans="1:43" s="17" customFormat="1" ht="15" customHeight="1">
      <c r="A49" s="320"/>
      <c r="B49" s="321"/>
      <c r="C49" s="308"/>
      <c r="D49" s="309"/>
      <c r="E49" s="309"/>
      <c r="F49" s="309"/>
      <c r="G49" s="309"/>
      <c r="H49" s="309"/>
      <c r="I49" s="309"/>
      <c r="J49" s="309"/>
      <c r="K49" s="309"/>
      <c r="L49" s="310"/>
      <c r="M49" s="308"/>
      <c r="N49" s="309"/>
      <c r="O49" s="309"/>
      <c r="P49" s="309"/>
      <c r="Q49" s="309"/>
      <c r="R49" s="309"/>
      <c r="S49" s="309"/>
      <c r="T49" s="309"/>
      <c r="U49" s="309"/>
      <c r="V49" s="310"/>
      <c r="W49" s="308"/>
      <c r="X49" s="309"/>
      <c r="Y49" s="309"/>
      <c r="Z49" s="309"/>
      <c r="AA49" s="309"/>
      <c r="AB49" s="309"/>
      <c r="AC49" s="309"/>
      <c r="AD49" s="309"/>
      <c r="AE49" s="309"/>
      <c r="AF49" s="310"/>
    </row>
    <row r="50" spans="1:43" s="17" customFormat="1" ht="15" customHeight="1">
      <c r="A50" s="320"/>
      <c r="B50" s="321"/>
      <c r="C50" s="308"/>
      <c r="D50" s="309"/>
      <c r="E50" s="309"/>
      <c r="F50" s="309"/>
      <c r="G50" s="309"/>
      <c r="H50" s="309"/>
      <c r="I50" s="309"/>
      <c r="J50" s="309"/>
      <c r="K50" s="309"/>
      <c r="L50" s="310"/>
      <c r="M50" s="308"/>
      <c r="N50" s="309"/>
      <c r="O50" s="309"/>
      <c r="P50" s="309"/>
      <c r="Q50" s="309"/>
      <c r="R50" s="309"/>
      <c r="S50" s="309"/>
      <c r="T50" s="309"/>
      <c r="U50" s="309"/>
      <c r="V50" s="310"/>
      <c r="W50" s="308"/>
      <c r="X50" s="309"/>
      <c r="Y50" s="309"/>
      <c r="Z50" s="309"/>
      <c r="AA50" s="309"/>
      <c r="AB50" s="309"/>
      <c r="AC50" s="309"/>
      <c r="AD50" s="309"/>
      <c r="AE50" s="309"/>
      <c r="AF50" s="310"/>
    </row>
    <row r="51" spans="1:43" s="17" customFormat="1" ht="15" customHeight="1">
      <c r="A51" s="320"/>
      <c r="B51" s="321"/>
      <c r="C51" s="308"/>
      <c r="D51" s="309"/>
      <c r="E51" s="309"/>
      <c r="F51" s="309"/>
      <c r="G51" s="309"/>
      <c r="H51" s="309"/>
      <c r="I51" s="309"/>
      <c r="J51" s="309"/>
      <c r="K51" s="309"/>
      <c r="L51" s="310"/>
      <c r="M51" s="308"/>
      <c r="N51" s="309"/>
      <c r="O51" s="309"/>
      <c r="P51" s="309"/>
      <c r="Q51" s="309"/>
      <c r="R51" s="309"/>
      <c r="S51" s="309"/>
      <c r="T51" s="309"/>
      <c r="U51" s="309"/>
      <c r="V51" s="310"/>
      <c r="W51" s="308"/>
      <c r="X51" s="309"/>
      <c r="Y51" s="309"/>
      <c r="Z51" s="309"/>
      <c r="AA51" s="309"/>
      <c r="AB51" s="309"/>
      <c r="AC51" s="309"/>
      <c r="AD51" s="309"/>
      <c r="AE51" s="309"/>
      <c r="AF51" s="310"/>
    </row>
    <row r="52" spans="1:43" s="17" customFormat="1" ht="15" customHeight="1">
      <c r="A52" s="320"/>
      <c r="B52" s="321"/>
      <c r="C52" s="308"/>
      <c r="D52" s="309"/>
      <c r="E52" s="309"/>
      <c r="F52" s="309"/>
      <c r="G52" s="309"/>
      <c r="H52" s="309"/>
      <c r="I52" s="309"/>
      <c r="J52" s="309"/>
      <c r="K52" s="309"/>
      <c r="L52" s="310"/>
      <c r="M52" s="308"/>
      <c r="N52" s="309"/>
      <c r="O52" s="309"/>
      <c r="P52" s="309"/>
      <c r="Q52" s="309"/>
      <c r="R52" s="309"/>
      <c r="S52" s="309"/>
      <c r="T52" s="309"/>
      <c r="U52" s="309"/>
      <c r="V52" s="310"/>
      <c r="W52" s="308"/>
      <c r="X52" s="309"/>
      <c r="Y52" s="309"/>
      <c r="Z52" s="309"/>
      <c r="AA52" s="309"/>
      <c r="AB52" s="309"/>
      <c r="AC52" s="309"/>
      <c r="AD52" s="309"/>
      <c r="AE52" s="309"/>
      <c r="AF52" s="310"/>
    </row>
    <row r="53" spans="1:43" s="17" customFormat="1" ht="15" customHeight="1">
      <c r="A53" s="322"/>
      <c r="B53" s="323"/>
      <c r="C53" s="311"/>
      <c r="D53" s="312"/>
      <c r="E53" s="312"/>
      <c r="F53" s="312"/>
      <c r="G53" s="312"/>
      <c r="H53" s="312"/>
      <c r="I53" s="312"/>
      <c r="J53" s="312"/>
      <c r="K53" s="312"/>
      <c r="L53" s="313"/>
      <c r="M53" s="311"/>
      <c r="N53" s="312"/>
      <c r="O53" s="312"/>
      <c r="P53" s="312"/>
      <c r="Q53" s="312"/>
      <c r="R53" s="312"/>
      <c r="S53" s="312"/>
      <c r="T53" s="312"/>
      <c r="U53" s="312"/>
      <c r="V53" s="313"/>
      <c r="W53" s="311"/>
      <c r="X53" s="312"/>
      <c r="Y53" s="312"/>
      <c r="Z53" s="312"/>
      <c r="AA53" s="312"/>
      <c r="AB53" s="312"/>
      <c r="AC53" s="312"/>
      <c r="AD53" s="312"/>
      <c r="AE53" s="312"/>
      <c r="AF53" s="313"/>
    </row>
    <row r="54" spans="1:43" s="17" customFormat="1" ht="15" customHeight="1">
      <c r="A54" s="267" t="str">
        <f>履歴書!A54</f>
        <v>雇用
形態</v>
      </c>
      <c r="B54" s="217"/>
      <c r="C54" s="184" t="str">
        <f>履歴書!C54</f>
        <v>正社員</v>
      </c>
      <c r="D54" s="185"/>
      <c r="E54" s="185"/>
      <c r="F54" s="185"/>
      <c r="G54" s="185"/>
      <c r="H54" s="185"/>
      <c r="I54" s="185"/>
      <c r="J54" s="185"/>
      <c r="K54" s="185"/>
      <c r="L54" s="189"/>
      <c r="M54" s="342" t="str">
        <f>履歴書!M54</f>
        <v>正社員</v>
      </c>
      <c r="N54" s="185"/>
      <c r="O54" s="185"/>
      <c r="P54" s="185"/>
      <c r="Q54" s="185"/>
      <c r="R54" s="185"/>
      <c r="S54" s="186"/>
      <c r="T54" s="230" t="str">
        <f>履歴書!T54</f>
        <v>年収</v>
      </c>
      <c r="U54" s="229"/>
      <c r="V54" s="231"/>
      <c r="W54" s="184">
        <f>履歴書!W54</f>
        <v>0</v>
      </c>
      <c r="X54" s="185"/>
      <c r="Y54" s="185"/>
      <c r="Z54" s="185"/>
      <c r="AA54" s="185"/>
      <c r="AB54" s="185"/>
      <c r="AC54" s="186"/>
      <c r="AD54" s="230" t="str">
        <f>履歴書!AD54</f>
        <v>年収</v>
      </c>
      <c r="AE54" s="229"/>
      <c r="AF54" s="231"/>
    </row>
    <row r="55" spans="1:43" s="17" customFormat="1" ht="15" customHeight="1" thickBot="1">
      <c r="A55" s="163"/>
      <c r="B55" s="164"/>
      <c r="C55" s="195"/>
      <c r="D55" s="153"/>
      <c r="E55" s="153"/>
      <c r="F55" s="153"/>
      <c r="G55" s="153"/>
      <c r="H55" s="153"/>
      <c r="I55" s="153"/>
      <c r="J55" s="153"/>
      <c r="K55" s="153"/>
      <c r="L55" s="154"/>
      <c r="M55" s="137"/>
      <c r="N55" s="138"/>
      <c r="O55" s="138"/>
      <c r="P55" s="138"/>
      <c r="Q55" s="138"/>
      <c r="R55" s="138"/>
      <c r="S55" s="341"/>
      <c r="T55" s="283">
        <f>履歴書!T55</f>
        <v>246</v>
      </c>
      <c r="U55" s="284"/>
      <c r="V55" s="39" t="str">
        <f>履歴書!V55</f>
        <v>万</v>
      </c>
      <c r="W55" s="340"/>
      <c r="X55" s="138"/>
      <c r="Y55" s="138"/>
      <c r="Z55" s="138"/>
      <c r="AA55" s="138"/>
      <c r="AB55" s="138"/>
      <c r="AC55" s="341"/>
      <c r="AD55" s="283" t="str">
        <f>履歴書!AD55</f>
        <v/>
      </c>
      <c r="AE55" s="284"/>
      <c r="AF55" s="39" t="str">
        <f>履歴書!AF55</f>
        <v>万</v>
      </c>
    </row>
    <row r="56" spans="1:43" s="17" customFormat="1" ht="15" customHeight="1" thickTop="1">
      <c r="A56" s="314" t="str">
        <f>履歴書!A56</f>
        <v xml:space="preserve">現職または　
直近就業企業の給与
※手取り年収ではなく総支給額を記載
※月収・年収に各種手当を含む
</v>
      </c>
      <c r="B56" s="315"/>
      <c r="C56" s="315"/>
      <c r="D56" s="315"/>
      <c r="E56" s="315"/>
      <c r="F56" s="301" t="str">
        <f>履歴書!F56</f>
        <v>月収</v>
      </c>
      <c r="G56" s="301"/>
      <c r="H56" s="301"/>
      <c r="I56" s="202">
        <f>履歴書!I56</f>
        <v>0</v>
      </c>
      <c r="J56" s="202"/>
      <c r="K56" s="202"/>
      <c r="L56" s="40" t="str">
        <f>履歴書!L56</f>
        <v>万</v>
      </c>
      <c r="M56" s="156" t="str">
        <f>履歴書!M56</f>
        <v>その他特記事項（転職理由や転職にあたっての条件等）</v>
      </c>
      <c r="N56" s="157"/>
      <c r="O56" s="157"/>
      <c r="P56" s="157"/>
      <c r="Q56" s="157"/>
      <c r="R56" s="157"/>
      <c r="S56" s="157"/>
      <c r="T56" s="157"/>
      <c r="U56" s="157"/>
      <c r="V56" s="157"/>
      <c r="W56" s="157"/>
      <c r="X56" s="157"/>
      <c r="Y56" s="157"/>
      <c r="Z56" s="157"/>
      <c r="AA56" s="157"/>
      <c r="AB56" s="157"/>
      <c r="AC56" s="157"/>
      <c r="AD56" s="157"/>
      <c r="AE56" s="157"/>
      <c r="AF56" s="158"/>
      <c r="AN56" s="334"/>
      <c r="AO56" s="335"/>
      <c r="AP56" s="335"/>
      <c r="AQ56" s="336"/>
    </row>
    <row r="57" spans="1:43" s="17" customFormat="1" ht="15" customHeight="1">
      <c r="A57" s="314"/>
      <c r="B57" s="315"/>
      <c r="C57" s="315"/>
      <c r="D57" s="315"/>
      <c r="E57" s="315"/>
      <c r="F57" s="301" t="str">
        <f>履歴書!F57</f>
        <v>年間賞与</v>
      </c>
      <c r="G57" s="301"/>
      <c r="H57" s="301"/>
      <c r="I57" s="202">
        <f>履歴書!I57</f>
        <v>0</v>
      </c>
      <c r="J57" s="202"/>
      <c r="K57" s="202"/>
      <c r="L57" s="40" t="str">
        <f>履歴書!L57</f>
        <v>万</v>
      </c>
      <c r="M57" s="117" t="str">
        <f>履歴書!M57</f>
        <v>私の出身国ミャンマーでは現在、情勢が不安定で、男性が国外に出るのがとても難しくなっています。私は早く日本に来たいと思っていたため、早く働ける工場の仕事を選びました。
現在はミャンマー人が2人だけおり、日本語での会話や生活を通して、日本語能力も少しずつ上達しています。工場での仕事では機械の操作や報連相など、日本の仕事の進め方を学ぶことができ、とても良い経験になりました。
しかし、私は元々IT、特にWeb開発に興味があり、前職でもプログラマーとして2年半以上働いていました。自分のスキルや経験を活かしながら、もっと成長できる仕事に挑戦したいと考えるようになり、転職を希望しております。興味のある仕事であれば、時間も早く感じ、より前向きに取り組めると感じています。</v>
      </c>
      <c r="N57" s="118"/>
      <c r="O57" s="118"/>
      <c r="P57" s="118"/>
      <c r="Q57" s="118"/>
      <c r="R57" s="118"/>
      <c r="S57" s="118"/>
      <c r="T57" s="118"/>
      <c r="U57" s="118"/>
      <c r="V57" s="118"/>
      <c r="W57" s="118"/>
      <c r="X57" s="118"/>
      <c r="Y57" s="118"/>
      <c r="Z57" s="118"/>
      <c r="AA57" s="118"/>
      <c r="AB57" s="118"/>
      <c r="AC57" s="118"/>
      <c r="AD57" s="118"/>
      <c r="AE57" s="118"/>
      <c r="AF57" s="119"/>
    </row>
    <row r="58" spans="1:43" ht="15" customHeight="1">
      <c r="A58" s="314"/>
      <c r="B58" s="315"/>
      <c r="C58" s="315"/>
      <c r="D58" s="315"/>
      <c r="E58" s="315"/>
      <c r="F58" s="303" t="str">
        <f>履歴書!F58</f>
        <v>年収</v>
      </c>
      <c r="G58" s="303"/>
      <c r="H58" s="303"/>
      <c r="I58" s="304">
        <f>履歴書!I58</f>
        <v>0</v>
      </c>
      <c r="J58" s="304"/>
      <c r="K58" s="304"/>
      <c r="L58" s="41" t="str">
        <f>履歴書!L58</f>
        <v>万</v>
      </c>
      <c r="M58" s="120"/>
      <c r="N58" s="121"/>
      <c r="O58" s="121"/>
      <c r="P58" s="121"/>
      <c r="Q58" s="121"/>
      <c r="R58" s="121"/>
      <c r="S58" s="121"/>
      <c r="T58" s="121"/>
      <c r="U58" s="121"/>
      <c r="V58" s="121"/>
      <c r="W58" s="121"/>
      <c r="X58" s="121"/>
      <c r="Y58" s="121"/>
      <c r="Z58" s="121"/>
      <c r="AA58" s="121"/>
      <c r="AB58" s="121"/>
      <c r="AC58" s="121"/>
      <c r="AD58" s="121"/>
      <c r="AE58" s="121"/>
      <c r="AF58" s="122"/>
    </row>
    <row r="59" spans="1:43" ht="15" customHeight="1">
      <c r="A59" s="314"/>
      <c r="B59" s="315"/>
      <c r="C59" s="315"/>
      <c r="D59" s="315"/>
      <c r="E59" s="315"/>
      <c r="F59" s="300" t="str">
        <f>履歴書!F59</f>
        <v>残業手当</v>
      </c>
      <c r="G59" s="300"/>
      <c r="H59" s="300"/>
      <c r="I59" s="207">
        <f>履歴書!I59</f>
        <v>0</v>
      </c>
      <c r="J59" s="207"/>
      <c r="K59" s="207"/>
      <c r="L59" s="42" t="str">
        <f>履歴書!L59</f>
        <v>万</v>
      </c>
      <c r="M59" s="120"/>
      <c r="N59" s="121"/>
      <c r="O59" s="121"/>
      <c r="P59" s="121"/>
      <c r="Q59" s="121"/>
      <c r="R59" s="121"/>
      <c r="S59" s="121"/>
      <c r="T59" s="121"/>
      <c r="U59" s="121"/>
      <c r="V59" s="121"/>
      <c r="W59" s="121"/>
      <c r="X59" s="121"/>
      <c r="Y59" s="121"/>
      <c r="Z59" s="121"/>
      <c r="AA59" s="121"/>
      <c r="AB59" s="121"/>
      <c r="AC59" s="121"/>
      <c r="AD59" s="121"/>
      <c r="AE59" s="121"/>
      <c r="AF59" s="122"/>
    </row>
    <row r="60" spans="1:43" ht="15" customHeight="1">
      <c r="A60" s="314"/>
      <c r="B60" s="315"/>
      <c r="C60" s="315"/>
      <c r="D60" s="315"/>
      <c r="E60" s="315"/>
      <c r="F60" s="301" t="str">
        <f>履歴書!F60</f>
        <v>住宅手当</v>
      </c>
      <c r="G60" s="301"/>
      <c r="H60" s="301"/>
      <c r="I60" s="202">
        <f>履歴書!I60</f>
        <v>0</v>
      </c>
      <c r="J60" s="202"/>
      <c r="K60" s="202"/>
      <c r="L60" s="40" t="str">
        <f>履歴書!L60</f>
        <v>万</v>
      </c>
      <c r="M60" s="120"/>
      <c r="N60" s="121"/>
      <c r="O60" s="121"/>
      <c r="P60" s="121"/>
      <c r="Q60" s="121"/>
      <c r="R60" s="121"/>
      <c r="S60" s="121"/>
      <c r="T60" s="121"/>
      <c r="U60" s="121"/>
      <c r="V60" s="121"/>
      <c r="W60" s="121"/>
      <c r="X60" s="121"/>
      <c r="Y60" s="121"/>
      <c r="Z60" s="121"/>
      <c r="AA60" s="121"/>
      <c r="AB60" s="121"/>
      <c r="AC60" s="121"/>
      <c r="AD60" s="121"/>
      <c r="AE60" s="121"/>
      <c r="AF60" s="122"/>
    </row>
    <row r="61" spans="1:43" ht="15" customHeight="1">
      <c r="A61" s="314"/>
      <c r="B61" s="315"/>
      <c r="C61" s="315"/>
      <c r="D61" s="315"/>
      <c r="E61" s="315"/>
      <c r="F61" s="301" t="str">
        <f>履歴書!F61</f>
        <v>扶養手当</v>
      </c>
      <c r="G61" s="301"/>
      <c r="H61" s="301"/>
      <c r="I61" s="202">
        <f>履歴書!I61</f>
        <v>0</v>
      </c>
      <c r="J61" s="202"/>
      <c r="K61" s="202"/>
      <c r="L61" s="40" t="str">
        <f>履歴書!L61</f>
        <v>万</v>
      </c>
      <c r="M61" s="120"/>
      <c r="N61" s="121"/>
      <c r="O61" s="121"/>
      <c r="P61" s="121"/>
      <c r="Q61" s="121"/>
      <c r="R61" s="121"/>
      <c r="S61" s="121"/>
      <c r="T61" s="121"/>
      <c r="U61" s="121"/>
      <c r="V61" s="121"/>
      <c r="W61" s="121"/>
      <c r="X61" s="121"/>
      <c r="Y61" s="121"/>
      <c r="Z61" s="121"/>
      <c r="AA61" s="121"/>
      <c r="AB61" s="121"/>
      <c r="AC61" s="121"/>
      <c r="AD61" s="121"/>
      <c r="AE61" s="121"/>
      <c r="AF61" s="122"/>
    </row>
    <row r="62" spans="1:43" ht="15" customHeight="1">
      <c r="A62" s="316"/>
      <c r="B62" s="317"/>
      <c r="C62" s="317"/>
      <c r="D62" s="317"/>
      <c r="E62" s="317"/>
      <c r="F62" s="253" t="str">
        <f>履歴書!F62</f>
        <v>その他手当</v>
      </c>
      <c r="G62" s="253"/>
      <c r="H62" s="253"/>
      <c r="I62" s="302">
        <f>履歴書!I62</f>
        <v>0</v>
      </c>
      <c r="J62" s="302"/>
      <c r="K62" s="302"/>
      <c r="L62" s="43" t="str">
        <f>履歴書!L62</f>
        <v>万</v>
      </c>
      <c r="M62" s="123"/>
      <c r="N62" s="124"/>
      <c r="O62" s="124"/>
      <c r="P62" s="124"/>
      <c r="Q62" s="124"/>
      <c r="R62" s="124"/>
      <c r="S62" s="124"/>
      <c r="T62" s="124"/>
      <c r="U62" s="124"/>
      <c r="V62" s="124"/>
      <c r="W62" s="124"/>
      <c r="X62" s="124"/>
      <c r="Y62" s="124"/>
      <c r="Z62" s="124"/>
      <c r="AA62" s="124"/>
      <c r="AB62" s="124"/>
      <c r="AC62" s="124"/>
      <c r="AD62" s="124"/>
      <c r="AE62" s="124"/>
      <c r="AF62" s="125"/>
    </row>
  </sheetData>
  <mergeCells count="177">
    <mergeCell ref="AN56:AQ56"/>
    <mergeCell ref="F57:H57"/>
    <mergeCell ref="I57:K57"/>
    <mergeCell ref="M57:AF62"/>
    <mergeCell ref="F58:H58"/>
    <mergeCell ref="I58:K58"/>
    <mergeCell ref="F59:H59"/>
    <mergeCell ref="I59:K59"/>
    <mergeCell ref="F60:H60"/>
    <mergeCell ref="I60:K60"/>
    <mergeCell ref="A54:B55"/>
    <mergeCell ref="C54:L55"/>
    <mergeCell ref="M54:S55"/>
    <mergeCell ref="T55:U55"/>
    <mergeCell ref="W54:AC55"/>
    <mergeCell ref="AD54:AF54"/>
    <mergeCell ref="A56:E62"/>
    <mergeCell ref="F56:H56"/>
    <mergeCell ref="I56:K56"/>
    <mergeCell ref="M56:AF56"/>
    <mergeCell ref="F61:H61"/>
    <mergeCell ref="I61:K61"/>
    <mergeCell ref="F62:H62"/>
    <mergeCell ref="I62:K62"/>
    <mergeCell ref="T54:V54"/>
    <mergeCell ref="AD55:AE55"/>
    <mergeCell ref="A34:B35"/>
    <mergeCell ref="C34:L35"/>
    <mergeCell ref="M34:V35"/>
    <mergeCell ref="W34:AF35"/>
    <mergeCell ref="A38:B39"/>
    <mergeCell ref="C38:F38"/>
    <mergeCell ref="G38:H38"/>
    <mergeCell ref="I38:L38"/>
    <mergeCell ref="I39:J39"/>
    <mergeCell ref="A36:B37"/>
    <mergeCell ref="C36:I37"/>
    <mergeCell ref="J36:L36"/>
    <mergeCell ref="AD36:AF36"/>
    <mergeCell ref="J37:K37"/>
    <mergeCell ref="T37:U37"/>
    <mergeCell ref="AD37:AE37"/>
    <mergeCell ref="A40:B53"/>
    <mergeCell ref="C40:L53"/>
    <mergeCell ref="M40:V53"/>
    <mergeCell ref="W40:AF53"/>
    <mergeCell ref="W36:AC37"/>
    <mergeCell ref="M38:P38"/>
    <mergeCell ref="Q38:R38"/>
    <mergeCell ref="T36:V36"/>
    <mergeCell ref="M36:S37"/>
    <mergeCell ref="S38:V38"/>
    <mergeCell ref="W38:Z38"/>
    <mergeCell ref="AA38:AB38"/>
    <mergeCell ref="AC38:AF38"/>
    <mergeCell ref="S39:T39"/>
    <mergeCell ref="AC39:AD39"/>
    <mergeCell ref="A30:K30"/>
    <mergeCell ref="L30:V30"/>
    <mergeCell ref="W30:AF31"/>
    <mergeCell ref="A31:K31"/>
    <mergeCell ref="L31:P31"/>
    <mergeCell ref="Q31:V31"/>
    <mergeCell ref="A32:AF32"/>
    <mergeCell ref="A33:D33"/>
    <mergeCell ref="E33:I33"/>
    <mergeCell ref="J33:L33"/>
    <mergeCell ref="M33:O33"/>
    <mergeCell ref="R24:V24"/>
    <mergeCell ref="W24:Y24"/>
    <mergeCell ref="Z24:AC24"/>
    <mergeCell ref="AD20:AE20"/>
    <mergeCell ref="W21:X21"/>
    <mergeCell ref="Y21:Z21"/>
    <mergeCell ref="AB21:AC21"/>
    <mergeCell ref="A28:AF28"/>
    <mergeCell ref="A29:K29"/>
    <mergeCell ref="L29:V29"/>
    <mergeCell ref="W29:AF29"/>
    <mergeCell ref="A26:C27"/>
    <mergeCell ref="D26:K27"/>
    <mergeCell ref="L26:N27"/>
    <mergeCell ref="O26:P27"/>
    <mergeCell ref="Q26:S27"/>
    <mergeCell ref="T26:AF27"/>
    <mergeCell ref="Z23:AC23"/>
    <mergeCell ref="AB20:AC20"/>
    <mergeCell ref="R23:V23"/>
    <mergeCell ref="W23:Y23"/>
    <mergeCell ref="Z22:AC22"/>
    <mergeCell ref="R22:V22"/>
    <mergeCell ref="W22:Y22"/>
    <mergeCell ref="A14:B14"/>
    <mergeCell ref="D14:E14"/>
    <mergeCell ref="AB13:AF18"/>
    <mergeCell ref="G13:AA13"/>
    <mergeCell ref="A15:B15"/>
    <mergeCell ref="G14:AA14"/>
    <mergeCell ref="G15:AA15"/>
    <mergeCell ref="AD24:AF24"/>
    <mergeCell ref="A24:B24"/>
    <mergeCell ref="D24:P24"/>
    <mergeCell ref="A22:B22"/>
    <mergeCell ref="D22:P22"/>
    <mergeCell ref="A23:B23"/>
    <mergeCell ref="D23:P23"/>
    <mergeCell ref="AD22:AF22"/>
    <mergeCell ref="Q20:Q25"/>
    <mergeCell ref="R20:X20"/>
    <mergeCell ref="Z25:AC25"/>
    <mergeCell ref="AD25:AF25"/>
    <mergeCell ref="A25:B25"/>
    <mergeCell ref="D25:P25"/>
    <mergeCell ref="AD23:AF23"/>
    <mergeCell ref="R25:V25"/>
    <mergeCell ref="W25:Y25"/>
    <mergeCell ref="D15:E15"/>
    <mergeCell ref="A16:B16"/>
    <mergeCell ref="D16:E16"/>
    <mergeCell ref="F17:AA18"/>
    <mergeCell ref="A17:E18"/>
    <mergeCell ref="G16:AA16"/>
    <mergeCell ref="A19:P19"/>
    <mergeCell ref="Q19:AF19"/>
    <mergeCell ref="A21:B21"/>
    <mergeCell ref="D21:P21"/>
    <mergeCell ref="R21:S21"/>
    <mergeCell ref="T21:U21"/>
    <mergeCell ref="D20:P20"/>
    <mergeCell ref="Y20:Z20"/>
    <mergeCell ref="A20:C20"/>
    <mergeCell ref="AD21:AE21"/>
    <mergeCell ref="AB12:AF12"/>
    <mergeCell ref="W7:AA7"/>
    <mergeCell ref="B8:S8"/>
    <mergeCell ref="A1:AF2"/>
    <mergeCell ref="Z3:AA3"/>
    <mergeCell ref="B4:E4"/>
    <mergeCell ref="F4:I4"/>
    <mergeCell ref="J4:K4"/>
    <mergeCell ref="L4:S4"/>
    <mergeCell ref="L5:M5"/>
    <mergeCell ref="T5:V5"/>
    <mergeCell ref="E7:F7"/>
    <mergeCell ref="G7:K7"/>
    <mergeCell ref="L7:S7"/>
    <mergeCell ref="T7:V7"/>
    <mergeCell ref="D12:F12"/>
    <mergeCell ref="G12:AA12"/>
    <mergeCell ref="T4:AA4"/>
    <mergeCell ref="AB4:AF11"/>
    <mergeCell ref="A5:A6"/>
    <mergeCell ref="B5:E6"/>
    <mergeCell ref="T9:W9"/>
    <mergeCell ref="X9:AA9"/>
    <mergeCell ref="A10:C10"/>
    <mergeCell ref="A11:AA11"/>
    <mergeCell ref="A13:B13"/>
    <mergeCell ref="D13:E13"/>
    <mergeCell ref="A12:C12"/>
    <mergeCell ref="W5:AA5"/>
    <mergeCell ref="L6:P6"/>
    <mergeCell ref="T6:V6"/>
    <mergeCell ref="W6:AA6"/>
    <mergeCell ref="F5:I6"/>
    <mergeCell ref="J5:K6"/>
    <mergeCell ref="W8:AA8"/>
    <mergeCell ref="N10:P10"/>
    <mergeCell ref="Q10:AA10"/>
    <mergeCell ref="A9:D9"/>
    <mergeCell ref="A7:A8"/>
    <mergeCell ref="B7:C7"/>
    <mergeCell ref="T8:V8"/>
    <mergeCell ref="D10:M10"/>
    <mergeCell ref="E9:J9"/>
    <mergeCell ref="K9:O9"/>
    <mergeCell ref="P9:Q9"/>
  </mergeCells>
  <phoneticPr fontId="3"/>
  <hyperlinks>
    <hyperlink ref="Q10" r:id="rId1" xr:uid="{00000000-0004-0000-0400-000000000000}"/>
    <hyperlink ref="D10" r:id="rId2" xr:uid="{00000000-0004-0000-0400-000001000000}"/>
  </hyperlinks>
  <printOptions horizontalCentered="1"/>
  <pageMargins left="0.39370078740157483" right="0.39370078740157483" top="0.39370078740157483" bottom="0.39370078740157483" header="0.19685039370078741" footer="0.19685039370078741"/>
  <pageSetup paperSize="9" scale="92" orientation="portrait" r:id="rId3"/>
  <headerFooter scaleWithDoc="0">
    <oddHeader>&amp;R&amp;G</oddHead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入力欄</vt:lpstr>
      <vt:lpstr>履歴書</vt:lpstr>
      <vt:lpstr>【提出用】</vt:lpstr>
      <vt:lpstr>【提出用・年収無し】</vt:lpstr>
      <vt:lpstr>【CLIP用】</vt:lpstr>
      <vt:lpstr>【CLIP用】!Print_Area</vt:lpstr>
      <vt:lpstr>【提出用】!Print_Area</vt:lpstr>
      <vt:lpstr>【提出用・年収無し】!Print_Area</vt:lpstr>
      <vt:lpstr>履歴書!Print_Area</vt:lpstr>
    </vt:vector>
  </TitlesOfParts>
  <Company>workport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履歴書（ワークポート）</dc:title>
  <dc:subject/>
  <dc:creator>JKRZ</dc:creator>
  <cp:keywords>履歴書</cp:keywords>
  <cp:lastModifiedBy>JKRZ</cp:lastModifiedBy>
  <cp:lastPrinted>2014-08-21T11:12:33Z</cp:lastPrinted>
  <dcterms:created xsi:type="dcterms:W3CDTF">2002-09-25T08:07:15Z</dcterms:created>
  <dcterms:modified xsi:type="dcterms:W3CDTF">2025-06-01T04:38:57Z</dcterms:modified>
</cp:coreProperties>
</file>