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<sst xmlns="http://schemas.openxmlformats.org/spreadsheetml/2006/main" count="60" uniqueCount="49">
  <si>
    <t>SL0768_久铭稳健5号私募证券投资基金资产估值表_2022-04-20</t>
  </si>
  <si>
    <t>科目代码</t>
  </si>
  <si>
    <t>科目名称</t>
  </si>
  <si>
    <t>币种</t>
  </si>
  <si>
    <t>汇率</t>
  </si>
  <si>
    <t>数量</t>
  </si>
  <si>
    <t>单位成本</t>
  </si>
  <si>
    <t>成本-本币</t>
  </si>
  <si>
    <t>成本占比</t>
  </si>
  <si>
    <t>行情</t>
  </si>
  <si>
    <t>市值-本币</t>
  </si>
  <si>
    <t>市值占比</t>
  </si>
  <si>
    <t>估值增值-本币</t>
  </si>
  <si>
    <t>停牌信息</t>
  </si>
  <si>
    <t>权益信息</t>
  </si>
  <si>
    <t>1002</t>
  </si>
  <si>
    <t>银行存款</t>
  </si>
  <si>
    <t>***</t>
  </si>
  <si>
    <t>1002.01</t>
  </si>
  <si>
    <t>银行存款_活期存款账户_招行</t>
  </si>
  <si>
    <t>CNY</t>
  </si>
  <si>
    <t>1031</t>
  </si>
  <si>
    <t>存出保证金</t>
  </si>
  <si>
    <t>1031.01</t>
  </si>
  <si>
    <t>存出保证金_信用账户_招商两融</t>
  </si>
  <si>
    <t>1031.02</t>
  </si>
  <si>
    <t>存出保证金_普通账户_国君</t>
  </si>
  <si>
    <t>1031.03</t>
  </si>
  <si>
    <t>存出保证金_期权账户_国君期权</t>
  </si>
  <si>
    <t>1102</t>
  </si>
  <si>
    <t>股票投资</t>
  </si>
  <si>
    <t>1102.002142.SZ</t>
  </si>
  <si>
    <t>宁波银行_国君</t>
  </si>
  <si>
    <t>1102.601939.SH</t>
  </si>
  <si>
    <t>建设银行_国君</t>
  </si>
  <si>
    <t>1021</t>
  </si>
  <si>
    <t>结算备付金</t>
  </si>
  <si>
    <t>1021.01</t>
  </si>
  <si>
    <t>结算备付金_期货账户_国君期货</t>
  </si>
  <si>
    <t>1204</t>
  </si>
  <si>
    <t>应收利息</t>
  </si>
  <si>
    <t>1204.01</t>
  </si>
  <si>
    <t>应收利息_招商两融_存出保证金利息</t>
  </si>
  <si>
    <t>资产合计</t>
  </si>
  <si>
    <t>负债合计</t>
  </si>
  <si>
    <t>净资产</t>
  </si>
  <si>
    <t>实收资本</t>
  </si>
  <si>
    <t>昨日净值</t>
  </si>
  <si>
    <t>单位净值</t>
  </si>
</sst>
</file>

<file path=xl/styles.xml><?xml version="1.0" encoding="utf-8"?>
<styleSheet xmlns="http://schemas.openxmlformats.org/spreadsheetml/2006/main">
  <numFmts count="3">
    <numFmt numFmtId="164" formatCode="#,##0.00"/>
    <numFmt numFmtId="165" formatCode="0.00%"/>
    <numFmt numFmtId="164" formatCode="#,##0.00"/>
    <numFmt numFmtId="166" formatCode="#,##0.0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164" fontId="1" fillId="0" borderId="0" xfId="0" applyNumberFormat="1" applyFont="1"/>
    <xf numFmtId="165" fontId="0" fillId="0" borderId="0" xfId="0" applyNumberFormat="1"/>
    <xf numFmtId="164" fontId="0" fillId="0" borderId="0" xfId="0" applyNumberFormat="1"/>
    <xf numFmtId="166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N22"/>
  <sheetViews>
    <sheetView tabSelected="1" workbookViewId="0"/>
  </sheetViews>
  <sheetFormatPr defaultRowHeight="15"/>
  <cols>
    <col min="1" max="1" width="18.7109375" customWidth="1"/>
    <col min="2" max="2" width="50.7109375" customWidth="1"/>
    <col min="3" max="4" width="5.7109375" customWidth="1"/>
    <col min="5" max="5" width="14.7109375" customWidth="1"/>
    <col min="6" max="6" width="15.7109375" customWidth="1"/>
    <col min="7" max="7" width="20.7109375" customWidth="1"/>
    <col min="8" max="9" width="10.7109375" customWidth="1"/>
    <col min="10" max="10" width="20.7109375" customWidth="1"/>
    <col min="11" max="11" width="10.7109375" customWidth="1"/>
    <col min="12" max="12" width="20.7109375" customWidth="1"/>
    <col min="13" max="14" width="9.7109375" customWidth="1"/>
  </cols>
  <sheetData>
    <row r="1" spans="1:14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</row>
    <row r="3" spans="1:14">
      <c r="A3" s="2" t="s">
        <v>15</v>
      </c>
      <c r="B3" s="2" t="s">
        <v>16</v>
      </c>
      <c r="C3" s="2" t="s">
        <v>17</v>
      </c>
      <c r="G3" s="3">
        <f>SUM(G4:G4)</f>
        <v>0</v>
      </c>
      <c r="H3" s="4">
        <f>G3/INDEX(B:B,MATCH("净资产",A:A,0),0)</f>
        <v>0</v>
      </c>
      <c r="J3" s="3">
        <f>SUM(J4:J4)</f>
        <v>0</v>
      </c>
      <c r="K3" s="4">
        <f>J3/INDEX(B:B,MATCH("净资产",A:A,0),0)</f>
        <v>0</v>
      </c>
    </row>
    <row r="4" spans="1:14">
      <c r="A4" t="s">
        <v>18</v>
      </c>
      <c r="B4" t="s">
        <v>19</v>
      </c>
      <c r="C4" t="s">
        <v>20</v>
      </c>
      <c r="D4">
        <v>1</v>
      </c>
      <c r="G4" s="5">
        <v>21.95</v>
      </c>
      <c r="H4" s="4">
        <f>G4/INDEX(B:B,MATCH("净资产",A:A,0),0)</f>
        <v>0</v>
      </c>
      <c r="J4" s="5">
        <v>21.95</v>
      </c>
      <c r="K4" s="4">
        <f>J4/INDEX(B:B,MATCH("净资产",A:A,0),0)</f>
        <v>0</v>
      </c>
    </row>
    <row r="5" spans="1:14">
      <c r="A5" s="2" t="s">
        <v>21</v>
      </c>
      <c r="B5" s="2" t="s">
        <v>22</v>
      </c>
      <c r="C5" s="2" t="s">
        <v>17</v>
      </c>
      <c r="G5" s="3">
        <f>SUM(G6:G8)</f>
        <v>0</v>
      </c>
      <c r="H5" s="4">
        <f>G5/INDEX(B:B,MATCH("净资产",A:A,0),0)</f>
        <v>0</v>
      </c>
      <c r="J5" s="3">
        <f>SUM(J6:J8)</f>
        <v>0</v>
      </c>
      <c r="K5" s="4">
        <f>J5/INDEX(B:B,MATCH("净资产",A:A,0),0)</f>
        <v>0</v>
      </c>
    </row>
    <row r="6" spans="1:14">
      <c r="A6" t="s">
        <v>23</v>
      </c>
      <c r="B6" t="s">
        <v>24</v>
      </c>
      <c r="C6" t="s">
        <v>20</v>
      </c>
      <c r="D6">
        <v>1</v>
      </c>
      <c r="G6" s="5">
        <v>23.35</v>
      </c>
      <c r="H6" s="4">
        <f>G6/INDEX(B:B,MATCH("净资产",A:A,0),0)</f>
        <v>0</v>
      </c>
      <c r="J6" s="5">
        <v>23.35</v>
      </c>
      <c r="K6" s="4">
        <f>J6/INDEX(B:B,MATCH("净资产",A:A,0),0)</f>
        <v>0</v>
      </c>
    </row>
    <row r="7" spans="1:14">
      <c r="A7" t="s">
        <v>25</v>
      </c>
      <c r="B7" t="s">
        <v>26</v>
      </c>
      <c r="C7" t="s">
        <v>20</v>
      </c>
      <c r="D7">
        <v>1</v>
      </c>
      <c r="G7" s="5">
        <v>506.88</v>
      </c>
      <c r="H7" s="4">
        <f>G7/INDEX(B:B,MATCH("净资产",A:A,0),0)</f>
        <v>0</v>
      </c>
      <c r="J7" s="5">
        <v>506.88</v>
      </c>
      <c r="K7" s="4">
        <f>J7/INDEX(B:B,MATCH("净资产",A:A,0),0)</f>
        <v>0</v>
      </c>
    </row>
    <row r="8" spans="1:14">
      <c r="A8" t="s">
        <v>27</v>
      </c>
      <c r="B8" t="s">
        <v>28</v>
      </c>
      <c r="C8" t="s">
        <v>20</v>
      </c>
      <c r="D8">
        <v>1</v>
      </c>
      <c r="G8" s="5">
        <v>28.14</v>
      </c>
      <c r="H8" s="4">
        <f>G8/INDEX(B:B,MATCH("净资产",A:A,0),0)</f>
        <v>0</v>
      </c>
      <c r="J8" s="5">
        <v>28.14</v>
      </c>
      <c r="K8" s="4">
        <f>J8/INDEX(B:B,MATCH("净资产",A:A,0),0)</f>
        <v>0</v>
      </c>
    </row>
    <row r="9" spans="1:14">
      <c r="A9" s="2" t="s">
        <v>29</v>
      </c>
      <c r="B9" s="2" t="s">
        <v>30</v>
      </c>
      <c r="C9" s="2" t="s">
        <v>17</v>
      </c>
      <c r="G9" s="3">
        <f>SUM(G10:G11)</f>
        <v>0</v>
      </c>
      <c r="H9" s="4">
        <f>G9/INDEX(B:B,MATCH("净资产",A:A,0),0)</f>
        <v>0</v>
      </c>
      <c r="J9" s="3">
        <f>SUM(J10:J11)</f>
        <v>0</v>
      </c>
      <c r="K9" s="4">
        <f>J9/INDEX(B:B,MATCH("净资产",A:A,0),0)</f>
        <v>0</v>
      </c>
      <c r="L9" s="3">
        <f>SUM(L10:L11)</f>
        <v>0</v>
      </c>
    </row>
    <row r="10" spans="1:14">
      <c r="A10" t="s">
        <v>31</v>
      </c>
      <c r="B10" t="s">
        <v>32</v>
      </c>
      <c r="C10" t="s">
        <v>20</v>
      </c>
      <c r="D10">
        <v>1</v>
      </c>
      <c r="E10" s="5">
        <v>3410</v>
      </c>
      <c r="F10" s="5">
        <v>32.80058647</v>
      </c>
      <c r="G10" s="5">
        <v>111849.99985</v>
      </c>
      <c r="H10" s="4">
        <f>G10/INDEX(B:B,MATCH("净资产",A:A,0),0)</f>
        <v>0</v>
      </c>
      <c r="I10" s="5">
        <v>36.98</v>
      </c>
      <c r="J10" s="5">
        <v>126101.8</v>
      </c>
      <c r="K10" s="4">
        <f>J10/INDEX(B:B,MATCH("净资产",A:A,0),0)</f>
        <v>0</v>
      </c>
      <c r="L10" s="5">
        <f>J10-G10</f>
        <v>0</v>
      </c>
    </row>
    <row r="11" spans="1:14">
      <c r="A11" t="s">
        <v>33</v>
      </c>
      <c r="B11" t="s">
        <v>34</v>
      </c>
      <c r="C11" t="s">
        <v>20</v>
      </c>
      <c r="D11">
        <v>1</v>
      </c>
      <c r="E11" s="5">
        <v>16500</v>
      </c>
      <c r="F11" s="5">
        <v>6.36032293</v>
      </c>
      <c r="G11" s="5">
        <v>104945.328416</v>
      </c>
      <c r="H11" s="4">
        <f>G11/INDEX(B:B,MATCH("净资产",A:A,0),0)</f>
        <v>0</v>
      </c>
      <c r="I11" s="5">
        <v>6.09</v>
      </c>
      <c r="J11" s="5">
        <v>100485</v>
      </c>
      <c r="K11" s="4">
        <f>J11/INDEX(B:B,MATCH("净资产",A:A,0),0)</f>
        <v>0</v>
      </c>
      <c r="L11" s="5">
        <f>J11-G11</f>
        <v>0</v>
      </c>
    </row>
    <row r="12" spans="1:14">
      <c r="A12" s="2" t="s">
        <v>35</v>
      </c>
      <c r="B12" s="2" t="s">
        <v>36</v>
      </c>
      <c r="C12" s="2" t="s">
        <v>17</v>
      </c>
      <c r="G12" s="3">
        <f>SUM(G13:G13)</f>
        <v>0</v>
      </c>
      <c r="H12" s="4">
        <f>G12/INDEX(B:B,MATCH("净资产",A:A,0),0)</f>
        <v>0</v>
      </c>
      <c r="J12" s="3">
        <f>SUM(J13:J13)</f>
        <v>0</v>
      </c>
      <c r="K12" s="4">
        <f>J12/INDEX(B:B,MATCH("净资产",A:A,0),0)</f>
        <v>0</v>
      </c>
      <c r="L12" s="3">
        <f>SUM(L13:L13)</f>
        <v>0</v>
      </c>
    </row>
    <row r="13" spans="1:14">
      <c r="A13" t="s">
        <v>37</v>
      </c>
      <c r="B13" t="s">
        <v>38</v>
      </c>
      <c r="C13" t="s">
        <v>20</v>
      </c>
      <c r="D13">
        <v>1</v>
      </c>
      <c r="E13">
        <v>1</v>
      </c>
      <c r="G13" s="5">
        <v>22</v>
      </c>
      <c r="H13" s="4">
        <f>G13/INDEX(B:B,MATCH("净资产",A:A,0),0)</f>
        <v>0</v>
      </c>
      <c r="J13" s="5">
        <v>22</v>
      </c>
      <c r="K13" s="4">
        <f>J13/INDEX(B:B,MATCH("净资产",A:A,0),0)</f>
        <v>0</v>
      </c>
      <c r="L13" s="5">
        <f>J13-G13</f>
        <v>0</v>
      </c>
    </row>
    <row r="14" spans="1:14">
      <c r="A14" s="2" t="s">
        <v>39</v>
      </c>
      <c r="B14" s="2" t="s">
        <v>40</v>
      </c>
      <c r="C14" s="2" t="s">
        <v>17</v>
      </c>
      <c r="G14" s="3">
        <f>SUM(G15:G15)</f>
        <v>0</v>
      </c>
      <c r="H14" s="4">
        <f>G14/INDEX(B:B,MATCH("净资产",A:A,0),0)</f>
        <v>0</v>
      </c>
      <c r="J14" s="3">
        <f>SUM(J15:J15)</f>
        <v>0</v>
      </c>
      <c r="K14" s="4">
        <f>J14/INDEX(B:B,MATCH("净资产",A:A,0),0)</f>
        <v>0</v>
      </c>
      <c r="L14" s="3">
        <f>SUM(L15:L15)</f>
        <v>0</v>
      </c>
    </row>
    <row r="15" spans="1:14">
      <c r="A15" t="s">
        <v>41</v>
      </c>
      <c r="B15" t="s">
        <v>42</v>
      </c>
      <c r="C15" t="s">
        <v>20</v>
      </c>
      <c r="D15">
        <v>1</v>
      </c>
      <c r="G15" s="5">
        <v>2.63</v>
      </c>
      <c r="H15" s="4">
        <f>G15/INDEX(B:B,MATCH("净资产",A:A,0),0)</f>
        <v>0</v>
      </c>
      <c r="J15" s="5">
        <v>2.63</v>
      </c>
      <c r="K15" s="4">
        <f>J15/INDEX(B:B,MATCH("净资产",A:A,0),0)</f>
        <v>0</v>
      </c>
    </row>
    <row r="17" spans="1:10">
      <c r="A17" s="2" t="s">
        <v>43</v>
      </c>
      <c r="B17" s="3">
        <f>J17</f>
        <v>0</v>
      </c>
      <c r="G17" s="3">
        <f>G3+G5+G9+G12+G14</f>
        <v>0</v>
      </c>
      <c r="J17" s="3">
        <f>J3+J5+J9+J12+J14</f>
        <v>0</v>
      </c>
    </row>
    <row r="18" spans="1:10">
      <c r="A18" s="2" t="s">
        <v>44</v>
      </c>
      <c r="B18" s="3">
        <f>J18</f>
        <v>0</v>
      </c>
      <c r="G18" s="3">
        <f/>
        <v>0</v>
      </c>
      <c r="J18" s="3">
        <f/>
        <v>0</v>
      </c>
    </row>
    <row r="19" spans="1:10">
      <c r="A19" s="2" t="s">
        <v>45</v>
      </c>
      <c r="B19" s="3">
        <f>J19</f>
        <v>0</v>
      </c>
      <c r="G19" s="3">
        <f>G17-G18</f>
        <v>0</v>
      </c>
      <c r="J19" s="3">
        <f>J17-J18</f>
        <v>0</v>
      </c>
    </row>
    <row r="20" spans="1:10">
      <c r="A20" s="2" t="s">
        <v>46</v>
      </c>
      <c r="B20" s="3">
        <f>J20</f>
        <v>0</v>
      </c>
      <c r="G20" s="3">
        <v>58425.18</v>
      </c>
      <c r="J20" s="3">
        <v>58425.18</v>
      </c>
    </row>
    <row r="21" spans="1:10">
      <c r="A21" s="2" t="s">
        <v>47</v>
      </c>
      <c r="B21" s="6">
        <f>J21</f>
        <v>0</v>
      </c>
      <c r="J21" s="6">
        <v>3.9379</v>
      </c>
    </row>
    <row r="22" spans="1:10">
      <c r="A22" s="2" t="s">
        <v>48</v>
      </c>
      <c r="B22" s="6">
        <f>J22</f>
        <v>0</v>
      </c>
      <c r="J22" s="6">
        <v>3.889</v>
      </c>
    </row>
  </sheetData>
  <mergeCells count="1">
    <mergeCell ref="A1:N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2022-04-25T01:05:50Z</dcterms:created>
  <dcterms:modified xsi:type="dcterms:W3CDTF">2022-04-25T01:05:50Z</dcterms:modified>
</cp:coreProperties>
</file>