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C:\Users\c8501077\Documents\GITrepositories\RoboCupATWorkGIT\rulebook\downloads\"/>
    </mc:Choice>
  </mc:AlternateContent>
  <xr:revisionPtr revIDLastSave="0" documentId="13_ncr:1_{7FEAB6E7-7798-48EE-B491-7EDBB7E87272}" xr6:coauthVersionLast="36" xr6:coauthVersionMax="47" xr10:uidLastSave="{00000000-0000-0000-0000-000000000000}"/>
  <bookViews>
    <workbookView xWindow="0" yWindow="0" windowWidth="38400" windowHeight="17625" xr2:uid="{00000000-000D-0000-FFFF-FFFF00000000}"/>
  </bookViews>
  <sheets>
    <sheet name="Points_Penaltys" sheetId="1" r:id="rId1"/>
    <sheet name="Tas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" i="1" l="1"/>
  <c r="P6" i="1"/>
  <c r="N6" i="1"/>
  <c r="L6" i="1"/>
  <c r="J6" i="1"/>
  <c r="H6" i="1"/>
  <c r="F6" i="1"/>
  <c r="R3" i="1"/>
  <c r="P3" i="1"/>
  <c r="N3" i="1"/>
  <c r="L3" i="1"/>
  <c r="J3" i="1"/>
  <c r="H3" i="1"/>
  <c r="F3" i="1"/>
  <c r="S15" i="1" l="1"/>
  <c r="Q15" i="1"/>
  <c r="O15" i="1"/>
  <c r="M15" i="1"/>
  <c r="K15" i="1"/>
  <c r="I15" i="1"/>
  <c r="G15" i="1"/>
  <c r="S23" i="1"/>
  <c r="Q23" i="1"/>
  <c r="O23" i="1"/>
  <c r="M23" i="1"/>
  <c r="K23" i="1"/>
  <c r="I23" i="1"/>
  <c r="G23" i="1"/>
  <c r="S4" i="1"/>
  <c r="S6" i="1"/>
  <c r="S7" i="1"/>
  <c r="S8" i="1"/>
  <c r="S9" i="1"/>
  <c r="S11" i="1"/>
  <c r="S12" i="1"/>
  <c r="S13" i="1"/>
  <c r="S14" i="1"/>
  <c r="S16" i="1"/>
  <c r="S17" i="1"/>
  <c r="Q4" i="1"/>
  <c r="Q6" i="1"/>
  <c r="Q7" i="1"/>
  <c r="Q8" i="1"/>
  <c r="Q9" i="1"/>
  <c r="Q11" i="1"/>
  <c r="Q12" i="1"/>
  <c r="Q13" i="1"/>
  <c r="Q14" i="1"/>
  <c r="Q16" i="1"/>
  <c r="Q17" i="1"/>
  <c r="O4" i="1"/>
  <c r="O6" i="1"/>
  <c r="O7" i="1"/>
  <c r="O8" i="1"/>
  <c r="O9" i="1"/>
  <c r="O11" i="1"/>
  <c r="O12" i="1"/>
  <c r="O13" i="1"/>
  <c r="O14" i="1"/>
  <c r="O16" i="1"/>
  <c r="O17" i="1"/>
  <c r="M4" i="1"/>
  <c r="M6" i="1"/>
  <c r="M7" i="1"/>
  <c r="M8" i="1"/>
  <c r="M9" i="1"/>
  <c r="M11" i="1"/>
  <c r="M12" i="1"/>
  <c r="M13" i="1"/>
  <c r="M14" i="1"/>
  <c r="M16" i="1"/>
  <c r="M17" i="1"/>
  <c r="S3" i="1"/>
  <c r="Q3" i="1"/>
  <c r="O3" i="1"/>
  <c r="M3" i="1"/>
  <c r="K4" i="1"/>
  <c r="K6" i="1"/>
  <c r="K7" i="1"/>
  <c r="K8" i="1"/>
  <c r="K9" i="1"/>
  <c r="K11" i="1"/>
  <c r="K12" i="1"/>
  <c r="K13" i="1"/>
  <c r="K14" i="1"/>
  <c r="K16" i="1"/>
  <c r="K17" i="1"/>
  <c r="K3" i="1"/>
  <c r="I4" i="1"/>
  <c r="I6" i="1"/>
  <c r="I7" i="1"/>
  <c r="I8" i="1"/>
  <c r="I9" i="1"/>
  <c r="I11" i="1"/>
  <c r="I12" i="1"/>
  <c r="I13" i="1"/>
  <c r="I14" i="1"/>
  <c r="I16" i="1"/>
  <c r="I17" i="1"/>
  <c r="I3" i="1"/>
  <c r="G17" i="1"/>
  <c r="G7" i="1"/>
  <c r="G8" i="1"/>
  <c r="G9" i="1"/>
  <c r="G11" i="1"/>
  <c r="G12" i="1"/>
  <c r="G13" i="1"/>
  <c r="G14" i="1"/>
  <c r="G16" i="1"/>
  <c r="G3" i="1"/>
  <c r="G4" i="1"/>
  <c r="G6" i="1"/>
  <c r="U11" i="1" l="1"/>
  <c r="U16" i="1"/>
  <c r="U9" i="1"/>
  <c r="U4" i="1"/>
  <c r="U7" i="1"/>
  <c r="U15" i="1"/>
  <c r="U8" i="1"/>
  <c r="U14" i="1"/>
  <c r="U13" i="1"/>
  <c r="U23" i="1"/>
  <c r="U6" i="1"/>
  <c r="U3" i="1"/>
  <c r="U12" i="1"/>
  <c r="K19" i="1"/>
  <c r="K20" i="1" s="1"/>
  <c r="I19" i="1"/>
  <c r="I20" i="1" s="1"/>
  <c r="Q19" i="1"/>
  <c r="Q20" i="1" s="1"/>
  <c r="O19" i="1"/>
  <c r="O20" i="1" s="1"/>
  <c r="G19" i="1"/>
  <c r="G20" i="1" s="1"/>
  <c r="S19" i="1"/>
  <c r="S20" i="1" s="1"/>
  <c r="M19" i="1"/>
  <c r="M20" i="1" s="1"/>
  <c r="U19" i="1" l="1"/>
  <c r="U20" i="1" s="1"/>
</calcChain>
</file>

<file path=xl/sharedStrings.xml><?xml version="1.0" encoding="utf-8"?>
<sst xmlns="http://schemas.openxmlformats.org/spreadsheetml/2006/main" count="170" uniqueCount="91">
  <si>
    <t>Points</t>
  </si>
  <si>
    <t>Action</t>
  </si>
  <si>
    <t>Error</t>
  </si>
  <si>
    <t>Penalty</t>
  </si>
  <si>
    <t>from arbitrary</t>
  </si>
  <si>
    <t>on arbitrary</t>
  </si>
  <si>
    <t>on shelf</t>
  </si>
  <si>
    <t>in container</t>
  </si>
  <si>
    <t>in PPT</t>
  </si>
  <si>
    <t>cheating</t>
  </si>
  <si>
    <t>*0</t>
  </si>
  <si>
    <t>major</t>
  </si>
  <si>
    <t>*0 . *0.75</t>
  </si>
  <si>
    <t>minor</t>
  </si>
  <si>
    <t>barriertape</t>
  </si>
  <si>
    <t>x * 0.05</t>
  </si>
  <si>
    <t>object loss</t>
  </si>
  <si>
    <t>BMT</t>
  </si>
  <si>
    <t>BTT1</t>
  </si>
  <si>
    <t>BTT2</t>
  </si>
  <si>
    <t xml:space="preserve">BTT3 </t>
  </si>
  <si>
    <t>PPT</t>
  </si>
  <si>
    <t>RTT</t>
  </si>
  <si>
    <t>Final</t>
  </si>
  <si>
    <t>Finish reached</t>
  </si>
  <si>
    <t>on RTT</t>
  </si>
  <si>
    <t>Bonus</t>
  </si>
  <si>
    <t>Perfect run</t>
  </si>
  <si>
    <t>Time Bonus</t>
  </si>
  <si>
    <t>seconds left</t>
  </si>
  <si>
    <t>+ (n_picks + n_places) *10</t>
  </si>
  <si>
    <t>right PPT tile</t>
  </si>
  <si>
    <t>from RTT</t>
  </si>
  <si>
    <t>from Shelf</t>
  </si>
  <si>
    <t>place points * 0.5</t>
  </si>
  <si>
    <t>incorrect placement</t>
  </si>
  <si>
    <t>place deduction</t>
  </si>
  <si>
    <t>Total</t>
  </si>
  <si>
    <t>max. Points</t>
  </si>
  <si>
    <t>Service Area reached</t>
  </si>
  <si>
    <t>Object placed</t>
  </si>
  <si>
    <t>Object Grasped</t>
  </si>
  <si>
    <t>Objects</t>
  </si>
  <si>
    <t>Position</t>
  </si>
  <si>
    <t>Rotation</t>
  </si>
  <si>
    <t>Orientation</t>
  </si>
  <si>
    <t>Table height</t>
  </si>
  <si>
    <t>Arbitrary surface</t>
  </si>
  <si>
    <t>Arena</t>
  </si>
  <si>
    <t>Physical Obstacles</t>
  </si>
  <si>
    <t>Virtual Obstacles</t>
  </si>
  <si>
    <t>Objects on Shelf</t>
  </si>
  <si>
    <t>Objects on RRT</t>
  </si>
  <si>
    <t>Objetcs on PPT</t>
  </si>
  <si>
    <t>Objects from Shelf</t>
  </si>
  <si>
    <t>Objects from RRT</t>
  </si>
  <si>
    <t>Objetcts in Red container</t>
  </si>
  <si>
    <t>Objects in Blue container</t>
  </si>
  <si>
    <t>PPT Cavaties Position</t>
  </si>
  <si>
    <t>PPT Cavaties Rotation</t>
  </si>
  <si>
    <t>PPT Cavaties Orientation</t>
  </si>
  <si>
    <t>Service Area</t>
  </si>
  <si>
    <t>Object Grasping</t>
  </si>
  <si>
    <t>Object Placement</t>
  </si>
  <si>
    <t>Objects on Arbitrary surface</t>
  </si>
  <si>
    <t xml:space="preserve">Object from Arbitrary surface </t>
  </si>
  <si>
    <t>WHO</t>
  </si>
  <si>
    <t>BMT1</t>
  </si>
  <si>
    <t>BTT3</t>
  </si>
  <si>
    <t>FINAL</t>
  </si>
  <si>
    <t>Duration</t>
  </si>
  <si>
    <t>AC</t>
  </si>
  <si>
    <t>10cm</t>
  </si>
  <si>
    <t>0cm, 5cm, 10cm, 15cm</t>
  </si>
  <si>
    <t>Decoy numbers</t>
  </si>
  <si>
    <t>TC</t>
  </si>
  <si>
    <t>RoboCup@Work And RoCKIn numbers</t>
  </si>
  <si>
    <t>REF</t>
  </si>
  <si>
    <t>TEAM</t>
  </si>
  <si>
    <t>?</t>
  </si>
  <si>
    <t>REF/TEAM</t>
  </si>
  <si>
    <t>5min</t>
  </si>
  <si>
    <t>6min</t>
  </si>
  <si>
    <t>10min</t>
  </si>
  <si>
    <t>4min</t>
  </si>
  <si>
    <t>13min</t>
  </si>
  <si>
    <t>Active Service Areas</t>
  </si>
  <si>
    <t>RRT Rotation direction</t>
  </si>
  <si>
    <t>Sum of possible points without perfect run:</t>
  </si>
  <si>
    <t>Sum of possible points with perfect run:</t>
  </si>
  <si>
    <t>(without time bonus)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</si>
</sst>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1" applyNumberFormat="0" applyAlignment="0" applyProtection="0"/>
  </cellStyleXfs>
  <cellXfs count="62">
    <xf numFmtId="0" fontId="0" fillId="0" borderId="0" xfId="0"/>
    <xf numFmtId="0" fontId="4" fillId="0" borderId="0" xfId="0" applyFont="1"/>
    <xf numFmtId="49" fontId="0" fillId="0" borderId="0" xfId="0" applyNumberFormat="1"/>
    <xf numFmtId="0" fontId="1" fillId="4" borderId="2" xfId="3" applyBorder="1"/>
    <xf numFmtId="0" fontId="2" fillId="2" borderId="3" xfId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2" fillId="0" borderId="0" xfId="1" applyFill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4" borderId="9" xfId="3" applyBorder="1"/>
    <xf numFmtId="0" fontId="2" fillId="2" borderId="10" xfId="1" applyBorder="1"/>
    <xf numFmtId="0" fontId="2" fillId="2" borderId="11" xfId="1" applyBorder="1"/>
    <xf numFmtId="0" fontId="0" fillId="0" borderId="0" xfId="0" applyAlignment="1">
      <alignment horizontal="center" vertical="center" textRotation="90"/>
    </xf>
    <xf numFmtId="0" fontId="0" fillId="0" borderId="12" xfId="0" applyBorder="1"/>
    <xf numFmtId="0" fontId="0" fillId="0" borderId="0" xfId="0" applyBorder="1"/>
    <xf numFmtId="0" fontId="2" fillId="2" borderId="13" xfId="1" applyBorder="1"/>
    <xf numFmtId="0" fontId="3" fillId="3" borderId="12" xfId="2" applyBorder="1"/>
    <xf numFmtId="0" fontId="6" fillId="0" borderId="0" xfId="0" applyFont="1"/>
    <xf numFmtId="0" fontId="7" fillId="0" borderId="0" xfId="0" applyFont="1" applyAlignment="1">
      <alignment horizontal="center" vertical="center" textRotation="90"/>
    </xf>
    <xf numFmtId="0" fontId="8" fillId="0" borderId="0" xfId="0" applyFont="1"/>
    <xf numFmtId="0" fontId="0" fillId="0" borderId="0" xfId="0" applyFill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4" xfId="0" applyFont="1" applyBorder="1" applyAlignment="1">
      <alignment horizontal="center" vertical="center" textRotation="90" wrapText="1"/>
    </xf>
    <xf numFmtId="0" fontId="8" fillId="0" borderId="5" xfId="0" applyFont="1" applyBorder="1"/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12" xfId="0" applyFont="1" applyBorder="1" applyAlignment="1">
      <alignment horizontal="center" vertical="center" textRotation="90" wrapText="1"/>
    </xf>
    <xf numFmtId="0" fontId="8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7" fillId="0" borderId="7" xfId="0" applyFont="1" applyBorder="1" applyAlignment="1">
      <alignment horizontal="center" vertical="center" textRotation="90" wrapText="1"/>
    </xf>
    <xf numFmtId="0" fontId="8" fillId="0" borderId="8" xfId="0" applyFont="1" applyBorder="1"/>
    <xf numFmtId="0" fontId="6" fillId="0" borderId="8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textRotation="90"/>
    </xf>
    <xf numFmtId="0" fontId="7" fillId="0" borderId="12" xfId="0" applyFont="1" applyBorder="1" applyAlignment="1">
      <alignment horizontal="center" vertical="center" textRotation="90"/>
    </xf>
    <xf numFmtId="0" fontId="8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7" fillId="0" borderId="7" xfId="0" applyFont="1" applyBorder="1" applyAlignment="1">
      <alignment horizontal="center" vertical="center" textRotation="90"/>
    </xf>
    <xf numFmtId="0" fontId="8" fillId="0" borderId="5" xfId="0" applyFont="1" applyFill="1" applyBorder="1"/>
    <xf numFmtId="0" fontId="9" fillId="0" borderId="5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2" fillId="2" borderId="13" xfId="1" applyFont="1" applyBorder="1"/>
    <xf numFmtId="0" fontId="12" fillId="0" borderId="0" xfId="4" applyFont="1" applyFill="1" applyBorder="1" applyAlignment="1">
      <alignment horizontal="center"/>
    </xf>
    <xf numFmtId="0" fontId="1" fillId="4" borderId="15" xfId="3" applyBorder="1"/>
    <xf numFmtId="0" fontId="1" fillId="4" borderId="16" xfId="3" applyBorder="1"/>
    <xf numFmtId="0" fontId="2" fillId="2" borderId="17" xfId="1" applyFont="1" applyBorder="1"/>
    <xf numFmtId="0" fontId="11" fillId="0" borderId="0" xfId="1" applyFont="1" applyFill="1"/>
    <xf numFmtId="0" fontId="4" fillId="0" borderId="0" xfId="0" applyFont="1" applyFill="1"/>
    <xf numFmtId="0" fontId="0" fillId="0" borderId="0" xfId="0" applyAlignment="1">
      <alignment horizontal="center" vertical="center"/>
    </xf>
    <xf numFmtId="0" fontId="1" fillId="0" borderId="0" xfId="3" applyFill="1" applyBorder="1"/>
    <xf numFmtId="0" fontId="2" fillId="0" borderId="0" xfId="1" applyFill="1" applyBorder="1"/>
    <xf numFmtId="0" fontId="2" fillId="0" borderId="14" xfId="1" applyFill="1" applyBorder="1"/>
  </cellXfs>
  <cellStyles count="5">
    <cellStyle name="40 % - Akzent2" xfId="3" builtinId="35"/>
    <cellStyle name="Berechnung" xfId="4" builtinId="22"/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zoomScale="130" zoomScaleNormal="130" workbookViewId="0">
      <selection activeCell="A6" sqref="A6"/>
    </sheetView>
  </sheetViews>
  <sheetFormatPr baseColWidth="10" defaultColWidth="8.7109375" defaultRowHeight="15" x14ac:dyDescent="0.25"/>
  <cols>
    <col min="2" max="2" width="19.7109375" bestFit="1" customWidth="1"/>
    <col min="3" max="3" width="12.7109375" customWidth="1"/>
    <col min="4" max="4" width="22.7109375" customWidth="1"/>
    <col min="7" max="7" width="11.28515625" bestFit="1" customWidth="1"/>
    <col min="9" max="9" width="11.28515625" bestFit="1" customWidth="1"/>
    <col min="11" max="11" width="11.28515625" bestFit="1" customWidth="1"/>
    <col min="13" max="13" width="11.28515625" bestFit="1" customWidth="1"/>
    <col min="15" max="15" width="11.28515625" bestFit="1" customWidth="1"/>
    <col min="17" max="17" width="11.28515625" bestFit="1" customWidth="1"/>
    <col min="23" max="23" width="30.42578125" customWidth="1"/>
  </cols>
  <sheetData>
    <row r="1" spans="1:21" ht="15.75" thickBot="1" x14ac:dyDescent="0.3"/>
    <row r="2" spans="1:21" s="5" customFormat="1" ht="15.75" thickBot="1" x14ac:dyDescent="0.3">
      <c r="B2" s="53" t="s">
        <v>1</v>
      </c>
      <c r="C2" s="54" t="s">
        <v>0</v>
      </c>
      <c r="D2" s="54"/>
      <c r="E2" s="54"/>
      <c r="F2" s="54" t="s">
        <v>17</v>
      </c>
      <c r="G2" s="54" t="s">
        <v>38</v>
      </c>
      <c r="H2" s="54" t="s">
        <v>18</v>
      </c>
      <c r="I2" s="54" t="s">
        <v>38</v>
      </c>
      <c r="J2" s="54" t="s">
        <v>19</v>
      </c>
      <c r="K2" s="54" t="s">
        <v>38</v>
      </c>
      <c r="L2" s="54" t="s">
        <v>20</v>
      </c>
      <c r="M2" s="54" t="s">
        <v>38</v>
      </c>
      <c r="N2" s="54" t="s">
        <v>21</v>
      </c>
      <c r="O2" s="54" t="s">
        <v>38</v>
      </c>
      <c r="P2" s="54" t="s">
        <v>22</v>
      </c>
      <c r="Q2" s="54" t="s">
        <v>38</v>
      </c>
      <c r="R2" s="54" t="s">
        <v>23</v>
      </c>
      <c r="S2" s="55"/>
      <c r="T2" s="52"/>
      <c r="U2" s="52" t="s">
        <v>37</v>
      </c>
    </row>
    <row r="3" spans="1:21" x14ac:dyDescent="0.25">
      <c r="B3" s="16" t="s">
        <v>39</v>
      </c>
      <c r="C3" s="17">
        <v>25</v>
      </c>
      <c r="D3" s="17"/>
      <c r="E3" s="17"/>
      <c r="F3" s="3">
        <f>Tasks!D7</f>
        <v>2</v>
      </c>
      <c r="G3" s="4">
        <f xml:space="preserve"> $C3 * F3</f>
        <v>50</v>
      </c>
      <c r="H3" s="3">
        <f>Tasks!E7</f>
        <v>3</v>
      </c>
      <c r="I3" s="4">
        <f xml:space="preserve"> $C3 * H3</f>
        <v>75</v>
      </c>
      <c r="J3" s="3">
        <f>Tasks!F7</f>
        <v>4</v>
      </c>
      <c r="K3" s="4">
        <f xml:space="preserve"> $C3 * J3</f>
        <v>100</v>
      </c>
      <c r="L3" s="3">
        <f>Tasks!G7</f>
        <v>5</v>
      </c>
      <c r="M3" s="4">
        <f xml:space="preserve"> $C3 * L3</f>
        <v>125</v>
      </c>
      <c r="N3" s="3">
        <f>Tasks!H7</f>
        <v>2</v>
      </c>
      <c r="O3" s="4">
        <f xml:space="preserve"> $C3 * N3</f>
        <v>50</v>
      </c>
      <c r="P3" s="3">
        <f>Tasks!I7</f>
        <v>1</v>
      </c>
      <c r="Q3" s="4">
        <f xml:space="preserve"> $C3 * P3</f>
        <v>25</v>
      </c>
      <c r="R3" s="3">
        <f>Tasks!J7</f>
        <v>8</v>
      </c>
      <c r="S3" s="51">
        <f xml:space="preserve"> $C3 * R3</f>
        <v>200</v>
      </c>
      <c r="U3">
        <f xml:space="preserve"> SUM(G3,I3,K3,M3,O3,Q3,S3)</f>
        <v>625</v>
      </c>
    </row>
    <row r="4" spans="1:21" x14ac:dyDescent="0.25">
      <c r="B4" s="10" t="s">
        <v>24</v>
      </c>
      <c r="C4" s="11">
        <v>50</v>
      </c>
      <c r="D4" s="11"/>
      <c r="E4" s="11"/>
      <c r="F4" s="3">
        <v>1</v>
      </c>
      <c r="G4" s="4">
        <f xml:space="preserve"> $C4 *F4</f>
        <v>50</v>
      </c>
      <c r="H4" s="3">
        <v>1</v>
      </c>
      <c r="I4" s="4">
        <f xml:space="preserve"> $C4 * H4</f>
        <v>50</v>
      </c>
      <c r="J4" s="3">
        <v>1</v>
      </c>
      <c r="K4" s="4">
        <f xml:space="preserve"> $C4 * J4</f>
        <v>50</v>
      </c>
      <c r="L4" s="3">
        <v>1</v>
      </c>
      <c r="M4" s="4">
        <f xml:space="preserve"> $C4 * L4</f>
        <v>50</v>
      </c>
      <c r="N4" s="3">
        <v>0</v>
      </c>
      <c r="O4" s="4">
        <f xml:space="preserve"> $C4 * N4</f>
        <v>0</v>
      </c>
      <c r="P4" s="3">
        <v>0</v>
      </c>
      <c r="Q4" s="4">
        <f xml:space="preserve"> $C4 * P4</f>
        <v>0</v>
      </c>
      <c r="R4" s="3">
        <v>1</v>
      </c>
      <c r="S4" s="18">
        <f xml:space="preserve"> $C4 * R4</f>
        <v>50</v>
      </c>
      <c r="U4">
        <f t="shared" ref="U4:U19" si="0" xml:space="preserve"> SUM(G4,I4,K4,M4,O4,Q4,S4)</f>
        <v>250</v>
      </c>
    </row>
    <row r="5" spans="1:21" x14ac:dyDescent="0.25">
      <c r="B5" s="7"/>
      <c r="C5" s="7"/>
      <c r="D5" s="7"/>
      <c r="E5" s="7"/>
      <c r="F5" s="59"/>
      <c r="G5" s="60"/>
      <c r="H5" s="59"/>
      <c r="I5" s="60"/>
      <c r="J5" s="59"/>
      <c r="K5" s="60"/>
      <c r="L5" s="59"/>
      <c r="M5" s="60"/>
      <c r="N5" s="59"/>
      <c r="O5" s="60"/>
      <c r="P5" s="59"/>
      <c r="Q5" s="60"/>
      <c r="R5" s="59"/>
      <c r="S5" s="60"/>
      <c r="T5" s="17"/>
    </row>
    <row r="6" spans="1:21" x14ac:dyDescent="0.25">
      <c r="B6" s="8" t="s">
        <v>41</v>
      </c>
      <c r="C6" s="9">
        <v>100</v>
      </c>
      <c r="D6" s="9"/>
      <c r="E6" s="9"/>
      <c r="F6" s="3">
        <f>Tasks!D2</f>
        <v>5</v>
      </c>
      <c r="G6" s="4">
        <f xml:space="preserve"> $C6 * F6</f>
        <v>500</v>
      </c>
      <c r="H6" s="3">
        <f>Tasks!E2</f>
        <v>5</v>
      </c>
      <c r="I6" s="4">
        <f xml:space="preserve"> $C6 * H6</f>
        <v>500</v>
      </c>
      <c r="J6" s="3">
        <f>Tasks!F2</f>
        <v>6</v>
      </c>
      <c r="K6" s="4">
        <f xml:space="preserve"> $C6 * J6</f>
        <v>600</v>
      </c>
      <c r="L6" s="3">
        <f>Tasks!G2</f>
        <v>6</v>
      </c>
      <c r="M6" s="4">
        <f xml:space="preserve"> $C6 * L6</f>
        <v>600</v>
      </c>
      <c r="N6" s="3">
        <f>Tasks!H2</f>
        <v>3</v>
      </c>
      <c r="O6" s="4">
        <f xml:space="preserve"> $C6 * N6</f>
        <v>300</v>
      </c>
      <c r="P6" s="3">
        <f>Tasks!I2</f>
        <v>3</v>
      </c>
      <c r="Q6" s="4">
        <f xml:space="preserve"> $C6 * P6</f>
        <v>300</v>
      </c>
      <c r="R6" s="3">
        <f>Tasks!J2</f>
        <v>10</v>
      </c>
      <c r="S6" s="18">
        <f xml:space="preserve"> $C6 * R6</f>
        <v>1000</v>
      </c>
      <c r="U6">
        <f t="shared" si="0"/>
        <v>3800</v>
      </c>
    </row>
    <row r="7" spans="1:21" x14ac:dyDescent="0.25">
      <c r="A7" s="6" t="s">
        <v>26</v>
      </c>
      <c r="B7" s="16" t="s">
        <v>32</v>
      </c>
      <c r="C7" s="17">
        <v>200</v>
      </c>
      <c r="D7" s="17"/>
      <c r="E7" s="17"/>
      <c r="F7" s="3">
        <v>0</v>
      </c>
      <c r="G7" s="4">
        <f xml:space="preserve"> $C7 * F7</f>
        <v>0</v>
      </c>
      <c r="H7" s="3">
        <v>0</v>
      </c>
      <c r="I7" s="4">
        <f xml:space="preserve"> $C7 * H7</f>
        <v>0</v>
      </c>
      <c r="J7" s="3">
        <v>0</v>
      </c>
      <c r="K7" s="4">
        <f xml:space="preserve"> $C7 * J7</f>
        <v>0</v>
      </c>
      <c r="L7" s="3">
        <v>0</v>
      </c>
      <c r="M7" s="4">
        <f xml:space="preserve"> $C7 * L7</f>
        <v>0</v>
      </c>
      <c r="N7" s="3">
        <v>0</v>
      </c>
      <c r="O7" s="4">
        <f xml:space="preserve"> $C7 * N7</f>
        <v>0</v>
      </c>
      <c r="P7" s="3">
        <v>3</v>
      </c>
      <c r="Q7" s="4">
        <f xml:space="preserve"> $C7 * P7</f>
        <v>600</v>
      </c>
      <c r="R7" s="3">
        <v>1</v>
      </c>
      <c r="S7" s="18">
        <f xml:space="preserve"> $C7 * R7</f>
        <v>200</v>
      </c>
      <c r="U7">
        <f t="shared" si="0"/>
        <v>800</v>
      </c>
    </row>
    <row r="8" spans="1:21" x14ac:dyDescent="0.25">
      <c r="A8" s="6"/>
      <c r="B8" s="19" t="s">
        <v>4</v>
      </c>
      <c r="C8" s="17">
        <v>50</v>
      </c>
      <c r="D8" s="17"/>
      <c r="E8" s="17"/>
      <c r="F8" s="3">
        <v>0</v>
      </c>
      <c r="G8" s="4">
        <f xml:space="preserve"> $C8 * F8</f>
        <v>0</v>
      </c>
      <c r="H8" s="3">
        <v>1</v>
      </c>
      <c r="I8" s="4">
        <f xml:space="preserve"> $C8 * H8</f>
        <v>50</v>
      </c>
      <c r="J8" s="3">
        <v>2</v>
      </c>
      <c r="K8" s="4">
        <f xml:space="preserve"> $C8 * J8</f>
        <v>100</v>
      </c>
      <c r="L8" s="3">
        <v>3</v>
      </c>
      <c r="M8" s="4">
        <f xml:space="preserve"> $C8 * L8</f>
        <v>150</v>
      </c>
      <c r="N8" s="3">
        <v>0</v>
      </c>
      <c r="O8" s="4">
        <f xml:space="preserve"> $C8 * N8</f>
        <v>0</v>
      </c>
      <c r="P8" s="3">
        <v>0</v>
      </c>
      <c r="Q8" s="4">
        <f xml:space="preserve"> $C8 * P8</f>
        <v>0</v>
      </c>
      <c r="R8" s="3">
        <v>3</v>
      </c>
      <c r="S8" s="18">
        <f xml:space="preserve"> $C8 * R8</f>
        <v>150</v>
      </c>
      <c r="U8">
        <f t="shared" si="0"/>
        <v>450</v>
      </c>
    </row>
    <row r="9" spans="1:21" x14ac:dyDescent="0.25">
      <c r="A9" s="6"/>
      <c r="B9" s="10" t="s">
        <v>33</v>
      </c>
      <c r="C9" s="11">
        <v>100</v>
      </c>
      <c r="D9" s="11"/>
      <c r="E9" s="17"/>
      <c r="F9" s="3">
        <v>0</v>
      </c>
      <c r="G9" s="4">
        <f xml:space="preserve"> $C9 * F9</f>
        <v>0</v>
      </c>
      <c r="H9" s="3">
        <v>0</v>
      </c>
      <c r="I9" s="4">
        <f xml:space="preserve"> $C9 * H9</f>
        <v>0</v>
      </c>
      <c r="J9" s="3">
        <v>0</v>
      </c>
      <c r="K9" s="4">
        <f xml:space="preserve"> $C9 * J9</f>
        <v>0</v>
      </c>
      <c r="L9" s="3">
        <v>2</v>
      </c>
      <c r="M9" s="4">
        <f xml:space="preserve"> $C9 * L9</f>
        <v>200</v>
      </c>
      <c r="N9" s="3">
        <v>0</v>
      </c>
      <c r="O9" s="4">
        <f xml:space="preserve"> $C9 * N9</f>
        <v>0</v>
      </c>
      <c r="P9" s="3">
        <v>0</v>
      </c>
      <c r="Q9" s="4">
        <f xml:space="preserve"> $C9 * P9</f>
        <v>0</v>
      </c>
      <c r="R9" s="3">
        <v>2</v>
      </c>
      <c r="S9" s="18">
        <f xml:space="preserve"> $C9 * R9</f>
        <v>200</v>
      </c>
      <c r="U9">
        <f t="shared" si="0"/>
        <v>400</v>
      </c>
    </row>
    <row r="10" spans="1:21" x14ac:dyDescent="0.25">
      <c r="A10" s="15"/>
      <c r="B10" s="7"/>
      <c r="C10" s="7"/>
      <c r="D10" s="7"/>
      <c r="E10" s="61"/>
      <c r="F10" s="59"/>
      <c r="G10" s="60"/>
      <c r="H10" s="59"/>
      <c r="I10" s="60"/>
      <c r="J10" s="59"/>
      <c r="K10" s="60"/>
      <c r="L10" s="59"/>
      <c r="M10" s="60"/>
      <c r="N10" s="59"/>
      <c r="O10" s="60"/>
      <c r="P10" s="59"/>
      <c r="Q10" s="60"/>
      <c r="R10" s="59"/>
      <c r="S10" s="60"/>
      <c r="T10" s="17"/>
    </row>
    <row r="11" spans="1:21" x14ac:dyDescent="0.25">
      <c r="A11" s="15"/>
      <c r="B11" s="8" t="s">
        <v>40</v>
      </c>
      <c r="C11" s="9">
        <v>100</v>
      </c>
      <c r="D11" s="9"/>
      <c r="E11" s="17"/>
      <c r="F11" s="3">
        <v>5</v>
      </c>
      <c r="G11" s="4">
        <f xml:space="preserve"> $C11 * F11</f>
        <v>500</v>
      </c>
      <c r="H11" s="3">
        <v>5</v>
      </c>
      <c r="I11" s="4">
        <f xml:space="preserve"> $C11 * H11</f>
        <v>500</v>
      </c>
      <c r="J11" s="3">
        <v>6</v>
      </c>
      <c r="K11" s="4">
        <f xml:space="preserve"> $C11 * J11</f>
        <v>600</v>
      </c>
      <c r="L11" s="3">
        <v>6</v>
      </c>
      <c r="M11" s="4">
        <f xml:space="preserve"> $C11 * L11</f>
        <v>600</v>
      </c>
      <c r="N11" s="3">
        <v>3</v>
      </c>
      <c r="O11" s="4">
        <f xml:space="preserve"> $C11 * N11</f>
        <v>300</v>
      </c>
      <c r="P11" s="3">
        <v>0</v>
      </c>
      <c r="Q11" s="4">
        <f xml:space="preserve"> $C11 * P11</f>
        <v>0</v>
      </c>
      <c r="R11" s="3">
        <v>10</v>
      </c>
      <c r="S11" s="18">
        <f xml:space="preserve"> $C11 * R11</f>
        <v>1000</v>
      </c>
      <c r="U11">
        <f t="shared" si="0"/>
        <v>3500</v>
      </c>
    </row>
    <row r="12" spans="1:21" x14ac:dyDescent="0.25">
      <c r="A12" s="6" t="s">
        <v>26</v>
      </c>
      <c r="B12" s="19" t="s">
        <v>5</v>
      </c>
      <c r="C12" s="17">
        <v>25</v>
      </c>
      <c r="D12" s="17"/>
      <c r="E12" s="17"/>
      <c r="F12" s="3">
        <v>0</v>
      </c>
      <c r="G12" s="4">
        <f xml:space="preserve"> $C12 * F12</f>
        <v>0</v>
      </c>
      <c r="H12" s="3">
        <v>1</v>
      </c>
      <c r="I12" s="4">
        <f xml:space="preserve"> $C12 * H12</f>
        <v>25</v>
      </c>
      <c r="J12" s="3">
        <v>2</v>
      </c>
      <c r="K12" s="4">
        <f xml:space="preserve"> $C12 * J12</f>
        <v>50</v>
      </c>
      <c r="L12" s="3">
        <v>3</v>
      </c>
      <c r="M12" s="4">
        <f xml:space="preserve"> $C12 * L12</f>
        <v>75</v>
      </c>
      <c r="N12" s="3">
        <v>0</v>
      </c>
      <c r="O12" s="4">
        <f xml:space="preserve"> $C12 * N12</f>
        <v>0</v>
      </c>
      <c r="P12" s="3">
        <v>0</v>
      </c>
      <c r="Q12" s="4">
        <f xml:space="preserve"> $C12 * P12</f>
        <v>0</v>
      </c>
      <c r="R12" s="3">
        <v>3</v>
      </c>
      <c r="S12" s="18">
        <f xml:space="preserve"> $C12 * R12</f>
        <v>75</v>
      </c>
      <c r="U12">
        <f t="shared" si="0"/>
        <v>225</v>
      </c>
    </row>
    <row r="13" spans="1:21" x14ac:dyDescent="0.25">
      <c r="A13" s="6"/>
      <c r="B13" s="16" t="s">
        <v>6</v>
      </c>
      <c r="C13" s="17">
        <v>50</v>
      </c>
      <c r="D13" s="17"/>
      <c r="E13" s="17"/>
      <c r="F13" s="3">
        <v>0</v>
      </c>
      <c r="G13" s="4">
        <f xml:space="preserve"> $C13 * F13</f>
        <v>0</v>
      </c>
      <c r="H13" s="3">
        <v>0</v>
      </c>
      <c r="I13" s="4">
        <f xml:space="preserve"> $C13 * H13</f>
        <v>0</v>
      </c>
      <c r="J13" s="3">
        <v>0</v>
      </c>
      <c r="K13" s="4">
        <f xml:space="preserve"> $C13 * J13</f>
        <v>0</v>
      </c>
      <c r="L13" s="3">
        <v>1</v>
      </c>
      <c r="M13" s="4">
        <f xml:space="preserve"> $C13 * L13</f>
        <v>50</v>
      </c>
      <c r="N13" s="3">
        <v>0</v>
      </c>
      <c r="O13" s="4">
        <f xml:space="preserve"> $C13 * N13</f>
        <v>0</v>
      </c>
      <c r="P13" s="3">
        <v>0</v>
      </c>
      <c r="Q13" s="4">
        <f xml:space="preserve"> $C13 * P13</f>
        <v>0</v>
      </c>
      <c r="R13" s="3">
        <v>1</v>
      </c>
      <c r="S13" s="18">
        <f xml:space="preserve"> $C13 * R13</f>
        <v>50</v>
      </c>
      <c r="U13">
        <f t="shared" si="0"/>
        <v>100</v>
      </c>
    </row>
    <row r="14" spans="1:21" x14ac:dyDescent="0.25">
      <c r="A14" s="6"/>
      <c r="B14" s="16" t="s">
        <v>7</v>
      </c>
      <c r="C14" s="17">
        <v>50</v>
      </c>
      <c r="D14" s="17"/>
      <c r="E14" s="17"/>
      <c r="F14" s="3">
        <v>0</v>
      </c>
      <c r="G14" s="4">
        <f xml:space="preserve"> $C14 * F14</f>
        <v>0</v>
      </c>
      <c r="H14" s="3">
        <v>0</v>
      </c>
      <c r="I14" s="4">
        <f xml:space="preserve"> $C14 * H14</f>
        <v>0</v>
      </c>
      <c r="J14" s="3">
        <v>0</v>
      </c>
      <c r="K14" s="4">
        <f xml:space="preserve"> $C14 * J14</f>
        <v>0</v>
      </c>
      <c r="L14" s="3">
        <v>4</v>
      </c>
      <c r="M14" s="4">
        <f xml:space="preserve"> $C14 * L14</f>
        <v>200</v>
      </c>
      <c r="N14" s="3">
        <v>0</v>
      </c>
      <c r="O14" s="4">
        <f xml:space="preserve"> $C14 * N14</f>
        <v>0</v>
      </c>
      <c r="P14" s="3">
        <v>0</v>
      </c>
      <c r="Q14" s="4">
        <f xml:space="preserve"> $C14 * P14</f>
        <v>0</v>
      </c>
      <c r="R14" s="3">
        <v>4</v>
      </c>
      <c r="S14" s="18">
        <f xml:space="preserve"> $C14 * R14</f>
        <v>200</v>
      </c>
      <c r="U14">
        <f t="shared" si="0"/>
        <v>400</v>
      </c>
    </row>
    <row r="15" spans="1:21" x14ac:dyDescent="0.25">
      <c r="A15" s="6"/>
      <c r="B15" s="16" t="s">
        <v>31</v>
      </c>
      <c r="C15" s="17">
        <v>50</v>
      </c>
      <c r="D15" s="17"/>
      <c r="E15" s="17"/>
      <c r="F15" s="3">
        <v>0</v>
      </c>
      <c r="G15" s="4">
        <f xml:space="preserve"> $C15 * F15</f>
        <v>0</v>
      </c>
      <c r="H15" s="3">
        <v>0</v>
      </c>
      <c r="I15" s="4">
        <f xml:space="preserve"> $C15 * H15</f>
        <v>0</v>
      </c>
      <c r="J15" s="3">
        <v>0</v>
      </c>
      <c r="K15" s="4">
        <f xml:space="preserve"> $C15 * J15</f>
        <v>0</v>
      </c>
      <c r="L15" s="3">
        <v>0</v>
      </c>
      <c r="M15" s="4">
        <f xml:space="preserve"> $C15 * L15</f>
        <v>0</v>
      </c>
      <c r="N15" s="3">
        <v>3</v>
      </c>
      <c r="O15" s="4">
        <f xml:space="preserve"> $C15 * N15</f>
        <v>150</v>
      </c>
      <c r="P15" s="3">
        <v>0</v>
      </c>
      <c r="Q15" s="4">
        <f xml:space="preserve"> $C15 * P15</f>
        <v>0</v>
      </c>
      <c r="R15" s="3">
        <v>1</v>
      </c>
      <c r="S15" s="18">
        <f xml:space="preserve"> $C15 * R15</f>
        <v>50</v>
      </c>
      <c r="U15">
        <f t="shared" si="0"/>
        <v>200</v>
      </c>
    </row>
    <row r="16" spans="1:21" x14ac:dyDescent="0.25">
      <c r="A16" s="6"/>
      <c r="B16" s="16" t="s">
        <v>8</v>
      </c>
      <c r="C16" s="17">
        <v>50</v>
      </c>
      <c r="D16" s="17"/>
      <c r="E16" s="17"/>
      <c r="F16" s="3">
        <v>0</v>
      </c>
      <c r="G16" s="4">
        <f xml:space="preserve"> $C16 * F16</f>
        <v>0</v>
      </c>
      <c r="H16" s="3">
        <v>0</v>
      </c>
      <c r="I16" s="4">
        <f xml:space="preserve"> $C16 * H16</f>
        <v>0</v>
      </c>
      <c r="J16" s="3">
        <v>0</v>
      </c>
      <c r="K16" s="4">
        <f xml:space="preserve"> $C16 * J16</f>
        <v>0</v>
      </c>
      <c r="L16" s="3">
        <v>0</v>
      </c>
      <c r="M16" s="4">
        <f xml:space="preserve"> $C16 * L16</f>
        <v>0</v>
      </c>
      <c r="N16" s="3">
        <v>3</v>
      </c>
      <c r="O16" s="4">
        <f xml:space="preserve"> $C16 * N16</f>
        <v>150</v>
      </c>
      <c r="P16" s="3">
        <v>0</v>
      </c>
      <c r="Q16" s="4">
        <f xml:space="preserve"> $C16 * P16</f>
        <v>0</v>
      </c>
      <c r="R16" s="3">
        <v>1</v>
      </c>
      <c r="S16" s="18">
        <f xml:space="preserve"> $C16 * R16</f>
        <v>50</v>
      </c>
      <c r="U16">
        <f t="shared" si="0"/>
        <v>200</v>
      </c>
    </row>
    <row r="17" spans="1:23" x14ac:dyDescent="0.25">
      <c r="A17" s="6"/>
      <c r="B17" s="10" t="s">
        <v>25</v>
      </c>
      <c r="C17" s="11">
        <v>0</v>
      </c>
      <c r="D17" s="11"/>
      <c r="E17" s="11"/>
      <c r="F17" s="12">
        <v>0</v>
      </c>
      <c r="G17" s="13">
        <f xml:space="preserve"> $C17 * F17</f>
        <v>0</v>
      </c>
      <c r="H17" s="12">
        <v>0</v>
      </c>
      <c r="I17" s="13">
        <f xml:space="preserve"> $C17 * H17</f>
        <v>0</v>
      </c>
      <c r="J17" s="12">
        <v>0</v>
      </c>
      <c r="K17" s="13">
        <f xml:space="preserve"> $C17 * J17</f>
        <v>0</v>
      </c>
      <c r="L17" s="12">
        <v>0</v>
      </c>
      <c r="M17" s="13">
        <f xml:space="preserve"> $C17 * L17</f>
        <v>0</v>
      </c>
      <c r="N17" s="12">
        <v>0</v>
      </c>
      <c r="O17" s="13">
        <f xml:space="preserve"> $C17 * N17</f>
        <v>0</v>
      </c>
      <c r="P17" s="12">
        <v>0</v>
      </c>
      <c r="Q17" s="13">
        <f xml:space="preserve"> $C17 * P17</f>
        <v>0</v>
      </c>
      <c r="R17" s="12">
        <v>0</v>
      </c>
      <c r="S17" s="14">
        <f xml:space="preserve"> $C17 * R17</f>
        <v>0</v>
      </c>
    </row>
    <row r="18" spans="1:23" x14ac:dyDescent="0.25"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</row>
    <row r="19" spans="1:23" x14ac:dyDescent="0.25">
      <c r="D19" s="1" t="s">
        <v>88</v>
      </c>
      <c r="G19" s="56">
        <f xml:space="preserve"> SUM(G3:G17)</f>
        <v>1100</v>
      </c>
      <c r="H19" s="57"/>
      <c r="I19" s="56">
        <f xml:space="preserve"> SUM(I3:I17)</f>
        <v>1200</v>
      </c>
      <c r="J19" s="57"/>
      <c r="K19" s="56">
        <f xml:space="preserve"> SUM(K3:K17)</f>
        <v>1500</v>
      </c>
      <c r="L19" s="57"/>
      <c r="M19" s="56">
        <f xml:space="preserve"> SUM(M3:M17)</f>
        <v>2050</v>
      </c>
      <c r="N19" s="57"/>
      <c r="O19" s="56">
        <f xml:space="preserve"> SUM(O3:O17)</f>
        <v>950</v>
      </c>
      <c r="P19" s="57"/>
      <c r="Q19" s="56">
        <f xml:space="preserve"> SUM(Q3:Q17)</f>
        <v>925</v>
      </c>
      <c r="R19" s="57"/>
      <c r="S19" s="56">
        <f xml:space="preserve"> SUM(S3:S17)</f>
        <v>3225</v>
      </c>
      <c r="U19">
        <f t="shared" si="0"/>
        <v>10950</v>
      </c>
      <c r="W19" s="58" t="s">
        <v>90</v>
      </c>
    </row>
    <row r="20" spans="1:23" x14ac:dyDescent="0.25">
      <c r="D20" s="1" t="s">
        <v>89</v>
      </c>
      <c r="G20">
        <f>G19+G23</f>
        <v>1200</v>
      </c>
      <c r="I20">
        <f>I19+I23</f>
        <v>1300</v>
      </c>
      <c r="K20">
        <f>K19+K23</f>
        <v>1620</v>
      </c>
      <c r="M20">
        <f>M19+M23</f>
        <v>2170</v>
      </c>
      <c r="O20">
        <f>O19+O23</f>
        <v>1010</v>
      </c>
      <c r="Q20">
        <f>Q19+Q23</f>
        <v>955</v>
      </c>
      <c r="S20">
        <f>S19+S23</f>
        <v>3425</v>
      </c>
      <c r="U20">
        <f>U19+U23</f>
        <v>11680</v>
      </c>
      <c r="W20" s="58"/>
    </row>
    <row r="22" spans="1:23" x14ac:dyDescent="0.25">
      <c r="B22" s="1" t="s">
        <v>26</v>
      </c>
    </row>
    <row r="23" spans="1:23" x14ac:dyDescent="0.25">
      <c r="B23" t="s">
        <v>27</v>
      </c>
      <c r="C23" s="2" t="s">
        <v>30</v>
      </c>
      <c r="G23">
        <f xml:space="preserve"> (F$6 + F$11) * 10</f>
        <v>100</v>
      </c>
      <c r="I23">
        <f xml:space="preserve"> (H$6 + H$11) * 10</f>
        <v>100</v>
      </c>
      <c r="K23">
        <f xml:space="preserve"> (J$6 + J$11) * 10</f>
        <v>120</v>
      </c>
      <c r="M23">
        <f xml:space="preserve"> (L$6 + L$11) * 10</f>
        <v>120</v>
      </c>
      <c r="O23">
        <f xml:space="preserve"> (N$6 + N$11) * 10</f>
        <v>60</v>
      </c>
      <c r="Q23">
        <f xml:space="preserve"> (P$6 + P$11) * 10</f>
        <v>30</v>
      </c>
      <c r="S23">
        <f xml:space="preserve"> (R$6 + R$11) * 10</f>
        <v>200</v>
      </c>
      <c r="U23">
        <f xml:space="preserve"> SUM(G23,I23,K23,M23,O23,Q23,S23)</f>
        <v>730</v>
      </c>
    </row>
    <row r="24" spans="1:23" x14ac:dyDescent="0.25">
      <c r="B24" t="s">
        <v>28</v>
      </c>
      <c r="C24" t="s">
        <v>29</v>
      </c>
    </row>
    <row r="26" spans="1:23" x14ac:dyDescent="0.25">
      <c r="B26" s="1" t="s">
        <v>2</v>
      </c>
      <c r="C26" s="1" t="s">
        <v>3</v>
      </c>
    </row>
    <row r="27" spans="1:23" x14ac:dyDescent="0.25">
      <c r="B27" t="s">
        <v>9</v>
      </c>
      <c r="C27" t="s">
        <v>10</v>
      </c>
    </row>
    <row r="29" spans="1:23" x14ac:dyDescent="0.25">
      <c r="B29" t="s">
        <v>11</v>
      </c>
      <c r="C29" t="s">
        <v>12</v>
      </c>
    </row>
    <row r="30" spans="1:23" x14ac:dyDescent="0.25">
      <c r="B30" t="s">
        <v>13</v>
      </c>
      <c r="C30">
        <v>-50</v>
      </c>
    </row>
    <row r="32" spans="1:23" x14ac:dyDescent="0.25">
      <c r="B32" t="s">
        <v>14</v>
      </c>
      <c r="C32" t="s">
        <v>15</v>
      </c>
    </row>
    <row r="34" spans="2:3" x14ac:dyDescent="0.25">
      <c r="B34" t="s">
        <v>16</v>
      </c>
      <c r="C34">
        <v>-100</v>
      </c>
    </row>
    <row r="35" spans="2:3" x14ac:dyDescent="0.25">
      <c r="B35" t="s">
        <v>35</v>
      </c>
      <c r="C35">
        <v>-50</v>
      </c>
    </row>
    <row r="36" spans="2:3" x14ac:dyDescent="0.25">
      <c r="B36" t="s">
        <v>36</v>
      </c>
      <c r="C36" t="s">
        <v>34</v>
      </c>
    </row>
  </sheetData>
  <mergeCells count="3">
    <mergeCell ref="A12:A17"/>
    <mergeCell ref="A7:A9"/>
    <mergeCell ref="W19:W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6627-C4DE-4113-A701-C3BE0DF599BD}">
  <dimension ref="A1:XFD28"/>
  <sheetViews>
    <sheetView workbookViewId="0">
      <selection activeCell="D30" sqref="D30"/>
    </sheetView>
  </sheetViews>
  <sheetFormatPr baseColWidth="10" defaultRowHeight="18.75" x14ac:dyDescent="0.3"/>
  <cols>
    <col min="1" max="1" width="11.42578125" style="20"/>
    <col min="2" max="2" width="44.7109375" style="22" bestFit="1" customWidth="1"/>
    <col min="3" max="3" width="10.7109375" style="20" bestFit="1" customWidth="1"/>
    <col min="4" max="10" width="10.7109375" style="20" customWidth="1"/>
    <col min="11" max="16384" width="11.42578125" style="20"/>
  </cols>
  <sheetData>
    <row r="1" spans="1:10 16384:16384" x14ac:dyDescent="0.3">
      <c r="A1" s="25"/>
      <c r="B1" s="24"/>
      <c r="C1" s="50" t="s">
        <v>66</v>
      </c>
      <c r="D1" s="50" t="s">
        <v>67</v>
      </c>
      <c r="E1" s="50" t="s">
        <v>18</v>
      </c>
      <c r="F1" s="50" t="s">
        <v>19</v>
      </c>
      <c r="G1" s="50" t="s">
        <v>68</v>
      </c>
      <c r="H1" s="50" t="s">
        <v>21</v>
      </c>
      <c r="I1" s="50" t="s">
        <v>22</v>
      </c>
      <c r="J1" s="50" t="s">
        <v>69</v>
      </c>
    </row>
    <row r="2" spans="1:10 16384:16384" x14ac:dyDescent="0.3">
      <c r="A2" s="40" t="s">
        <v>42</v>
      </c>
      <c r="B2" s="47" t="s">
        <v>76</v>
      </c>
      <c r="C2" s="48" t="s">
        <v>71</v>
      </c>
      <c r="D2" s="28">
        <v>5</v>
      </c>
      <c r="E2" s="28">
        <v>5</v>
      </c>
      <c r="F2" s="28">
        <v>6</v>
      </c>
      <c r="G2" s="28">
        <v>6</v>
      </c>
      <c r="H2" s="28">
        <v>3</v>
      </c>
      <c r="I2" s="28">
        <v>3</v>
      </c>
      <c r="J2" s="29">
        <v>10</v>
      </c>
    </row>
    <row r="3" spans="1:10 16384:16384" x14ac:dyDescent="0.3">
      <c r="A3" s="41"/>
      <c r="B3" s="31" t="s">
        <v>74</v>
      </c>
      <c r="C3" s="49" t="s">
        <v>75</v>
      </c>
      <c r="D3" s="32">
        <v>0</v>
      </c>
      <c r="E3" s="32">
        <v>3</v>
      </c>
      <c r="F3" s="32">
        <v>3</v>
      </c>
      <c r="G3" s="32">
        <v>3</v>
      </c>
      <c r="H3" s="32">
        <v>0</v>
      </c>
      <c r="I3" s="32">
        <v>3</v>
      </c>
      <c r="J3" s="33">
        <v>5</v>
      </c>
    </row>
    <row r="4" spans="1:10 16384:16384" x14ac:dyDescent="0.3">
      <c r="A4" s="41"/>
      <c r="B4" s="31" t="s">
        <v>43</v>
      </c>
      <c r="C4" s="32" t="s">
        <v>80</v>
      </c>
      <c r="D4" s="32" t="s">
        <v>77</v>
      </c>
      <c r="E4" s="32" t="s">
        <v>77</v>
      </c>
      <c r="F4" s="32" t="s">
        <v>77</v>
      </c>
      <c r="G4" s="32" t="s">
        <v>77</v>
      </c>
      <c r="H4" s="32" t="s">
        <v>78</v>
      </c>
      <c r="I4" s="32" t="s">
        <v>77</v>
      </c>
      <c r="J4" s="33" t="s">
        <v>77</v>
      </c>
    </row>
    <row r="5" spans="1:10 16384:16384" x14ac:dyDescent="0.3">
      <c r="A5" s="41"/>
      <c r="B5" s="31" t="s">
        <v>44</v>
      </c>
      <c r="C5" s="32" t="s">
        <v>80</v>
      </c>
      <c r="D5" s="32" t="s">
        <v>78</v>
      </c>
      <c r="E5" s="32" t="s">
        <v>77</v>
      </c>
      <c r="F5" s="32" t="s">
        <v>77</v>
      </c>
      <c r="G5" s="32" t="s">
        <v>77</v>
      </c>
      <c r="H5" s="32" t="s">
        <v>78</v>
      </c>
      <c r="I5" s="32" t="s">
        <v>78</v>
      </c>
      <c r="J5" s="33" t="s">
        <v>77</v>
      </c>
    </row>
    <row r="6" spans="1:10 16384:16384" x14ac:dyDescent="0.3">
      <c r="A6" s="46"/>
      <c r="B6" s="35" t="s">
        <v>45</v>
      </c>
      <c r="C6" s="32" t="s">
        <v>80</v>
      </c>
      <c r="D6" s="36" t="s">
        <v>78</v>
      </c>
      <c r="E6" s="36" t="s">
        <v>78</v>
      </c>
      <c r="F6" s="36" t="s">
        <v>78</v>
      </c>
      <c r="G6" s="36" t="s">
        <v>78</v>
      </c>
      <c r="H6" s="36" t="s">
        <v>78</v>
      </c>
      <c r="I6" s="36" t="s">
        <v>78</v>
      </c>
      <c r="J6" s="37" t="s">
        <v>77</v>
      </c>
    </row>
    <row r="7" spans="1:10 16384:16384" ht="19.5" customHeight="1" x14ac:dyDescent="0.3">
      <c r="A7" s="40" t="s">
        <v>61</v>
      </c>
      <c r="B7" s="27" t="s">
        <v>86</v>
      </c>
      <c r="C7" s="28" t="s">
        <v>71</v>
      </c>
      <c r="D7" s="28">
        <v>2</v>
      </c>
      <c r="E7" s="28">
        <v>3</v>
      </c>
      <c r="F7" s="28">
        <v>4</v>
      </c>
      <c r="G7" s="28">
        <v>5</v>
      </c>
      <c r="H7" s="28">
        <v>2</v>
      </c>
      <c r="I7" s="28">
        <v>1</v>
      </c>
      <c r="J7" s="29">
        <v>8</v>
      </c>
    </row>
    <row r="8" spans="1:10 16384:16384" ht="64.5" customHeight="1" x14ac:dyDescent="0.25">
      <c r="A8" s="41"/>
      <c r="B8" s="42" t="s">
        <v>46</v>
      </c>
      <c r="C8" s="43" t="s">
        <v>71</v>
      </c>
      <c r="D8" s="43" t="s">
        <v>72</v>
      </c>
      <c r="E8" s="43" t="s">
        <v>72</v>
      </c>
      <c r="F8" s="44" t="s">
        <v>73</v>
      </c>
      <c r="G8" s="43" t="s">
        <v>72</v>
      </c>
      <c r="H8" s="43" t="s">
        <v>72</v>
      </c>
      <c r="I8" s="43" t="s">
        <v>72</v>
      </c>
      <c r="J8" s="45" t="s">
        <v>73</v>
      </c>
    </row>
    <row r="9" spans="1:10 16384:16384" x14ac:dyDescent="0.3">
      <c r="A9" s="46"/>
      <c r="B9" s="35" t="s">
        <v>47</v>
      </c>
      <c r="C9" s="36" t="s">
        <v>75</v>
      </c>
      <c r="D9" s="36">
        <v>0</v>
      </c>
      <c r="E9" s="36">
        <v>1</v>
      </c>
      <c r="F9" s="36">
        <v>2</v>
      </c>
      <c r="G9" s="36">
        <v>2</v>
      </c>
      <c r="H9" s="36">
        <v>0</v>
      </c>
      <c r="I9" s="36">
        <v>0</v>
      </c>
      <c r="J9" s="37">
        <v>3</v>
      </c>
    </row>
    <row r="10" spans="1:10 16384:16384" x14ac:dyDescent="0.3">
      <c r="A10" s="38" t="s">
        <v>48</v>
      </c>
      <c r="B10" s="27" t="s">
        <v>49</v>
      </c>
      <c r="C10" s="28" t="s">
        <v>75</v>
      </c>
      <c r="D10" s="28">
        <v>0</v>
      </c>
      <c r="E10" s="28">
        <v>2</v>
      </c>
      <c r="F10" s="28">
        <v>2</v>
      </c>
      <c r="G10" s="28">
        <v>0</v>
      </c>
      <c r="H10" s="28">
        <v>0</v>
      </c>
      <c r="I10" s="28"/>
      <c r="J10" s="29">
        <v>2</v>
      </c>
    </row>
    <row r="11" spans="1:10 16384:16384" x14ac:dyDescent="0.3">
      <c r="A11" s="39"/>
      <c r="B11" s="35" t="s">
        <v>50</v>
      </c>
      <c r="C11" s="36" t="s">
        <v>75</v>
      </c>
      <c r="D11" s="36">
        <v>0</v>
      </c>
      <c r="E11" s="36">
        <v>2</v>
      </c>
      <c r="F11" s="36">
        <v>0</v>
      </c>
      <c r="G11" s="36">
        <v>1</v>
      </c>
      <c r="H11" s="36">
        <v>0</v>
      </c>
      <c r="I11" s="36">
        <v>0</v>
      </c>
      <c r="J11" s="37">
        <v>2</v>
      </c>
    </row>
    <row r="12" spans="1:10 16384:16384" x14ac:dyDescent="0.3">
      <c r="C12" s="25"/>
      <c r="D12" s="25"/>
      <c r="E12" s="25"/>
      <c r="F12" s="25"/>
      <c r="G12" s="25"/>
      <c r="H12" s="25"/>
      <c r="I12" s="25"/>
      <c r="J12" s="25"/>
    </row>
    <row r="13" spans="1:10 16384:16384" x14ac:dyDescent="0.3">
      <c r="A13" s="26" t="s">
        <v>62</v>
      </c>
      <c r="B13" s="27" t="s">
        <v>54</v>
      </c>
      <c r="C13" s="28" t="s">
        <v>71</v>
      </c>
      <c r="D13" s="28">
        <v>0</v>
      </c>
      <c r="E13" s="28">
        <v>0</v>
      </c>
      <c r="F13" s="28">
        <v>0</v>
      </c>
      <c r="G13" s="28">
        <v>2</v>
      </c>
      <c r="H13" s="28">
        <v>0</v>
      </c>
      <c r="I13" s="28">
        <v>0</v>
      </c>
      <c r="J13" s="29">
        <v>2</v>
      </c>
    </row>
    <row r="14" spans="1:10 16384:16384" x14ac:dyDescent="0.3">
      <c r="A14" s="30"/>
      <c r="B14" s="31" t="s">
        <v>55</v>
      </c>
      <c r="C14" s="32" t="s">
        <v>71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3</v>
      </c>
      <c r="J14" s="33">
        <v>1</v>
      </c>
    </row>
    <row r="15" spans="1:10 16384:16384" x14ac:dyDescent="0.3">
      <c r="A15" s="30"/>
      <c r="B15" s="31" t="s">
        <v>87</v>
      </c>
      <c r="C15" s="32" t="s">
        <v>80</v>
      </c>
      <c r="D15" s="32"/>
      <c r="E15" s="32"/>
      <c r="F15" s="32"/>
      <c r="G15" s="32"/>
      <c r="H15" s="32"/>
      <c r="I15" s="32" t="s">
        <v>77</v>
      </c>
      <c r="J15" s="32" t="s">
        <v>77</v>
      </c>
      <c r="XFD15" s="32"/>
    </row>
    <row r="16" spans="1:10 16384:16384" x14ac:dyDescent="0.3">
      <c r="A16" s="34"/>
      <c r="B16" s="35" t="s">
        <v>65</v>
      </c>
      <c r="C16" s="36" t="s">
        <v>79</v>
      </c>
      <c r="D16" s="36" t="s">
        <v>79</v>
      </c>
      <c r="E16" s="36" t="s">
        <v>79</v>
      </c>
      <c r="F16" s="36" t="s">
        <v>79</v>
      </c>
      <c r="G16" s="36" t="s">
        <v>79</v>
      </c>
      <c r="H16" s="36" t="s">
        <v>79</v>
      </c>
      <c r="I16" s="36" t="s">
        <v>79</v>
      </c>
      <c r="J16" s="37" t="s">
        <v>79</v>
      </c>
    </row>
    <row r="17" spans="1:10" x14ac:dyDescent="0.3">
      <c r="A17" s="21" t="s">
        <v>63</v>
      </c>
      <c r="B17" s="22" t="s">
        <v>53</v>
      </c>
      <c r="C17" s="25" t="s">
        <v>71</v>
      </c>
      <c r="D17" s="25">
        <v>0</v>
      </c>
      <c r="E17" s="25">
        <v>0</v>
      </c>
      <c r="F17" s="25">
        <v>0</v>
      </c>
      <c r="G17" s="25">
        <v>0</v>
      </c>
      <c r="H17" s="25">
        <v>3</v>
      </c>
      <c r="I17" s="25">
        <v>0</v>
      </c>
      <c r="J17" s="25">
        <v>1</v>
      </c>
    </row>
    <row r="18" spans="1:10" x14ac:dyDescent="0.3">
      <c r="A18" s="21"/>
      <c r="B18" s="22" t="s">
        <v>51</v>
      </c>
      <c r="C18" s="25" t="s">
        <v>71</v>
      </c>
      <c r="D18" s="25">
        <v>0</v>
      </c>
      <c r="E18" s="25">
        <v>0</v>
      </c>
      <c r="F18" s="25">
        <v>0</v>
      </c>
      <c r="G18" s="25">
        <v>1</v>
      </c>
      <c r="H18" s="25">
        <v>0</v>
      </c>
      <c r="I18" s="25">
        <v>0</v>
      </c>
      <c r="J18" s="25">
        <v>1</v>
      </c>
    </row>
    <row r="19" spans="1:10" x14ac:dyDescent="0.3">
      <c r="A19" s="21"/>
      <c r="B19" s="22" t="s">
        <v>56</v>
      </c>
      <c r="C19" s="25" t="s">
        <v>71</v>
      </c>
      <c r="D19" s="25">
        <v>0</v>
      </c>
      <c r="E19" s="25">
        <v>0</v>
      </c>
      <c r="F19" s="25">
        <v>0</v>
      </c>
      <c r="G19" s="25">
        <v>2</v>
      </c>
      <c r="H19" s="25">
        <v>0</v>
      </c>
      <c r="I19" s="25">
        <v>0</v>
      </c>
      <c r="J19" s="25">
        <v>2</v>
      </c>
    </row>
    <row r="20" spans="1:10" x14ac:dyDescent="0.3">
      <c r="A20" s="21"/>
      <c r="B20" s="22" t="s">
        <v>57</v>
      </c>
      <c r="C20" s="25" t="s">
        <v>71</v>
      </c>
      <c r="D20" s="25">
        <v>0</v>
      </c>
      <c r="E20" s="25">
        <v>0</v>
      </c>
      <c r="F20" s="25">
        <v>0</v>
      </c>
      <c r="G20" s="25">
        <v>2</v>
      </c>
      <c r="H20" s="25">
        <v>0</v>
      </c>
      <c r="I20" s="25">
        <v>0</v>
      </c>
      <c r="J20" s="25">
        <v>2</v>
      </c>
    </row>
    <row r="21" spans="1:10" x14ac:dyDescent="0.3">
      <c r="A21" s="21"/>
      <c r="B21" s="22" t="s">
        <v>52</v>
      </c>
      <c r="C21" s="25" t="s">
        <v>71</v>
      </c>
      <c r="D21" s="25">
        <v>0</v>
      </c>
      <c r="E21" s="25">
        <v>0</v>
      </c>
      <c r="F21" s="25">
        <v>1</v>
      </c>
      <c r="G21" s="25">
        <v>0</v>
      </c>
      <c r="H21" s="25">
        <v>0</v>
      </c>
      <c r="I21" s="25">
        <v>0</v>
      </c>
      <c r="J21" s="25">
        <v>0</v>
      </c>
    </row>
    <row r="22" spans="1:10" x14ac:dyDescent="0.3">
      <c r="A22" s="21"/>
      <c r="B22" s="22" t="s">
        <v>64</v>
      </c>
      <c r="C22" s="25" t="s">
        <v>79</v>
      </c>
      <c r="D22" s="25" t="s">
        <v>79</v>
      </c>
      <c r="E22" s="25" t="s">
        <v>79</v>
      </c>
      <c r="F22" s="25" t="s">
        <v>79</v>
      </c>
      <c r="G22" s="25" t="s">
        <v>79</v>
      </c>
      <c r="H22" s="25" t="s">
        <v>79</v>
      </c>
      <c r="I22" s="25" t="s">
        <v>79</v>
      </c>
      <c r="J22" s="25" t="s">
        <v>79</v>
      </c>
    </row>
    <row r="23" spans="1:10" x14ac:dyDescent="0.3">
      <c r="A23" s="21"/>
      <c r="B23" s="22" t="s">
        <v>58</v>
      </c>
      <c r="C23" s="32" t="s">
        <v>80</v>
      </c>
      <c r="D23" s="25"/>
      <c r="E23" s="25"/>
      <c r="F23" s="25"/>
      <c r="G23" s="25"/>
      <c r="H23" s="25"/>
      <c r="I23" s="25" t="s">
        <v>77</v>
      </c>
      <c r="J23" s="25" t="s">
        <v>77</v>
      </c>
    </row>
    <row r="24" spans="1:10" x14ac:dyDescent="0.3">
      <c r="A24" s="21"/>
      <c r="B24" s="22" t="s">
        <v>59</v>
      </c>
      <c r="C24" s="32" t="s">
        <v>80</v>
      </c>
      <c r="D24" s="25"/>
      <c r="E24" s="25"/>
      <c r="F24" s="25"/>
      <c r="G24" s="25"/>
      <c r="H24" s="25"/>
      <c r="I24" s="25" t="s">
        <v>77</v>
      </c>
      <c r="J24" s="25" t="s">
        <v>77</v>
      </c>
    </row>
    <row r="25" spans="1:10" x14ac:dyDescent="0.3">
      <c r="A25" s="21"/>
      <c r="B25" s="22" t="s">
        <v>60</v>
      </c>
      <c r="C25" s="32" t="s">
        <v>80</v>
      </c>
      <c r="D25" s="25"/>
      <c r="E25" s="25"/>
      <c r="F25" s="25"/>
      <c r="G25" s="25"/>
      <c r="H25" s="25"/>
      <c r="I25" s="25" t="s">
        <v>78</v>
      </c>
      <c r="J25" s="25" t="s">
        <v>78</v>
      </c>
    </row>
    <row r="26" spans="1:10" x14ac:dyDescent="0.3">
      <c r="C26" s="25"/>
      <c r="D26" s="25"/>
      <c r="E26" s="25"/>
      <c r="F26" s="25"/>
      <c r="G26" s="25"/>
      <c r="H26" s="25"/>
      <c r="I26" s="25"/>
      <c r="J26" s="25"/>
    </row>
    <row r="27" spans="1:10" x14ac:dyDescent="0.3">
      <c r="B27" s="22" t="s">
        <v>70</v>
      </c>
      <c r="C27" s="25" t="s">
        <v>71</v>
      </c>
      <c r="D27" s="25" t="s">
        <v>81</v>
      </c>
      <c r="E27" s="25" t="s">
        <v>82</v>
      </c>
      <c r="F27" s="25" t="s">
        <v>83</v>
      </c>
      <c r="G27" s="25" t="s">
        <v>83</v>
      </c>
      <c r="H27" s="25" t="s">
        <v>84</v>
      </c>
      <c r="I27" s="25" t="s">
        <v>84</v>
      </c>
      <c r="J27" s="25" t="s">
        <v>85</v>
      </c>
    </row>
    <row r="28" spans="1:10" x14ac:dyDescent="0.3">
      <c r="C28" s="25"/>
      <c r="D28" s="25"/>
      <c r="E28" s="25"/>
      <c r="F28" s="25"/>
      <c r="G28" s="25"/>
      <c r="H28" s="25"/>
      <c r="I28" s="25"/>
      <c r="J28" s="25"/>
    </row>
  </sheetData>
  <mergeCells count="5">
    <mergeCell ref="A2:A6"/>
    <mergeCell ref="A7:A9"/>
    <mergeCell ref="A10:A11"/>
    <mergeCell ref="A13:A16"/>
    <mergeCell ref="A17:A2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Points_Penaltys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Masannek</dc:creator>
  <cp:lastModifiedBy>Sereinig, Martin Siegfried</cp:lastModifiedBy>
  <dcterms:created xsi:type="dcterms:W3CDTF">2015-06-05T18:19:34Z</dcterms:created>
  <dcterms:modified xsi:type="dcterms:W3CDTF">2022-02-23T17:21:10Z</dcterms:modified>
</cp:coreProperties>
</file>