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8501077\Documents\GITrepositories\RoboCupATWorkGIT\rulebook\downloads\"/>
    </mc:Choice>
  </mc:AlternateContent>
  <xr:revisionPtr revIDLastSave="0" documentId="13_ncr:1_{D22CD40A-B229-45F7-8DFD-ADEC5153456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Points_Penaltys" sheetId="1" r:id="rId1"/>
    <sheet name="Tasks" sheetId="2" r:id="rId2"/>
    <sheet name="Instance" sheetId="3" r:id="rId3"/>
    <sheet name="Environment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" i="1" l="1"/>
  <c r="O9" i="1"/>
  <c r="Q11" i="1" l="1"/>
  <c r="K11" i="1"/>
  <c r="Q15" i="1"/>
  <c r="K15" i="1"/>
  <c r="Q18" i="1"/>
  <c r="Q17" i="1"/>
  <c r="M18" i="1"/>
  <c r="M17" i="1"/>
  <c r="Q16" i="1"/>
  <c r="K16" i="1"/>
  <c r="Q14" i="1"/>
  <c r="K14" i="1"/>
  <c r="I14" i="1"/>
  <c r="G14" i="1"/>
  <c r="Q10" i="1"/>
  <c r="K10" i="1"/>
  <c r="I10" i="1"/>
  <c r="G10" i="1"/>
  <c r="Q13" i="1"/>
  <c r="M13" i="1"/>
  <c r="K13" i="1"/>
  <c r="I13" i="1"/>
  <c r="G13" i="1"/>
  <c r="E13" i="1"/>
  <c r="R18" i="1" l="1"/>
  <c r="N18" i="1"/>
  <c r="R17" i="1"/>
  <c r="N17" i="1"/>
  <c r="T17" i="1" s="1"/>
  <c r="R16" i="1"/>
  <c r="L16" i="1"/>
  <c r="T16" i="1" s="1"/>
  <c r="T15" i="1"/>
  <c r="R15" i="1"/>
  <c r="L15" i="1"/>
  <c r="R14" i="1"/>
  <c r="L14" i="1"/>
  <c r="J14" i="1"/>
  <c r="H14" i="1"/>
  <c r="T14" i="1" s="1"/>
  <c r="R13" i="1"/>
  <c r="N13" i="1"/>
  <c r="L13" i="1"/>
  <c r="J13" i="1"/>
  <c r="H13" i="1"/>
  <c r="F13" i="1"/>
  <c r="R11" i="1"/>
  <c r="L11" i="1"/>
  <c r="R10" i="1"/>
  <c r="L10" i="1"/>
  <c r="J10" i="1"/>
  <c r="H10" i="1"/>
  <c r="R9" i="1"/>
  <c r="T9" i="1" s="1"/>
  <c r="P9" i="1"/>
  <c r="R8" i="1"/>
  <c r="Q8" i="1"/>
  <c r="R25" i="1" s="1"/>
  <c r="O8" i="1"/>
  <c r="P25" i="1" s="1"/>
  <c r="M8" i="1"/>
  <c r="N25" i="1" s="1"/>
  <c r="K8" i="1"/>
  <c r="L8" i="1" s="1"/>
  <c r="J8" i="1"/>
  <c r="I8" i="1"/>
  <c r="J25" i="1" s="1"/>
  <c r="G8" i="1"/>
  <c r="H8" i="1" s="1"/>
  <c r="E8" i="1"/>
  <c r="F8" i="1" s="1"/>
  <c r="R6" i="1"/>
  <c r="L6" i="1"/>
  <c r="J6" i="1"/>
  <c r="H6" i="1"/>
  <c r="F6" i="1"/>
  <c r="T6" i="1" s="1"/>
  <c r="R5" i="1"/>
  <c r="Q5" i="1"/>
  <c r="P5" i="1"/>
  <c r="O5" i="1"/>
  <c r="M5" i="1"/>
  <c r="N5" i="1" s="1"/>
  <c r="K5" i="1"/>
  <c r="L5" i="1" s="1"/>
  <c r="J5" i="1"/>
  <c r="I5" i="1"/>
  <c r="H5" i="1"/>
  <c r="G5" i="1"/>
  <c r="E5" i="1"/>
  <c r="F5" i="1" s="1"/>
  <c r="T11" i="1" l="1"/>
  <c r="T18" i="1"/>
  <c r="R21" i="1"/>
  <c r="R22" i="1" s="1"/>
  <c r="T10" i="1"/>
  <c r="T13" i="1"/>
  <c r="J21" i="1"/>
  <c r="T5" i="1"/>
  <c r="F21" i="1"/>
  <c r="J22" i="1"/>
  <c r="L21" i="1"/>
  <c r="T8" i="1"/>
  <c r="H21" i="1"/>
  <c r="H22" i="1" s="1"/>
  <c r="N21" i="1"/>
  <c r="N22" i="1" s="1"/>
  <c r="F25" i="1"/>
  <c r="H25" i="1"/>
  <c r="N8" i="1"/>
  <c r="P8" i="1"/>
  <c r="P21" i="1" s="1"/>
  <c r="P22" i="1" s="1"/>
  <c r="L25" i="1"/>
  <c r="L22" i="1" l="1"/>
  <c r="T21" i="1"/>
  <c r="F22" i="1"/>
  <c r="T25" i="1"/>
  <c r="T22" i="1" l="1"/>
</calcChain>
</file>

<file path=xl/sharedStrings.xml><?xml version="1.0" encoding="utf-8"?>
<sst xmlns="http://schemas.openxmlformats.org/spreadsheetml/2006/main" count="274" uniqueCount="107">
  <si>
    <t>RoboCup At Work Pointsystem</t>
  </si>
  <si>
    <t>Action</t>
  </si>
  <si>
    <t>Points</t>
  </si>
  <si>
    <t>BMT</t>
  </si>
  <si>
    <t>Max.</t>
  </si>
  <si>
    <t>BTT1</t>
  </si>
  <si>
    <t>BTT2</t>
  </si>
  <si>
    <t xml:space="preserve">BTT3 </t>
  </si>
  <si>
    <t>PPT</t>
  </si>
  <si>
    <t>RTT</t>
  </si>
  <si>
    <t>Final</t>
  </si>
  <si>
    <t>Total</t>
  </si>
  <si>
    <t>Navigation</t>
  </si>
  <si>
    <t>Service Area reached</t>
  </si>
  <si>
    <t>FINISH reached</t>
  </si>
  <si>
    <t>Grasping</t>
  </si>
  <si>
    <t>Object Grasped</t>
  </si>
  <si>
    <t>Bonus</t>
  </si>
  <si>
    <t>from RTT</t>
  </si>
  <si>
    <t>from arbitrary</t>
  </si>
  <si>
    <t>from Shelf</t>
  </si>
  <si>
    <t>Placement</t>
  </si>
  <si>
    <t>Object placed</t>
  </si>
  <si>
    <t>on arbitrary</t>
  </si>
  <si>
    <t>on shelf</t>
  </si>
  <si>
    <t>in container</t>
  </si>
  <si>
    <t>correct PPT tile</t>
  </si>
  <si>
    <t>in PPT</t>
  </si>
  <si>
    <t>on RTT</t>
  </si>
  <si>
    <t>Sum of possible points without perfect run:</t>
  </si>
  <si>
    <t>(without time bonus)</t>
  </si>
  <si>
    <t>Sum of possible points with perfect run:</t>
  </si>
  <si>
    <t>Perfect run</t>
  </si>
  <si>
    <t>+ (n_picks + n_places) *10</t>
  </si>
  <si>
    <t>Time Bonus</t>
  </si>
  <si>
    <t>seconds left</t>
  </si>
  <si>
    <t>Error</t>
  </si>
  <si>
    <t>Penalty</t>
  </si>
  <si>
    <t>General</t>
  </si>
  <si>
    <t>object loss</t>
  </si>
  <si>
    <t>incorrect placement</t>
  </si>
  <si>
    <t>place deduction</t>
  </si>
  <si>
    <t>place points * 0.5</t>
  </si>
  <si>
    <t>cheating</t>
  </si>
  <si>
    <t>*0</t>
  </si>
  <si>
    <t>Collision</t>
  </si>
  <si>
    <t>major</t>
  </si>
  <si>
    <t>*0 . *0.75</t>
  </si>
  <si>
    <t>minor</t>
  </si>
  <si>
    <t>tape</t>
  </si>
  <si>
    <t>x * 0.05</t>
  </si>
  <si>
    <t>WHO</t>
  </si>
  <si>
    <t>BMT1</t>
  </si>
  <si>
    <t>BTT3</t>
  </si>
  <si>
    <t>FINAL</t>
  </si>
  <si>
    <t>Objects</t>
  </si>
  <si>
    <t>RoboCup@Work And RoCKIn numbers</t>
  </si>
  <si>
    <t>AC</t>
  </si>
  <si>
    <t>Decoy numbers</t>
  </si>
  <si>
    <t>TC</t>
  </si>
  <si>
    <t>Position</t>
  </si>
  <si>
    <t>REF/TEAM</t>
  </si>
  <si>
    <t>REF</t>
  </si>
  <si>
    <t>TEAM</t>
  </si>
  <si>
    <t>Rotation</t>
  </si>
  <si>
    <t>Orientation</t>
  </si>
  <si>
    <t>Service Area</t>
  </si>
  <si>
    <t>Active Service Areas</t>
  </si>
  <si>
    <t>Table height</t>
  </si>
  <si>
    <t>10cm</t>
  </si>
  <si>
    <t>0cm, 5cm, 10cm, 15cm</t>
  </si>
  <si>
    <t>Arbitrary surface</t>
  </si>
  <si>
    <t>Arena</t>
  </si>
  <si>
    <t>Physical Obstacles</t>
  </si>
  <si>
    <t>Virtual Obstacles</t>
  </si>
  <si>
    <t>Object Grasping</t>
  </si>
  <si>
    <t>Objects from Shelf</t>
  </si>
  <si>
    <t>Objects from RRT</t>
  </si>
  <si>
    <t>RRT Rotation direction</t>
  </si>
  <si>
    <t xml:space="preserve">Object from Arbitrary surface </t>
  </si>
  <si>
    <t>?</t>
  </si>
  <si>
    <t>Object Placement</t>
  </si>
  <si>
    <t>Objetcs on PPT</t>
  </si>
  <si>
    <t>Objects on Shelf</t>
  </si>
  <si>
    <t>Objetcts in Red container</t>
  </si>
  <si>
    <t>Objects in Blue container</t>
  </si>
  <si>
    <t>Objects on RRT</t>
  </si>
  <si>
    <t>Objects on Arbitrary surface</t>
  </si>
  <si>
    <t>PPT Cavaties Position</t>
  </si>
  <si>
    <t>PPT Cavaties Rotation</t>
  </si>
  <si>
    <t>PPT Cavaties Orientation</t>
  </si>
  <si>
    <t>Duration</t>
  </si>
  <si>
    <t>5min</t>
  </si>
  <si>
    <t>6min</t>
  </si>
  <si>
    <t>10min</t>
  </si>
  <si>
    <t>4min</t>
  </si>
  <si>
    <t>13min</t>
  </si>
  <si>
    <t>Item</t>
  </si>
  <si>
    <t>Object Type</t>
  </si>
  <si>
    <t>Number of Appearance</t>
  </si>
  <si>
    <t>Decoys</t>
  </si>
  <si>
    <t>Service
Area</t>
  </si>
  <si>
    <t>ITEM</t>
  </si>
  <si>
    <t>Environment Decisions</t>
  </si>
  <si>
    <t>Objects
Decoys</t>
  </si>
  <si>
    <t>RTT Rotation direction</t>
  </si>
  <si>
    <t>PPT Cavaties Decoy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</si>
</sst>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i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BA131A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1"/>
      <name val="Calibri"/>
      <family val="2"/>
      <charset val="1"/>
    </font>
    <font>
      <b/>
      <i/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42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 applyProtection="1"/>
    <xf numFmtId="0" fontId="2" fillId="4" borderId="2" xfId="0" applyFont="1" applyFill="1" applyBorder="1" applyAlignment="1" applyProtection="1">
      <alignment horizontal="right"/>
    </xf>
    <xf numFmtId="0" fontId="2" fillId="4" borderId="2" xfId="0" applyFont="1" applyFill="1" applyBorder="1" applyAlignment="1" applyProtection="1"/>
    <xf numFmtId="0" fontId="3" fillId="4" borderId="2" xfId="0" applyFont="1" applyFill="1" applyBorder="1" applyAlignment="1" applyProtection="1">
      <alignment horizontal="right"/>
    </xf>
    <xf numFmtId="0" fontId="2" fillId="4" borderId="3" xfId="0" applyFont="1" applyFill="1" applyBorder="1" applyAlignment="1" applyProtection="1">
      <alignment horizontal="right"/>
    </xf>
    <xf numFmtId="0" fontId="4" fillId="3" borderId="0" xfId="0" applyFont="1" applyFill="1" applyBorder="1" applyAlignment="1" applyProtection="1">
      <alignment horizontal="center"/>
    </xf>
    <xf numFmtId="0" fontId="4" fillId="5" borderId="4" xfId="0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/>
    <xf numFmtId="0" fontId="5" fillId="0" borderId="6" xfId="0" applyFont="1" applyBorder="1"/>
    <xf numFmtId="0" fontId="0" fillId="0" borderId="6" xfId="0" applyBorder="1"/>
    <xf numFmtId="0" fontId="0" fillId="6" borderId="5" xfId="0" applyFill="1" applyBorder="1" applyAlignment="1" applyProtection="1"/>
    <xf numFmtId="0" fontId="6" fillId="6" borderId="7" xfId="0" applyFont="1" applyFill="1" applyBorder="1" applyAlignment="1" applyProtection="1"/>
    <xf numFmtId="0" fontId="0" fillId="7" borderId="5" xfId="0" applyFill="1" applyBorder="1" applyAlignment="1" applyProtection="1"/>
    <xf numFmtId="0" fontId="6" fillId="7" borderId="7" xfId="0" applyFont="1" applyFill="1" applyBorder="1" applyAlignment="1" applyProtection="1"/>
    <xf numFmtId="0" fontId="0" fillId="6" borderId="6" xfId="0" applyFill="1" applyBorder="1" applyAlignment="1" applyProtection="1"/>
    <xf numFmtId="0" fontId="0" fillId="5" borderId="8" xfId="0" applyFont="1" applyFill="1" applyBorder="1"/>
    <xf numFmtId="0" fontId="0" fillId="0" borderId="9" xfId="0" applyFont="1" applyBorder="1"/>
    <xf numFmtId="0" fontId="5" fillId="0" borderId="10" xfId="0" applyFont="1" applyBorder="1"/>
    <xf numFmtId="0" fontId="0" fillId="0" borderId="10" xfId="0" applyBorder="1"/>
    <xf numFmtId="0" fontId="0" fillId="6" borderId="9" xfId="0" applyFill="1" applyBorder="1" applyAlignment="1" applyProtection="1"/>
    <xf numFmtId="0" fontId="6" fillId="6" borderId="11" xfId="0" applyFont="1" applyFill="1" applyBorder="1" applyAlignment="1" applyProtection="1"/>
    <xf numFmtId="0" fontId="0" fillId="7" borderId="9" xfId="0" applyFill="1" applyBorder="1" applyAlignment="1" applyProtection="1"/>
    <xf numFmtId="0" fontId="6" fillId="7" borderId="11" xfId="0" applyFont="1" applyFill="1" applyBorder="1" applyAlignment="1" applyProtection="1"/>
    <xf numFmtId="0" fontId="0" fillId="6" borderId="10" xfId="0" applyFill="1" applyBorder="1" applyAlignment="1" applyProtection="1"/>
    <xf numFmtId="0" fontId="0" fillId="5" borderId="12" xfId="0" applyFont="1" applyFill="1" applyBorder="1"/>
    <xf numFmtId="0" fontId="0" fillId="0" borderId="5" xfId="0" applyBorder="1"/>
    <xf numFmtId="0" fontId="0" fillId="0" borderId="13" xfId="0" applyFont="1" applyBorder="1"/>
    <xf numFmtId="0" fontId="5" fillId="0" borderId="14" xfId="0" applyFont="1" applyBorder="1"/>
    <xf numFmtId="0" fontId="0" fillId="0" borderId="14" xfId="0" applyBorder="1"/>
    <xf numFmtId="0" fontId="0" fillId="6" borderId="13" xfId="0" applyFill="1" applyBorder="1" applyAlignment="1" applyProtection="1"/>
    <xf numFmtId="0" fontId="6" fillId="6" borderId="15" xfId="0" applyFont="1" applyFill="1" applyBorder="1" applyAlignment="1" applyProtection="1"/>
    <xf numFmtId="0" fontId="0" fillId="7" borderId="13" xfId="0" applyFill="1" applyBorder="1" applyAlignment="1" applyProtection="1"/>
    <xf numFmtId="0" fontId="6" fillId="7" borderId="15" xfId="0" applyFont="1" applyFill="1" applyBorder="1" applyAlignment="1" applyProtection="1"/>
    <xf numFmtId="0" fontId="0" fillId="6" borderId="14" xfId="0" applyFill="1" applyBorder="1" applyAlignment="1" applyProtection="1"/>
    <xf numFmtId="0" fontId="0" fillId="5" borderId="4" xfId="0" applyFont="1" applyFill="1" applyBorder="1"/>
    <xf numFmtId="0" fontId="0" fillId="0" borderId="0" xfId="0" applyFont="1" applyBorder="1"/>
    <xf numFmtId="0" fontId="5" fillId="0" borderId="0" xfId="0" applyFont="1" applyBorder="1"/>
    <xf numFmtId="0" fontId="0" fillId="6" borderId="16" xfId="0" applyFill="1" applyBorder="1" applyAlignment="1" applyProtection="1"/>
    <xf numFmtId="0" fontId="6" fillId="6" borderId="17" xfId="0" applyFont="1" applyFill="1" applyBorder="1" applyAlignment="1" applyProtection="1"/>
    <xf numFmtId="0" fontId="0" fillId="7" borderId="16" xfId="0" applyFill="1" applyBorder="1" applyAlignment="1" applyProtection="1"/>
    <xf numFmtId="0" fontId="6" fillId="7" borderId="17" xfId="0" applyFont="1" applyFill="1" applyBorder="1" applyAlignment="1" applyProtection="1"/>
    <xf numFmtId="0" fontId="0" fillId="6" borderId="0" xfId="0" applyFill="1" applyBorder="1" applyAlignment="1" applyProtection="1"/>
    <xf numFmtId="0" fontId="0" fillId="5" borderId="18" xfId="0" applyFont="1" applyFill="1" applyBorder="1"/>
    <xf numFmtId="0" fontId="0" fillId="2" borderId="0" xfId="1" applyFont="1" applyBorder="1" applyAlignment="1" applyProtection="1"/>
    <xf numFmtId="0" fontId="0" fillId="0" borderId="6" xfId="0" applyBorder="1" applyAlignment="1">
      <alignment horizontal="center" vertical="center" textRotation="90"/>
    </xf>
    <xf numFmtId="0" fontId="0" fillId="0" borderId="19" xfId="0" applyFont="1" applyBorder="1"/>
    <xf numFmtId="0" fontId="0" fillId="0" borderId="20" xfId="0" applyFont="1" applyBorder="1"/>
    <xf numFmtId="0" fontId="5" fillId="0" borderId="21" xfId="0" applyFont="1" applyBorder="1"/>
    <xf numFmtId="0" fontId="0" fillId="0" borderId="21" xfId="0" applyBorder="1"/>
    <xf numFmtId="0" fontId="5" fillId="0" borderId="5" xfId="0" applyFont="1" applyBorder="1"/>
    <xf numFmtId="0" fontId="0" fillId="6" borderId="5" xfId="0" applyFill="1" applyBorder="1"/>
    <xf numFmtId="0" fontId="5" fillId="7" borderId="5" xfId="0" applyFont="1" applyFill="1" applyBorder="1"/>
    <xf numFmtId="0" fontId="5" fillId="6" borderId="6" xfId="0" applyFont="1" applyFill="1" applyBorder="1"/>
    <xf numFmtId="0" fontId="6" fillId="6" borderId="6" xfId="0" applyFont="1" applyFill="1" applyBorder="1" applyAlignment="1" applyProtection="1"/>
    <xf numFmtId="0" fontId="0" fillId="6" borderId="9" xfId="0" applyFill="1" applyBorder="1"/>
    <xf numFmtId="0" fontId="0" fillId="6" borderId="11" xfId="0" applyFill="1" applyBorder="1"/>
    <xf numFmtId="0" fontId="0" fillId="7" borderId="9" xfId="0" applyFill="1" applyBorder="1"/>
    <xf numFmtId="0" fontId="0" fillId="7" borderId="11" xfId="0" applyFill="1" applyBorder="1"/>
    <xf numFmtId="0" fontId="0" fillId="6" borderId="10" xfId="0" applyFill="1" applyBorder="1"/>
    <xf numFmtId="0" fontId="0" fillId="3" borderId="0" xfId="0" applyFill="1" applyBorder="1"/>
    <xf numFmtId="0" fontId="0" fillId="6" borderId="7" xfId="0" applyFill="1" applyBorder="1"/>
    <xf numFmtId="0" fontId="0" fillId="7" borderId="5" xfId="0" applyFill="1" applyBorder="1"/>
    <xf numFmtId="0" fontId="0" fillId="7" borderId="7" xfId="0" applyFill="1" applyBorder="1"/>
    <xf numFmtId="0" fontId="0" fillId="6" borderId="6" xfId="0" applyFill="1" applyBorder="1"/>
    <xf numFmtId="0" fontId="5" fillId="4" borderId="5" xfId="0" applyFont="1" applyFill="1" applyBorder="1"/>
    <xf numFmtId="0" fontId="0" fillId="0" borderId="16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23" xfId="0" applyFont="1" applyBorder="1"/>
    <xf numFmtId="0" fontId="11" fillId="0" borderId="23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2" fillId="0" borderId="21" xfId="0" applyFont="1" applyBorder="1"/>
    <xf numFmtId="0" fontId="8" fillId="0" borderId="2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25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4" xfId="0" applyFont="1" applyBorder="1"/>
    <xf numFmtId="0" fontId="1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textRotation="90" wrapText="1"/>
    </xf>
    <xf numFmtId="0" fontId="10" fillId="0" borderId="0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8" borderId="0" xfId="0" applyFont="1" applyFill="1"/>
    <xf numFmtId="0" fontId="8" fillId="8" borderId="0" xfId="0" applyFont="1" applyFill="1" applyAlignment="1">
      <alignment horizontal="center"/>
    </xf>
    <xf numFmtId="0" fontId="2" fillId="8" borderId="21" xfId="0" applyFont="1" applyFill="1" applyBorder="1"/>
    <xf numFmtId="0" fontId="8" fillId="8" borderId="21" xfId="0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textRotation="90"/>
    </xf>
    <xf numFmtId="0" fontId="5" fillId="0" borderId="5" xfId="0" applyFont="1" applyBorder="1"/>
    <xf numFmtId="0" fontId="0" fillId="0" borderId="0" xfId="0" applyFont="1" applyBorder="1" applyAlignment="1">
      <alignment horizontal="center" vertical="center"/>
    </xf>
    <xf numFmtId="0" fontId="5" fillId="0" borderId="9" xfId="0" applyFont="1" applyBorder="1"/>
    <xf numFmtId="0" fontId="0" fillId="0" borderId="6" xfId="0" applyBorder="1"/>
    <xf numFmtId="49" fontId="0" fillId="0" borderId="11" xfId="0" applyNumberFormat="1" applyFont="1" applyBorder="1"/>
    <xf numFmtId="0" fontId="0" fillId="0" borderId="11" xfId="0" applyFont="1" applyBorder="1"/>
    <xf numFmtId="0" fontId="5" fillId="4" borderId="7" xfId="0" applyFont="1" applyFill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10" fillId="0" borderId="22" xfId="0" applyFont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textRotation="90" wrapText="1"/>
    </xf>
    <xf numFmtId="0" fontId="10" fillId="0" borderId="0" xfId="0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6"/>
  <sheetViews>
    <sheetView tabSelected="1" zoomScaleNormal="100" workbookViewId="0">
      <selection activeCell="Q6" sqref="Q6"/>
    </sheetView>
  </sheetViews>
  <sheetFormatPr baseColWidth="10" defaultColWidth="9.140625" defaultRowHeight="15" x14ac:dyDescent="0.25"/>
  <cols>
    <col min="1" max="1" width="8.7109375" customWidth="1"/>
    <col min="2" max="2" width="19.7109375" customWidth="1"/>
    <col min="3" max="3" width="12.7109375" customWidth="1"/>
    <col min="4" max="4" width="10" customWidth="1"/>
    <col min="5" max="5" width="8.7109375" customWidth="1"/>
    <col min="6" max="6" width="11.28515625" customWidth="1"/>
    <col min="7" max="7" width="8.7109375" customWidth="1"/>
    <col min="8" max="8" width="11.28515625" customWidth="1"/>
    <col min="9" max="9" width="8.7109375" customWidth="1"/>
    <col min="10" max="10" width="11.28515625" customWidth="1"/>
    <col min="11" max="11" width="8.7109375" customWidth="1"/>
    <col min="12" max="12" width="11.28515625" customWidth="1"/>
    <col min="13" max="13" width="8.7109375" customWidth="1"/>
    <col min="14" max="14" width="11.28515625" customWidth="1"/>
    <col min="15" max="15" width="8.7109375" customWidth="1"/>
    <col min="16" max="16" width="11.28515625" customWidth="1"/>
    <col min="17" max="20" width="8.7109375" customWidth="1"/>
    <col min="21" max="21" width="30.42578125" customWidth="1"/>
    <col min="22" max="1022" width="8.7109375" customWidth="1"/>
    <col min="1023" max="1025" width="11.5703125"/>
  </cols>
  <sheetData>
    <row r="1" spans="1:1024" ht="26.25" x14ac:dyDescent="0.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10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1024" s="11" customFormat="1" ht="18.75" x14ac:dyDescent="0.3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7" t="s">
        <v>10</v>
      </c>
      <c r="R3" s="8" t="s">
        <v>4</v>
      </c>
      <c r="S3" s="9"/>
      <c r="T3" s="10" t="s">
        <v>11</v>
      </c>
      <c r="U3" s="3"/>
      <c r="V3" s="3"/>
      <c r="W3" s="3"/>
      <c r="X3" s="3"/>
      <c r="Y3" s="3"/>
      <c r="Z3" s="3"/>
      <c r="AA3" s="3"/>
      <c r="AB3" s="3"/>
      <c r="AMI3" s="12"/>
      <c r="AMJ3"/>
    </row>
    <row r="4" spans="1:1024" s="14" customFormat="1" x14ac:dyDescent="0.25">
      <c r="A4" s="121" t="s">
        <v>12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3"/>
      <c r="V4" s="13"/>
      <c r="W4" s="13"/>
      <c r="X4" s="13"/>
      <c r="Y4" s="13"/>
      <c r="Z4" s="13"/>
      <c r="AA4" s="13"/>
      <c r="AB4" s="13"/>
      <c r="AMI4"/>
      <c r="AMJ4"/>
    </row>
    <row r="5" spans="1:1024" x14ac:dyDescent="0.25">
      <c r="A5" s="1"/>
      <c r="B5" s="15" t="s">
        <v>13</v>
      </c>
      <c r="C5" s="16">
        <v>25</v>
      </c>
      <c r="D5" s="17"/>
      <c r="E5" s="18">
        <f>Tasks!D7</f>
        <v>2</v>
      </c>
      <c r="F5" s="19">
        <f>$C5 * E5</f>
        <v>50</v>
      </c>
      <c r="G5" s="20">
        <f>Tasks!E7</f>
        <v>3</v>
      </c>
      <c r="H5" s="21">
        <f>$C5 * G5</f>
        <v>75</v>
      </c>
      <c r="I5" s="18">
        <f>Tasks!F7</f>
        <v>4</v>
      </c>
      <c r="J5" s="19">
        <f>$C5 * I5</f>
        <v>100</v>
      </c>
      <c r="K5" s="20">
        <f>Tasks!G7</f>
        <v>5</v>
      </c>
      <c r="L5" s="21">
        <f>$C5 * K5</f>
        <v>125</v>
      </c>
      <c r="M5" s="18">
        <f>Tasks!H7</f>
        <v>2</v>
      </c>
      <c r="N5" s="19">
        <f>$C5 * M5</f>
        <v>50</v>
      </c>
      <c r="O5" s="20">
        <f>Tasks!I7</f>
        <v>1</v>
      </c>
      <c r="P5" s="21">
        <f>$C5 * O5</f>
        <v>25</v>
      </c>
      <c r="Q5" s="22">
        <f>Tasks!J7</f>
        <v>8</v>
      </c>
      <c r="R5" s="19">
        <f>$C5 * Q5</f>
        <v>200</v>
      </c>
      <c r="S5" s="1"/>
      <c r="T5" s="23">
        <f>SUM(F5,H5,J5,L5,N5,P5,R5)</f>
        <v>625</v>
      </c>
      <c r="U5" s="1"/>
      <c r="V5" s="1"/>
      <c r="W5" s="1"/>
      <c r="X5" s="1"/>
      <c r="Y5" s="1"/>
      <c r="Z5" s="1"/>
      <c r="AA5" s="1"/>
      <c r="AB5" s="1"/>
    </row>
    <row r="6" spans="1:1024" x14ac:dyDescent="0.25">
      <c r="A6" s="1"/>
      <c r="B6" s="24" t="s">
        <v>14</v>
      </c>
      <c r="C6" s="25">
        <v>50</v>
      </c>
      <c r="D6" s="26"/>
      <c r="E6" s="27">
        <v>1</v>
      </c>
      <c r="F6" s="28">
        <f>$C6 *E6</f>
        <v>50</v>
      </c>
      <c r="G6" s="29">
        <v>1</v>
      </c>
      <c r="H6" s="30">
        <f>$C6 * G6</f>
        <v>50</v>
      </c>
      <c r="I6" s="27">
        <v>1</v>
      </c>
      <c r="J6" s="28">
        <f>$C6 * I6</f>
        <v>50</v>
      </c>
      <c r="K6" s="29">
        <v>1</v>
      </c>
      <c r="L6" s="30">
        <f>$C6 * K6</f>
        <v>50</v>
      </c>
      <c r="M6" s="27"/>
      <c r="N6" s="28"/>
      <c r="O6" s="29"/>
      <c r="P6" s="30"/>
      <c r="Q6" s="31">
        <v>1</v>
      </c>
      <c r="R6" s="28">
        <f>$C6 * Q6</f>
        <v>50</v>
      </c>
      <c r="S6" s="1"/>
      <c r="T6" s="32">
        <f>SUM(F6,H6,J6,L6,N6,P6,R6)</f>
        <v>250</v>
      </c>
      <c r="U6" s="1"/>
      <c r="V6" s="1"/>
      <c r="W6" s="1"/>
      <c r="X6" s="1"/>
      <c r="Y6" s="1"/>
      <c r="Z6" s="1"/>
      <c r="AA6" s="1"/>
      <c r="AB6" s="1"/>
    </row>
    <row r="7" spans="1:1024" x14ac:dyDescent="0.25">
      <c r="A7" s="121" t="s">
        <v>15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"/>
      <c r="V7" s="1"/>
      <c r="W7" s="1"/>
      <c r="X7" s="1"/>
      <c r="Y7" s="1"/>
      <c r="Z7" s="1"/>
      <c r="AA7" s="1"/>
      <c r="AB7" s="1"/>
    </row>
    <row r="8" spans="1:1024" x14ac:dyDescent="0.25">
      <c r="A8" s="33"/>
      <c r="B8" s="34" t="s">
        <v>16</v>
      </c>
      <c r="C8" s="35">
        <v>100</v>
      </c>
      <c r="D8" s="36"/>
      <c r="E8" s="37">
        <f>Tasks!D2</f>
        <v>5</v>
      </c>
      <c r="F8" s="38">
        <f>$C8 * E8</f>
        <v>500</v>
      </c>
      <c r="G8" s="39">
        <f>Tasks!E2</f>
        <v>5</v>
      </c>
      <c r="H8" s="40">
        <f>$C8 * G8</f>
        <v>500</v>
      </c>
      <c r="I8" s="37">
        <f>Tasks!F2</f>
        <v>6</v>
      </c>
      <c r="J8" s="38">
        <f>$C8 * I8</f>
        <v>600</v>
      </c>
      <c r="K8" s="39">
        <f>Tasks!G2</f>
        <v>6</v>
      </c>
      <c r="L8" s="40">
        <f>$C8 * K8</f>
        <v>600</v>
      </c>
      <c r="M8" s="37">
        <f>Tasks!H2</f>
        <v>3</v>
      </c>
      <c r="N8" s="38">
        <f>$C8 * M8</f>
        <v>300</v>
      </c>
      <c r="O8" s="39">
        <f>Tasks!I2</f>
        <v>3</v>
      </c>
      <c r="P8" s="40">
        <f>$C8 * O8</f>
        <v>300</v>
      </c>
      <c r="Q8" s="41">
        <f>Tasks!J2</f>
        <v>10</v>
      </c>
      <c r="R8" s="38">
        <f>$C8 * Q8</f>
        <v>1000</v>
      </c>
      <c r="S8" s="1"/>
      <c r="T8" s="42">
        <f>SUM(F8,H8,J8,L8,N8,P8,R8)</f>
        <v>3800</v>
      </c>
      <c r="U8" s="1"/>
      <c r="V8" s="1"/>
      <c r="W8" s="1"/>
      <c r="X8" s="1"/>
      <c r="Y8" s="1"/>
      <c r="Z8" s="1"/>
      <c r="AA8" s="1"/>
      <c r="AB8" s="1"/>
    </row>
    <row r="9" spans="1:1024" x14ac:dyDescent="0.25">
      <c r="A9" s="122" t="s">
        <v>17</v>
      </c>
      <c r="B9" s="43" t="s">
        <v>18</v>
      </c>
      <c r="C9" s="44">
        <v>200</v>
      </c>
      <c r="D9" s="43"/>
      <c r="E9" s="45"/>
      <c r="F9" s="46"/>
      <c r="G9" s="47"/>
      <c r="H9" s="48"/>
      <c r="I9" s="45"/>
      <c r="J9" s="46"/>
      <c r="K9" s="47"/>
      <c r="L9" s="48"/>
      <c r="M9" s="45"/>
      <c r="N9" s="46"/>
      <c r="O9" s="47">
        <f>Tasks!I14</f>
        <v>3</v>
      </c>
      <c r="P9" s="48">
        <f>$C9 * O9</f>
        <v>600</v>
      </c>
      <c r="Q9" s="49">
        <f>Tasks!J14</f>
        <v>1</v>
      </c>
      <c r="R9" s="46">
        <f>$C9 * Q9</f>
        <v>200</v>
      </c>
      <c r="S9" s="1"/>
      <c r="T9" s="50">
        <f>SUM(F9,H9,J9,L9,N9,P9,R9)</f>
        <v>800</v>
      </c>
      <c r="U9" s="1"/>
      <c r="V9" s="1"/>
      <c r="W9" s="1"/>
      <c r="X9" s="1"/>
      <c r="Y9" s="1"/>
      <c r="Z9" s="1"/>
      <c r="AA9" s="1"/>
      <c r="AB9" s="1"/>
    </row>
    <row r="10" spans="1:1024" x14ac:dyDescent="0.25">
      <c r="A10" s="122"/>
      <c r="B10" s="51" t="s">
        <v>19</v>
      </c>
      <c r="C10" s="44">
        <v>50</v>
      </c>
      <c r="D10" s="43"/>
      <c r="E10" s="45"/>
      <c r="F10" s="46"/>
      <c r="G10" s="47">
        <f>Tasks!E16</f>
        <v>1</v>
      </c>
      <c r="H10" s="48">
        <f>$C10 * G10</f>
        <v>50</v>
      </c>
      <c r="I10" s="45">
        <f>Tasks!F16</f>
        <v>2</v>
      </c>
      <c r="J10" s="46">
        <f>$C10 * I10</f>
        <v>100</v>
      </c>
      <c r="K10" s="47">
        <f>Tasks!G16</f>
        <v>3</v>
      </c>
      <c r="L10" s="48">
        <f>$C10 * K10</f>
        <v>150</v>
      </c>
      <c r="M10" s="45"/>
      <c r="N10" s="46"/>
      <c r="O10" s="47"/>
      <c r="P10" s="48"/>
      <c r="Q10" s="49">
        <f>Tasks!J16</f>
        <v>3</v>
      </c>
      <c r="R10" s="46">
        <f>$C10 * Q10</f>
        <v>150</v>
      </c>
      <c r="S10" s="1"/>
      <c r="T10" s="50">
        <f>SUM(F10,H10,J10,L10,N10,P10,R10)</f>
        <v>450</v>
      </c>
      <c r="U10" s="1"/>
      <c r="V10" s="1"/>
      <c r="W10" s="1"/>
      <c r="X10" s="1"/>
      <c r="Y10" s="1"/>
      <c r="Z10" s="1"/>
      <c r="AA10" s="1"/>
      <c r="AB10" s="1"/>
    </row>
    <row r="11" spans="1:1024" x14ac:dyDescent="0.25">
      <c r="A11" s="122"/>
      <c r="B11" s="26" t="s">
        <v>20</v>
      </c>
      <c r="C11" s="25">
        <v>100</v>
      </c>
      <c r="D11" s="26"/>
      <c r="E11" s="27"/>
      <c r="F11" s="28"/>
      <c r="G11" s="29"/>
      <c r="H11" s="30"/>
      <c r="I11" s="27"/>
      <c r="J11" s="28"/>
      <c r="K11" s="29">
        <f>Tasks!G13</f>
        <v>2</v>
      </c>
      <c r="L11" s="30">
        <f>$C11 * K11</f>
        <v>200</v>
      </c>
      <c r="M11" s="27"/>
      <c r="N11" s="28"/>
      <c r="O11" s="29"/>
      <c r="P11" s="30"/>
      <c r="Q11" s="31">
        <f>Tasks!J13</f>
        <v>2</v>
      </c>
      <c r="R11" s="28">
        <f>$C11 * Q11</f>
        <v>200</v>
      </c>
      <c r="S11" s="1"/>
      <c r="T11" s="32">
        <f>SUM(F11,H11,J11,L11,N11,P11,R11)</f>
        <v>400</v>
      </c>
      <c r="U11" s="1"/>
      <c r="V11" s="1"/>
      <c r="W11" s="1"/>
      <c r="X11" s="1"/>
      <c r="Y11" s="1"/>
      <c r="Z11" s="1"/>
      <c r="AA11" s="1"/>
      <c r="AB11" s="1"/>
    </row>
    <row r="12" spans="1:1024" x14ac:dyDescent="0.25">
      <c r="A12" s="121" t="s">
        <v>21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"/>
      <c r="V12" s="1"/>
      <c r="W12" s="1"/>
      <c r="X12" s="1"/>
      <c r="Y12" s="1"/>
      <c r="Z12" s="1"/>
      <c r="AA12" s="1"/>
      <c r="AB12" s="1"/>
    </row>
    <row r="13" spans="1:1024" x14ac:dyDescent="0.25">
      <c r="A13" s="52"/>
      <c r="B13" s="34" t="s">
        <v>22</v>
      </c>
      <c r="C13" s="35">
        <v>100</v>
      </c>
      <c r="D13" s="36"/>
      <c r="E13" s="37">
        <f>E8</f>
        <v>5</v>
      </c>
      <c r="F13" s="38">
        <f>$C13 * E13</f>
        <v>500</v>
      </c>
      <c r="G13" s="39">
        <f>G8</f>
        <v>5</v>
      </c>
      <c r="H13" s="40">
        <f>$C13 * G13</f>
        <v>500</v>
      </c>
      <c r="I13" s="37">
        <f>I8</f>
        <v>6</v>
      </c>
      <c r="J13" s="38">
        <f>$C13 * I13</f>
        <v>600</v>
      </c>
      <c r="K13" s="39">
        <f>K8</f>
        <v>6</v>
      </c>
      <c r="L13" s="40">
        <f>$C13 * K13</f>
        <v>600</v>
      </c>
      <c r="M13" s="37">
        <f>M8</f>
        <v>3</v>
      </c>
      <c r="N13" s="38">
        <f>$C13 * M13</f>
        <v>300</v>
      </c>
      <c r="O13" s="39"/>
      <c r="P13" s="40"/>
      <c r="Q13" s="41">
        <f>Q8</f>
        <v>10</v>
      </c>
      <c r="R13" s="38">
        <f t="shared" ref="R13:R18" si="0">$C13 * Q13</f>
        <v>1000</v>
      </c>
      <c r="S13" s="1"/>
      <c r="T13" s="42">
        <f t="shared" ref="T13:T18" si="1">SUM(F13,H13,J13,L13,N13,P13,R13)</f>
        <v>3500</v>
      </c>
      <c r="U13" s="1"/>
      <c r="V13" s="1"/>
      <c r="W13" s="1"/>
      <c r="X13" s="1"/>
      <c r="Y13" s="1"/>
      <c r="Z13" s="1"/>
      <c r="AA13" s="1"/>
      <c r="AB13" s="1"/>
    </row>
    <row r="14" spans="1:1024" x14ac:dyDescent="0.25">
      <c r="A14" s="122" t="s">
        <v>17</v>
      </c>
      <c r="B14" s="51" t="s">
        <v>23</v>
      </c>
      <c r="C14" s="44">
        <v>25</v>
      </c>
      <c r="D14" s="43"/>
      <c r="E14" s="45"/>
      <c r="F14" s="46"/>
      <c r="G14" s="47">
        <f>Tasks!E22</f>
        <v>1</v>
      </c>
      <c r="H14" s="48">
        <f>$C14 * G14</f>
        <v>25</v>
      </c>
      <c r="I14" s="45">
        <f>Tasks!F22</f>
        <v>2</v>
      </c>
      <c r="J14" s="46">
        <f>$C14 * I14</f>
        <v>50</v>
      </c>
      <c r="K14" s="47">
        <f>Tasks!G22</f>
        <v>3</v>
      </c>
      <c r="L14" s="48">
        <f>$C14 * K14</f>
        <v>75</v>
      </c>
      <c r="M14" s="45"/>
      <c r="N14" s="46"/>
      <c r="O14" s="47"/>
      <c r="P14" s="48"/>
      <c r="Q14" s="49">
        <f>Tasks!J22</f>
        <v>3</v>
      </c>
      <c r="R14" s="46">
        <f t="shared" si="0"/>
        <v>75</v>
      </c>
      <c r="S14" s="1"/>
      <c r="T14" s="50">
        <f t="shared" si="1"/>
        <v>225</v>
      </c>
      <c r="U14" s="1"/>
      <c r="V14" s="1"/>
      <c r="W14" s="1"/>
      <c r="X14" s="1"/>
      <c r="Y14" s="1"/>
      <c r="Z14" s="1"/>
      <c r="AA14" s="1"/>
      <c r="AB14" s="1"/>
    </row>
    <row r="15" spans="1:1024" x14ac:dyDescent="0.25">
      <c r="A15" s="122"/>
      <c r="B15" s="43" t="s">
        <v>24</v>
      </c>
      <c r="C15" s="44">
        <v>50</v>
      </c>
      <c r="D15" s="43"/>
      <c r="E15" s="45"/>
      <c r="F15" s="46"/>
      <c r="G15" s="47"/>
      <c r="H15" s="48"/>
      <c r="I15" s="45"/>
      <c r="J15" s="46"/>
      <c r="K15" s="47">
        <f>Tasks!G18</f>
        <v>1</v>
      </c>
      <c r="L15" s="48">
        <f>$C15 * K15</f>
        <v>50</v>
      </c>
      <c r="M15" s="45"/>
      <c r="N15" s="46"/>
      <c r="O15" s="47"/>
      <c r="P15" s="48"/>
      <c r="Q15" s="49">
        <f>Tasks!J18</f>
        <v>1</v>
      </c>
      <c r="R15" s="46">
        <f t="shared" si="0"/>
        <v>50</v>
      </c>
      <c r="S15" s="1"/>
      <c r="T15" s="50">
        <f t="shared" si="1"/>
        <v>100</v>
      </c>
      <c r="U15" s="1"/>
      <c r="V15" s="1"/>
      <c r="W15" s="1"/>
      <c r="X15" s="1"/>
      <c r="Y15" s="1"/>
      <c r="Z15" s="1"/>
      <c r="AA15" s="1"/>
      <c r="AB15" s="1"/>
    </row>
    <row r="16" spans="1:1024" x14ac:dyDescent="0.25">
      <c r="A16" s="122"/>
      <c r="B16" s="43" t="s">
        <v>25</v>
      </c>
      <c r="C16" s="44">
        <v>50</v>
      </c>
      <c r="D16" s="43"/>
      <c r="E16" s="45"/>
      <c r="F16" s="46"/>
      <c r="G16" s="47"/>
      <c r="H16" s="48"/>
      <c r="I16" s="45"/>
      <c r="J16" s="46"/>
      <c r="K16" s="47">
        <f>Tasks!G19+Tasks!G20</f>
        <v>4</v>
      </c>
      <c r="L16" s="48">
        <f>$C16 * K16</f>
        <v>200</v>
      </c>
      <c r="M16" s="45"/>
      <c r="N16" s="46"/>
      <c r="O16" s="47"/>
      <c r="P16" s="48"/>
      <c r="Q16" s="49">
        <f>Tasks!J19+Tasks!J20</f>
        <v>4</v>
      </c>
      <c r="R16" s="46">
        <f t="shared" si="0"/>
        <v>200</v>
      </c>
      <c r="S16" s="1"/>
      <c r="T16" s="50">
        <f t="shared" si="1"/>
        <v>400</v>
      </c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22"/>
      <c r="B17" s="43" t="s">
        <v>26</v>
      </c>
      <c r="C17" s="44">
        <v>50</v>
      </c>
      <c r="D17" s="43"/>
      <c r="E17" s="45"/>
      <c r="F17" s="46"/>
      <c r="G17" s="47"/>
      <c r="H17" s="48"/>
      <c r="I17" s="45"/>
      <c r="J17" s="46"/>
      <c r="K17" s="47"/>
      <c r="L17" s="48"/>
      <c r="M17" s="45">
        <f>Tasks!H17</f>
        <v>3</v>
      </c>
      <c r="N17" s="46">
        <f>$C17 * M17</f>
        <v>150</v>
      </c>
      <c r="O17" s="47"/>
      <c r="P17" s="48"/>
      <c r="Q17" s="49">
        <f>Tasks!J17</f>
        <v>1</v>
      </c>
      <c r="R17" s="46">
        <f t="shared" si="0"/>
        <v>50</v>
      </c>
      <c r="S17" s="1"/>
      <c r="T17" s="50">
        <f t="shared" si="1"/>
        <v>200</v>
      </c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2"/>
      <c r="B18" s="53" t="s">
        <v>27</v>
      </c>
      <c r="C18" s="44">
        <v>50</v>
      </c>
      <c r="D18" s="43"/>
      <c r="E18" s="45"/>
      <c r="F18" s="46"/>
      <c r="G18" s="47"/>
      <c r="H18" s="48"/>
      <c r="I18" s="45"/>
      <c r="J18" s="46"/>
      <c r="K18" s="47"/>
      <c r="L18" s="48"/>
      <c r="M18" s="45">
        <f>Tasks!H17</f>
        <v>3</v>
      </c>
      <c r="N18" s="46">
        <f>$C18 * M18</f>
        <v>150</v>
      </c>
      <c r="O18" s="47"/>
      <c r="P18" s="48"/>
      <c r="Q18" s="49">
        <f>Tasks!J17</f>
        <v>1</v>
      </c>
      <c r="R18" s="46">
        <f t="shared" si="0"/>
        <v>50</v>
      </c>
      <c r="S18" s="1"/>
      <c r="T18" s="50">
        <f t="shared" si="1"/>
        <v>200</v>
      </c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22"/>
      <c r="B19" s="54" t="s">
        <v>28</v>
      </c>
      <c r="C19" s="55">
        <v>0</v>
      </c>
      <c r="D19" s="56"/>
      <c r="E19" s="27"/>
      <c r="F19" s="28"/>
      <c r="G19" s="29"/>
      <c r="H19" s="30"/>
      <c r="I19" s="27"/>
      <c r="J19" s="28"/>
      <c r="K19" s="29"/>
      <c r="L19" s="30"/>
      <c r="M19" s="27"/>
      <c r="N19" s="28"/>
      <c r="O19" s="29"/>
      <c r="P19" s="30"/>
      <c r="Q19" s="31"/>
      <c r="R19" s="28"/>
      <c r="S19" s="1"/>
      <c r="T19" s="32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23" t="s">
        <v>29</v>
      </c>
      <c r="C21" s="123"/>
      <c r="D21" s="123"/>
      <c r="E21" s="58"/>
      <c r="F21" s="19">
        <f>SUM(F5:F19)</f>
        <v>1100</v>
      </c>
      <c r="G21" s="59"/>
      <c r="H21" s="21">
        <f>SUM(H5:H19)</f>
        <v>1200</v>
      </c>
      <c r="I21" s="60"/>
      <c r="J21" s="61">
        <f>SUM(J5:J19)</f>
        <v>1500</v>
      </c>
      <c r="K21" s="59"/>
      <c r="L21" s="21">
        <f>SUM(L5:L19)</f>
        <v>2050</v>
      </c>
      <c r="M21" s="60"/>
      <c r="N21" s="61">
        <f>SUM(N5:N19)</f>
        <v>950</v>
      </c>
      <c r="O21" s="59"/>
      <c r="P21" s="21">
        <f>SUM(P5:P19)</f>
        <v>925</v>
      </c>
      <c r="Q21" s="60"/>
      <c r="R21" s="19">
        <f>SUM(R5:R19)</f>
        <v>3225</v>
      </c>
      <c r="S21" s="1"/>
      <c r="T21" s="23">
        <f>SUM(F21,H21,J21,L21,N21,P21,R21)</f>
        <v>10950</v>
      </c>
      <c r="U21" s="124" t="s">
        <v>30</v>
      </c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25" t="s">
        <v>31</v>
      </c>
      <c r="C22" s="125"/>
      <c r="D22" s="125"/>
      <c r="E22" s="62"/>
      <c r="F22" s="63">
        <f>F21+F25</f>
        <v>1200</v>
      </c>
      <c r="G22" s="64"/>
      <c r="H22" s="65">
        <f>H21+H25</f>
        <v>1300</v>
      </c>
      <c r="I22" s="66"/>
      <c r="J22" s="66">
        <f>J21+J25</f>
        <v>1620</v>
      </c>
      <c r="K22" s="64"/>
      <c r="L22" s="65">
        <f>L21+L25</f>
        <v>2170</v>
      </c>
      <c r="M22" s="66"/>
      <c r="N22" s="66">
        <f>N21+N25</f>
        <v>1010</v>
      </c>
      <c r="O22" s="64"/>
      <c r="P22" s="65">
        <f>P21+P25</f>
        <v>955</v>
      </c>
      <c r="Q22" s="66"/>
      <c r="R22" s="63">
        <f>R21+R25</f>
        <v>3425</v>
      </c>
      <c r="S22" s="1"/>
      <c r="T22" s="50">
        <f>T21+T25</f>
        <v>11680</v>
      </c>
      <c r="U22" s="124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67"/>
      <c r="G23" s="1"/>
      <c r="H23" s="67"/>
      <c r="I23" s="1"/>
      <c r="J23" s="67"/>
      <c r="K23" s="1"/>
      <c r="L23" s="67"/>
      <c r="M23" s="1"/>
      <c r="N23" s="67"/>
      <c r="O23" s="1"/>
      <c r="P23" s="67"/>
      <c r="Q23" s="1"/>
      <c r="R23" s="67"/>
      <c r="S23" s="1"/>
      <c r="T23" s="50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57" t="s">
        <v>17</v>
      </c>
      <c r="C24" s="126"/>
      <c r="D24" s="126"/>
      <c r="E24" s="58"/>
      <c r="F24" s="68"/>
      <c r="G24" s="69"/>
      <c r="H24" s="70"/>
      <c r="I24" s="71"/>
      <c r="J24" s="71"/>
      <c r="K24" s="69"/>
      <c r="L24" s="70"/>
      <c r="M24" s="71"/>
      <c r="N24" s="71"/>
      <c r="O24" s="69"/>
      <c r="P24" s="70"/>
      <c r="Q24" s="71"/>
      <c r="R24" s="68"/>
      <c r="S24" s="1"/>
      <c r="T24" s="50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4" t="s">
        <v>32</v>
      </c>
      <c r="C25" s="127" t="s">
        <v>33</v>
      </c>
      <c r="D25" s="127"/>
      <c r="E25" s="62"/>
      <c r="F25" s="63">
        <f>(E$8 + E$13) * 10</f>
        <v>100</v>
      </c>
      <c r="G25" s="64"/>
      <c r="H25" s="65">
        <f>(G$8 + G$13) * 10</f>
        <v>100</v>
      </c>
      <c r="I25" s="66"/>
      <c r="J25" s="66">
        <f>(I$8 + I$13) * 10</f>
        <v>120</v>
      </c>
      <c r="K25" s="64"/>
      <c r="L25" s="65">
        <f>(K$8 + K$13) * 10</f>
        <v>120</v>
      </c>
      <c r="M25" s="66"/>
      <c r="N25" s="66">
        <f>(M$8 + M$13) * 10</f>
        <v>60</v>
      </c>
      <c r="O25" s="64"/>
      <c r="P25" s="65">
        <f>(O$8 + O$13) * 10</f>
        <v>30</v>
      </c>
      <c r="Q25" s="66"/>
      <c r="R25" s="63">
        <f>(Q$8 + Q$13) * 10</f>
        <v>200</v>
      </c>
      <c r="S25" s="1"/>
      <c r="T25" s="32">
        <f>SUM(F25,H25,J25,L25,N25,P25,R25)</f>
        <v>730</v>
      </c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4" t="s">
        <v>34</v>
      </c>
      <c r="C26" s="128" t="s">
        <v>35</v>
      </c>
      <c r="D26" s="12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72" t="s">
        <v>36</v>
      </c>
      <c r="C28" s="129" t="s">
        <v>37</v>
      </c>
      <c r="D28" s="12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30" t="s">
        <v>38</v>
      </c>
      <c r="C29" s="130"/>
      <c r="D29" s="13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33" t="s">
        <v>39</v>
      </c>
      <c r="C30" s="131">
        <v>-100</v>
      </c>
      <c r="D30" s="13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73" t="s">
        <v>40</v>
      </c>
      <c r="C31" s="132">
        <v>-50</v>
      </c>
      <c r="D31" s="13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73" t="s">
        <v>41</v>
      </c>
      <c r="C32" s="132" t="s">
        <v>42</v>
      </c>
      <c r="D32" s="13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4" t="s">
        <v>43</v>
      </c>
      <c r="C33" s="133" t="s">
        <v>44</v>
      </c>
      <c r="D33" s="1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30" t="s">
        <v>45</v>
      </c>
      <c r="C34" s="130"/>
      <c r="D34" s="13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33" t="s">
        <v>46</v>
      </c>
      <c r="C35" s="131" t="s">
        <v>47</v>
      </c>
      <c r="D35" s="13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73" t="s">
        <v>48</v>
      </c>
      <c r="C36" s="132">
        <v>-50</v>
      </c>
      <c r="D36" s="13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4" t="s">
        <v>49</v>
      </c>
      <c r="C37" s="133" t="s">
        <v>50</v>
      </c>
      <c r="D37" s="13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mergeCells count="21">
    <mergeCell ref="C37:D37"/>
    <mergeCell ref="C32:D32"/>
    <mergeCell ref="C33:D33"/>
    <mergeCell ref="B34:D34"/>
    <mergeCell ref="C35:D35"/>
    <mergeCell ref="C36:D36"/>
    <mergeCell ref="C26:D26"/>
    <mergeCell ref="C28:D28"/>
    <mergeCell ref="B29:D29"/>
    <mergeCell ref="C30:D30"/>
    <mergeCell ref="C31:D31"/>
    <mergeCell ref="B21:D21"/>
    <mergeCell ref="U21:U22"/>
    <mergeCell ref="B22:D22"/>
    <mergeCell ref="C24:D24"/>
    <mergeCell ref="C25:D25"/>
    <mergeCell ref="A4:T4"/>
    <mergeCell ref="A7:T7"/>
    <mergeCell ref="A9:A11"/>
    <mergeCell ref="A12:T12"/>
    <mergeCell ref="A14:A1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zoomScaleNormal="100" workbookViewId="0">
      <selection activeCell="I14" sqref="I14"/>
    </sheetView>
  </sheetViews>
  <sheetFormatPr baseColWidth="10" defaultColWidth="9.140625" defaultRowHeight="18.75" x14ac:dyDescent="0.3"/>
  <cols>
    <col min="1" max="1" width="11.42578125" style="74"/>
    <col min="2" max="2" width="44.7109375" style="12" customWidth="1"/>
    <col min="3" max="10" width="10.7109375" style="74" customWidth="1"/>
    <col min="11" max="1025" width="11.42578125" style="74"/>
  </cols>
  <sheetData>
    <row r="1" spans="1:10" x14ac:dyDescent="0.3">
      <c r="A1" s="75"/>
      <c r="B1" s="11"/>
      <c r="C1" s="76" t="s">
        <v>51</v>
      </c>
      <c r="D1" s="76" t="s">
        <v>52</v>
      </c>
      <c r="E1" s="76" t="s">
        <v>5</v>
      </c>
      <c r="F1" s="76" t="s">
        <v>6</v>
      </c>
      <c r="G1" s="76" t="s">
        <v>53</v>
      </c>
      <c r="H1" s="76" t="s">
        <v>8</v>
      </c>
      <c r="I1" s="76" t="s">
        <v>9</v>
      </c>
      <c r="J1" s="76" t="s">
        <v>54</v>
      </c>
    </row>
    <row r="2" spans="1:10" x14ac:dyDescent="0.3">
      <c r="A2" s="134" t="s">
        <v>55</v>
      </c>
      <c r="B2" s="77" t="s">
        <v>56</v>
      </c>
      <c r="C2" s="78" t="s">
        <v>57</v>
      </c>
      <c r="D2" s="79">
        <v>5</v>
      </c>
      <c r="E2" s="79">
        <v>5</v>
      </c>
      <c r="F2" s="79">
        <v>6</v>
      </c>
      <c r="G2" s="79">
        <v>6</v>
      </c>
      <c r="H2" s="79">
        <v>3</v>
      </c>
      <c r="I2" s="79">
        <v>3</v>
      </c>
      <c r="J2" s="80">
        <v>10</v>
      </c>
    </row>
    <row r="3" spans="1:10" x14ac:dyDescent="0.3">
      <c r="A3" s="134"/>
      <c r="B3" s="81" t="s">
        <v>58</v>
      </c>
      <c r="C3" s="82" t="s">
        <v>59</v>
      </c>
      <c r="D3" s="83">
        <v>0</v>
      </c>
      <c r="E3" s="83">
        <v>3</v>
      </c>
      <c r="F3" s="83">
        <v>3</v>
      </c>
      <c r="G3" s="83">
        <v>3</v>
      </c>
      <c r="H3" s="83">
        <v>0</v>
      </c>
      <c r="I3" s="83">
        <v>3</v>
      </c>
      <c r="J3" s="84">
        <v>5</v>
      </c>
    </row>
    <row r="4" spans="1:10" x14ac:dyDescent="0.3">
      <c r="A4" s="134"/>
      <c r="B4" s="81" t="s">
        <v>60</v>
      </c>
      <c r="C4" s="83" t="s">
        <v>61</v>
      </c>
      <c r="D4" s="83" t="s">
        <v>62</v>
      </c>
      <c r="E4" s="83" t="s">
        <v>62</v>
      </c>
      <c r="F4" s="83" t="s">
        <v>62</v>
      </c>
      <c r="G4" s="83" t="s">
        <v>62</v>
      </c>
      <c r="H4" s="83" t="s">
        <v>63</v>
      </c>
      <c r="I4" s="83" t="s">
        <v>62</v>
      </c>
      <c r="J4" s="84" t="s">
        <v>62</v>
      </c>
    </row>
    <row r="5" spans="1:10" x14ac:dyDescent="0.3">
      <c r="A5" s="134"/>
      <c r="B5" s="81" t="s">
        <v>64</v>
      </c>
      <c r="C5" s="83" t="s">
        <v>61</v>
      </c>
      <c r="D5" s="83" t="s">
        <v>63</v>
      </c>
      <c r="E5" s="83" t="s">
        <v>62</v>
      </c>
      <c r="F5" s="83" t="s">
        <v>62</v>
      </c>
      <c r="G5" s="83" t="s">
        <v>62</v>
      </c>
      <c r="H5" s="83" t="s">
        <v>63</v>
      </c>
      <c r="I5" s="83" t="s">
        <v>63</v>
      </c>
      <c r="J5" s="84" t="s">
        <v>62</v>
      </c>
    </row>
    <row r="6" spans="1:10" x14ac:dyDescent="0.3">
      <c r="A6" s="134"/>
      <c r="B6" s="85" t="s">
        <v>65</v>
      </c>
      <c r="C6" s="83" t="s">
        <v>61</v>
      </c>
      <c r="D6" s="86" t="s">
        <v>63</v>
      </c>
      <c r="E6" s="86" t="s">
        <v>63</v>
      </c>
      <c r="F6" s="86" t="s">
        <v>63</v>
      </c>
      <c r="G6" s="86" t="s">
        <v>63</v>
      </c>
      <c r="H6" s="86" t="s">
        <v>63</v>
      </c>
      <c r="I6" s="86" t="s">
        <v>63</v>
      </c>
      <c r="J6" s="87" t="s">
        <v>62</v>
      </c>
    </row>
    <row r="7" spans="1:10" ht="19.5" customHeight="1" x14ac:dyDescent="0.3">
      <c r="A7" s="134" t="s">
        <v>66</v>
      </c>
      <c r="B7" s="77" t="s">
        <v>67</v>
      </c>
      <c r="C7" s="79" t="s">
        <v>57</v>
      </c>
      <c r="D7" s="79">
        <v>2</v>
      </c>
      <c r="E7" s="79">
        <v>3</v>
      </c>
      <c r="F7" s="79">
        <v>4</v>
      </c>
      <c r="G7" s="79">
        <v>5</v>
      </c>
      <c r="H7" s="79">
        <v>2</v>
      </c>
      <c r="I7" s="79">
        <v>1</v>
      </c>
      <c r="J7" s="80">
        <v>8</v>
      </c>
    </row>
    <row r="8" spans="1:10" ht="64.5" customHeight="1" x14ac:dyDescent="0.25">
      <c r="A8" s="134"/>
      <c r="B8" s="88" t="s">
        <v>68</v>
      </c>
      <c r="C8" s="89" t="s">
        <v>57</v>
      </c>
      <c r="D8" s="89" t="s">
        <v>69</v>
      </c>
      <c r="E8" s="89" t="s">
        <v>69</v>
      </c>
      <c r="F8" s="90" t="s">
        <v>70</v>
      </c>
      <c r="G8" s="89" t="s">
        <v>69</v>
      </c>
      <c r="H8" s="89" t="s">
        <v>69</v>
      </c>
      <c r="I8" s="89" t="s">
        <v>69</v>
      </c>
      <c r="J8" s="91" t="s">
        <v>70</v>
      </c>
    </row>
    <row r="9" spans="1:10" x14ac:dyDescent="0.3">
      <c r="A9" s="134"/>
      <c r="B9" s="85" t="s">
        <v>71</v>
      </c>
      <c r="C9" s="86" t="s">
        <v>59</v>
      </c>
      <c r="D9" s="86">
        <v>0</v>
      </c>
      <c r="E9" s="86">
        <v>1</v>
      </c>
      <c r="F9" s="86">
        <v>2</v>
      </c>
      <c r="G9" s="86">
        <v>2</v>
      </c>
      <c r="H9" s="86">
        <v>0</v>
      </c>
      <c r="I9" s="86">
        <v>0</v>
      </c>
      <c r="J9" s="87">
        <v>3</v>
      </c>
    </row>
    <row r="10" spans="1:10" x14ac:dyDescent="0.3">
      <c r="A10" s="135" t="s">
        <v>72</v>
      </c>
      <c r="B10" s="77" t="s">
        <v>73</v>
      </c>
      <c r="C10" s="79" t="s">
        <v>59</v>
      </c>
      <c r="D10" s="79">
        <v>0</v>
      </c>
      <c r="E10" s="79">
        <v>2</v>
      </c>
      <c r="F10" s="79">
        <v>2</v>
      </c>
      <c r="G10" s="79">
        <v>0</v>
      </c>
      <c r="H10" s="79">
        <v>0</v>
      </c>
      <c r="I10" s="79"/>
      <c r="J10" s="80">
        <v>2</v>
      </c>
    </row>
    <row r="11" spans="1:10" x14ac:dyDescent="0.3">
      <c r="A11" s="135"/>
      <c r="B11" s="85" t="s">
        <v>74</v>
      </c>
      <c r="C11" s="86" t="s">
        <v>59</v>
      </c>
      <c r="D11" s="86">
        <v>0</v>
      </c>
      <c r="E11" s="86">
        <v>2</v>
      </c>
      <c r="F11" s="86">
        <v>0</v>
      </c>
      <c r="G11" s="86">
        <v>1</v>
      </c>
      <c r="H11" s="86">
        <v>0</v>
      </c>
      <c r="I11" s="86">
        <v>0</v>
      </c>
      <c r="J11" s="87">
        <v>2</v>
      </c>
    </row>
    <row r="12" spans="1:10" x14ac:dyDescent="0.3">
      <c r="C12" s="75"/>
      <c r="D12" s="75"/>
      <c r="E12" s="75"/>
      <c r="F12" s="75"/>
      <c r="G12" s="75"/>
      <c r="H12" s="75"/>
      <c r="I12" s="75"/>
      <c r="J12" s="75"/>
    </row>
    <row r="13" spans="1:10" ht="18.75" customHeight="1" x14ac:dyDescent="0.3">
      <c r="A13" s="136" t="s">
        <v>75</v>
      </c>
      <c r="B13" s="77" t="s">
        <v>76</v>
      </c>
      <c r="C13" s="79" t="s">
        <v>57</v>
      </c>
      <c r="D13" s="79">
        <v>0</v>
      </c>
      <c r="E13" s="79">
        <v>0</v>
      </c>
      <c r="F13" s="79">
        <v>0</v>
      </c>
      <c r="G13" s="79">
        <v>2</v>
      </c>
      <c r="H13" s="79">
        <v>0</v>
      </c>
      <c r="I13" s="79">
        <v>0</v>
      </c>
      <c r="J13" s="80">
        <v>2</v>
      </c>
    </row>
    <row r="14" spans="1:10" x14ac:dyDescent="0.3">
      <c r="A14" s="136"/>
      <c r="B14" s="81" t="s">
        <v>77</v>
      </c>
      <c r="C14" s="83" t="s">
        <v>57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83">
        <v>3</v>
      </c>
      <c r="J14" s="84">
        <v>1</v>
      </c>
    </row>
    <row r="15" spans="1:10" x14ac:dyDescent="0.3">
      <c r="A15" s="136"/>
      <c r="B15" s="81" t="s">
        <v>78</v>
      </c>
      <c r="C15" s="83" t="s">
        <v>61</v>
      </c>
      <c r="D15" s="83"/>
      <c r="E15" s="83"/>
      <c r="F15" s="83"/>
      <c r="G15" s="83"/>
      <c r="H15" s="83"/>
      <c r="I15" s="83" t="s">
        <v>62</v>
      </c>
      <c r="J15" s="83" t="s">
        <v>62</v>
      </c>
    </row>
    <row r="16" spans="1:10" x14ac:dyDescent="0.3">
      <c r="A16" s="136"/>
      <c r="B16" s="118" t="s">
        <v>79</v>
      </c>
      <c r="C16" s="119" t="s">
        <v>80</v>
      </c>
      <c r="D16" s="119">
        <v>0</v>
      </c>
      <c r="E16" s="119">
        <v>1</v>
      </c>
      <c r="F16" s="119">
        <v>2</v>
      </c>
      <c r="G16" s="119">
        <v>3</v>
      </c>
      <c r="H16" s="119"/>
      <c r="I16" s="119"/>
      <c r="J16" s="120">
        <v>3</v>
      </c>
    </row>
    <row r="17" spans="1:10" x14ac:dyDescent="0.3">
      <c r="A17" s="137" t="s">
        <v>81</v>
      </c>
      <c r="B17" s="12" t="s">
        <v>82</v>
      </c>
      <c r="C17" s="75" t="s">
        <v>57</v>
      </c>
      <c r="D17" s="75">
        <v>0</v>
      </c>
      <c r="E17" s="75">
        <v>0</v>
      </c>
      <c r="F17" s="75">
        <v>0</v>
      </c>
      <c r="G17" s="75">
        <v>0</v>
      </c>
      <c r="H17" s="75">
        <v>3</v>
      </c>
      <c r="I17" s="75">
        <v>0</v>
      </c>
      <c r="J17" s="75">
        <v>1</v>
      </c>
    </row>
    <row r="18" spans="1:10" x14ac:dyDescent="0.3">
      <c r="A18" s="137"/>
      <c r="B18" s="12" t="s">
        <v>83</v>
      </c>
      <c r="C18" s="75" t="s">
        <v>57</v>
      </c>
      <c r="D18" s="75">
        <v>0</v>
      </c>
      <c r="E18" s="75">
        <v>0</v>
      </c>
      <c r="F18" s="75">
        <v>0</v>
      </c>
      <c r="G18" s="75">
        <v>1</v>
      </c>
      <c r="H18" s="75">
        <v>0</v>
      </c>
      <c r="I18" s="75">
        <v>0</v>
      </c>
      <c r="J18" s="75">
        <v>1</v>
      </c>
    </row>
    <row r="19" spans="1:10" x14ac:dyDescent="0.3">
      <c r="A19" s="137"/>
      <c r="B19" s="12" t="s">
        <v>84</v>
      </c>
      <c r="C19" s="75" t="s">
        <v>57</v>
      </c>
      <c r="D19" s="75">
        <v>0</v>
      </c>
      <c r="E19" s="75">
        <v>0</v>
      </c>
      <c r="F19" s="75">
        <v>0</v>
      </c>
      <c r="G19" s="75">
        <v>2</v>
      </c>
      <c r="H19" s="75">
        <v>0</v>
      </c>
      <c r="I19" s="75">
        <v>0</v>
      </c>
      <c r="J19" s="75">
        <v>2</v>
      </c>
    </row>
    <row r="20" spans="1:10" x14ac:dyDescent="0.3">
      <c r="A20" s="137"/>
      <c r="B20" s="12" t="s">
        <v>85</v>
      </c>
      <c r="C20" s="75" t="s">
        <v>57</v>
      </c>
      <c r="D20" s="75">
        <v>0</v>
      </c>
      <c r="E20" s="75">
        <v>0</v>
      </c>
      <c r="F20" s="75">
        <v>0</v>
      </c>
      <c r="G20" s="75">
        <v>2</v>
      </c>
      <c r="H20" s="75">
        <v>0</v>
      </c>
      <c r="I20" s="75">
        <v>0</v>
      </c>
      <c r="J20" s="75">
        <v>2</v>
      </c>
    </row>
    <row r="21" spans="1:10" x14ac:dyDescent="0.3">
      <c r="A21" s="137"/>
      <c r="B21" s="12" t="s">
        <v>86</v>
      </c>
      <c r="C21" s="75" t="s">
        <v>57</v>
      </c>
      <c r="D21" s="75">
        <v>0</v>
      </c>
      <c r="E21" s="75">
        <v>0</v>
      </c>
      <c r="F21" s="75">
        <v>1</v>
      </c>
      <c r="G21" s="75">
        <v>0</v>
      </c>
      <c r="H21" s="75">
        <v>0</v>
      </c>
      <c r="I21" s="75">
        <v>0</v>
      </c>
      <c r="J21" s="75">
        <v>0</v>
      </c>
    </row>
    <row r="22" spans="1:10" x14ac:dyDescent="0.3">
      <c r="A22" s="137"/>
      <c r="B22" s="116" t="s">
        <v>87</v>
      </c>
      <c r="C22" s="117" t="s">
        <v>80</v>
      </c>
      <c r="D22" s="117">
        <v>0</v>
      </c>
      <c r="E22" s="117">
        <v>1</v>
      </c>
      <c r="F22" s="117">
        <v>2</v>
      </c>
      <c r="G22" s="117">
        <v>3</v>
      </c>
      <c r="H22" s="117"/>
      <c r="I22" s="117"/>
      <c r="J22" s="117">
        <v>3</v>
      </c>
    </row>
    <row r="23" spans="1:10" x14ac:dyDescent="0.3">
      <c r="A23" s="137"/>
      <c r="B23" s="12" t="s">
        <v>88</v>
      </c>
      <c r="C23" s="83" t="s">
        <v>61</v>
      </c>
      <c r="D23" s="75"/>
      <c r="E23" s="75"/>
      <c r="F23" s="75"/>
      <c r="G23" s="75"/>
      <c r="H23" s="75"/>
      <c r="I23" s="75" t="s">
        <v>62</v>
      </c>
      <c r="J23" s="75" t="s">
        <v>62</v>
      </c>
    </row>
    <row r="24" spans="1:10" x14ac:dyDescent="0.3">
      <c r="A24" s="137"/>
      <c r="B24" s="12" t="s">
        <v>89</v>
      </c>
      <c r="C24" s="83" t="s">
        <v>61</v>
      </c>
      <c r="D24" s="75"/>
      <c r="E24" s="75"/>
      <c r="F24" s="75"/>
      <c r="G24" s="75"/>
      <c r="H24" s="75"/>
      <c r="I24" s="75" t="s">
        <v>62</v>
      </c>
      <c r="J24" s="75" t="s">
        <v>62</v>
      </c>
    </row>
    <row r="25" spans="1:10" x14ac:dyDescent="0.3">
      <c r="A25" s="137"/>
      <c r="B25" s="12" t="s">
        <v>90</v>
      </c>
      <c r="C25" s="83" t="s">
        <v>61</v>
      </c>
      <c r="D25" s="75"/>
      <c r="E25" s="75"/>
      <c r="F25" s="75"/>
      <c r="G25" s="75"/>
      <c r="H25" s="75"/>
      <c r="I25" s="75" t="s">
        <v>63</v>
      </c>
      <c r="J25" s="75" t="s">
        <v>63</v>
      </c>
    </row>
    <row r="26" spans="1:10" x14ac:dyDescent="0.3">
      <c r="C26" s="75"/>
      <c r="D26" s="75"/>
      <c r="E26" s="75"/>
      <c r="F26" s="75"/>
      <c r="G26" s="75"/>
      <c r="H26" s="75"/>
      <c r="I26" s="75"/>
      <c r="J26" s="75"/>
    </row>
    <row r="27" spans="1:10" x14ac:dyDescent="0.3">
      <c r="B27" s="12" t="s">
        <v>91</v>
      </c>
      <c r="C27" s="75" t="s">
        <v>57</v>
      </c>
      <c r="D27" s="75" t="s">
        <v>92</v>
      </c>
      <c r="E27" s="75" t="s">
        <v>93</v>
      </c>
      <c r="F27" s="75" t="s">
        <v>94</v>
      </c>
      <c r="G27" s="75" t="s">
        <v>94</v>
      </c>
      <c r="H27" s="75" t="s">
        <v>95</v>
      </c>
      <c r="I27" s="75" t="s">
        <v>95</v>
      </c>
      <c r="J27" s="75" t="s">
        <v>96</v>
      </c>
    </row>
  </sheetData>
  <mergeCells count="5">
    <mergeCell ref="A2:A6"/>
    <mergeCell ref="A7:A9"/>
    <mergeCell ref="A10:A11"/>
    <mergeCell ref="A13:A16"/>
    <mergeCell ref="A17:A2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zoomScaleNormal="100" workbookViewId="0">
      <selection activeCell="K34" sqref="K34"/>
    </sheetView>
  </sheetViews>
  <sheetFormatPr baseColWidth="10" defaultColWidth="9.140625" defaultRowHeight="18.75" x14ac:dyDescent="0.3"/>
  <cols>
    <col min="1" max="1" width="11.42578125" style="74"/>
    <col min="2" max="2" width="9.7109375" style="12" customWidth="1"/>
    <col min="3" max="3" width="31.85546875" style="74" customWidth="1"/>
    <col min="4" max="4" width="18.28515625" style="74" customWidth="1"/>
    <col min="5" max="10" width="10.7109375" style="74" customWidth="1"/>
    <col min="11" max="1025" width="11.42578125" style="74"/>
  </cols>
  <sheetData>
    <row r="1" spans="1:11" ht="15.75" x14ac:dyDescent="0.25">
      <c r="A1"/>
      <c r="B1"/>
      <c r="C1"/>
      <c r="D1"/>
      <c r="E1"/>
      <c r="F1"/>
      <c r="G1"/>
      <c r="H1"/>
      <c r="I1"/>
      <c r="J1"/>
    </row>
    <row r="2" spans="1:11" ht="15.75" x14ac:dyDescent="0.25">
      <c r="A2"/>
      <c r="B2"/>
      <c r="C2"/>
      <c r="D2"/>
      <c r="E2"/>
      <c r="F2"/>
      <c r="G2"/>
      <c r="H2"/>
      <c r="I2"/>
      <c r="J2"/>
    </row>
    <row r="3" spans="1:11" ht="15.75" x14ac:dyDescent="0.25">
      <c r="A3"/>
      <c r="B3"/>
      <c r="C3" s="93" t="s">
        <v>97</v>
      </c>
      <c r="D3" s="94" t="s">
        <v>98</v>
      </c>
      <c r="E3" s="139" t="s">
        <v>99</v>
      </c>
      <c r="F3" s="139"/>
      <c r="G3" s="139"/>
      <c r="H3" s="139"/>
      <c r="I3" s="139"/>
      <c r="J3" s="139"/>
      <c r="K3" s="139"/>
    </row>
    <row r="4" spans="1:11" ht="15.75" x14ac:dyDescent="0.25">
      <c r="A4"/>
      <c r="B4"/>
      <c r="C4"/>
      <c r="D4"/>
      <c r="E4"/>
      <c r="F4"/>
      <c r="G4"/>
      <c r="H4"/>
      <c r="I4"/>
      <c r="J4"/>
    </row>
    <row r="5" spans="1:11" x14ac:dyDescent="0.3">
      <c r="A5"/>
      <c r="B5" s="75"/>
      <c r="C5" s="11"/>
      <c r="D5"/>
      <c r="E5" s="95" t="s">
        <v>52</v>
      </c>
      <c r="F5" s="95" t="s">
        <v>5</v>
      </c>
      <c r="G5" s="95" t="s">
        <v>6</v>
      </c>
      <c r="H5" s="95" t="s">
        <v>53</v>
      </c>
      <c r="I5" s="95" t="s">
        <v>8</v>
      </c>
      <c r="J5" s="95" t="s">
        <v>9</v>
      </c>
      <c r="K5" s="95" t="s">
        <v>54</v>
      </c>
    </row>
    <row r="6" spans="1:11" x14ac:dyDescent="0.3">
      <c r="A6"/>
      <c r="B6" s="138" t="s">
        <v>55</v>
      </c>
      <c r="C6" s="96" t="s">
        <v>56</v>
      </c>
      <c r="D6" s="97" t="s">
        <v>57</v>
      </c>
      <c r="E6" s="98">
        <v>5</v>
      </c>
      <c r="F6" s="98">
        <v>5</v>
      </c>
      <c r="G6" s="98">
        <v>6</v>
      </c>
      <c r="H6" s="98">
        <v>6</v>
      </c>
      <c r="I6" s="98">
        <v>3</v>
      </c>
      <c r="J6" s="98">
        <v>3</v>
      </c>
      <c r="K6" s="98">
        <v>10</v>
      </c>
    </row>
    <row r="7" spans="1:11" ht="19.5" customHeight="1" x14ac:dyDescent="0.3">
      <c r="A7"/>
      <c r="B7" s="138"/>
      <c r="C7" s="96" t="s">
        <v>100</v>
      </c>
      <c r="D7" s="97" t="s">
        <v>59</v>
      </c>
      <c r="E7" s="98"/>
      <c r="F7" s="98">
        <v>3</v>
      </c>
      <c r="G7" s="98">
        <v>3</v>
      </c>
      <c r="H7" s="98">
        <v>3</v>
      </c>
      <c r="I7" s="98"/>
      <c r="J7" s="98">
        <v>3</v>
      </c>
      <c r="K7" s="98">
        <v>5</v>
      </c>
    </row>
    <row r="8" spans="1:11" x14ac:dyDescent="0.3">
      <c r="A8"/>
      <c r="B8" s="92"/>
      <c r="C8" s="81"/>
      <c r="D8" s="83"/>
      <c r="E8" s="83"/>
      <c r="F8" s="83"/>
      <c r="G8" s="83"/>
      <c r="H8" s="83"/>
      <c r="I8" s="83"/>
      <c r="J8" s="83"/>
      <c r="K8" s="83"/>
    </row>
    <row r="9" spans="1:11" ht="17.45" customHeight="1" x14ac:dyDescent="0.3">
      <c r="A9"/>
      <c r="B9" s="140" t="s">
        <v>101</v>
      </c>
      <c r="C9" s="96" t="s">
        <v>67</v>
      </c>
      <c r="D9" s="98" t="s">
        <v>57</v>
      </c>
      <c r="E9" s="98">
        <v>2</v>
      </c>
      <c r="F9" s="98">
        <v>3</v>
      </c>
      <c r="G9" s="98">
        <v>4</v>
      </c>
      <c r="H9" s="98">
        <v>5</v>
      </c>
      <c r="I9" s="98">
        <v>2</v>
      </c>
      <c r="J9" s="98">
        <v>1</v>
      </c>
      <c r="K9" s="98">
        <v>8</v>
      </c>
    </row>
    <row r="10" spans="1:11" ht="18.75" customHeight="1" x14ac:dyDescent="0.3">
      <c r="A10"/>
      <c r="B10" s="140"/>
      <c r="C10" s="96" t="s">
        <v>71</v>
      </c>
      <c r="D10" s="98" t="s">
        <v>59</v>
      </c>
      <c r="E10" s="98"/>
      <c r="F10" s="98">
        <v>1</v>
      </c>
      <c r="G10" s="98">
        <v>2</v>
      </c>
      <c r="H10" s="98">
        <v>2</v>
      </c>
      <c r="I10" s="98"/>
      <c r="J10" s="98"/>
      <c r="K10" s="98">
        <v>3</v>
      </c>
    </row>
    <row r="11" spans="1:11" ht="18.75" customHeight="1" x14ac:dyDescent="0.3">
      <c r="A11"/>
      <c r="B11" s="92"/>
      <c r="C11" s="81"/>
      <c r="D11" s="83"/>
      <c r="E11" s="83"/>
      <c r="F11" s="83"/>
      <c r="G11" s="83"/>
      <c r="H11" s="83"/>
      <c r="I11" s="83"/>
      <c r="J11" s="83"/>
      <c r="K11" s="83"/>
    </row>
    <row r="12" spans="1:11" x14ac:dyDescent="0.3">
      <c r="A12"/>
      <c r="B12" s="141" t="s">
        <v>72</v>
      </c>
      <c r="C12" s="96" t="s">
        <v>73</v>
      </c>
      <c r="D12" s="98" t="s">
        <v>59</v>
      </c>
      <c r="E12" s="98"/>
      <c r="F12" s="98">
        <v>2</v>
      </c>
      <c r="G12" s="98">
        <v>2</v>
      </c>
      <c r="H12" s="98"/>
      <c r="I12" s="98"/>
      <c r="J12" s="98"/>
      <c r="K12" s="98">
        <v>2</v>
      </c>
    </row>
    <row r="13" spans="1:11" x14ac:dyDescent="0.3">
      <c r="A13"/>
      <c r="B13" s="141"/>
      <c r="C13" s="96" t="s">
        <v>74</v>
      </c>
      <c r="D13" s="98" t="s">
        <v>59</v>
      </c>
      <c r="E13" s="98"/>
      <c r="F13" s="98">
        <v>2</v>
      </c>
      <c r="G13" s="98"/>
      <c r="H13" s="98">
        <v>1</v>
      </c>
      <c r="I13" s="98"/>
      <c r="J13" s="98"/>
      <c r="K13" s="98">
        <v>2</v>
      </c>
    </row>
    <row r="14" spans="1:11" s="74" customFormat="1" x14ac:dyDescent="0.3">
      <c r="A14"/>
      <c r="C14" s="12"/>
      <c r="D14" s="75"/>
      <c r="E14" s="75"/>
      <c r="F14" s="75"/>
      <c r="G14" s="75"/>
      <c r="H14" s="75"/>
      <c r="I14" s="75"/>
      <c r="J14" s="75"/>
      <c r="K14" s="75"/>
    </row>
    <row r="15" spans="1:11" ht="17.45" customHeight="1" x14ac:dyDescent="0.3">
      <c r="A15"/>
      <c r="B15" s="140" t="s">
        <v>75</v>
      </c>
      <c r="C15" s="96" t="s">
        <v>76</v>
      </c>
      <c r="D15" s="98" t="s">
        <v>57</v>
      </c>
      <c r="E15" s="98"/>
      <c r="F15" s="98"/>
      <c r="G15" s="98"/>
      <c r="H15" s="98">
        <v>2</v>
      </c>
      <c r="I15" s="98"/>
      <c r="J15" s="98"/>
      <c r="K15" s="98">
        <v>2</v>
      </c>
    </row>
    <row r="16" spans="1:11" x14ac:dyDescent="0.3">
      <c r="A16"/>
      <c r="B16" s="140"/>
      <c r="C16" s="96" t="s">
        <v>77</v>
      </c>
      <c r="D16" s="98" t="s">
        <v>57</v>
      </c>
      <c r="E16" s="98"/>
      <c r="F16" s="98"/>
      <c r="G16" s="98"/>
      <c r="H16" s="98"/>
      <c r="I16" s="98"/>
      <c r="J16" s="98">
        <v>3</v>
      </c>
      <c r="K16" s="98">
        <v>1</v>
      </c>
    </row>
    <row r="17" spans="1:11" x14ac:dyDescent="0.3">
      <c r="A17"/>
      <c r="B17" s="140"/>
      <c r="C17" s="118" t="s">
        <v>79</v>
      </c>
      <c r="D17" s="119" t="s">
        <v>80</v>
      </c>
      <c r="E17" s="119">
        <v>0</v>
      </c>
      <c r="F17" s="119">
        <v>1</v>
      </c>
      <c r="G17" s="119">
        <v>2</v>
      </c>
      <c r="H17" s="119">
        <v>3</v>
      </c>
      <c r="I17" s="119"/>
      <c r="J17" s="119"/>
      <c r="K17" s="120">
        <v>3</v>
      </c>
    </row>
    <row r="18" spans="1:11" x14ac:dyDescent="0.3">
      <c r="A18"/>
      <c r="B18" s="100"/>
      <c r="C18" s="81"/>
      <c r="D18" s="83"/>
      <c r="E18" s="83"/>
      <c r="F18" s="83"/>
      <c r="G18" s="83"/>
      <c r="H18" s="83"/>
      <c r="I18" s="83"/>
      <c r="J18" s="83"/>
      <c r="K18" s="83"/>
    </row>
    <row r="19" spans="1:11" x14ac:dyDescent="0.3">
      <c r="A19"/>
      <c r="B19" s="138" t="s">
        <v>81</v>
      </c>
      <c r="C19" s="96" t="s">
        <v>82</v>
      </c>
      <c r="D19" s="98" t="s">
        <v>57</v>
      </c>
      <c r="E19" s="98"/>
      <c r="F19" s="98"/>
      <c r="G19" s="98"/>
      <c r="H19" s="98"/>
      <c r="I19" s="98">
        <v>3</v>
      </c>
      <c r="J19" s="98"/>
      <c r="K19" s="98">
        <v>1</v>
      </c>
    </row>
    <row r="20" spans="1:11" x14ac:dyDescent="0.3">
      <c r="A20"/>
      <c r="B20" s="138"/>
      <c r="C20" s="96" t="s">
        <v>83</v>
      </c>
      <c r="D20" s="98" t="s">
        <v>57</v>
      </c>
      <c r="E20" s="98"/>
      <c r="F20" s="98"/>
      <c r="G20" s="98"/>
      <c r="H20" s="98">
        <v>1</v>
      </c>
      <c r="I20" s="98"/>
      <c r="J20" s="98"/>
      <c r="K20" s="98">
        <v>1</v>
      </c>
    </row>
    <row r="21" spans="1:11" x14ac:dyDescent="0.3">
      <c r="A21"/>
      <c r="B21" s="138"/>
      <c r="C21" s="96" t="s">
        <v>84</v>
      </c>
      <c r="D21" s="98" t="s">
        <v>57</v>
      </c>
      <c r="E21" s="98"/>
      <c r="F21" s="98"/>
      <c r="G21" s="98"/>
      <c r="H21" s="98">
        <v>2</v>
      </c>
      <c r="I21" s="98"/>
      <c r="J21" s="98"/>
      <c r="K21" s="98">
        <v>2</v>
      </c>
    </row>
    <row r="22" spans="1:11" x14ac:dyDescent="0.3">
      <c r="A22"/>
      <c r="B22" s="138"/>
      <c r="C22" s="96" t="s">
        <v>85</v>
      </c>
      <c r="D22" s="98" t="s">
        <v>57</v>
      </c>
      <c r="E22" s="98"/>
      <c r="F22" s="98"/>
      <c r="G22" s="98"/>
      <c r="H22" s="98">
        <v>2</v>
      </c>
      <c r="I22" s="98"/>
      <c r="J22" s="98"/>
      <c r="K22" s="98">
        <v>2</v>
      </c>
    </row>
    <row r="23" spans="1:11" x14ac:dyDescent="0.3">
      <c r="A23"/>
      <c r="B23" s="138"/>
      <c r="C23" s="96" t="s">
        <v>86</v>
      </c>
      <c r="D23" s="98" t="s">
        <v>57</v>
      </c>
      <c r="E23" s="98"/>
      <c r="F23" s="98"/>
      <c r="G23" s="98">
        <v>1</v>
      </c>
      <c r="H23" s="98"/>
      <c r="I23" s="98"/>
      <c r="J23" s="98"/>
      <c r="K23" s="98"/>
    </row>
    <row r="24" spans="1:11" x14ac:dyDescent="0.3">
      <c r="A24"/>
      <c r="B24" s="138"/>
      <c r="C24" s="116" t="s">
        <v>87</v>
      </c>
      <c r="D24" s="117" t="s">
        <v>80</v>
      </c>
      <c r="E24" s="117">
        <v>0</v>
      </c>
      <c r="F24" s="117">
        <v>1</v>
      </c>
      <c r="G24" s="117">
        <v>2</v>
      </c>
      <c r="H24" s="117">
        <v>3</v>
      </c>
      <c r="I24" s="117"/>
      <c r="J24" s="117"/>
      <c r="K24" s="117">
        <v>3</v>
      </c>
    </row>
    <row r="25" spans="1:11" s="74" customFormat="1" x14ac:dyDescent="0.3">
      <c r="C25" s="12"/>
      <c r="D25" s="75"/>
      <c r="E25" s="75"/>
      <c r="F25" s="75"/>
      <c r="G25" s="75"/>
      <c r="H25" s="75"/>
      <c r="I25" s="75"/>
      <c r="J25" s="75"/>
      <c r="K25" s="75"/>
    </row>
    <row r="26" spans="1:11" s="74" customFormat="1" x14ac:dyDescent="0.3">
      <c r="C26" s="96" t="s">
        <v>91</v>
      </c>
      <c r="D26" s="98" t="s">
        <v>57</v>
      </c>
      <c r="E26" s="98" t="s">
        <v>92</v>
      </c>
      <c r="F26" s="98" t="s">
        <v>93</v>
      </c>
      <c r="G26" s="98" t="s">
        <v>94</v>
      </c>
      <c r="H26" s="98" t="s">
        <v>94</v>
      </c>
      <c r="I26" s="98" t="s">
        <v>95</v>
      </c>
      <c r="J26" s="98" t="s">
        <v>95</v>
      </c>
      <c r="K26" s="98" t="s">
        <v>96</v>
      </c>
    </row>
  </sheetData>
  <mergeCells count="6">
    <mergeCell ref="B19:B24"/>
    <mergeCell ref="E3:K3"/>
    <mergeCell ref="B6:B7"/>
    <mergeCell ref="B9:B10"/>
    <mergeCell ref="B12:B13"/>
    <mergeCell ref="B15:B1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16"/>
  <sheetViews>
    <sheetView zoomScaleNormal="100" workbookViewId="0">
      <selection activeCell="C30" sqref="C30"/>
    </sheetView>
  </sheetViews>
  <sheetFormatPr baseColWidth="10" defaultColWidth="9.140625" defaultRowHeight="18.75" x14ac:dyDescent="0.3"/>
  <cols>
    <col min="1" max="1" width="11.42578125" style="74"/>
    <col min="2" max="2" width="9.7109375" style="12" customWidth="1"/>
    <col min="3" max="3" width="31.85546875" style="74" customWidth="1"/>
    <col min="4" max="9" width="10.7109375" style="74" customWidth="1"/>
    <col min="10" max="1023" width="11.42578125" style="74"/>
    <col min="1024" max="1025" width="11.5703125"/>
  </cols>
  <sheetData>
    <row r="1" spans="1:11" ht="15.75" x14ac:dyDescent="0.25">
      <c r="A1"/>
      <c r="B1"/>
      <c r="C1"/>
      <c r="D1"/>
      <c r="E1"/>
      <c r="F1"/>
      <c r="G1"/>
      <c r="H1"/>
      <c r="I1"/>
    </row>
    <row r="2" spans="1:11" ht="15.75" x14ac:dyDescent="0.25">
      <c r="A2"/>
      <c r="B2"/>
      <c r="C2"/>
      <c r="D2"/>
      <c r="E2"/>
      <c r="F2"/>
      <c r="G2"/>
      <c r="H2"/>
      <c r="I2"/>
    </row>
    <row r="3" spans="1:11" ht="15.75" x14ac:dyDescent="0.25">
      <c r="A3"/>
      <c r="B3"/>
      <c r="C3" s="93" t="s">
        <v>102</v>
      </c>
      <c r="D3" s="139" t="s">
        <v>103</v>
      </c>
      <c r="E3" s="139"/>
      <c r="F3" s="139"/>
      <c r="G3" s="139"/>
      <c r="H3" s="139"/>
      <c r="I3" s="139"/>
      <c r="J3" s="139"/>
    </row>
    <row r="4" spans="1:11" ht="15.75" x14ac:dyDescent="0.25">
      <c r="A4"/>
      <c r="B4"/>
      <c r="C4"/>
      <c r="D4"/>
      <c r="E4"/>
      <c r="F4"/>
      <c r="G4"/>
      <c r="H4"/>
      <c r="I4"/>
    </row>
    <row r="5" spans="1:11" x14ac:dyDescent="0.3">
      <c r="A5"/>
      <c r="B5" s="75"/>
      <c r="C5" s="11"/>
      <c r="D5" s="101" t="s">
        <v>52</v>
      </c>
      <c r="E5" s="101" t="s">
        <v>5</v>
      </c>
      <c r="F5" s="101" t="s">
        <v>6</v>
      </c>
      <c r="G5" s="101" t="s">
        <v>53</v>
      </c>
      <c r="H5" s="101" t="s">
        <v>8</v>
      </c>
      <c r="I5" s="101" t="s">
        <v>9</v>
      </c>
      <c r="J5" s="101" t="s">
        <v>54</v>
      </c>
    </row>
    <row r="6" spans="1:11" ht="17.25" customHeight="1" x14ac:dyDescent="0.3">
      <c r="A6"/>
      <c r="B6" s="140" t="s">
        <v>104</v>
      </c>
      <c r="C6" s="96" t="s">
        <v>60</v>
      </c>
      <c r="D6" s="98" t="s">
        <v>62</v>
      </c>
      <c r="E6" s="98" t="s">
        <v>62</v>
      </c>
      <c r="F6" s="98" t="s">
        <v>62</v>
      </c>
      <c r="G6" s="98" t="s">
        <v>62</v>
      </c>
      <c r="H6" s="98" t="s">
        <v>63</v>
      </c>
      <c r="I6" s="98" t="s">
        <v>62</v>
      </c>
      <c r="J6" s="98" t="s">
        <v>62</v>
      </c>
    </row>
    <row r="7" spans="1:11" x14ac:dyDescent="0.3">
      <c r="A7"/>
      <c r="B7" s="140"/>
      <c r="C7" s="96" t="s">
        <v>64</v>
      </c>
      <c r="D7" s="98" t="s">
        <v>63</v>
      </c>
      <c r="E7" s="98" t="s">
        <v>62</v>
      </c>
      <c r="F7" s="98" t="s">
        <v>62</v>
      </c>
      <c r="G7" s="98" t="s">
        <v>62</v>
      </c>
      <c r="H7" s="98" t="s">
        <v>63</v>
      </c>
      <c r="I7" s="98" t="s">
        <v>63</v>
      </c>
      <c r="J7" s="98" t="s">
        <v>62</v>
      </c>
    </row>
    <row r="8" spans="1:11" x14ac:dyDescent="0.3">
      <c r="A8"/>
      <c r="B8" s="140"/>
      <c r="C8" s="96" t="s">
        <v>65</v>
      </c>
      <c r="D8" s="98" t="s">
        <v>63</v>
      </c>
      <c r="E8" s="98" t="s">
        <v>63</v>
      </c>
      <c r="F8" s="98" t="s">
        <v>63</v>
      </c>
      <c r="G8" s="98" t="s">
        <v>63</v>
      </c>
      <c r="H8" s="98" t="s">
        <v>63</v>
      </c>
      <c r="I8" s="98" t="s">
        <v>63</v>
      </c>
      <c r="J8" s="98" t="s">
        <v>62</v>
      </c>
    </row>
    <row r="9" spans="1:11" x14ac:dyDescent="0.3">
      <c r="A9"/>
      <c r="B9" s="92"/>
      <c r="C9" s="81"/>
      <c r="D9" s="83"/>
      <c r="E9" s="83"/>
      <c r="F9" s="83"/>
      <c r="G9" s="83"/>
      <c r="H9" s="83"/>
      <c r="I9" s="83"/>
      <c r="J9" s="83"/>
    </row>
    <row r="10" spans="1:11" s="74" customFormat="1" ht="47.25" x14ac:dyDescent="0.25">
      <c r="A10"/>
      <c r="B10" s="99" t="s">
        <v>101</v>
      </c>
      <c r="C10" s="102" t="s">
        <v>68</v>
      </c>
      <c r="D10" s="103" t="s">
        <v>69</v>
      </c>
      <c r="E10" s="103" t="s">
        <v>69</v>
      </c>
      <c r="F10" s="104" t="s">
        <v>70</v>
      </c>
      <c r="G10" s="103" t="s">
        <v>69</v>
      </c>
      <c r="H10" s="103" t="s">
        <v>69</v>
      </c>
      <c r="I10" s="103" t="s">
        <v>69</v>
      </c>
      <c r="J10" s="104" t="s">
        <v>70</v>
      </c>
      <c r="K10"/>
    </row>
    <row r="11" spans="1:11" s="74" customFormat="1" x14ac:dyDescent="0.25">
      <c r="A11"/>
      <c r="B11" s="92"/>
      <c r="C11" s="88"/>
      <c r="D11" s="89"/>
      <c r="E11" s="89"/>
      <c r="F11" s="90"/>
      <c r="G11" s="89"/>
      <c r="H11" s="89"/>
      <c r="I11" s="89"/>
      <c r="J11" s="90"/>
      <c r="K11"/>
    </row>
    <row r="12" spans="1:11" x14ac:dyDescent="0.3">
      <c r="A12"/>
      <c r="B12" s="99" t="s">
        <v>9</v>
      </c>
      <c r="C12" s="96" t="s">
        <v>105</v>
      </c>
      <c r="D12" s="105"/>
      <c r="E12" s="106"/>
      <c r="F12" s="106"/>
      <c r="G12" s="106"/>
      <c r="H12" s="107"/>
      <c r="I12" s="98" t="s">
        <v>62</v>
      </c>
      <c r="J12" s="98" t="s">
        <v>62</v>
      </c>
    </row>
    <row r="13" spans="1:11" x14ac:dyDescent="0.3">
      <c r="A13"/>
      <c r="B13" s="100"/>
      <c r="C13" s="81"/>
      <c r="D13" s="83"/>
      <c r="E13" s="83"/>
      <c r="F13" s="83"/>
      <c r="G13" s="83"/>
      <c r="H13" s="83"/>
      <c r="I13" s="83"/>
      <c r="J13" s="83"/>
    </row>
    <row r="14" spans="1:11" x14ac:dyDescent="0.3">
      <c r="A14"/>
      <c r="B14" s="138" t="s">
        <v>8</v>
      </c>
      <c r="C14" s="96" t="s">
        <v>88</v>
      </c>
      <c r="D14" s="108"/>
      <c r="E14" s="109"/>
      <c r="F14" s="109"/>
      <c r="G14" s="109"/>
      <c r="H14" s="110"/>
      <c r="I14" s="98" t="s">
        <v>62</v>
      </c>
      <c r="J14" s="98" t="s">
        <v>62</v>
      </c>
    </row>
    <row r="15" spans="1:11" x14ac:dyDescent="0.3">
      <c r="B15" s="138"/>
      <c r="C15" s="96" t="s">
        <v>89</v>
      </c>
      <c r="D15" s="111"/>
      <c r="E15" s="83"/>
      <c r="F15" s="83"/>
      <c r="G15" s="83"/>
      <c r="H15" s="112"/>
      <c r="I15" s="98" t="s">
        <v>62</v>
      </c>
      <c r="J15" s="98" t="s">
        <v>62</v>
      </c>
    </row>
    <row r="16" spans="1:11" x14ac:dyDescent="0.3">
      <c r="B16" s="138"/>
      <c r="C16" s="96" t="s">
        <v>106</v>
      </c>
      <c r="D16" s="113"/>
      <c r="E16" s="114"/>
      <c r="F16" s="114"/>
      <c r="G16" s="114"/>
      <c r="H16" s="115"/>
      <c r="I16" s="98" t="s">
        <v>59</v>
      </c>
      <c r="J16" s="98" t="s">
        <v>59</v>
      </c>
    </row>
  </sheetData>
  <mergeCells count="3">
    <mergeCell ref="D3:J3"/>
    <mergeCell ref="B6:B8"/>
    <mergeCell ref="B14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Points_Penaltys</vt:lpstr>
      <vt:lpstr>Tasks</vt:lpstr>
      <vt:lpstr>Instance</vt:lpstr>
      <vt:lpstr>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Masannek</dc:creator>
  <dc:description/>
  <cp:lastModifiedBy>Sereinig, Martin Siegfried</cp:lastModifiedBy>
  <cp:revision>16</cp:revision>
  <dcterms:created xsi:type="dcterms:W3CDTF">2015-06-05T18:19:34Z</dcterms:created>
  <dcterms:modified xsi:type="dcterms:W3CDTF">2022-02-24T08:41:36Z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