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wstaff-my.sharepoint.com/personal/julius_hoffmann_bwstaff_de/Documents/Promotion/Data/Competition Assay/Competition Exp 17_5_23/"/>
    </mc:Choice>
  </mc:AlternateContent>
  <xr:revisionPtr revIDLastSave="46" documentId="11_2152DCAE08BC18D9232AFF99E9B16B5DF29154B1" xr6:coauthVersionLast="47" xr6:coauthVersionMax="47" xr10:uidLastSave="{C9515B6F-E738-46E7-BB05-F707F01026C8}"/>
  <bookViews>
    <workbookView xWindow="-120" yWindow="-120" windowWidth="29040" windowHeight="17640" activeTab="1" xr2:uid="{00000000-000D-0000-FFFF-FFFF00000000}"/>
  </bookViews>
  <sheets>
    <sheet name="Original daten" sheetId="1" r:id="rId1"/>
    <sheet name="Tabelle zum Ex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GNnMZLIG/IId25uv+86nV7WwGzNbkoSK2f3gbNcAP8=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I136" i="2"/>
  <c r="I133" i="2"/>
  <c r="H212" i="1"/>
  <c r="G212" i="1"/>
  <c r="F212" i="1"/>
  <c r="E212" i="1"/>
  <c r="E211" i="1"/>
  <c r="H210" i="1"/>
  <c r="G210" i="1"/>
  <c r="F210" i="1"/>
  <c r="E210" i="1"/>
  <c r="E209" i="1"/>
  <c r="H208" i="1"/>
  <c r="G208" i="1"/>
  <c r="F208" i="1"/>
  <c r="E208" i="1"/>
  <c r="E207" i="1"/>
  <c r="H206" i="1"/>
  <c r="G206" i="1"/>
  <c r="F206" i="1"/>
  <c r="E206" i="1"/>
  <c r="E205" i="1"/>
  <c r="H204" i="1"/>
  <c r="G204" i="1"/>
  <c r="F204" i="1"/>
  <c r="E204" i="1"/>
  <c r="F203" i="1"/>
  <c r="E203" i="1"/>
  <c r="G203" i="1" s="1"/>
  <c r="H202" i="1"/>
  <c r="G202" i="1"/>
  <c r="F202" i="1"/>
  <c r="E202" i="1"/>
  <c r="H201" i="1"/>
  <c r="E201" i="1"/>
  <c r="G201" i="1" s="1"/>
  <c r="H200" i="1"/>
  <c r="G200" i="1"/>
  <c r="F200" i="1"/>
  <c r="E200" i="1"/>
  <c r="F199" i="1"/>
  <c r="E199" i="1"/>
  <c r="G199" i="1" s="1"/>
  <c r="H198" i="1"/>
  <c r="G198" i="1"/>
  <c r="F198" i="1"/>
  <c r="E198" i="1"/>
  <c r="H197" i="1"/>
  <c r="E197" i="1"/>
  <c r="G197" i="1" s="1"/>
  <c r="H196" i="1"/>
  <c r="G196" i="1"/>
  <c r="F196" i="1"/>
  <c r="E196" i="1"/>
  <c r="F195" i="1"/>
  <c r="E195" i="1"/>
  <c r="G195" i="1" s="1"/>
  <c r="H194" i="1"/>
  <c r="H193" i="1"/>
  <c r="G193" i="1"/>
  <c r="E193" i="1"/>
  <c r="F193" i="1" s="1"/>
  <c r="G192" i="1"/>
  <c r="E192" i="1"/>
  <c r="H192" i="1" s="1"/>
  <c r="H191" i="1"/>
  <c r="E191" i="1"/>
  <c r="F191" i="1" s="1"/>
  <c r="E190" i="1"/>
  <c r="E189" i="1"/>
  <c r="F188" i="1"/>
  <c r="E188" i="1"/>
  <c r="H188" i="1" s="1"/>
  <c r="G187" i="1"/>
  <c r="E187" i="1"/>
  <c r="F187" i="1" s="1"/>
  <c r="G186" i="1"/>
  <c r="F186" i="1"/>
  <c r="E186" i="1"/>
  <c r="H186" i="1" s="1"/>
  <c r="H185" i="1"/>
  <c r="G185" i="1"/>
  <c r="E185" i="1"/>
  <c r="F185" i="1" s="1"/>
  <c r="G184" i="1"/>
  <c r="E184" i="1"/>
  <c r="H184" i="1" s="1"/>
  <c r="H183" i="1"/>
  <c r="E183" i="1"/>
  <c r="F183" i="1" s="1"/>
  <c r="E182" i="1"/>
  <c r="E181" i="1"/>
  <c r="F180" i="1"/>
  <c r="E180" i="1"/>
  <c r="H180" i="1" s="1"/>
  <c r="G179" i="1"/>
  <c r="E179" i="1"/>
  <c r="F179" i="1" s="1"/>
  <c r="G178" i="1"/>
  <c r="F178" i="1"/>
  <c r="E178" i="1"/>
  <c r="H178" i="1" s="1"/>
  <c r="H177" i="1"/>
  <c r="G177" i="1"/>
  <c r="E177" i="1"/>
  <c r="F177" i="1" s="1"/>
  <c r="G176" i="1"/>
  <c r="F176" i="1"/>
  <c r="E176" i="1"/>
  <c r="H176" i="1" s="1"/>
  <c r="H175" i="1"/>
  <c r="F173" i="1"/>
  <c r="E173" i="1"/>
  <c r="G173" i="1" s="1"/>
  <c r="H172" i="1"/>
  <c r="G172" i="1"/>
  <c r="F172" i="1"/>
  <c r="E172" i="1"/>
  <c r="H171" i="1"/>
  <c r="E171" i="1"/>
  <c r="G171" i="1" s="1"/>
  <c r="H170" i="1"/>
  <c r="G170" i="1"/>
  <c r="F170" i="1"/>
  <c r="E170" i="1"/>
  <c r="F169" i="1"/>
  <c r="E169" i="1"/>
  <c r="G169" i="1" s="1"/>
  <c r="H168" i="1"/>
  <c r="G168" i="1"/>
  <c r="F168" i="1"/>
  <c r="E168" i="1"/>
  <c r="H167" i="1"/>
  <c r="E167" i="1"/>
  <c r="G167" i="1" s="1"/>
  <c r="H166" i="1"/>
  <c r="G166" i="1"/>
  <c r="F166" i="1"/>
  <c r="E166" i="1"/>
  <c r="F165" i="1"/>
  <c r="E165" i="1"/>
  <c r="G165" i="1" s="1"/>
  <c r="H164" i="1"/>
  <c r="G164" i="1"/>
  <c r="F164" i="1"/>
  <c r="E164" i="1"/>
  <c r="H163" i="1"/>
  <c r="E163" i="1"/>
  <c r="G163" i="1" s="1"/>
  <c r="H162" i="1"/>
  <c r="G162" i="1"/>
  <c r="F162" i="1"/>
  <c r="E162" i="1"/>
  <c r="F161" i="1"/>
  <c r="E161" i="1"/>
  <c r="G161" i="1" s="1"/>
  <c r="H160" i="1"/>
  <c r="G160" i="1"/>
  <c r="F160" i="1"/>
  <c r="E160" i="1"/>
  <c r="H159" i="1"/>
  <c r="E159" i="1"/>
  <c r="G159" i="1" s="1"/>
  <c r="H158" i="1"/>
  <c r="G158" i="1"/>
  <c r="F158" i="1"/>
  <c r="E158" i="1"/>
  <c r="F157" i="1"/>
  <c r="E157" i="1"/>
  <c r="G157" i="1" s="1"/>
  <c r="H156" i="1"/>
  <c r="G156" i="1"/>
  <c r="F156" i="1"/>
  <c r="E156" i="1"/>
  <c r="H155" i="1"/>
  <c r="E154" i="1"/>
  <c r="E153" i="1"/>
  <c r="F152" i="1"/>
  <c r="E152" i="1"/>
  <c r="H152" i="1" s="1"/>
  <c r="G151" i="1"/>
  <c r="E151" i="1"/>
  <c r="F151" i="1" s="1"/>
  <c r="G150" i="1"/>
  <c r="F150" i="1"/>
  <c r="E150" i="1"/>
  <c r="H150" i="1" s="1"/>
  <c r="H149" i="1"/>
  <c r="G149" i="1"/>
  <c r="E149" i="1"/>
  <c r="F149" i="1" s="1"/>
  <c r="G148" i="1"/>
  <c r="E148" i="1"/>
  <c r="H148" i="1" s="1"/>
  <c r="H147" i="1"/>
  <c r="E147" i="1"/>
  <c r="F147" i="1" s="1"/>
  <c r="E146" i="1"/>
  <c r="E145" i="1"/>
  <c r="F144" i="1"/>
  <c r="E144" i="1"/>
  <c r="H144" i="1" s="1"/>
  <c r="G143" i="1"/>
  <c r="E143" i="1"/>
  <c r="F143" i="1" s="1"/>
  <c r="G142" i="1"/>
  <c r="F142" i="1"/>
  <c r="E142" i="1"/>
  <c r="H142" i="1" s="1"/>
  <c r="H141" i="1"/>
  <c r="G141" i="1"/>
  <c r="E141" i="1"/>
  <c r="F141" i="1" s="1"/>
  <c r="F140" i="1"/>
  <c r="E140" i="1"/>
  <c r="H140" i="1" s="1"/>
  <c r="H139" i="1"/>
  <c r="G139" i="1"/>
  <c r="E139" i="1"/>
  <c r="F139" i="1" s="1"/>
  <c r="F138" i="1"/>
  <c r="E138" i="1"/>
  <c r="H138" i="1" s="1"/>
  <c r="H137" i="1"/>
  <c r="G137" i="1"/>
  <c r="E137" i="1"/>
  <c r="F137" i="1" s="1"/>
  <c r="H136" i="1"/>
  <c r="H135" i="1"/>
  <c r="H134" i="1"/>
  <c r="G134" i="1"/>
  <c r="E134" i="1"/>
  <c r="F134" i="1" s="1"/>
  <c r="F133" i="1"/>
  <c r="E133" i="1"/>
  <c r="H133" i="1" s="1"/>
  <c r="H132" i="1"/>
  <c r="G132" i="1"/>
  <c r="E132" i="1"/>
  <c r="F132" i="1" s="1"/>
  <c r="F131" i="1"/>
  <c r="E131" i="1"/>
  <c r="H131" i="1" s="1"/>
  <c r="H130" i="1"/>
  <c r="G130" i="1"/>
  <c r="E130" i="1"/>
  <c r="F130" i="1" s="1"/>
  <c r="F129" i="1"/>
  <c r="E129" i="1"/>
  <c r="H129" i="1" s="1"/>
  <c r="H128" i="1"/>
  <c r="G128" i="1"/>
  <c r="E128" i="1"/>
  <c r="F128" i="1" s="1"/>
  <c r="F127" i="1"/>
  <c r="E127" i="1"/>
  <c r="H127" i="1" s="1"/>
  <c r="H126" i="1"/>
  <c r="G126" i="1"/>
  <c r="E126" i="1"/>
  <c r="F126" i="1" s="1"/>
  <c r="F125" i="1"/>
  <c r="E125" i="1"/>
  <c r="H125" i="1" s="1"/>
  <c r="H124" i="1"/>
  <c r="G124" i="1"/>
  <c r="E124" i="1"/>
  <c r="F124" i="1" s="1"/>
  <c r="F123" i="1"/>
  <c r="E123" i="1"/>
  <c r="H123" i="1" s="1"/>
  <c r="H122" i="1"/>
  <c r="G122" i="1"/>
  <c r="E122" i="1"/>
  <c r="F122" i="1" s="1"/>
  <c r="F121" i="1"/>
  <c r="E121" i="1"/>
  <c r="H121" i="1" s="1"/>
  <c r="H120" i="1"/>
  <c r="G120" i="1"/>
  <c r="E120" i="1"/>
  <c r="F120" i="1" s="1"/>
  <c r="F119" i="1"/>
  <c r="E119" i="1"/>
  <c r="H119" i="1" s="1"/>
  <c r="H118" i="1"/>
  <c r="E118" i="1"/>
  <c r="F118" i="1" s="1"/>
  <c r="E117" i="1"/>
  <c r="H117" i="1" s="1"/>
  <c r="H116" i="1"/>
  <c r="H115" i="1"/>
  <c r="F115" i="1"/>
  <c r="E115" i="1"/>
  <c r="G115" i="1" s="1"/>
  <c r="H114" i="1"/>
  <c r="G114" i="1"/>
  <c r="F114" i="1"/>
  <c r="E114" i="1"/>
  <c r="E113" i="1"/>
  <c r="G113" i="1" s="1"/>
  <c r="H112" i="1"/>
  <c r="G112" i="1"/>
  <c r="F112" i="1"/>
  <c r="E112" i="1"/>
  <c r="H111" i="1"/>
  <c r="F111" i="1"/>
  <c r="E111" i="1"/>
  <c r="G111" i="1" s="1"/>
  <c r="H110" i="1"/>
  <c r="G110" i="1"/>
  <c r="F110" i="1"/>
  <c r="E110" i="1"/>
  <c r="E109" i="1"/>
  <c r="G109" i="1" s="1"/>
  <c r="H108" i="1"/>
  <c r="G108" i="1"/>
  <c r="F108" i="1"/>
  <c r="E108" i="1"/>
  <c r="H107" i="1"/>
  <c r="G107" i="1"/>
  <c r="F107" i="1"/>
  <c r="E107" i="1"/>
  <c r="E106" i="1"/>
  <c r="H105" i="1"/>
  <c r="G105" i="1"/>
  <c r="F105" i="1"/>
  <c r="E105" i="1"/>
  <c r="E104" i="1"/>
  <c r="H103" i="1"/>
  <c r="G103" i="1"/>
  <c r="F103" i="1"/>
  <c r="E103" i="1"/>
  <c r="E102" i="1"/>
  <c r="H101" i="1"/>
  <c r="G101" i="1"/>
  <c r="F101" i="1"/>
  <c r="E101" i="1"/>
  <c r="E100" i="1"/>
  <c r="H99" i="1"/>
  <c r="G99" i="1"/>
  <c r="F99" i="1"/>
  <c r="E99" i="1"/>
  <c r="E98" i="1"/>
  <c r="H97" i="1"/>
  <c r="H96" i="1"/>
  <c r="E95" i="1"/>
  <c r="H94" i="1"/>
  <c r="G94" i="1"/>
  <c r="F94" i="1"/>
  <c r="E94" i="1"/>
  <c r="E93" i="1"/>
  <c r="H92" i="1"/>
  <c r="G92" i="1"/>
  <c r="F92" i="1"/>
  <c r="E92" i="1"/>
  <c r="E91" i="1"/>
  <c r="H90" i="1"/>
  <c r="G90" i="1"/>
  <c r="F90" i="1"/>
  <c r="E90" i="1"/>
  <c r="E89" i="1"/>
  <c r="H88" i="1"/>
  <c r="G88" i="1"/>
  <c r="F88" i="1"/>
  <c r="E88" i="1"/>
  <c r="E87" i="1"/>
  <c r="H86" i="1"/>
  <c r="G86" i="1"/>
  <c r="F86" i="1"/>
  <c r="E86" i="1"/>
  <c r="E85" i="1"/>
  <c r="H84" i="1"/>
  <c r="G84" i="1"/>
  <c r="F84" i="1"/>
  <c r="E84" i="1"/>
  <c r="E83" i="1"/>
  <c r="H82" i="1"/>
  <c r="G82" i="1"/>
  <c r="F82" i="1"/>
  <c r="E82" i="1"/>
  <c r="E81" i="1"/>
  <c r="H80" i="1"/>
  <c r="G80" i="1"/>
  <c r="F80" i="1"/>
  <c r="E80" i="1"/>
  <c r="E79" i="1"/>
  <c r="H78" i="1"/>
  <c r="G78" i="1"/>
  <c r="F78" i="1"/>
  <c r="E78" i="1"/>
  <c r="H77" i="1"/>
  <c r="G77" i="1"/>
  <c r="F77" i="1"/>
  <c r="E77" i="1"/>
  <c r="E76" i="1"/>
  <c r="H75" i="1"/>
  <c r="G75" i="1"/>
  <c r="F75" i="1"/>
  <c r="E75" i="1"/>
  <c r="E74" i="1"/>
  <c r="H73" i="1"/>
  <c r="G73" i="1"/>
  <c r="F73" i="1"/>
  <c r="E73" i="1"/>
  <c r="F72" i="1"/>
  <c r="E72" i="1"/>
  <c r="H71" i="1"/>
  <c r="G71" i="1"/>
  <c r="F71" i="1"/>
  <c r="E71" i="1"/>
  <c r="F70" i="1"/>
  <c r="E70" i="1"/>
  <c r="H69" i="1"/>
  <c r="G69" i="1"/>
  <c r="F69" i="1"/>
  <c r="E69" i="1"/>
  <c r="F68" i="1"/>
  <c r="E68" i="1"/>
  <c r="H67" i="1"/>
  <c r="G67" i="1"/>
  <c r="F67" i="1"/>
  <c r="E67" i="1"/>
  <c r="F66" i="1"/>
  <c r="E66" i="1"/>
  <c r="H65" i="1"/>
  <c r="G65" i="1"/>
  <c r="F65" i="1"/>
  <c r="E65" i="1"/>
  <c r="F64" i="1"/>
  <c r="E64" i="1"/>
  <c r="H63" i="1"/>
  <c r="G63" i="1"/>
  <c r="F63" i="1"/>
  <c r="E63" i="1"/>
  <c r="F62" i="1"/>
  <c r="E62" i="1"/>
  <c r="H61" i="1"/>
  <c r="G61" i="1"/>
  <c r="F61" i="1"/>
  <c r="E61" i="1"/>
  <c r="F60" i="1"/>
  <c r="E60" i="1"/>
  <c r="H59" i="1"/>
  <c r="G59" i="1"/>
  <c r="F59" i="1"/>
  <c r="E59" i="1"/>
  <c r="F56" i="1"/>
  <c r="E56" i="1"/>
  <c r="H55" i="1"/>
  <c r="G55" i="1"/>
  <c r="F55" i="1"/>
  <c r="E55" i="1"/>
  <c r="F54" i="1"/>
  <c r="E54" i="1"/>
  <c r="H53" i="1"/>
  <c r="G53" i="1"/>
  <c r="F53" i="1"/>
  <c r="E53" i="1"/>
  <c r="E52" i="1"/>
  <c r="G52" i="1" s="1"/>
  <c r="H51" i="1"/>
  <c r="G51" i="1"/>
  <c r="F51" i="1"/>
  <c r="E51" i="1"/>
  <c r="H50" i="1"/>
  <c r="I50" i="1" s="1"/>
  <c r="F50" i="1"/>
  <c r="E50" i="1"/>
  <c r="G50" i="1" s="1"/>
  <c r="H49" i="1"/>
  <c r="G49" i="1"/>
  <c r="F49" i="1"/>
  <c r="E49" i="1"/>
  <c r="G48" i="1"/>
  <c r="F48" i="1"/>
  <c r="E48" i="1"/>
  <c r="H48" i="1" s="1"/>
  <c r="I48" i="1" s="1"/>
  <c r="H47" i="1"/>
  <c r="I47" i="1" s="1"/>
  <c r="E47" i="1"/>
  <c r="G47" i="1" s="1"/>
  <c r="G46" i="1"/>
  <c r="F46" i="1"/>
  <c r="E46" i="1"/>
  <c r="H46" i="1" s="1"/>
  <c r="I46" i="1" s="1"/>
  <c r="H45" i="1"/>
  <c r="I45" i="1" s="1"/>
  <c r="E45" i="1"/>
  <c r="G45" i="1" s="1"/>
  <c r="G44" i="1"/>
  <c r="F44" i="1"/>
  <c r="E44" i="1"/>
  <c r="H44" i="1" s="1"/>
  <c r="I44" i="1" s="1"/>
  <c r="H43" i="1"/>
  <c r="I43" i="1" s="1"/>
  <c r="E43" i="1"/>
  <c r="G43" i="1" s="1"/>
  <c r="G42" i="1"/>
  <c r="F42" i="1"/>
  <c r="E42" i="1"/>
  <c r="H42" i="1" s="1"/>
  <c r="I42" i="1" s="1"/>
  <c r="H41" i="1"/>
  <c r="I41" i="1" s="1"/>
  <c r="E41" i="1"/>
  <c r="G41" i="1" s="1"/>
  <c r="G40" i="1"/>
  <c r="F40" i="1"/>
  <c r="E40" i="1"/>
  <c r="H40" i="1" s="1"/>
  <c r="I40" i="1" s="1"/>
  <c r="H39" i="1"/>
  <c r="I39" i="1" s="1"/>
  <c r="E39" i="1"/>
  <c r="G39" i="1" s="1"/>
  <c r="G37" i="1"/>
  <c r="F37" i="1"/>
  <c r="E37" i="1"/>
  <c r="H37" i="1" s="1"/>
  <c r="I37" i="1" s="1"/>
  <c r="H36" i="1"/>
  <c r="I36" i="1" s="1"/>
  <c r="E36" i="1"/>
  <c r="G36" i="1" s="1"/>
  <c r="G35" i="1"/>
  <c r="F35" i="1"/>
  <c r="E35" i="1"/>
  <c r="H35" i="1" s="1"/>
  <c r="I35" i="1" s="1"/>
  <c r="H34" i="1"/>
  <c r="I34" i="1" s="1"/>
  <c r="E34" i="1"/>
  <c r="G34" i="1" s="1"/>
  <c r="G33" i="1"/>
  <c r="F33" i="1"/>
  <c r="E33" i="1"/>
  <c r="H33" i="1" s="1"/>
  <c r="I33" i="1" s="1"/>
  <c r="H32" i="1"/>
  <c r="I32" i="1" s="1"/>
  <c r="E32" i="1"/>
  <c r="G32" i="1" s="1"/>
  <c r="G31" i="1"/>
  <c r="F31" i="1"/>
  <c r="E31" i="1"/>
  <c r="H31" i="1" s="1"/>
  <c r="I31" i="1" s="1"/>
  <c r="H30" i="1"/>
  <c r="I30" i="1" s="1"/>
  <c r="E30" i="1"/>
  <c r="G30" i="1" s="1"/>
  <c r="G29" i="1"/>
  <c r="F29" i="1"/>
  <c r="E29" i="1"/>
  <c r="H29" i="1" s="1"/>
  <c r="I29" i="1" s="1"/>
  <c r="H28" i="1"/>
  <c r="I28" i="1" s="1"/>
  <c r="E28" i="1"/>
  <c r="G28" i="1" s="1"/>
  <c r="G27" i="1"/>
  <c r="F27" i="1"/>
  <c r="E27" i="1"/>
  <c r="H27" i="1" s="1"/>
  <c r="I27" i="1" s="1"/>
  <c r="H26" i="1"/>
  <c r="I26" i="1" s="1"/>
  <c r="E26" i="1"/>
  <c r="G26" i="1" s="1"/>
  <c r="G25" i="1"/>
  <c r="F25" i="1"/>
  <c r="E25" i="1"/>
  <c r="H25" i="1" s="1"/>
  <c r="I25" i="1" s="1"/>
  <c r="H24" i="1"/>
  <c r="I24" i="1" s="1"/>
  <c r="E24" i="1"/>
  <c r="G24" i="1" s="1"/>
  <c r="G23" i="1"/>
  <c r="F23" i="1"/>
  <c r="E23" i="1"/>
  <c r="H23" i="1" s="1"/>
  <c r="I23" i="1" s="1"/>
  <c r="H22" i="1"/>
  <c r="I22" i="1" s="1"/>
  <c r="E22" i="1"/>
  <c r="G22" i="1" s="1"/>
  <c r="G21" i="1"/>
  <c r="F21" i="1"/>
  <c r="E21" i="1"/>
  <c r="H21" i="1" s="1"/>
  <c r="I21" i="1" s="1"/>
  <c r="H20" i="1"/>
  <c r="I20" i="1" s="1"/>
  <c r="E20" i="1"/>
  <c r="G20" i="1" s="1"/>
  <c r="H17" i="1"/>
  <c r="E17" i="1"/>
  <c r="G17" i="1" s="1"/>
  <c r="H16" i="1"/>
  <c r="I201" i="1" s="1"/>
  <c r="E16" i="1"/>
  <c r="G16" i="1" s="1"/>
  <c r="H15" i="1"/>
  <c r="E15" i="1"/>
  <c r="G15" i="1" s="1"/>
  <c r="H14" i="1"/>
  <c r="I159" i="1" s="1"/>
  <c r="E14" i="1"/>
  <c r="G14" i="1" s="1"/>
  <c r="H13" i="1"/>
  <c r="E13" i="1"/>
  <c r="G13" i="1" s="1"/>
  <c r="H12" i="1"/>
  <c r="I197" i="1" s="1"/>
  <c r="E12" i="1"/>
  <c r="G12" i="1" s="1"/>
  <c r="H10" i="1"/>
  <c r="E10" i="1"/>
  <c r="G10" i="1" s="1"/>
  <c r="H9" i="1"/>
  <c r="E9" i="1"/>
  <c r="G9" i="1" s="1"/>
  <c r="H8" i="1"/>
  <c r="E8" i="1"/>
  <c r="G8" i="1" s="1"/>
  <c r="H7" i="1"/>
  <c r="E7" i="1"/>
  <c r="G7" i="1" s="1"/>
  <c r="H6" i="1"/>
  <c r="E6" i="1"/>
  <c r="G6" i="1" s="1"/>
  <c r="H5" i="1"/>
  <c r="E5" i="1"/>
  <c r="G5" i="1" s="1"/>
  <c r="J136" i="2" l="1"/>
  <c r="K136" i="2"/>
  <c r="J42" i="1"/>
  <c r="J27" i="1"/>
  <c r="J23" i="1"/>
  <c r="J46" i="1"/>
  <c r="I49" i="1"/>
  <c r="I53" i="1"/>
  <c r="I118" i="1"/>
  <c r="I126" i="1"/>
  <c r="J131" i="1"/>
  <c r="F153" i="1"/>
  <c r="H153" i="1"/>
  <c r="I153" i="1" s="1"/>
  <c r="G153" i="1"/>
  <c r="F52" i="1"/>
  <c r="I55" i="1"/>
  <c r="I59" i="1"/>
  <c r="I61" i="1"/>
  <c r="I63" i="1"/>
  <c r="I65" i="1"/>
  <c r="I67" i="1"/>
  <c r="I69" i="1"/>
  <c r="I71" i="1"/>
  <c r="I73" i="1"/>
  <c r="I78" i="1"/>
  <c r="I82" i="1"/>
  <c r="I86" i="1"/>
  <c r="I90" i="1"/>
  <c r="I94" i="1"/>
  <c r="I101" i="1"/>
  <c r="I105" i="1"/>
  <c r="I111" i="1"/>
  <c r="J132" i="1"/>
  <c r="I185" i="1"/>
  <c r="J185" i="1" s="1"/>
  <c r="F189" i="1"/>
  <c r="H189" i="1"/>
  <c r="I189" i="1" s="1"/>
  <c r="G189" i="1"/>
  <c r="J198" i="1"/>
  <c r="I186" i="1"/>
  <c r="I176" i="1"/>
  <c r="I147" i="1"/>
  <c r="J147" i="1" s="1"/>
  <c r="I167" i="1"/>
  <c r="I148" i="1"/>
  <c r="I150" i="1"/>
  <c r="I142" i="1"/>
  <c r="J142" i="1" s="1"/>
  <c r="I183" i="1"/>
  <c r="I191" i="1"/>
  <c r="I184" i="1"/>
  <c r="I171" i="1"/>
  <c r="I163" i="1"/>
  <c r="H81" i="1"/>
  <c r="I81" i="1" s="1"/>
  <c r="G81" i="1"/>
  <c r="F81" i="1"/>
  <c r="J81" i="1" s="1"/>
  <c r="H89" i="1"/>
  <c r="I89" i="1" s="1"/>
  <c r="G89" i="1"/>
  <c r="F89" i="1"/>
  <c r="H93" i="1"/>
  <c r="I93" i="1" s="1"/>
  <c r="G93" i="1"/>
  <c r="F93" i="1"/>
  <c r="H100" i="1"/>
  <c r="I100" i="1" s="1"/>
  <c r="G100" i="1"/>
  <c r="F100" i="1"/>
  <c r="J100" i="1" s="1"/>
  <c r="H104" i="1"/>
  <c r="I104" i="1" s="1"/>
  <c r="G104" i="1"/>
  <c r="F104" i="1"/>
  <c r="J104" i="1" s="1"/>
  <c r="J111" i="1"/>
  <c r="I134" i="1"/>
  <c r="I149" i="1"/>
  <c r="J149" i="1" s="1"/>
  <c r="H207" i="1"/>
  <c r="I207" i="1" s="1"/>
  <c r="G207" i="1"/>
  <c r="F207" i="1"/>
  <c r="J207" i="1" s="1"/>
  <c r="F5" i="1"/>
  <c r="J31" i="1" s="1"/>
  <c r="F6" i="1"/>
  <c r="F7" i="1"/>
  <c r="F8" i="1"/>
  <c r="F9" i="1"/>
  <c r="J75" i="1" s="1"/>
  <c r="F10" i="1"/>
  <c r="F12" i="1"/>
  <c r="F13" i="1"/>
  <c r="F14" i="1"/>
  <c r="J44" i="1" s="1"/>
  <c r="F15" i="1"/>
  <c r="F16" i="1"/>
  <c r="F17" i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9" i="1"/>
  <c r="J39" i="1" s="1"/>
  <c r="F41" i="1"/>
  <c r="J41" i="1" s="1"/>
  <c r="F43" i="1"/>
  <c r="J43" i="1" s="1"/>
  <c r="F45" i="1"/>
  <c r="J45" i="1" s="1"/>
  <c r="F47" i="1"/>
  <c r="J47" i="1" s="1"/>
  <c r="I51" i="1"/>
  <c r="H52" i="1"/>
  <c r="I52" i="1" s="1"/>
  <c r="H54" i="1"/>
  <c r="I54" i="1" s="1"/>
  <c r="G54" i="1"/>
  <c r="H56" i="1"/>
  <c r="I56" i="1" s="1"/>
  <c r="G56" i="1"/>
  <c r="H60" i="1"/>
  <c r="I60" i="1" s="1"/>
  <c r="G60" i="1"/>
  <c r="H62" i="1"/>
  <c r="I62" i="1" s="1"/>
  <c r="G62" i="1"/>
  <c r="H64" i="1"/>
  <c r="I64" i="1" s="1"/>
  <c r="G64" i="1"/>
  <c r="H66" i="1"/>
  <c r="I66" i="1" s="1"/>
  <c r="G66" i="1"/>
  <c r="H68" i="1"/>
  <c r="I68" i="1" s="1"/>
  <c r="G68" i="1"/>
  <c r="H70" i="1"/>
  <c r="I70" i="1" s="1"/>
  <c r="G70" i="1"/>
  <c r="H72" i="1"/>
  <c r="I72" i="1" s="1"/>
  <c r="G72" i="1"/>
  <c r="H74" i="1"/>
  <c r="I74" i="1" s="1"/>
  <c r="G74" i="1"/>
  <c r="F74" i="1"/>
  <c r="J74" i="1" s="1"/>
  <c r="H79" i="1"/>
  <c r="I79" i="1" s="1"/>
  <c r="G79" i="1"/>
  <c r="F79" i="1"/>
  <c r="J79" i="1" s="1"/>
  <c r="H83" i="1"/>
  <c r="I83" i="1" s="1"/>
  <c r="G83" i="1"/>
  <c r="F83" i="1"/>
  <c r="H87" i="1"/>
  <c r="I87" i="1" s="1"/>
  <c r="G87" i="1"/>
  <c r="F87" i="1"/>
  <c r="H91" i="1"/>
  <c r="I91" i="1" s="1"/>
  <c r="G91" i="1"/>
  <c r="F91" i="1"/>
  <c r="J91" i="1" s="1"/>
  <c r="H95" i="1"/>
  <c r="I95" i="1" s="1"/>
  <c r="G95" i="1"/>
  <c r="F95" i="1"/>
  <c r="J95" i="1" s="1"/>
  <c r="H98" i="1"/>
  <c r="I98" i="1" s="1"/>
  <c r="G98" i="1"/>
  <c r="F98" i="1"/>
  <c r="H102" i="1"/>
  <c r="I102" i="1" s="1"/>
  <c r="G102" i="1"/>
  <c r="F102" i="1"/>
  <c r="H106" i="1"/>
  <c r="I106" i="1" s="1"/>
  <c r="G106" i="1"/>
  <c r="F106" i="1"/>
  <c r="J106" i="1" s="1"/>
  <c r="I117" i="1"/>
  <c r="J119" i="1"/>
  <c r="I122" i="1"/>
  <c r="I130" i="1"/>
  <c r="H76" i="1"/>
  <c r="I76" i="1" s="1"/>
  <c r="G76" i="1"/>
  <c r="F76" i="1"/>
  <c r="H85" i="1"/>
  <c r="I85" i="1" s="1"/>
  <c r="G85" i="1"/>
  <c r="F85" i="1"/>
  <c r="I140" i="1"/>
  <c r="J55" i="1"/>
  <c r="J59" i="1"/>
  <c r="J61" i="1"/>
  <c r="J63" i="1"/>
  <c r="J65" i="1"/>
  <c r="J67" i="1"/>
  <c r="J69" i="1"/>
  <c r="J71" i="1"/>
  <c r="J73" i="1"/>
  <c r="I75" i="1"/>
  <c r="J78" i="1"/>
  <c r="I80" i="1"/>
  <c r="J80" i="1" s="1"/>
  <c r="J82" i="1"/>
  <c r="I84" i="1"/>
  <c r="J86" i="1"/>
  <c r="I88" i="1"/>
  <c r="J88" i="1" s="1"/>
  <c r="J90" i="1"/>
  <c r="I92" i="1"/>
  <c r="J94" i="1"/>
  <c r="I99" i="1"/>
  <c r="J99" i="1" s="1"/>
  <c r="J101" i="1"/>
  <c r="I103" i="1"/>
  <c r="J105" i="1"/>
  <c r="I107" i="1"/>
  <c r="J107" i="1" s="1"/>
  <c r="I115" i="1"/>
  <c r="J115" i="1" s="1"/>
  <c r="J128" i="1"/>
  <c r="I192" i="1"/>
  <c r="I110" i="1"/>
  <c r="J110" i="1" s="1"/>
  <c r="I114" i="1"/>
  <c r="J114" i="1" s="1"/>
  <c r="I119" i="1"/>
  <c r="I123" i="1"/>
  <c r="I127" i="1"/>
  <c r="J127" i="1" s="1"/>
  <c r="I131" i="1"/>
  <c r="I137" i="1"/>
  <c r="I141" i="1"/>
  <c r="J141" i="1" s="1"/>
  <c r="F145" i="1"/>
  <c r="J145" i="1" s="1"/>
  <c r="H145" i="1"/>
  <c r="I145" i="1" s="1"/>
  <c r="G145" i="1"/>
  <c r="H154" i="1"/>
  <c r="I154" i="1" s="1"/>
  <c r="G154" i="1"/>
  <c r="F154" i="1"/>
  <c r="J157" i="1"/>
  <c r="J173" i="1"/>
  <c r="I177" i="1"/>
  <c r="F181" i="1"/>
  <c r="H181" i="1"/>
  <c r="I181" i="1" s="1"/>
  <c r="G181" i="1"/>
  <c r="H190" i="1"/>
  <c r="I190" i="1" s="1"/>
  <c r="G190" i="1"/>
  <c r="F190" i="1"/>
  <c r="H209" i="1"/>
  <c r="I209" i="1" s="1"/>
  <c r="G209" i="1"/>
  <c r="F209" i="1"/>
  <c r="F109" i="1"/>
  <c r="F113" i="1"/>
  <c r="F117" i="1"/>
  <c r="J118" i="1"/>
  <c r="I120" i="1"/>
  <c r="J120" i="1" s="1"/>
  <c r="J122" i="1"/>
  <c r="I124" i="1"/>
  <c r="J126" i="1"/>
  <c r="I128" i="1"/>
  <c r="J130" i="1"/>
  <c r="I132" i="1"/>
  <c r="J134" i="1"/>
  <c r="I138" i="1"/>
  <c r="H146" i="1"/>
  <c r="I146" i="1" s="1"/>
  <c r="G146" i="1"/>
  <c r="F146" i="1"/>
  <c r="J150" i="1"/>
  <c r="I152" i="1"/>
  <c r="I178" i="1"/>
  <c r="H182" i="1"/>
  <c r="I182" i="1" s="1"/>
  <c r="G182" i="1"/>
  <c r="F182" i="1"/>
  <c r="J182" i="1" s="1"/>
  <c r="J186" i="1"/>
  <c r="I188" i="1"/>
  <c r="J202" i="1"/>
  <c r="J203" i="1"/>
  <c r="H211" i="1"/>
  <c r="I211" i="1" s="1"/>
  <c r="G211" i="1"/>
  <c r="F211" i="1"/>
  <c r="J211" i="1" s="1"/>
  <c r="I108" i="1"/>
  <c r="H109" i="1"/>
  <c r="I109" i="1" s="1"/>
  <c r="I112" i="1"/>
  <c r="H113" i="1"/>
  <c r="I113" i="1" s="1"/>
  <c r="G117" i="1"/>
  <c r="G118" i="1"/>
  <c r="I121" i="1"/>
  <c r="J121" i="1" s="1"/>
  <c r="I125" i="1"/>
  <c r="I129" i="1"/>
  <c r="J129" i="1" s="1"/>
  <c r="I133" i="1"/>
  <c r="J137" i="1"/>
  <c r="I139" i="1"/>
  <c r="J139" i="1" s="1"/>
  <c r="I144" i="1"/>
  <c r="J144" i="1" s="1"/>
  <c r="J152" i="1"/>
  <c r="J169" i="1"/>
  <c r="J178" i="1"/>
  <c r="I180" i="1"/>
  <c r="J180" i="1" s="1"/>
  <c r="J188" i="1"/>
  <c r="I193" i="1"/>
  <c r="J193" i="1" s="1"/>
  <c r="H205" i="1"/>
  <c r="I205" i="1" s="1"/>
  <c r="G205" i="1"/>
  <c r="F205" i="1"/>
  <c r="K133" i="2"/>
  <c r="J133" i="2"/>
  <c r="G119" i="1"/>
  <c r="G121" i="1"/>
  <c r="G123" i="1"/>
  <c r="G125" i="1"/>
  <c r="G127" i="1"/>
  <c r="G129" i="1"/>
  <c r="G131" i="1"/>
  <c r="G133" i="1"/>
  <c r="G138" i="1"/>
  <c r="G140" i="1"/>
  <c r="H143" i="1"/>
  <c r="I143" i="1" s="1"/>
  <c r="G144" i="1"/>
  <c r="H151" i="1"/>
  <c r="I151" i="1" s="1"/>
  <c r="J151" i="1" s="1"/>
  <c r="G152" i="1"/>
  <c r="I156" i="1"/>
  <c r="J156" i="1" s="1"/>
  <c r="H157" i="1"/>
  <c r="I157" i="1" s="1"/>
  <c r="I160" i="1"/>
  <c r="J160" i="1" s="1"/>
  <c r="H161" i="1"/>
  <c r="I161" i="1" s="1"/>
  <c r="J161" i="1" s="1"/>
  <c r="I164" i="1"/>
  <c r="J164" i="1" s="1"/>
  <c r="H165" i="1"/>
  <c r="I165" i="1" s="1"/>
  <c r="J165" i="1" s="1"/>
  <c r="I168" i="1"/>
  <c r="J168" i="1" s="1"/>
  <c r="H169" i="1"/>
  <c r="I169" i="1" s="1"/>
  <c r="I172" i="1"/>
  <c r="J172" i="1" s="1"/>
  <c r="H173" i="1"/>
  <c r="I173" i="1" s="1"/>
  <c r="H179" i="1"/>
  <c r="I179" i="1" s="1"/>
  <c r="J179" i="1" s="1"/>
  <c r="G180" i="1"/>
  <c r="J183" i="1"/>
  <c r="H187" i="1"/>
  <c r="I187" i="1" s="1"/>
  <c r="G188" i="1"/>
  <c r="J191" i="1"/>
  <c r="H195" i="1"/>
  <c r="I195" i="1" s="1"/>
  <c r="J195" i="1" s="1"/>
  <c r="I198" i="1"/>
  <c r="H199" i="1"/>
  <c r="I199" i="1" s="1"/>
  <c r="I202" i="1"/>
  <c r="H203" i="1"/>
  <c r="I203" i="1" s="1"/>
  <c r="G147" i="1"/>
  <c r="F148" i="1"/>
  <c r="J148" i="1" s="1"/>
  <c r="F159" i="1"/>
  <c r="J159" i="1" s="1"/>
  <c r="F163" i="1"/>
  <c r="J163" i="1" s="1"/>
  <c r="F167" i="1"/>
  <c r="J167" i="1" s="1"/>
  <c r="F171" i="1"/>
  <c r="J177" i="1"/>
  <c r="G183" i="1"/>
  <c r="F184" i="1"/>
  <c r="J184" i="1" s="1"/>
  <c r="G191" i="1"/>
  <c r="F192" i="1"/>
  <c r="J192" i="1" s="1"/>
  <c r="F197" i="1"/>
  <c r="J197" i="1" s="1"/>
  <c r="F201" i="1"/>
  <c r="J201" i="1" s="1"/>
  <c r="J143" i="1"/>
  <c r="I158" i="1"/>
  <c r="I162" i="1"/>
  <c r="I166" i="1"/>
  <c r="I170" i="1"/>
  <c r="J187" i="1"/>
  <c r="I196" i="1"/>
  <c r="I200" i="1"/>
  <c r="I204" i="1"/>
  <c r="J204" i="1" s="1"/>
  <c r="I206" i="1"/>
  <c r="J206" i="1" s="1"/>
  <c r="I208" i="1"/>
  <c r="J208" i="1" s="1"/>
  <c r="I210" i="1"/>
  <c r="J210" i="1" s="1"/>
  <c r="I212" i="1"/>
  <c r="J212" i="1" s="1"/>
  <c r="J113" i="1" l="1"/>
  <c r="J171" i="1"/>
  <c r="J205" i="1"/>
  <c r="J109" i="1"/>
  <c r="J190" i="1"/>
  <c r="J76" i="1"/>
  <c r="J98" i="1"/>
  <c r="J83" i="1"/>
  <c r="J162" i="1"/>
  <c r="J56" i="1"/>
  <c r="J54" i="1"/>
  <c r="J196" i="1"/>
  <c r="J166" i="1"/>
  <c r="J158" i="1"/>
  <c r="J49" i="1"/>
  <c r="J112" i="1"/>
  <c r="J64" i="1"/>
  <c r="J62" i="1"/>
  <c r="J89" i="1"/>
  <c r="J176" i="1"/>
  <c r="J125" i="1"/>
  <c r="J72" i="1"/>
  <c r="J37" i="1"/>
  <c r="J51" i="1"/>
  <c r="J40" i="1"/>
  <c r="J33" i="1"/>
  <c r="J52" i="1"/>
  <c r="J146" i="1"/>
  <c r="J209" i="1"/>
  <c r="J181" i="1"/>
  <c r="J154" i="1"/>
  <c r="J85" i="1"/>
  <c r="J102" i="1"/>
  <c r="J87" i="1"/>
  <c r="J123" i="1"/>
  <c r="J93" i="1"/>
  <c r="J140" i="1"/>
  <c r="J124" i="1"/>
  <c r="J103" i="1"/>
  <c r="J92" i="1"/>
  <c r="J84" i="1"/>
  <c r="J68" i="1"/>
  <c r="J29" i="1"/>
  <c r="J25" i="1"/>
  <c r="J117" i="1"/>
  <c r="J200" i="1"/>
  <c r="J170" i="1"/>
  <c r="J53" i="1"/>
  <c r="J66" i="1"/>
  <c r="J108" i="1"/>
  <c r="J60" i="1"/>
  <c r="J138" i="1"/>
  <c r="J199" i="1"/>
  <c r="J189" i="1"/>
  <c r="J133" i="1"/>
  <c r="J153" i="1"/>
  <c r="J50" i="1"/>
  <c r="J21" i="1"/>
  <c r="J35" i="1"/>
  <c r="J70" i="1"/>
  <c r="J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ID#AAAAwynnRLo
Julius Hoffmann    (2023-05-12 08:58:31)
800µl of pre-mix were given to 500µl medium on the plate. Therefore, to calculate the cell density at the start of the experiment this dilution facter needs to be accounted for.</t>
        </r>
      </text>
    </comment>
    <comment ref="E12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ID#AAAAwynnRLs
Julius Hoffmann    (2023-05-12 09:01:48)
plates marked with orange have under 30 colonies overall. This means they have weak statistical power regarding cell density and relative abundance.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/yRA+o9tz9z32Ji6uSf1oOuK1hA=="/>
    </ext>
  </extLst>
</comments>
</file>

<file path=xl/sharedStrings.xml><?xml version="1.0" encoding="utf-8"?>
<sst xmlns="http://schemas.openxmlformats.org/spreadsheetml/2006/main" count="1415" uniqueCount="138">
  <si>
    <t>Sample</t>
  </si>
  <si>
    <t>Dilution</t>
  </si>
  <si>
    <t>no. I7 (small/crumbled)</t>
  </si>
  <si>
    <t xml:space="preserve">no. I6 (big/fuzzy) </t>
  </si>
  <si>
    <t>total</t>
  </si>
  <si>
    <t>FreqI7</t>
  </si>
  <si>
    <t>FreqI6</t>
  </si>
  <si>
    <t>cell concentration</t>
  </si>
  <si>
    <t>Doublings</t>
  </si>
  <si>
    <t>ω</t>
  </si>
  <si>
    <t>comment</t>
  </si>
  <si>
    <t>Starting Freq</t>
  </si>
  <si>
    <t>Time point</t>
  </si>
  <si>
    <t>Isolate stained</t>
  </si>
  <si>
    <t xml:space="preserve">predator </t>
  </si>
  <si>
    <t>replicate</t>
  </si>
  <si>
    <t>Pre-mixes</t>
  </si>
  <si>
    <t>I7 stained vs I6 unstained 0.9:0.1</t>
  </si>
  <si>
    <t>I7 stained vs I6 unstained 0.5:0.5</t>
  </si>
  <si>
    <t>I7 stained vs I6 unstained 0.1:0.9</t>
  </si>
  <si>
    <t>I7 unstained vs I6 stained 0.9:0.1</t>
  </si>
  <si>
    <t>I7 unstained vs I6 stained 0.5:0.5</t>
  </si>
  <si>
    <t>I7 unstained vs I6 stained 0.1:0.9</t>
  </si>
  <si>
    <t>TP1</t>
  </si>
  <si>
    <t>I7 stained vs I6 unstained 0.9:0.1 R1 +P</t>
  </si>
  <si>
    <t>0.9</t>
  </si>
  <si>
    <t>yes</t>
  </si>
  <si>
    <t>A1</t>
  </si>
  <si>
    <t>I7 stained vs I6 unstained 0.9:0.1 R2 +P</t>
  </si>
  <si>
    <t>B1</t>
  </si>
  <si>
    <t>I7 stained vs I6 unstained 0.9:0.1 R3 +P</t>
  </si>
  <si>
    <t>C1</t>
  </si>
  <si>
    <t>I7 stained vs I6 unstained 0.5:0.5 R1 +P</t>
  </si>
  <si>
    <t>0.5</t>
  </si>
  <si>
    <t>A2</t>
  </si>
  <si>
    <t>I7 stained vs I6 unstained 0.5:0.5 R2 +P</t>
  </si>
  <si>
    <t>B2</t>
  </si>
  <si>
    <t>I7 stained vs I6 unstained 0.5:0.5 R3 +P</t>
  </si>
  <si>
    <t>C2</t>
  </si>
  <si>
    <t>I7 stained vs I6 unstained 0.1:0.9 R1 +P</t>
  </si>
  <si>
    <t>0.1</t>
  </si>
  <si>
    <t>A3</t>
  </si>
  <si>
    <t>I7 stained vs I6 unstained 0.1:0.9 R2 +P</t>
  </si>
  <si>
    <t>B3</t>
  </si>
  <si>
    <t>I7 stained vs I6 unstained 0.1:0.9 R3 +P</t>
  </si>
  <si>
    <t>C3</t>
  </si>
  <si>
    <t>I7 stained vs I6 unstained 0.9:0.1 R1 -P</t>
  </si>
  <si>
    <t>no</t>
  </si>
  <si>
    <t>A4</t>
  </si>
  <si>
    <t>I7 stained vs I6 unstained 0.9:0.1 R2 -P</t>
  </si>
  <si>
    <t>B4</t>
  </si>
  <si>
    <t>I7 stained vs I6 unstained 0.9:0.1 R3 -P</t>
  </si>
  <si>
    <t>C4</t>
  </si>
  <si>
    <t>I7 stained vs I6 unstained 0.5:0.5 R1 -P</t>
  </si>
  <si>
    <t>A5</t>
  </si>
  <si>
    <t>I7 stained vs I6 unstained 0.5:0.5 R2 -P</t>
  </si>
  <si>
    <t>B5</t>
  </si>
  <si>
    <t>I7 stained vs I6 unstained 0.5:0.5 R3 -P</t>
  </si>
  <si>
    <t>C5</t>
  </si>
  <si>
    <t>I7 stained vs I6 unstained 0.1:0.9 R1 -P</t>
  </si>
  <si>
    <t>A6</t>
  </si>
  <si>
    <t>I7 stained vs I6 unstained 0.1:0.9 R2 -P</t>
  </si>
  <si>
    <t>B6</t>
  </si>
  <si>
    <t>I7 stained vs I6 unstained 0.1:0.9 R3 -P</t>
  </si>
  <si>
    <t>C6</t>
  </si>
  <si>
    <t>I7 unstained vs I6 stained 0.9:0.1 R1 +P</t>
  </si>
  <si>
    <t>A7</t>
  </si>
  <si>
    <t>I7 unstained vs I6 stained 0.9:0.1 R2 +P</t>
  </si>
  <si>
    <t>B7</t>
  </si>
  <si>
    <t>I7 unstained vs I6 stained 0.9:0.1 R3 +P</t>
  </si>
  <si>
    <t>C7</t>
  </si>
  <si>
    <t>I7 unstained vs I6 stained 0.5:0.5 R1 +P</t>
  </si>
  <si>
    <t>A8</t>
  </si>
  <si>
    <t>I7 unstained vs I6 stained 0.5:0.5 R2 +P</t>
  </si>
  <si>
    <t>B8</t>
  </si>
  <si>
    <t>I7 unstained vs I6 stained 0.5:0.5 R3 +P</t>
  </si>
  <si>
    <t>C8</t>
  </si>
  <si>
    <t>I7 unstained vs I6 stained 0.1:0.9 R1 +P</t>
  </si>
  <si>
    <t>A9</t>
  </si>
  <si>
    <t>I7 unstained vs I6 stained 0.1:0.9 R2 +P</t>
  </si>
  <si>
    <t>B9</t>
  </si>
  <si>
    <t>I7 unstained vs I6 stained 0.1:0.9 R3 +P</t>
  </si>
  <si>
    <t>C9</t>
  </si>
  <si>
    <t>I7 unstained vs I6 stained 0.9:0.1 R1 -P</t>
  </si>
  <si>
    <t>A10</t>
  </si>
  <si>
    <t>I7 unstained vs I6 stained 0.9:0.1 R2 -P</t>
  </si>
  <si>
    <t>B10</t>
  </si>
  <si>
    <t>I7 unstained vs I6 stained 0.9:0.1 R3 -P</t>
  </si>
  <si>
    <t>C10</t>
  </si>
  <si>
    <t>I7 unstained vs I6 stained 0.5:0.5 R1 -P</t>
  </si>
  <si>
    <t>A11</t>
  </si>
  <si>
    <t>I7 unstained vs I6 stained 0.5:0.5 R2 -P</t>
  </si>
  <si>
    <t>B11</t>
  </si>
  <si>
    <t>I7 unstained vs I6 stained 0.5:0.5 R3 -P</t>
  </si>
  <si>
    <t>C11</t>
  </si>
  <si>
    <t>I7 unstained vs I6 stained 0.1:0.9 R1 -P</t>
  </si>
  <si>
    <t>A12</t>
  </si>
  <si>
    <t>I7 unstained vs I6 stained 0.1:0.9 R2 -P</t>
  </si>
  <si>
    <t>B12</t>
  </si>
  <si>
    <t>I7 unstained vs I6 stained 0.1:0.9 R3 -P</t>
  </si>
  <si>
    <t>C12</t>
  </si>
  <si>
    <t>TP2</t>
  </si>
  <si>
    <t>TP3</t>
  </si>
  <si>
    <t>TP4</t>
  </si>
  <si>
    <t>TP5</t>
  </si>
  <si>
    <t>starting_freq_I7</t>
  </si>
  <si>
    <t>stained_isolate</t>
  </si>
  <si>
    <t>time point</t>
  </si>
  <si>
    <t>dilution</t>
  </si>
  <si>
    <t>count_I7</t>
  </si>
  <si>
    <t>count_I6</t>
  </si>
  <si>
    <t>freq_I7</t>
  </si>
  <si>
    <t>freq_I6</t>
  </si>
  <si>
    <t>NA</t>
  </si>
  <si>
    <t>D1</t>
  </si>
  <si>
    <t>D2</t>
  </si>
  <si>
    <t>D3</t>
  </si>
  <si>
    <t>D4</t>
  </si>
  <si>
    <t>D5</t>
  </si>
  <si>
    <t>D6</t>
  </si>
  <si>
    <t>E1</t>
  </si>
  <si>
    <t>F1</t>
  </si>
  <si>
    <t>G1</t>
  </si>
  <si>
    <t>E2</t>
  </si>
  <si>
    <t>F2</t>
  </si>
  <si>
    <t>G2</t>
  </si>
  <si>
    <t>E3</t>
  </si>
  <si>
    <t>F3</t>
  </si>
  <si>
    <t>G3</t>
  </si>
  <si>
    <t>E4</t>
  </si>
  <si>
    <t>F4</t>
  </si>
  <si>
    <t>G4</t>
  </si>
  <si>
    <t>E5</t>
  </si>
  <si>
    <t>F5</t>
  </si>
  <si>
    <t>G5</t>
  </si>
  <si>
    <t>E6</t>
  </si>
  <si>
    <t>F6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</si>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</sst>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9"/>
      <color rgb="FF7E3794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3" fillId="0" borderId="2" xfId="0" applyFont="1" applyBorder="1"/>
    <xf numFmtId="0" fontId="4" fillId="0" borderId="0" xfId="0" applyFont="1" applyAlignment="1"/>
    <xf numFmtId="0" fontId="5" fillId="0" borderId="2" xfId="0" applyFont="1" applyBorder="1"/>
    <xf numFmtId="0" fontId="6" fillId="0" borderId="3" xfId="0" applyFont="1" applyBorder="1" applyAlignment="1"/>
    <xf numFmtId="0" fontId="3" fillId="0" borderId="0" xfId="0" applyFont="1" applyAlignment="1"/>
    <xf numFmtId="0" fontId="3" fillId="0" borderId="0" xfId="0" applyFont="1"/>
    <xf numFmtId="0" fontId="6" fillId="0" borderId="4" xfId="0" applyFont="1" applyBorder="1" applyAlignment="1"/>
    <xf numFmtId="0" fontId="7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5" xfId="0" applyFont="1" applyBorder="1" applyAlignment="1"/>
    <xf numFmtId="0" fontId="6" fillId="0" borderId="0" xfId="0" applyFont="1"/>
    <xf numFmtId="0" fontId="2" fillId="0" borderId="0" xfId="0" applyFont="1"/>
    <xf numFmtId="0" fontId="5" fillId="0" borderId="2" xfId="0" applyFont="1" applyBorder="1" applyAlignment="1"/>
    <xf numFmtId="0" fontId="4" fillId="0" borderId="6" xfId="0" applyFont="1" applyBorder="1" applyAlignment="1"/>
    <xf numFmtId="0" fontId="2" fillId="0" borderId="6" xfId="0" applyFont="1" applyBorder="1" applyAlignment="1"/>
    <xf numFmtId="0" fontId="3" fillId="0" borderId="6" xfId="0" applyFont="1" applyBorder="1"/>
    <xf numFmtId="0" fontId="4" fillId="0" borderId="0" xfId="0" applyFont="1" applyAlignment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/>
    <xf numFmtId="164" fontId="3" fillId="0" borderId="0" xfId="0" applyNumberFormat="1" applyFont="1"/>
    <xf numFmtId="164" fontId="7" fillId="0" borderId="0" xfId="0" applyNumberFormat="1" applyFont="1"/>
    <xf numFmtId="164" fontId="2" fillId="0" borderId="0" xfId="0" applyNumberFormat="1" applyFont="1" applyAlignment="1">
      <alignment horizontal="right"/>
    </xf>
    <xf numFmtId="0" fontId="1" fillId="0" borderId="7" xfId="0" applyFont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000"/>
  <sheetViews>
    <sheetView workbookViewId="0">
      <selection activeCell="C16" sqref="C16:D16"/>
    </sheetView>
  </sheetViews>
  <sheetFormatPr defaultColWidth="14.42578125" defaultRowHeight="15" customHeight="1" x14ac:dyDescent="0.25"/>
  <cols>
    <col min="1" max="1" width="35.28515625" customWidth="1"/>
    <col min="2" max="2" width="8.7109375" customWidth="1"/>
    <col min="3" max="3" width="22.140625" customWidth="1"/>
    <col min="4" max="4" width="16.42578125" customWidth="1"/>
    <col min="5" max="7" width="8.7109375" customWidth="1"/>
    <col min="8" max="8" width="21.5703125" customWidth="1"/>
    <col min="9" max="9" width="17.140625" customWidth="1"/>
    <col min="10" max="10" width="12.28515625" customWidth="1"/>
    <col min="11" max="11" width="8.7109375" customWidth="1"/>
    <col min="12" max="12" width="13" customWidth="1"/>
    <col min="13" max="13" width="12.5703125" customWidth="1"/>
    <col min="14" max="14" width="13.42578125" customWidth="1"/>
    <col min="15" max="15" width="9" customWidth="1"/>
    <col min="16" max="26" width="8.7109375" customWidth="1"/>
  </cols>
  <sheetData>
    <row r="3" spans="1:16" x14ac:dyDescent="0.25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1" t="s">
        <v>5</v>
      </c>
      <c r="G3" s="2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x14ac:dyDescent="0.25">
      <c r="A4" s="5" t="s">
        <v>16</v>
      </c>
      <c r="B4" s="3"/>
      <c r="C4" s="3"/>
      <c r="D4" s="3"/>
      <c r="E4" s="3"/>
      <c r="F4" s="3"/>
      <c r="G4" s="3"/>
    </row>
    <row r="5" spans="1:16" x14ac:dyDescent="0.25">
      <c r="A5" s="6" t="s">
        <v>17</v>
      </c>
      <c r="B5" s="7">
        <v>6</v>
      </c>
      <c r="C5" s="7">
        <v>205</v>
      </c>
      <c r="D5" s="7">
        <v>34</v>
      </c>
      <c r="E5" s="8">
        <f t="shared" ref="E5:E10" si="0">C5+D5</f>
        <v>239</v>
      </c>
      <c r="F5" s="8">
        <f t="shared" ref="F5:F10" si="1">C5/E5</f>
        <v>0.85774058577405854</v>
      </c>
      <c r="G5" s="8">
        <f t="shared" ref="G5:G10" si="2">D5/E5</f>
        <v>0.14225941422594143</v>
      </c>
      <c r="H5" s="8">
        <f t="shared" ref="H5:H10" si="3">(1/( 0.1*(1/5)^(B5-1) * 0.1 )*E5) *(800/1300)</f>
        <v>45961538.461538434</v>
      </c>
    </row>
    <row r="6" spans="1:16" x14ac:dyDescent="0.25">
      <c r="A6" s="6" t="s">
        <v>17</v>
      </c>
      <c r="B6" s="7">
        <v>7</v>
      </c>
      <c r="C6" s="7">
        <v>37</v>
      </c>
      <c r="D6" s="7">
        <v>7</v>
      </c>
      <c r="E6" s="8">
        <f t="shared" si="0"/>
        <v>44</v>
      </c>
      <c r="F6" s="8">
        <f t="shared" si="1"/>
        <v>0.84090909090909094</v>
      </c>
      <c r="G6" s="8">
        <f t="shared" si="2"/>
        <v>0.15909090909090909</v>
      </c>
      <c r="H6" s="8">
        <f t="shared" si="3"/>
        <v>42307692.307692282</v>
      </c>
    </row>
    <row r="7" spans="1:16" x14ac:dyDescent="0.25">
      <c r="A7" s="6" t="s">
        <v>18</v>
      </c>
      <c r="B7" s="7">
        <v>6</v>
      </c>
      <c r="C7" s="7">
        <v>156</v>
      </c>
      <c r="D7" s="7">
        <v>233</v>
      </c>
      <c r="E7" s="8">
        <f t="shared" si="0"/>
        <v>389</v>
      </c>
      <c r="F7" s="8">
        <f t="shared" si="1"/>
        <v>0.40102827763496146</v>
      </c>
      <c r="G7" s="8">
        <f t="shared" si="2"/>
        <v>0.59897172236503859</v>
      </c>
      <c r="H7" s="8">
        <f t="shared" si="3"/>
        <v>74807692.30769226</v>
      </c>
    </row>
    <row r="8" spans="1:16" x14ac:dyDescent="0.25">
      <c r="A8" s="6" t="s">
        <v>18</v>
      </c>
      <c r="B8" s="7">
        <v>7</v>
      </c>
      <c r="C8" s="7">
        <v>41</v>
      </c>
      <c r="D8" s="7">
        <v>80</v>
      </c>
      <c r="E8" s="8">
        <f t="shared" si="0"/>
        <v>121</v>
      </c>
      <c r="F8" s="8">
        <f t="shared" si="1"/>
        <v>0.33884297520661155</v>
      </c>
      <c r="G8" s="8">
        <f t="shared" si="2"/>
        <v>0.66115702479338845</v>
      </c>
      <c r="H8" s="8">
        <f t="shared" si="3"/>
        <v>116346153.84615377</v>
      </c>
    </row>
    <row r="9" spans="1:16" x14ac:dyDescent="0.25">
      <c r="A9" s="9" t="s">
        <v>19</v>
      </c>
      <c r="B9" s="7">
        <v>5</v>
      </c>
      <c r="C9" s="7">
        <v>25</v>
      </c>
      <c r="D9" s="7">
        <v>493</v>
      </c>
      <c r="E9" s="8">
        <f t="shared" si="0"/>
        <v>518</v>
      </c>
      <c r="F9" s="8">
        <f t="shared" si="1"/>
        <v>4.8262548262548263E-2</v>
      </c>
      <c r="G9" s="8">
        <f t="shared" si="2"/>
        <v>0.95173745173745172</v>
      </c>
      <c r="H9" s="8">
        <f t="shared" si="3"/>
        <v>19923076.923076913</v>
      </c>
    </row>
    <row r="10" spans="1:16" x14ac:dyDescent="0.25">
      <c r="A10" s="6" t="s">
        <v>19</v>
      </c>
      <c r="B10" s="7">
        <v>6</v>
      </c>
      <c r="C10" s="7">
        <v>5</v>
      </c>
      <c r="D10" s="7">
        <v>68</v>
      </c>
      <c r="E10" s="8">
        <f t="shared" si="0"/>
        <v>73</v>
      </c>
      <c r="F10" s="8">
        <f t="shared" si="1"/>
        <v>6.8493150684931503E-2</v>
      </c>
      <c r="G10" s="8">
        <f t="shared" si="2"/>
        <v>0.93150684931506844</v>
      </c>
      <c r="H10" s="8">
        <f t="shared" si="3"/>
        <v>14038461.538461532</v>
      </c>
    </row>
    <row r="11" spans="1:16" x14ac:dyDescent="0.25">
      <c r="E11" s="8"/>
      <c r="F11" s="8"/>
      <c r="G11" s="8"/>
      <c r="H11" s="8"/>
    </row>
    <row r="12" spans="1:16" x14ac:dyDescent="0.25">
      <c r="A12" s="6" t="s">
        <v>20</v>
      </c>
      <c r="B12" s="7">
        <v>6</v>
      </c>
      <c r="C12" s="7">
        <v>325</v>
      </c>
      <c r="D12" s="7">
        <v>53</v>
      </c>
      <c r="E12" s="8">
        <f t="shared" ref="E12:E17" si="4">C12+D12</f>
        <v>378</v>
      </c>
      <c r="F12" s="8">
        <f t="shared" ref="F12:F17" si="5">C12/E12</f>
        <v>0.85978835978835977</v>
      </c>
      <c r="G12" s="8">
        <f t="shared" ref="G12:G17" si="6">D12/E12</f>
        <v>0.1402116402116402</v>
      </c>
      <c r="H12" s="8">
        <f t="shared" ref="H12:H17" si="7">(1/( 0.1*(1/5)^(B12-1) * 0.1 )*E12) *(800/1300)</f>
        <v>72692307.692307666</v>
      </c>
    </row>
    <row r="13" spans="1:16" x14ac:dyDescent="0.25">
      <c r="A13" s="6" t="s">
        <v>20</v>
      </c>
      <c r="B13" s="7">
        <v>7</v>
      </c>
      <c r="C13" s="7">
        <v>4</v>
      </c>
      <c r="D13" s="7">
        <v>61</v>
      </c>
      <c r="E13" s="8">
        <f t="shared" si="4"/>
        <v>65</v>
      </c>
      <c r="F13" s="8">
        <f t="shared" si="5"/>
        <v>6.1538461538461542E-2</v>
      </c>
      <c r="G13" s="8">
        <f t="shared" si="6"/>
        <v>0.93846153846153846</v>
      </c>
      <c r="H13" s="8">
        <f t="shared" si="7"/>
        <v>62499999.999999955</v>
      </c>
    </row>
    <row r="14" spans="1:16" x14ac:dyDescent="0.25">
      <c r="A14" s="6" t="s">
        <v>21</v>
      </c>
      <c r="B14" s="7">
        <v>6</v>
      </c>
      <c r="C14" s="7">
        <v>190</v>
      </c>
      <c r="D14" s="7">
        <v>278</v>
      </c>
      <c r="E14" s="8">
        <f t="shared" si="4"/>
        <v>468</v>
      </c>
      <c r="F14" s="8">
        <f t="shared" si="5"/>
        <v>0.40598290598290598</v>
      </c>
      <c r="G14" s="8">
        <f t="shared" si="6"/>
        <v>0.59401709401709402</v>
      </c>
      <c r="H14" s="8">
        <f t="shared" si="7"/>
        <v>89999999.999999955</v>
      </c>
    </row>
    <row r="15" spans="1:16" x14ac:dyDescent="0.25">
      <c r="A15" s="6" t="s">
        <v>21</v>
      </c>
      <c r="B15" s="7">
        <v>7</v>
      </c>
      <c r="C15" s="7">
        <v>49</v>
      </c>
      <c r="D15" s="7">
        <v>88</v>
      </c>
      <c r="E15" s="8">
        <f t="shared" si="4"/>
        <v>137</v>
      </c>
      <c r="F15" s="8">
        <f t="shared" si="5"/>
        <v>0.35766423357664234</v>
      </c>
      <c r="G15" s="8">
        <f t="shared" si="6"/>
        <v>0.64233576642335766</v>
      </c>
      <c r="H15" s="8">
        <f t="shared" si="7"/>
        <v>131730769.23076914</v>
      </c>
    </row>
    <row r="16" spans="1:16" x14ac:dyDescent="0.25">
      <c r="A16" s="6" t="s">
        <v>22</v>
      </c>
      <c r="B16" s="7">
        <v>6</v>
      </c>
      <c r="C16" s="7">
        <v>21</v>
      </c>
      <c r="D16" s="7">
        <v>417</v>
      </c>
      <c r="E16" s="8">
        <f t="shared" si="4"/>
        <v>438</v>
      </c>
      <c r="F16" s="8">
        <f t="shared" si="5"/>
        <v>4.7945205479452052E-2</v>
      </c>
      <c r="G16" s="8">
        <f t="shared" si="6"/>
        <v>0.95205479452054798</v>
      </c>
      <c r="H16" s="8">
        <f t="shared" si="7"/>
        <v>84230769.230769187</v>
      </c>
    </row>
    <row r="17" spans="1:16" x14ac:dyDescent="0.25">
      <c r="A17" s="6" t="s">
        <v>22</v>
      </c>
      <c r="B17" s="7">
        <v>7</v>
      </c>
      <c r="C17" s="7">
        <v>55</v>
      </c>
      <c r="D17" s="7">
        <v>6</v>
      </c>
      <c r="E17" s="8">
        <f t="shared" si="4"/>
        <v>61</v>
      </c>
      <c r="F17" s="8">
        <f t="shared" si="5"/>
        <v>0.90163934426229508</v>
      </c>
      <c r="G17" s="8">
        <f t="shared" si="6"/>
        <v>9.8360655737704916E-2</v>
      </c>
      <c r="H17" s="8">
        <f t="shared" si="7"/>
        <v>58653846.153846115</v>
      </c>
    </row>
    <row r="19" spans="1:16" x14ac:dyDescent="0.25">
      <c r="A19" s="5" t="s">
        <v>23</v>
      </c>
      <c r="B19" s="3"/>
      <c r="C19" s="3"/>
      <c r="D19" s="3"/>
      <c r="E19" s="3"/>
      <c r="F19" s="3"/>
      <c r="G19" s="3"/>
    </row>
    <row r="20" spans="1:16" x14ac:dyDescent="0.25">
      <c r="A20" s="6" t="s">
        <v>24</v>
      </c>
      <c r="B20" s="7">
        <v>6</v>
      </c>
      <c r="C20" s="7">
        <v>102</v>
      </c>
      <c r="D20" s="7">
        <v>24</v>
      </c>
      <c r="E20" s="8">
        <f t="shared" ref="E20:E37" si="8">C20+D20</f>
        <v>126</v>
      </c>
      <c r="F20" s="8">
        <f t="shared" ref="F20:F37" si="9">C20/E20</f>
        <v>0.80952380952380953</v>
      </c>
      <c r="G20" s="8">
        <f t="shared" ref="G20:G37" si="10">D20/E20</f>
        <v>0.19047619047619047</v>
      </c>
      <c r="H20" s="10">
        <f t="shared" ref="H20:H37" si="11">(1/(0.1*(1/5)^(B20 - 1)*0.1))*E20</f>
        <v>39374999.999999978</v>
      </c>
      <c r="I20" s="11">
        <f t="shared" ref="I20:I22" si="12">LOG(H20/$H$5)/LOG(2)</f>
        <v>-0.22314716633973997</v>
      </c>
      <c r="J20" s="11">
        <f t="shared" ref="J20:J21" si="13">(F20/$F$5)^(1/I20)</f>
        <v>1.2959845737197198</v>
      </c>
      <c r="L20" s="4" t="s">
        <v>25</v>
      </c>
      <c r="M20" s="4">
        <v>1</v>
      </c>
      <c r="N20" s="4">
        <v>7</v>
      </c>
      <c r="O20" s="4" t="s">
        <v>26</v>
      </c>
      <c r="P20" s="4" t="s">
        <v>27</v>
      </c>
    </row>
    <row r="21" spans="1:16" ht="15.75" customHeight="1" x14ac:dyDescent="0.25">
      <c r="A21" s="6" t="s">
        <v>28</v>
      </c>
      <c r="B21" s="7">
        <v>6</v>
      </c>
      <c r="C21" s="7">
        <v>109</v>
      </c>
      <c r="D21" s="7">
        <v>38</v>
      </c>
      <c r="E21" s="8">
        <f t="shared" si="8"/>
        <v>147</v>
      </c>
      <c r="F21" s="8">
        <f t="shared" si="9"/>
        <v>0.74149659863945583</v>
      </c>
      <c r="G21" s="8">
        <f t="shared" si="10"/>
        <v>0.25850340136054423</v>
      </c>
      <c r="H21" s="10">
        <f t="shared" si="11"/>
        <v>45937499.999999978</v>
      </c>
      <c r="I21" s="12">
        <f t="shared" si="12"/>
        <v>-7.547450032918333E-4</v>
      </c>
      <c r="J21" s="12">
        <f t="shared" si="13"/>
        <v>6.293532991072628E+83</v>
      </c>
      <c r="L21" s="4" t="s">
        <v>25</v>
      </c>
      <c r="M21" s="4">
        <v>1</v>
      </c>
      <c r="N21" s="4">
        <v>7</v>
      </c>
      <c r="O21" s="4" t="s">
        <v>26</v>
      </c>
      <c r="P21" s="4" t="s">
        <v>29</v>
      </c>
    </row>
    <row r="22" spans="1:16" ht="15.75" customHeight="1" x14ac:dyDescent="0.25">
      <c r="A22" s="6" t="s">
        <v>30</v>
      </c>
      <c r="B22" s="7">
        <v>5</v>
      </c>
      <c r="C22" s="7">
        <v>229</v>
      </c>
      <c r="D22" s="7">
        <v>6</v>
      </c>
      <c r="E22" s="8">
        <f t="shared" si="8"/>
        <v>235</v>
      </c>
      <c r="F22" s="8">
        <f t="shared" si="9"/>
        <v>0.97446808510638294</v>
      </c>
      <c r="G22" s="8">
        <f t="shared" si="10"/>
        <v>2.553191489361702E-2</v>
      </c>
      <c r="H22" s="10">
        <f t="shared" si="11"/>
        <v>14687499.999999991</v>
      </c>
      <c r="I22" s="12">
        <f t="shared" si="12"/>
        <v>-1.6458382381620189</v>
      </c>
      <c r="J22" s="12">
        <f t="shared" ref="J22:J25" si="14">(F22/$F$7)^(1/I22)</f>
        <v>0.58306446333466644</v>
      </c>
      <c r="L22" s="4" t="s">
        <v>25</v>
      </c>
      <c r="M22" s="4">
        <v>1</v>
      </c>
      <c r="N22" s="4">
        <v>7</v>
      </c>
      <c r="O22" s="4" t="s">
        <v>26</v>
      </c>
      <c r="P22" s="4" t="s">
        <v>31</v>
      </c>
    </row>
    <row r="23" spans="1:16" ht="15.75" customHeight="1" x14ac:dyDescent="0.25">
      <c r="A23" s="6" t="s">
        <v>32</v>
      </c>
      <c r="B23" s="7">
        <v>6</v>
      </c>
      <c r="C23" s="7">
        <v>85</v>
      </c>
      <c r="D23" s="7">
        <v>207</v>
      </c>
      <c r="E23" s="8">
        <f t="shared" si="8"/>
        <v>292</v>
      </c>
      <c r="F23" s="8">
        <f t="shared" si="9"/>
        <v>0.2910958904109589</v>
      </c>
      <c r="G23" s="8">
        <f t="shared" si="10"/>
        <v>0.70890410958904104</v>
      </c>
      <c r="H23" s="10">
        <f t="shared" si="11"/>
        <v>91249999.999999955</v>
      </c>
      <c r="I23" s="12">
        <f t="shared" ref="I23:I25" si="15">LOG(H23/$H$7)/LOG(2)</f>
        <v>0.28663793203491772</v>
      </c>
      <c r="J23" s="12">
        <f t="shared" si="14"/>
        <v>0.3270265464170673</v>
      </c>
      <c r="L23" s="4" t="s">
        <v>33</v>
      </c>
      <c r="M23" s="4">
        <v>1</v>
      </c>
      <c r="N23" s="4">
        <v>7</v>
      </c>
      <c r="O23" s="4" t="s">
        <v>26</v>
      </c>
      <c r="P23" s="4" t="s">
        <v>34</v>
      </c>
    </row>
    <row r="24" spans="1:16" ht="15.75" customHeight="1" x14ac:dyDescent="0.25">
      <c r="A24" s="6" t="s">
        <v>35</v>
      </c>
      <c r="B24" s="7">
        <v>6</v>
      </c>
      <c r="C24" s="7">
        <v>81</v>
      </c>
      <c r="D24" s="7">
        <v>150</v>
      </c>
      <c r="E24" s="8">
        <f t="shared" si="8"/>
        <v>231</v>
      </c>
      <c r="F24" s="8">
        <f t="shared" si="9"/>
        <v>0.35064935064935066</v>
      </c>
      <c r="G24" s="8">
        <f t="shared" si="10"/>
        <v>0.64935064935064934</v>
      </c>
      <c r="H24" s="10">
        <f t="shared" si="11"/>
        <v>72187499.999999955</v>
      </c>
      <c r="I24" s="12">
        <f t="shared" si="15"/>
        <v>-5.1437585429042226E-2</v>
      </c>
      <c r="J24" s="12">
        <f t="shared" si="14"/>
        <v>13.597232440806428</v>
      </c>
      <c r="L24" s="4" t="s">
        <v>33</v>
      </c>
      <c r="M24" s="4">
        <v>1</v>
      </c>
      <c r="N24" s="4">
        <v>7</v>
      </c>
      <c r="O24" s="4" t="s">
        <v>26</v>
      </c>
      <c r="P24" s="4" t="s">
        <v>36</v>
      </c>
    </row>
    <row r="25" spans="1:16" ht="15.75" customHeight="1" x14ac:dyDescent="0.25">
      <c r="A25" s="6" t="s">
        <v>37</v>
      </c>
      <c r="B25" s="7">
        <v>6</v>
      </c>
      <c r="C25" s="7">
        <v>52</v>
      </c>
      <c r="D25" s="7">
        <v>1</v>
      </c>
      <c r="E25" s="8">
        <f t="shared" si="8"/>
        <v>53</v>
      </c>
      <c r="F25" s="8">
        <f t="shared" si="9"/>
        <v>0.98113207547169812</v>
      </c>
      <c r="G25" s="8">
        <f t="shared" si="10"/>
        <v>1.8867924528301886E-2</v>
      </c>
      <c r="H25" s="10">
        <f t="shared" si="11"/>
        <v>16562499.999999991</v>
      </c>
      <c r="I25" s="12">
        <f t="shared" si="15"/>
        <v>-2.1752661722819004</v>
      </c>
      <c r="J25" s="12">
        <f t="shared" si="14"/>
        <v>0.66279167148207752</v>
      </c>
      <c r="L25" s="4" t="s">
        <v>33</v>
      </c>
      <c r="M25" s="4">
        <v>1</v>
      </c>
      <c r="N25" s="4">
        <v>7</v>
      </c>
      <c r="O25" s="4" t="s">
        <v>26</v>
      </c>
      <c r="P25" s="4" t="s">
        <v>38</v>
      </c>
    </row>
    <row r="26" spans="1:16" ht="15.75" customHeight="1" x14ac:dyDescent="0.25">
      <c r="A26" s="6" t="s">
        <v>39</v>
      </c>
      <c r="B26" s="7">
        <v>6</v>
      </c>
      <c r="C26" s="7">
        <v>7</v>
      </c>
      <c r="D26" s="7">
        <v>161</v>
      </c>
      <c r="E26" s="8">
        <f t="shared" si="8"/>
        <v>168</v>
      </c>
      <c r="F26" s="8">
        <f t="shared" si="9"/>
        <v>4.1666666666666664E-2</v>
      </c>
      <c r="G26" s="8">
        <f t="shared" si="10"/>
        <v>0.95833333333333337</v>
      </c>
      <c r="H26" s="10">
        <f t="shared" si="11"/>
        <v>52499999.99999997</v>
      </c>
      <c r="I26" s="12">
        <f t="shared" ref="I26:I28" si="16">LOG(H26/$H$9)/LOG(2)</f>
        <v>1.397876948120661</v>
      </c>
      <c r="J26" s="12">
        <f t="shared" ref="J26:J28" si="17">(F26/$F$9)^(1/I26)</f>
        <v>0.90021031547674701</v>
      </c>
      <c r="L26" s="4" t="s">
        <v>40</v>
      </c>
      <c r="M26" s="4">
        <v>1</v>
      </c>
      <c r="N26" s="4">
        <v>7</v>
      </c>
      <c r="O26" s="4" t="s">
        <v>26</v>
      </c>
      <c r="P26" s="4" t="s">
        <v>41</v>
      </c>
    </row>
    <row r="27" spans="1:16" ht="15.75" customHeight="1" x14ac:dyDescent="0.25">
      <c r="A27" s="6" t="s">
        <v>42</v>
      </c>
      <c r="B27" s="7">
        <v>6</v>
      </c>
      <c r="C27" s="7">
        <v>5</v>
      </c>
      <c r="D27" s="7">
        <v>184</v>
      </c>
      <c r="E27" s="8">
        <f t="shared" si="8"/>
        <v>189</v>
      </c>
      <c r="F27" s="8">
        <f t="shared" si="9"/>
        <v>2.6455026455026454E-2</v>
      </c>
      <c r="G27" s="8">
        <f t="shared" si="10"/>
        <v>0.97354497354497349</v>
      </c>
      <c r="H27" s="10">
        <f t="shared" si="11"/>
        <v>59062499.99999997</v>
      </c>
      <c r="I27" s="12">
        <f t="shared" si="16"/>
        <v>1.5678019495629734</v>
      </c>
      <c r="J27" s="12">
        <f t="shared" si="17"/>
        <v>0.68149049185323163</v>
      </c>
      <c r="L27" s="4" t="s">
        <v>40</v>
      </c>
      <c r="M27" s="4">
        <v>1</v>
      </c>
      <c r="N27" s="4">
        <v>7</v>
      </c>
      <c r="O27" s="4" t="s">
        <v>26</v>
      </c>
      <c r="P27" s="4" t="s">
        <v>43</v>
      </c>
    </row>
    <row r="28" spans="1:16" ht="15.75" customHeight="1" x14ac:dyDescent="0.25">
      <c r="A28" s="6" t="s">
        <v>44</v>
      </c>
      <c r="B28" s="7">
        <v>6</v>
      </c>
      <c r="C28" s="7">
        <v>62</v>
      </c>
      <c r="D28" s="7">
        <v>3</v>
      </c>
      <c r="E28" s="8">
        <f t="shared" si="8"/>
        <v>65</v>
      </c>
      <c r="F28" s="8">
        <f t="shared" si="9"/>
        <v>0.9538461538461539</v>
      </c>
      <c r="G28" s="8">
        <f t="shared" si="10"/>
        <v>4.6153846153846156E-2</v>
      </c>
      <c r="H28" s="10">
        <f t="shared" si="11"/>
        <v>20312499.999999989</v>
      </c>
      <c r="I28" s="12">
        <f t="shared" si="16"/>
        <v>2.7927338370355131E-2</v>
      </c>
      <c r="J28" s="12">
        <f t="shared" si="17"/>
        <v>2.5200976895232741E+46</v>
      </c>
      <c r="L28" s="4" t="s">
        <v>40</v>
      </c>
      <c r="M28" s="4">
        <v>1</v>
      </c>
      <c r="N28" s="4">
        <v>7</v>
      </c>
      <c r="O28" s="4" t="s">
        <v>26</v>
      </c>
      <c r="P28" s="4" t="s">
        <v>45</v>
      </c>
    </row>
    <row r="29" spans="1:16" ht="15.75" customHeight="1" x14ac:dyDescent="0.25">
      <c r="A29" s="6" t="s">
        <v>46</v>
      </c>
      <c r="B29" s="4">
        <v>6</v>
      </c>
      <c r="C29" s="4">
        <v>113</v>
      </c>
      <c r="D29" s="4">
        <v>26</v>
      </c>
      <c r="E29" s="8">
        <f t="shared" si="8"/>
        <v>139</v>
      </c>
      <c r="F29" s="8">
        <f t="shared" si="9"/>
        <v>0.81294964028776984</v>
      </c>
      <c r="G29" s="8">
        <f t="shared" si="10"/>
        <v>0.18705035971223022</v>
      </c>
      <c r="H29" s="10">
        <f t="shared" si="11"/>
        <v>43437499.999999978</v>
      </c>
      <c r="I29" s="13">
        <f t="shared" ref="I29:I31" si="18">LOG(H29/$H$5)/LOG(2)</f>
        <v>-8.1486017116148918E-2</v>
      </c>
      <c r="J29" s="13">
        <f t="shared" ref="J29:J31" si="19">(F29/$F$5)^(1/I29)</f>
        <v>1.9312759895151588</v>
      </c>
      <c r="L29" s="4" t="s">
        <v>25</v>
      </c>
      <c r="M29" s="4">
        <v>1</v>
      </c>
      <c r="N29" s="4">
        <v>7</v>
      </c>
      <c r="O29" s="4" t="s">
        <v>47</v>
      </c>
      <c r="P29" s="4" t="s">
        <v>48</v>
      </c>
    </row>
    <row r="30" spans="1:16" ht="15.75" customHeight="1" x14ac:dyDescent="0.25">
      <c r="A30" s="6" t="s">
        <v>49</v>
      </c>
      <c r="B30" s="4">
        <v>6</v>
      </c>
      <c r="C30" s="4">
        <v>164</v>
      </c>
      <c r="D30" s="4">
        <v>43</v>
      </c>
      <c r="E30" s="8">
        <f t="shared" si="8"/>
        <v>207</v>
      </c>
      <c r="F30" s="8">
        <f t="shared" si="9"/>
        <v>0.79227053140096615</v>
      </c>
      <c r="G30" s="8">
        <f t="shared" si="10"/>
        <v>0.20772946859903382</v>
      </c>
      <c r="H30" s="10">
        <f t="shared" si="11"/>
        <v>64687499.999999963</v>
      </c>
      <c r="I30" s="13">
        <f t="shared" si="18"/>
        <v>0.49305986765966897</v>
      </c>
      <c r="J30" s="13">
        <f t="shared" si="19"/>
        <v>0.85126418096779211</v>
      </c>
      <c r="L30" s="4" t="s">
        <v>25</v>
      </c>
      <c r="M30" s="4">
        <v>1</v>
      </c>
      <c r="N30" s="4">
        <v>7</v>
      </c>
      <c r="O30" s="4" t="s">
        <v>47</v>
      </c>
      <c r="P30" s="4" t="s">
        <v>50</v>
      </c>
    </row>
    <row r="31" spans="1:16" ht="15.75" customHeight="1" x14ac:dyDescent="0.25">
      <c r="A31" s="6" t="s">
        <v>51</v>
      </c>
      <c r="B31" s="4">
        <v>7</v>
      </c>
      <c r="C31" s="4">
        <v>18</v>
      </c>
      <c r="D31" s="4">
        <v>20</v>
      </c>
      <c r="E31" s="8">
        <f t="shared" si="8"/>
        <v>38</v>
      </c>
      <c r="F31" s="8">
        <f t="shared" si="9"/>
        <v>0.47368421052631576</v>
      </c>
      <c r="G31" s="8">
        <f t="shared" si="10"/>
        <v>0.52631578947368418</v>
      </c>
      <c r="H31" s="10">
        <f t="shared" si="11"/>
        <v>59374999.999999955</v>
      </c>
      <c r="I31" s="13">
        <f t="shared" si="18"/>
        <v>0.36942851849129116</v>
      </c>
      <c r="J31" s="13">
        <f t="shared" si="19"/>
        <v>0.20043977457646334</v>
      </c>
      <c r="L31" s="4" t="s">
        <v>25</v>
      </c>
      <c r="M31" s="4">
        <v>1</v>
      </c>
      <c r="N31" s="4">
        <v>7</v>
      </c>
      <c r="O31" s="4" t="s">
        <v>47</v>
      </c>
      <c r="P31" s="4" t="s">
        <v>52</v>
      </c>
    </row>
    <row r="32" spans="1:16" ht="15.75" customHeight="1" x14ac:dyDescent="0.25">
      <c r="A32" s="6" t="s">
        <v>53</v>
      </c>
      <c r="B32" s="7">
        <v>6</v>
      </c>
      <c r="C32" s="7">
        <v>65</v>
      </c>
      <c r="D32" s="7">
        <v>125</v>
      </c>
      <c r="E32" s="8">
        <f t="shared" si="8"/>
        <v>190</v>
      </c>
      <c r="F32" s="8">
        <f t="shared" si="9"/>
        <v>0.34210526315789475</v>
      </c>
      <c r="G32" s="8">
        <f t="shared" si="10"/>
        <v>0.65789473684210531</v>
      </c>
      <c r="H32" s="10">
        <f t="shared" si="11"/>
        <v>59374999.99999997</v>
      </c>
      <c r="I32" s="12">
        <f t="shared" ref="I32:I34" si="20">LOG(H32/$H$7)/LOG(2)</f>
        <v>-0.33333101851415176</v>
      </c>
      <c r="J32" s="12">
        <f t="shared" ref="J32:J34" si="21">(F32/$F$7)^(1/I32)</f>
        <v>1.6108205513925884</v>
      </c>
      <c r="L32" s="4" t="s">
        <v>33</v>
      </c>
      <c r="M32" s="4">
        <v>1</v>
      </c>
      <c r="N32" s="4">
        <v>7</v>
      </c>
      <c r="O32" s="4" t="s">
        <v>47</v>
      </c>
      <c r="P32" s="4" t="s">
        <v>54</v>
      </c>
    </row>
    <row r="33" spans="1:16" ht="15.75" customHeight="1" x14ac:dyDescent="0.25">
      <c r="A33" s="6" t="s">
        <v>55</v>
      </c>
      <c r="B33" s="7">
        <v>6</v>
      </c>
      <c r="C33" s="7">
        <v>89</v>
      </c>
      <c r="D33" s="7">
        <v>166</v>
      </c>
      <c r="E33" s="8">
        <f t="shared" si="8"/>
        <v>255</v>
      </c>
      <c r="F33" s="8">
        <f t="shared" si="9"/>
        <v>0.34901960784313724</v>
      </c>
      <c r="G33" s="8">
        <f t="shared" si="10"/>
        <v>0.65098039215686276</v>
      </c>
      <c r="H33" s="10">
        <f t="shared" si="11"/>
        <v>79687499.999999955</v>
      </c>
      <c r="I33" s="12">
        <f t="shared" si="20"/>
        <v>9.1166810013758301E-2</v>
      </c>
      <c r="J33" s="12">
        <f t="shared" si="21"/>
        <v>0.21792095022118996</v>
      </c>
      <c r="L33" s="4" t="s">
        <v>33</v>
      </c>
      <c r="M33" s="4">
        <v>1</v>
      </c>
      <c r="N33" s="4">
        <v>7</v>
      </c>
      <c r="O33" s="4" t="s">
        <v>47</v>
      </c>
      <c r="P33" s="4" t="s">
        <v>56</v>
      </c>
    </row>
    <row r="34" spans="1:16" ht="15.75" customHeight="1" x14ac:dyDescent="0.25">
      <c r="A34" s="6" t="s">
        <v>57</v>
      </c>
      <c r="B34" s="7">
        <v>5</v>
      </c>
      <c r="C34" s="7">
        <v>279</v>
      </c>
      <c r="D34" s="7">
        <v>24</v>
      </c>
      <c r="E34" s="8">
        <f t="shared" si="8"/>
        <v>303</v>
      </c>
      <c r="F34" s="8">
        <f t="shared" si="9"/>
        <v>0.92079207920792083</v>
      </c>
      <c r="G34" s="8">
        <f t="shared" si="10"/>
        <v>7.9207920792079209E-2</v>
      </c>
      <c r="H34" s="10">
        <f t="shared" si="11"/>
        <v>18937499.999999989</v>
      </c>
      <c r="I34" s="12">
        <f t="shared" si="20"/>
        <v>-1.9819407382595109</v>
      </c>
      <c r="J34" s="12">
        <f t="shared" si="21"/>
        <v>0.65744900566836684</v>
      </c>
      <c r="L34" s="4" t="s">
        <v>33</v>
      </c>
      <c r="M34" s="4">
        <v>1</v>
      </c>
      <c r="N34" s="4">
        <v>7</v>
      </c>
      <c r="O34" s="4" t="s">
        <v>47</v>
      </c>
      <c r="P34" s="4" t="s">
        <v>58</v>
      </c>
    </row>
    <row r="35" spans="1:16" ht="15.75" customHeight="1" x14ac:dyDescent="0.25">
      <c r="A35" s="6" t="s">
        <v>59</v>
      </c>
      <c r="B35" s="7">
        <v>6</v>
      </c>
      <c r="C35" s="7">
        <v>16</v>
      </c>
      <c r="D35" s="7">
        <v>279</v>
      </c>
      <c r="E35" s="8">
        <f t="shared" si="8"/>
        <v>295</v>
      </c>
      <c r="F35" s="8">
        <f t="shared" si="9"/>
        <v>5.4237288135593219E-2</v>
      </c>
      <c r="G35" s="8">
        <f t="shared" si="10"/>
        <v>0.94576271186440675</v>
      </c>
      <c r="H35" s="10">
        <f t="shared" si="11"/>
        <v>92187499.999999955</v>
      </c>
      <c r="I35" s="12">
        <f t="shared" ref="I35:I37" si="22">LOG(H35/$H$9)/LOG(2)</f>
        <v>2.2101306695911043</v>
      </c>
      <c r="J35" s="12">
        <f t="shared" ref="J35:J37" si="23">(F35/$F$9)^(1/I35)</f>
        <v>1.0542273108402656</v>
      </c>
      <c r="L35" s="4" t="s">
        <v>40</v>
      </c>
      <c r="M35" s="4">
        <v>1</v>
      </c>
      <c r="N35" s="4">
        <v>7</v>
      </c>
      <c r="O35" s="4" t="s">
        <v>47</v>
      </c>
      <c r="P35" s="4" t="s">
        <v>60</v>
      </c>
    </row>
    <row r="36" spans="1:16" ht="15.75" customHeight="1" x14ac:dyDescent="0.25">
      <c r="A36" s="6" t="s">
        <v>61</v>
      </c>
      <c r="B36" s="7">
        <v>6</v>
      </c>
      <c r="C36" s="7">
        <v>12</v>
      </c>
      <c r="D36" s="7">
        <v>162</v>
      </c>
      <c r="E36" s="8">
        <f t="shared" si="8"/>
        <v>174</v>
      </c>
      <c r="F36" s="8">
        <f t="shared" si="9"/>
        <v>6.8965517241379309E-2</v>
      </c>
      <c r="G36" s="8">
        <f t="shared" si="10"/>
        <v>0.93103448275862066</v>
      </c>
      <c r="H36" s="10">
        <f t="shared" si="11"/>
        <v>54374999.99999997</v>
      </c>
      <c r="I36" s="12">
        <f t="shared" si="22"/>
        <v>1.4485030211906289</v>
      </c>
      <c r="J36" s="12">
        <f t="shared" si="23"/>
        <v>1.2794462342430148</v>
      </c>
      <c r="L36" s="4" t="s">
        <v>40</v>
      </c>
      <c r="M36" s="4">
        <v>1</v>
      </c>
      <c r="N36" s="4">
        <v>7</v>
      </c>
      <c r="O36" s="4" t="s">
        <v>47</v>
      </c>
      <c r="P36" s="4" t="s">
        <v>62</v>
      </c>
    </row>
    <row r="37" spans="1:16" ht="15.75" customHeight="1" x14ac:dyDescent="0.25">
      <c r="A37" s="6" t="s">
        <v>63</v>
      </c>
      <c r="B37" s="7">
        <v>5</v>
      </c>
      <c r="C37" s="7">
        <v>32</v>
      </c>
      <c r="D37" s="7">
        <v>41</v>
      </c>
      <c r="E37" s="8">
        <f t="shared" si="8"/>
        <v>73</v>
      </c>
      <c r="F37" s="8">
        <f t="shared" si="9"/>
        <v>0.43835616438356162</v>
      </c>
      <c r="G37" s="8">
        <f t="shared" si="10"/>
        <v>0.56164383561643838</v>
      </c>
      <c r="H37" s="10">
        <f t="shared" si="11"/>
        <v>4562499.9999999972</v>
      </c>
      <c r="I37" s="12">
        <f t="shared" si="22"/>
        <v>-2.1265440106654445</v>
      </c>
      <c r="J37" s="12">
        <f t="shared" si="23"/>
        <v>0.35432501653300419</v>
      </c>
      <c r="L37" s="4" t="s">
        <v>40</v>
      </c>
      <c r="M37" s="4">
        <v>1</v>
      </c>
      <c r="N37" s="4">
        <v>7</v>
      </c>
      <c r="O37" s="4" t="s">
        <v>47</v>
      </c>
      <c r="P37" s="4" t="s">
        <v>64</v>
      </c>
    </row>
    <row r="38" spans="1:16" ht="15.75" customHeight="1" x14ac:dyDescent="0.25">
      <c r="H38" s="10"/>
      <c r="I38" s="13"/>
      <c r="J38" s="13"/>
      <c r="M38" s="4">
        <v>1</v>
      </c>
    </row>
    <row r="39" spans="1:16" ht="15.75" customHeight="1" x14ac:dyDescent="0.25">
      <c r="A39" s="6" t="s">
        <v>65</v>
      </c>
      <c r="B39" s="7">
        <v>7</v>
      </c>
      <c r="C39" s="7">
        <v>91</v>
      </c>
      <c r="D39" s="7">
        <v>22</v>
      </c>
      <c r="E39" s="8">
        <f t="shared" ref="E39:E56" si="24">C39+D39</f>
        <v>113</v>
      </c>
      <c r="F39" s="8">
        <f t="shared" ref="F39:F56" si="25">C39/E39</f>
        <v>0.80530973451327437</v>
      </c>
      <c r="G39" s="8">
        <f t="shared" ref="G39:G56" si="26">D39/E39</f>
        <v>0.19469026548672566</v>
      </c>
      <c r="H39" s="10">
        <f t="shared" ref="H39:H56" si="27">(1/(0.1*(1/5)^(B39 - 1)*0.1))*E39</f>
        <v>176562499.99999988</v>
      </c>
      <c r="I39" s="12">
        <f t="shared" ref="I39:I41" si="28">LOG(H39/$H$12)/LOG(2)</f>
        <v>1.2803043512225691</v>
      </c>
      <c r="J39" s="12">
        <f t="shared" ref="J39:J41" si="29">(F39/$F$12)^(1/I39)</f>
        <v>0.95015711831762906</v>
      </c>
      <c r="L39" s="4" t="s">
        <v>25</v>
      </c>
      <c r="M39" s="4">
        <v>1</v>
      </c>
      <c r="N39" s="4">
        <v>6</v>
      </c>
      <c r="O39" s="4" t="s">
        <v>26</v>
      </c>
      <c r="P39" s="4" t="s">
        <v>66</v>
      </c>
    </row>
    <row r="40" spans="1:16" ht="15.75" customHeight="1" x14ac:dyDescent="0.25">
      <c r="A40" s="6" t="s">
        <v>67</v>
      </c>
      <c r="B40" s="7">
        <v>7</v>
      </c>
      <c r="C40" s="7">
        <v>179</v>
      </c>
      <c r="D40" s="7">
        <v>40</v>
      </c>
      <c r="E40" s="8">
        <f t="shared" si="24"/>
        <v>219</v>
      </c>
      <c r="F40" s="8">
        <f t="shared" si="25"/>
        <v>0.81735159817351599</v>
      </c>
      <c r="G40" s="8">
        <f t="shared" si="26"/>
        <v>0.18264840182648401</v>
      </c>
      <c r="H40" s="10">
        <f t="shared" si="27"/>
        <v>342187499.99999976</v>
      </c>
      <c r="I40" s="12">
        <f t="shared" si="28"/>
        <v>2.2349124484085547</v>
      </c>
      <c r="J40" s="12">
        <f t="shared" si="29"/>
        <v>0.97760627233407549</v>
      </c>
      <c r="L40" s="4" t="s">
        <v>25</v>
      </c>
      <c r="M40" s="4">
        <v>1</v>
      </c>
      <c r="N40" s="4">
        <v>6</v>
      </c>
      <c r="O40" s="4" t="s">
        <v>26</v>
      </c>
      <c r="P40" s="4" t="s">
        <v>68</v>
      </c>
    </row>
    <row r="41" spans="1:16" ht="15.75" customHeight="1" x14ac:dyDescent="0.25">
      <c r="A41" s="6" t="s">
        <v>69</v>
      </c>
      <c r="B41" s="7">
        <v>6</v>
      </c>
      <c r="C41" s="7">
        <v>71</v>
      </c>
      <c r="D41" s="7">
        <v>0</v>
      </c>
      <c r="E41" s="8">
        <f t="shared" si="24"/>
        <v>71</v>
      </c>
      <c r="F41" s="8">
        <f t="shared" si="25"/>
        <v>1</v>
      </c>
      <c r="G41" s="8">
        <f t="shared" si="26"/>
        <v>0</v>
      </c>
      <c r="H41" s="10">
        <f t="shared" si="27"/>
        <v>22187499.999999989</v>
      </c>
      <c r="I41" s="12">
        <f t="shared" si="28"/>
        <v>-1.7120555865752984</v>
      </c>
      <c r="J41" s="12">
        <f t="shared" si="29"/>
        <v>0.91554260266760901</v>
      </c>
      <c r="L41" s="4" t="s">
        <v>25</v>
      </c>
      <c r="M41" s="4">
        <v>1</v>
      </c>
      <c r="N41" s="4">
        <v>6</v>
      </c>
      <c r="O41" s="4" t="s">
        <v>26</v>
      </c>
      <c r="P41" s="4" t="s">
        <v>70</v>
      </c>
    </row>
    <row r="42" spans="1:16" ht="15.75" customHeight="1" x14ac:dyDescent="0.25">
      <c r="A42" s="6" t="s">
        <v>71</v>
      </c>
      <c r="B42" s="7">
        <v>7</v>
      </c>
      <c r="C42" s="7">
        <v>56</v>
      </c>
      <c r="D42" s="7">
        <v>95</v>
      </c>
      <c r="E42" s="8">
        <f t="shared" si="24"/>
        <v>151</v>
      </c>
      <c r="F42" s="8">
        <f t="shared" si="25"/>
        <v>0.37086092715231789</v>
      </c>
      <c r="G42" s="8">
        <f t="shared" si="26"/>
        <v>0.62913907284768211</v>
      </c>
      <c r="H42" s="10">
        <f t="shared" si="27"/>
        <v>235937499.99999982</v>
      </c>
      <c r="I42" s="12">
        <f t="shared" ref="I42:I44" si="30">LOG(H42/$H$14)/LOG(2)</f>
        <v>1.3904078327701286</v>
      </c>
      <c r="J42" s="12">
        <f t="shared" ref="J42:J44" si="31">(F42/$F$14)^(1/I42)</f>
        <v>0.93699507488985301</v>
      </c>
      <c r="L42" s="4" t="s">
        <v>33</v>
      </c>
      <c r="M42" s="4">
        <v>1</v>
      </c>
      <c r="N42" s="4">
        <v>6</v>
      </c>
      <c r="O42" s="4" t="s">
        <v>26</v>
      </c>
      <c r="P42" s="4" t="s">
        <v>72</v>
      </c>
    </row>
    <row r="43" spans="1:16" ht="15.75" customHeight="1" x14ac:dyDescent="0.25">
      <c r="A43" s="6" t="s">
        <v>73</v>
      </c>
      <c r="B43" s="7">
        <v>7</v>
      </c>
      <c r="C43" s="7">
        <v>42</v>
      </c>
      <c r="D43" s="7">
        <v>79</v>
      </c>
      <c r="E43" s="8">
        <f t="shared" si="24"/>
        <v>121</v>
      </c>
      <c r="F43" s="8">
        <f t="shared" si="25"/>
        <v>0.34710743801652894</v>
      </c>
      <c r="G43" s="8">
        <f t="shared" si="26"/>
        <v>0.65289256198347112</v>
      </c>
      <c r="H43" s="10">
        <f t="shared" si="27"/>
        <v>189062499.99999985</v>
      </c>
      <c r="I43" s="12">
        <f t="shared" si="30"/>
        <v>1.070866330719644</v>
      </c>
      <c r="J43" s="12">
        <f t="shared" si="31"/>
        <v>0.86389126700556695</v>
      </c>
      <c r="L43" s="4" t="s">
        <v>33</v>
      </c>
      <c r="M43" s="4">
        <v>1</v>
      </c>
      <c r="N43" s="4">
        <v>6</v>
      </c>
      <c r="O43" s="4" t="s">
        <v>26</v>
      </c>
      <c r="P43" s="4" t="s">
        <v>74</v>
      </c>
    </row>
    <row r="44" spans="1:16" ht="15.75" customHeight="1" x14ac:dyDescent="0.25">
      <c r="A44" s="6" t="s">
        <v>75</v>
      </c>
      <c r="B44" s="7">
        <v>5</v>
      </c>
      <c r="C44" s="7">
        <v>155</v>
      </c>
      <c r="D44" s="7">
        <v>9</v>
      </c>
      <c r="E44" s="8">
        <f t="shared" si="24"/>
        <v>164</v>
      </c>
      <c r="F44" s="8">
        <f t="shared" si="25"/>
        <v>0.94512195121951215</v>
      </c>
      <c r="G44" s="8">
        <f t="shared" si="26"/>
        <v>5.4878048780487805E-2</v>
      </c>
      <c r="H44" s="10">
        <f t="shared" si="27"/>
        <v>10249999.999999994</v>
      </c>
      <c r="I44" s="12">
        <f t="shared" si="30"/>
        <v>-3.134301091711591</v>
      </c>
      <c r="J44" s="12">
        <f t="shared" si="31"/>
        <v>0.76368604300040022</v>
      </c>
      <c r="L44" s="4" t="s">
        <v>33</v>
      </c>
      <c r="M44" s="4">
        <v>1</v>
      </c>
      <c r="N44" s="4">
        <v>6</v>
      </c>
      <c r="O44" s="4" t="s">
        <v>26</v>
      </c>
      <c r="P44" s="4" t="s">
        <v>76</v>
      </c>
    </row>
    <row r="45" spans="1:16" ht="15.75" customHeight="1" x14ac:dyDescent="0.25">
      <c r="A45" s="6" t="s">
        <v>77</v>
      </c>
      <c r="B45" s="7">
        <v>7</v>
      </c>
      <c r="C45" s="7">
        <v>13</v>
      </c>
      <c r="D45" s="7">
        <v>245</v>
      </c>
      <c r="E45" s="8">
        <f t="shared" si="24"/>
        <v>258</v>
      </c>
      <c r="F45" s="8">
        <f t="shared" si="25"/>
        <v>5.0387596899224806E-2</v>
      </c>
      <c r="G45" s="8">
        <f t="shared" si="26"/>
        <v>0.94961240310077522</v>
      </c>
      <c r="H45" s="10">
        <f t="shared" si="27"/>
        <v>403124999.9999997</v>
      </c>
      <c r="I45" s="12">
        <f t="shared" ref="I45:I47" si="32">LOG(H45/$H$16)/LOG(2)</f>
        <v>2.2588080088505351</v>
      </c>
      <c r="J45" s="12">
        <f t="shared" ref="J45:J47" si="33">(F45/$F$16)^(1/I45)</f>
        <v>1.0222403762538541</v>
      </c>
      <c r="L45" s="4" t="s">
        <v>40</v>
      </c>
      <c r="M45" s="4">
        <v>1</v>
      </c>
      <c r="N45" s="4">
        <v>6</v>
      </c>
      <c r="O45" s="4" t="s">
        <v>26</v>
      </c>
      <c r="P45" s="4" t="s">
        <v>78</v>
      </c>
    </row>
    <row r="46" spans="1:16" ht="15.75" customHeight="1" x14ac:dyDescent="0.25">
      <c r="A46" s="6" t="s">
        <v>79</v>
      </c>
      <c r="B46" s="4">
        <v>7</v>
      </c>
      <c r="C46" s="4">
        <v>3</v>
      </c>
      <c r="D46" s="4">
        <v>120</v>
      </c>
      <c r="E46" s="8">
        <f t="shared" si="24"/>
        <v>123</v>
      </c>
      <c r="F46" s="8">
        <f t="shared" si="25"/>
        <v>2.4390243902439025E-2</v>
      </c>
      <c r="G46" s="8">
        <f t="shared" si="26"/>
        <v>0.97560975609756095</v>
      </c>
      <c r="H46" s="10">
        <f t="shared" si="27"/>
        <v>192187499.99999985</v>
      </c>
      <c r="I46" s="12">
        <f t="shared" si="32"/>
        <v>1.1900952587665206</v>
      </c>
      <c r="J46" s="12">
        <f t="shared" si="33"/>
        <v>0.56670452973818075</v>
      </c>
      <c r="L46" s="4" t="s">
        <v>40</v>
      </c>
      <c r="M46" s="4">
        <v>1</v>
      </c>
      <c r="N46" s="4">
        <v>6</v>
      </c>
      <c r="O46" s="4" t="s">
        <v>26</v>
      </c>
      <c r="P46" s="4" t="s">
        <v>80</v>
      </c>
    </row>
    <row r="47" spans="1:16" ht="15.75" customHeight="1" x14ac:dyDescent="0.25">
      <c r="A47" s="6" t="s">
        <v>81</v>
      </c>
      <c r="B47" s="4">
        <v>5</v>
      </c>
      <c r="C47" s="4">
        <v>35</v>
      </c>
      <c r="D47" s="4">
        <v>28</v>
      </c>
      <c r="E47" s="8">
        <f t="shared" si="24"/>
        <v>63</v>
      </c>
      <c r="F47" s="8">
        <f t="shared" si="25"/>
        <v>0.55555555555555558</v>
      </c>
      <c r="G47" s="8">
        <f t="shared" si="26"/>
        <v>0.44444444444444442</v>
      </c>
      <c r="H47" s="10">
        <f t="shared" si="27"/>
        <v>3937499.9999999977</v>
      </c>
      <c r="I47" s="12">
        <f t="shared" si="32"/>
        <v>-4.4189955128475269</v>
      </c>
      <c r="J47" s="12">
        <f t="shared" si="33"/>
        <v>0.57441437772887238</v>
      </c>
      <c r="L47" s="4" t="s">
        <v>40</v>
      </c>
      <c r="M47" s="4">
        <v>1</v>
      </c>
      <c r="N47" s="4">
        <v>6</v>
      </c>
      <c r="O47" s="4" t="s">
        <v>26</v>
      </c>
      <c r="P47" s="4" t="s">
        <v>82</v>
      </c>
    </row>
    <row r="48" spans="1:16" ht="15.75" customHeight="1" x14ac:dyDescent="0.25">
      <c r="A48" s="6" t="s">
        <v>83</v>
      </c>
      <c r="B48" s="4">
        <v>7</v>
      </c>
      <c r="C48" s="4">
        <v>172</v>
      </c>
      <c r="D48" s="4">
        <v>43</v>
      </c>
      <c r="E48" s="8">
        <f t="shared" si="24"/>
        <v>215</v>
      </c>
      <c r="F48" s="8">
        <f t="shared" si="25"/>
        <v>0.8</v>
      </c>
      <c r="G48" s="8">
        <f t="shared" si="26"/>
        <v>0.2</v>
      </c>
      <c r="H48" s="10">
        <f t="shared" si="27"/>
        <v>335937499.99999976</v>
      </c>
      <c r="I48" s="13">
        <f t="shared" ref="I48:I50" si="34">LOG(H48/$H$5)/LOG(2)</f>
        <v>2.8696938546371662</v>
      </c>
      <c r="J48" s="13">
        <f t="shared" ref="J48:J50" si="35">(F48/$F$12)^(1/I48)</f>
        <v>0.97519701808145354</v>
      </c>
      <c r="L48" s="4" t="s">
        <v>25</v>
      </c>
      <c r="M48" s="4">
        <v>1</v>
      </c>
      <c r="N48" s="4">
        <v>6</v>
      </c>
      <c r="O48" s="4" t="s">
        <v>47</v>
      </c>
      <c r="P48" s="4" t="s">
        <v>84</v>
      </c>
    </row>
    <row r="49" spans="1:16" ht="15.75" customHeight="1" x14ac:dyDescent="0.25">
      <c r="A49" s="6" t="s">
        <v>85</v>
      </c>
      <c r="B49" s="4">
        <v>7</v>
      </c>
      <c r="C49" s="4">
        <v>183</v>
      </c>
      <c r="D49" s="4">
        <v>98</v>
      </c>
      <c r="E49" s="8">
        <f t="shared" si="24"/>
        <v>281</v>
      </c>
      <c r="F49" s="8">
        <f t="shared" si="25"/>
        <v>0.6512455516014235</v>
      </c>
      <c r="G49" s="8">
        <f t="shared" si="26"/>
        <v>0.3487544483985765</v>
      </c>
      <c r="H49" s="10">
        <f t="shared" si="27"/>
        <v>439062499.9999997</v>
      </c>
      <c r="I49" s="13">
        <f t="shared" si="34"/>
        <v>3.2559273252686323</v>
      </c>
      <c r="J49" s="13">
        <f t="shared" si="35"/>
        <v>0.91821734040479952</v>
      </c>
      <c r="L49" s="4" t="s">
        <v>25</v>
      </c>
      <c r="M49" s="4">
        <v>1</v>
      </c>
      <c r="N49" s="4">
        <v>6</v>
      </c>
      <c r="O49" s="4" t="s">
        <v>47</v>
      </c>
      <c r="P49" s="4" t="s">
        <v>86</v>
      </c>
    </row>
    <row r="50" spans="1:16" ht="15.75" customHeight="1" x14ac:dyDescent="0.25">
      <c r="A50" s="6" t="s">
        <v>87</v>
      </c>
      <c r="B50" s="4">
        <v>6</v>
      </c>
      <c r="C50" s="4">
        <v>62</v>
      </c>
      <c r="D50" s="4">
        <v>4</v>
      </c>
      <c r="E50" s="8">
        <f t="shared" si="24"/>
        <v>66</v>
      </c>
      <c r="F50" s="8">
        <f t="shared" si="25"/>
        <v>0.93939393939393945</v>
      </c>
      <c r="G50" s="8">
        <f t="shared" si="26"/>
        <v>6.0606060606060608E-2</v>
      </c>
      <c r="H50" s="10">
        <f t="shared" si="27"/>
        <v>20624999.999999989</v>
      </c>
      <c r="I50" s="13">
        <f t="shared" si="34"/>
        <v>-1.1560329704812029</v>
      </c>
      <c r="J50" s="13">
        <f t="shared" si="35"/>
        <v>0.92626306332057451</v>
      </c>
      <c r="L50" s="4" t="s">
        <v>25</v>
      </c>
      <c r="M50" s="4">
        <v>1</v>
      </c>
      <c r="N50" s="4">
        <v>6</v>
      </c>
      <c r="O50" s="4" t="s">
        <v>47</v>
      </c>
      <c r="P50" s="4" t="s">
        <v>88</v>
      </c>
    </row>
    <row r="51" spans="1:16" ht="15.75" customHeight="1" x14ac:dyDescent="0.25">
      <c r="A51" s="6" t="s">
        <v>89</v>
      </c>
      <c r="B51" s="7">
        <v>7</v>
      </c>
      <c r="C51" s="7">
        <v>79</v>
      </c>
      <c r="D51" s="7">
        <v>144</v>
      </c>
      <c r="E51" s="8">
        <f t="shared" si="24"/>
        <v>223</v>
      </c>
      <c r="F51" s="8">
        <f t="shared" si="25"/>
        <v>0.35426008968609868</v>
      </c>
      <c r="G51" s="8">
        <f t="shared" si="26"/>
        <v>0.64573991031390132</v>
      </c>
      <c r="H51" s="10">
        <f t="shared" si="27"/>
        <v>348437499.99999976</v>
      </c>
      <c r="I51" s="12">
        <f t="shared" ref="I51:I53" si="36">LOG(H51/$H$14)/LOG(2)</f>
        <v>1.9529029933653546</v>
      </c>
      <c r="J51" s="12">
        <f t="shared" ref="J51:J53" si="37">(F51/$F$14)^(1/I51)</f>
        <v>0.93259604445981159</v>
      </c>
      <c r="L51" s="4" t="s">
        <v>33</v>
      </c>
      <c r="M51" s="4">
        <v>1</v>
      </c>
      <c r="N51" s="4">
        <v>6</v>
      </c>
      <c r="O51" s="4" t="s">
        <v>47</v>
      </c>
      <c r="P51" s="4" t="s">
        <v>90</v>
      </c>
    </row>
    <row r="52" spans="1:16" ht="15.75" customHeight="1" x14ac:dyDescent="0.25">
      <c r="A52" s="6" t="s">
        <v>91</v>
      </c>
      <c r="B52" s="7">
        <v>7</v>
      </c>
      <c r="C52" s="7">
        <v>59</v>
      </c>
      <c r="D52" s="7">
        <v>154</v>
      </c>
      <c r="E52" s="8">
        <f t="shared" si="24"/>
        <v>213</v>
      </c>
      <c r="F52" s="8">
        <f t="shared" si="25"/>
        <v>0.27699530516431925</v>
      </c>
      <c r="G52" s="8">
        <f t="shared" si="26"/>
        <v>0.72300469483568075</v>
      </c>
      <c r="H52" s="10">
        <f t="shared" si="27"/>
        <v>332812499.99999976</v>
      </c>
      <c r="I52" s="12">
        <f t="shared" si="36"/>
        <v>1.8867127136708879</v>
      </c>
      <c r="J52" s="12">
        <f t="shared" si="37"/>
        <v>0.81657776632660561</v>
      </c>
      <c r="L52" s="4" t="s">
        <v>33</v>
      </c>
      <c r="M52" s="4">
        <v>1</v>
      </c>
      <c r="N52" s="4">
        <v>6</v>
      </c>
      <c r="O52" s="4" t="s">
        <v>47</v>
      </c>
      <c r="P52" s="4" t="s">
        <v>92</v>
      </c>
    </row>
    <row r="53" spans="1:16" ht="15.75" customHeight="1" x14ac:dyDescent="0.25">
      <c r="A53" s="6" t="s">
        <v>93</v>
      </c>
      <c r="B53" s="7">
        <v>6</v>
      </c>
      <c r="C53" s="7">
        <v>61</v>
      </c>
      <c r="D53" s="7">
        <v>12</v>
      </c>
      <c r="E53" s="8">
        <f t="shared" si="24"/>
        <v>73</v>
      </c>
      <c r="F53" s="8">
        <f t="shared" si="25"/>
        <v>0.83561643835616439</v>
      </c>
      <c r="G53" s="8">
        <f t="shared" si="26"/>
        <v>0.16438356164383561</v>
      </c>
      <c r="H53" s="10">
        <f t="shared" si="27"/>
        <v>22812499.999999989</v>
      </c>
      <c r="I53" s="12">
        <f t="shared" si="36"/>
        <v>-1.9801004425622954</v>
      </c>
      <c r="J53" s="12">
        <f t="shared" si="37"/>
        <v>0.69450453932811507</v>
      </c>
      <c r="L53" s="4" t="s">
        <v>33</v>
      </c>
      <c r="M53" s="4">
        <v>1</v>
      </c>
      <c r="N53" s="4">
        <v>6</v>
      </c>
      <c r="O53" s="4" t="s">
        <v>47</v>
      </c>
      <c r="P53" s="4" t="s">
        <v>94</v>
      </c>
    </row>
    <row r="54" spans="1:16" ht="15.75" customHeight="1" x14ac:dyDescent="0.25">
      <c r="A54" s="6" t="s">
        <v>95</v>
      </c>
      <c r="B54" s="7">
        <v>7</v>
      </c>
      <c r="C54" s="7">
        <v>9</v>
      </c>
      <c r="D54" s="7">
        <v>139</v>
      </c>
      <c r="E54" s="8">
        <f t="shared" si="24"/>
        <v>148</v>
      </c>
      <c r="F54" s="8">
        <f t="shared" si="25"/>
        <v>6.0810810810810814E-2</v>
      </c>
      <c r="G54" s="8">
        <f t="shared" si="26"/>
        <v>0.93918918918918914</v>
      </c>
      <c r="H54" s="10">
        <f t="shared" si="27"/>
        <v>231249999.99999982</v>
      </c>
      <c r="I54" s="12">
        <f t="shared" ref="I54:I56" si="38">LOG(H54/$H$16)/LOG(2)</f>
        <v>1.4570341190562306</v>
      </c>
      <c r="J54" s="12">
        <f t="shared" ref="J54:J56" si="39">(F54/$F$16)^(1/I54)</f>
        <v>1.1772081357898361</v>
      </c>
      <c r="L54" s="4" t="s">
        <v>40</v>
      </c>
      <c r="M54" s="4">
        <v>1</v>
      </c>
      <c r="N54" s="4">
        <v>6</v>
      </c>
      <c r="O54" s="4" t="s">
        <v>47</v>
      </c>
      <c r="P54" s="4" t="s">
        <v>96</v>
      </c>
    </row>
    <row r="55" spans="1:16" ht="15.75" customHeight="1" x14ac:dyDescent="0.25">
      <c r="A55" s="6" t="s">
        <v>97</v>
      </c>
      <c r="B55" s="7">
        <v>7</v>
      </c>
      <c r="C55" s="7">
        <v>12</v>
      </c>
      <c r="D55" s="7">
        <v>179</v>
      </c>
      <c r="E55" s="8">
        <f t="shared" si="24"/>
        <v>191</v>
      </c>
      <c r="F55" s="8">
        <f t="shared" si="25"/>
        <v>6.2827225130890049E-2</v>
      </c>
      <c r="G55" s="8">
        <f t="shared" si="26"/>
        <v>0.93717277486910999</v>
      </c>
      <c r="H55" s="10">
        <f t="shared" si="27"/>
        <v>298437499.99999976</v>
      </c>
      <c r="I55" s="12">
        <f t="shared" si="38"/>
        <v>1.8250095814630292</v>
      </c>
      <c r="J55" s="12">
        <f t="shared" si="39"/>
        <v>1.1596579399370137</v>
      </c>
      <c r="L55" s="4" t="s">
        <v>40</v>
      </c>
      <c r="M55" s="4">
        <v>1</v>
      </c>
      <c r="N55" s="4">
        <v>6</v>
      </c>
      <c r="O55" s="4" t="s">
        <v>47</v>
      </c>
      <c r="P55" s="4" t="s">
        <v>98</v>
      </c>
    </row>
    <row r="56" spans="1:16" ht="15.75" customHeight="1" x14ac:dyDescent="0.25">
      <c r="A56" s="14" t="s">
        <v>99</v>
      </c>
      <c r="B56" s="7">
        <v>5</v>
      </c>
      <c r="C56" s="7">
        <v>39</v>
      </c>
      <c r="D56" s="7">
        <v>23</v>
      </c>
      <c r="E56" s="8">
        <f t="shared" si="24"/>
        <v>62</v>
      </c>
      <c r="F56" s="8">
        <f t="shared" si="25"/>
        <v>0.62903225806451613</v>
      </c>
      <c r="G56" s="8">
        <f t="shared" si="26"/>
        <v>0.37096774193548387</v>
      </c>
      <c r="H56" s="10">
        <f t="shared" si="27"/>
        <v>3874999.9999999977</v>
      </c>
      <c r="I56" s="12">
        <f t="shared" si="38"/>
        <v>-4.4420791259605688</v>
      </c>
      <c r="J56" s="12">
        <f t="shared" si="39"/>
        <v>0.56018609344513426</v>
      </c>
      <c r="L56" s="4" t="s">
        <v>40</v>
      </c>
      <c r="M56" s="4">
        <v>1</v>
      </c>
      <c r="N56" s="4">
        <v>6</v>
      </c>
      <c r="O56" s="4" t="s">
        <v>47</v>
      </c>
      <c r="P56" s="4" t="s">
        <v>100</v>
      </c>
    </row>
    <row r="57" spans="1:16" ht="15.75" customHeight="1" x14ac:dyDescent="0.25">
      <c r="A57" s="15"/>
      <c r="H57" s="10"/>
    </row>
    <row r="58" spans="1:16" ht="15.75" customHeight="1" x14ac:dyDescent="0.25">
      <c r="A58" s="5" t="s">
        <v>101</v>
      </c>
      <c r="B58" s="3"/>
      <c r="C58" s="3"/>
      <c r="D58" s="3"/>
      <c r="E58" s="3"/>
      <c r="F58" s="3"/>
      <c r="G58" s="3"/>
      <c r="H58" s="10"/>
    </row>
    <row r="59" spans="1:16" ht="15.75" customHeight="1" x14ac:dyDescent="0.25">
      <c r="A59" s="6" t="s">
        <v>24</v>
      </c>
      <c r="B59" s="4">
        <v>6</v>
      </c>
      <c r="C59" s="4">
        <v>121</v>
      </c>
      <c r="D59" s="4">
        <v>40</v>
      </c>
      <c r="E59" s="8">
        <f t="shared" ref="E59:E95" si="40">C59+D59</f>
        <v>161</v>
      </c>
      <c r="F59" s="8">
        <f t="shared" ref="F59:F95" si="41">C59/E59</f>
        <v>0.75155279503105588</v>
      </c>
      <c r="G59" s="8">
        <f t="shared" ref="G59:G95" si="42">D59/E59</f>
        <v>0.2484472049689441</v>
      </c>
      <c r="H59" s="10">
        <f t="shared" ref="H59:H102" si="43">(1/(0.1*(1/5)^(B59 - 1)*0.1))*E59</f>
        <v>50312499.99999997</v>
      </c>
      <c r="I59" s="11">
        <f t="shared" ref="I59:I61" si="44">LOG(H59/$H$5)/LOG(2)</f>
        <v>0.13048978827496072</v>
      </c>
      <c r="J59" s="11">
        <f t="shared" ref="J59:J60" si="45">(F59/$F$5)^(1/I59)</f>
        <v>0.36320006669728971</v>
      </c>
      <c r="L59" s="4" t="s">
        <v>25</v>
      </c>
      <c r="M59" s="4">
        <v>2</v>
      </c>
      <c r="N59" s="4">
        <v>7</v>
      </c>
      <c r="O59" s="4" t="s">
        <v>26</v>
      </c>
      <c r="P59" s="4" t="s">
        <v>27</v>
      </c>
    </row>
    <row r="60" spans="1:16" ht="15.75" customHeight="1" x14ac:dyDescent="0.25">
      <c r="A60" s="6" t="s">
        <v>28</v>
      </c>
      <c r="B60" s="4">
        <v>6</v>
      </c>
      <c r="C60" s="4">
        <v>105</v>
      </c>
      <c r="D60" s="4">
        <v>26</v>
      </c>
      <c r="E60" s="8">
        <f t="shared" si="40"/>
        <v>131</v>
      </c>
      <c r="F60" s="8">
        <f t="shared" si="41"/>
        <v>0.80152671755725191</v>
      </c>
      <c r="G60" s="8">
        <f t="shared" si="42"/>
        <v>0.19847328244274809</v>
      </c>
      <c r="H60" s="10">
        <f t="shared" si="43"/>
        <v>40937499.999999978</v>
      </c>
      <c r="I60" s="12">
        <f t="shared" si="44"/>
        <v>-0.16700408830220603</v>
      </c>
      <c r="J60" s="12">
        <f t="shared" si="45"/>
        <v>1.5006204981397997</v>
      </c>
      <c r="L60" s="4" t="s">
        <v>25</v>
      </c>
      <c r="M60" s="4">
        <v>2</v>
      </c>
      <c r="N60" s="4">
        <v>7</v>
      </c>
      <c r="O60" s="4" t="s">
        <v>26</v>
      </c>
      <c r="P60" s="4" t="s">
        <v>29</v>
      </c>
    </row>
    <row r="61" spans="1:16" ht="15.75" customHeight="1" x14ac:dyDescent="0.25">
      <c r="A61" s="6" t="s">
        <v>30</v>
      </c>
      <c r="B61" s="4">
        <v>6</v>
      </c>
      <c r="C61" s="4">
        <v>29</v>
      </c>
      <c r="D61" s="4">
        <v>18</v>
      </c>
      <c r="E61" s="8">
        <f t="shared" si="40"/>
        <v>47</v>
      </c>
      <c r="F61" s="8">
        <f t="shared" si="41"/>
        <v>0.61702127659574468</v>
      </c>
      <c r="G61" s="8">
        <f t="shared" si="42"/>
        <v>0.38297872340425532</v>
      </c>
      <c r="H61" s="10">
        <f t="shared" si="43"/>
        <v>14687499.999999993</v>
      </c>
      <c r="I61" s="12">
        <f t="shared" si="44"/>
        <v>-1.6458382381620189</v>
      </c>
      <c r="J61" s="12">
        <f t="shared" ref="J61:J64" si="46">(F61/$F$7)^(1/I61)</f>
        <v>0.76966909684094698</v>
      </c>
      <c r="L61" s="4" t="s">
        <v>25</v>
      </c>
      <c r="M61" s="4">
        <v>2</v>
      </c>
      <c r="N61" s="4">
        <v>7</v>
      </c>
      <c r="O61" s="4" t="s">
        <v>26</v>
      </c>
      <c r="P61" s="4" t="s">
        <v>31</v>
      </c>
    </row>
    <row r="62" spans="1:16" ht="15.75" customHeight="1" x14ac:dyDescent="0.25">
      <c r="A62" s="6" t="s">
        <v>32</v>
      </c>
      <c r="B62" s="4">
        <v>6</v>
      </c>
      <c r="C62" s="4">
        <v>137</v>
      </c>
      <c r="D62" s="4">
        <v>232</v>
      </c>
      <c r="E62" s="8">
        <f t="shared" si="40"/>
        <v>369</v>
      </c>
      <c r="F62" s="8">
        <f t="shared" si="41"/>
        <v>0.37127371273712739</v>
      </c>
      <c r="G62" s="8">
        <f t="shared" si="42"/>
        <v>0.62872628726287261</v>
      </c>
      <c r="H62" s="10">
        <f t="shared" si="43"/>
        <v>115312499.99999994</v>
      </c>
      <c r="I62" s="12">
        <f t="shared" ref="I62:I64" si="47">LOG(H62/$H$7)/LOG(2)</f>
        <v>0.6242903792152964</v>
      </c>
      <c r="J62" s="12">
        <f t="shared" si="46"/>
        <v>0.88383223089355334</v>
      </c>
      <c r="L62" s="4" t="s">
        <v>33</v>
      </c>
      <c r="M62" s="4">
        <v>2</v>
      </c>
      <c r="N62" s="4">
        <v>7</v>
      </c>
      <c r="O62" s="4" t="s">
        <v>26</v>
      </c>
      <c r="P62" s="4" t="s">
        <v>34</v>
      </c>
    </row>
    <row r="63" spans="1:16" ht="15.75" customHeight="1" x14ac:dyDescent="0.25">
      <c r="A63" s="6" t="s">
        <v>35</v>
      </c>
      <c r="B63" s="4">
        <v>6</v>
      </c>
      <c r="C63" s="4">
        <v>53</v>
      </c>
      <c r="D63" s="4">
        <v>165</v>
      </c>
      <c r="E63" s="8">
        <f t="shared" si="40"/>
        <v>218</v>
      </c>
      <c r="F63" s="8">
        <f t="shared" si="41"/>
        <v>0.24311926605504589</v>
      </c>
      <c r="G63" s="8">
        <f t="shared" si="42"/>
        <v>0.75688073394495414</v>
      </c>
      <c r="H63" s="10">
        <f t="shared" si="43"/>
        <v>68124999.999999955</v>
      </c>
      <c r="I63" s="12">
        <f t="shared" si="47"/>
        <v>-0.13500230206817346</v>
      </c>
      <c r="J63" s="12">
        <f t="shared" si="46"/>
        <v>40.739358182691767</v>
      </c>
      <c r="L63" s="4" t="s">
        <v>33</v>
      </c>
      <c r="M63" s="4">
        <v>2</v>
      </c>
      <c r="N63" s="4">
        <v>7</v>
      </c>
      <c r="O63" s="4" t="s">
        <v>26</v>
      </c>
      <c r="P63" s="4" t="s">
        <v>36</v>
      </c>
    </row>
    <row r="64" spans="1:16" ht="15.75" customHeight="1" x14ac:dyDescent="0.25">
      <c r="A64" s="6" t="s">
        <v>37</v>
      </c>
      <c r="B64" s="4">
        <v>6</v>
      </c>
      <c r="C64" s="4">
        <v>38</v>
      </c>
      <c r="D64" s="4">
        <v>151</v>
      </c>
      <c r="E64" s="8">
        <f t="shared" si="40"/>
        <v>189</v>
      </c>
      <c r="F64" s="8">
        <f t="shared" si="41"/>
        <v>0.20105820105820105</v>
      </c>
      <c r="G64" s="8">
        <f t="shared" si="42"/>
        <v>0.79894179894179895</v>
      </c>
      <c r="H64" s="10">
        <f t="shared" si="43"/>
        <v>59062499.99999997</v>
      </c>
      <c r="I64" s="12">
        <f t="shared" si="47"/>
        <v>-0.34094420262402697</v>
      </c>
      <c r="J64" s="12">
        <f t="shared" si="46"/>
        <v>7.5766777928069704</v>
      </c>
      <c r="L64" s="4" t="s">
        <v>33</v>
      </c>
      <c r="M64" s="4">
        <v>2</v>
      </c>
      <c r="N64" s="4">
        <v>7</v>
      </c>
      <c r="O64" s="4" t="s">
        <v>26</v>
      </c>
      <c r="P64" s="4" t="s">
        <v>38</v>
      </c>
    </row>
    <row r="65" spans="1:16" ht="15.75" customHeight="1" x14ac:dyDescent="0.25">
      <c r="A65" s="6" t="s">
        <v>39</v>
      </c>
      <c r="B65" s="4">
        <v>6</v>
      </c>
      <c r="C65" s="4">
        <v>22</v>
      </c>
      <c r="D65" s="4">
        <v>290</v>
      </c>
      <c r="E65" s="8">
        <f t="shared" si="40"/>
        <v>312</v>
      </c>
      <c r="F65" s="8">
        <f t="shared" si="41"/>
        <v>7.0512820512820512E-2</v>
      </c>
      <c r="G65" s="8">
        <f t="shared" si="42"/>
        <v>0.92948717948717952</v>
      </c>
      <c r="H65" s="10">
        <f t="shared" si="43"/>
        <v>97499999.99999994</v>
      </c>
      <c r="I65" s="12">
        <f t="shared" ref="I65:I67" si="48">LOG(H65/$H$9)/LOG(2)</f>
        <v>2.2909617442041488</v>
      </c>
      <c r="J65" s="12">
        <f t="shared" ref="J65:J67" si="49">(F65/$F$9)^(1/I65)</f>
        <v>1.1799749866671554</v>
      </c>
      <c r="L65" s="4" t="s">
        <v>40</v>
      </c>
      <c r="M65" s="4">
        <v>2</v>
      </c>
      <c r="N65" s="4">
        <v>7</v>
      </c>
      <c r="O65" s="4" t="s">
        <v>26</v>
      </c>
      <c r="P65" s="4" t="s">
        <v>41</v>
      </c>
    </row>
    <row r="66" spans="1:16" ht="15.75" customHeight="1" x14ac:dyDescent="0.25">
      <c r="A66" s="6" t="s">
        <v>42</v>
      </c>
      <c r="B66" s="4">
        <v>6</v>
      </c>
      <c r="C66" s="4">
        <v>7</v>
      </c>
      <c r="D66" s="4">
        <v>237</v>
      </c>
      <c r="E66" s="8">
        <f t="shared" si="40"/>
        <v>244</v>
      </c>
      <c r="F66" s="8">
        <f t="shared" si="41"/>
        <v>2.8688524590163935E-2</v>
      </c>
      <c r="G66" s="8">
        <f t="shared" si="42"/>
        <v>0.97131147540983609</v>
      </c>
      <c r="H66" s="10">
        <f t="shared" si="43"/>
        <v>76249999.999999955</v>
      </c>
      <c r="I66" s="12">
        <f t="shared" si="48"/>
        <v>1.936296862904787</v>
      </c>
      <c r="J66" s="12">
        <f t="shared" si="49"/>
        <v>0.76442160650024282</v>
      </c>
      <c r="L66" s="4" t="s">
        <v>40</v>
      </c>
      <c r="M66" s="4">
        <v>2</v>
      </c>
      <c r="N66" s="4">
        <v>7</v>
      </c>
      <c r="O66" s="4" t="s">
        <v>26</v>
      </c>
      <c r="P66" s="4" t="s">
        <v>43</v>
      </c>
    </row>
    <row r="67" spans="1:16" ht="15.75" customHeight="1" x14ac:dyDescent="0.25">
      <c r="A67" s="6" t="s">
        <v>44</v>
      </c>
      <c r="B67" s="4">
        <v>6</v>
      </c>
      <c r="C67" s="4">
        <v>4</v>
      </c>
      <c r="D67" s="4">
        <v>158</v>
      </c>
      <c r="E67" s="8">
        <f t="shared" si="40"/>
        <v>162</v>
      </c>
      <c r="F67" s="8">
        <f t="shared" si="41"/>
        <v>2.4691358024691357E-2</v>
      </c>
      <c r="G67" s="8">
        <f t="shared" si="42"/>
        <v>0.97530864197530864</v>
      </c>
      <c r="H67" s="10">
        <f t="shared" si="43"/>
        <v>50624999.99999997</v>
      </c>
      <c r="I67" s="12">
        <f t="shared" si="48"/>
        <v>1.3454095282265253</v>
      </c>
      <c r="J67" s="12">
        <f t="shared" si="49"/>
        <v>0.60765974169782266</v>
      </c>
      <c r="L67" s="4" t="s">
        <v>40</v>
      </c>
      <c r="M67" s="4">
        <v>2</v>
      </c>
      <c r="N67" s="4">
        <v>7</v>
      </c>
      <c r="O67" s="4" t="s">
        <v>26</v>
      </c>
      <c r="P67" s="4" t="s">
        <v>45</v>
      </c>
    </row>
    <row r="68" spans="1:16" ht="15.75" customHeight="1" x14ac:dyDescent="0.25">
      <c r="A68" s="6" t="s">
        <v>46</v>
      </c>
      <c r="B68" s="4">
        <v>5</v>
      </c>
      <c r="C68" s="4">
        <v>316</v>
      </c>
      <c r="D68" s="4">
        <v>142</v>
      </c>
      <c r="E68" s="8">
        <f t="shared" si="40"/>
        <v>458</v>
      </c>
      <c r="F68" s="8">
        <f t="shared" si="41"/>
        <v>0.68995633187772931</v>
      </c>
      <c r="G68" s="8">
        <f t="shared" si="42"/>
        <v>0.31004366812227074</v>
      </c>
      <c r="H68" s="10">
        <f t="shared" si="43"/>
        <v>28624999.999999985</v>
      </c>
      <c r="I68" s="13">
        <f t="shared" ref="I68:I70" si="50">LOG(H68/$H$5)/LOG(2)</f>
        <v>-0.68315139663007463</v>
      </c>
      <c r="J68" s="13">
        <f t="shared" ref="J68:J70" si="51">(F68/$F$5)^(1/I68)</f>
        <v>1.375244138888809</v>
      </c>
      <c r="L68" s="4" t="s">
        <v>25</v>
      </c>
      <c r="M68" s="4">
        <v>2</v>
      </c>
      <c r="N68" s="4">
        <v>7</v>
      </c>
      <c r="O68" s="4" t="s">
        <v>47</v>
      </c>
      <c r="P68" s="4" t="s">
        <v>48</v>
      </c>
    </row>
    <row r="69" spans="1:16" ht="15.75" customHeight="1" x14ac:dyDescent="0.25">
      <c r="A69" s="6" t="s">
        <v>49</v>
      </c>
      <c r="B69" s="4">
        <v>6</v>
      </c>
      <c r="C69" s="4">
        <v>152</v>
      </c>
      <c r="D69" s="4">
        <v>49</v>
      </c>
      <c r="E69" s="8">
        <f t="shared" si="40"/>
        <v>201</v>
      </c>
      <c r="F69" s="8">
        <f t="shared" si="41"/>
        <v>0.75621890547263682</v>
      </c>
      <c r="G69" s="8">
        <f t="shared" si="42"/>
        <v>0.24378109452736318</v>
      </c>
      <c r="H69" s="10">
        <f t="shared" si="43"/>
        <v>62812499.999999963</v>
      </c>
      <c r="I69" s="13">
        <f t="shared" si="50"/>
        <v>0.45062460133927235</v>
      </c>
      <c r="J69" s="13">
        <f t="shared" si="51"/>
        <v>0.75612609006827891</v>
      </c>
      <c r="L69" s="4" t="s">
        <v>25</v>
      </c>
      <c r="M69" s="4">
        <v>2</v>
      </c>
      <c r="N69" s="4">
        <v>7</v>
      </c>
      <c r="O69" s="4" t="s">
        <v>47</v>
      </c>
      <c r="P69" s="4" t="s">
        <v>50</v>
      </c>
    </row>
    <row r="70" spans="1:16" ht="15.75" customHeight="1" x14ac:dyDescent="0.25">
      <c r="A70" s="6" t="s">
        <v>51</v>
      </c>
      <c r="B70" s="4">
        <v>7</v>
      </c>
      <c r="C70" s="4">
        <v>92</v>
      </c>
      <c r="D70" s="4">
        <v>19</v>
      </c>
      <c r="E70" s="8">
        <f t="shared" si="40"/>
        <v>111</v>
      </c>
      <c r="F70" s="8">
        <f t="shared" si="41"/>
        <v>0.8288288288288288</v>
      </c>
      <c r="G70" s="8">
        <f t="shared" si="42"/>
        <v>0.17117117117117117</v>
      </c>
      <c r="H70" s="10">
        <f t="shared" si="43"/>
        <v>173437499.99999988</v>
      </c>
      <c r="I70" s="13">
        <f t="shared" si="50"/>
        <v>1.9159168713978116</v>
      </c>
      <c r="J70" s="13">
        <f t="shared" si="51"/>
        <v>0.9822627706592465</v>
      </c>
      <c r="L70" s="4" t="s">
        <v>25</v>
      </c>
      <c r="M70" s="4">
        <v>2</v>
      </c>
      <c r="N70" s="4">
        <v>7</v>
      </c>
      <c r="O70" s="4" t="s">
        <v>47</v>
      </c>
      <c r="P70" s="4" t="s">
        <v>52</v>
      </c>
    </row>
    <row r="71" spans="1:16" ht="15.75" customHeight="1" x14ac:dyDescent="0.25">
      <c r="A71" s="6" t="s">
        <v>53</v>
      </c>
      <c r="B71" s="4">
        <v>6</v>
      </c>
      <c r="C71" s="4">
        <v>60</v>
      </c>
      <c r="D71" s="4">
        <v>193</v>
      </c>
      <c r="E71" s="8">
        <f t="shared" si="40"/>
        <v>253</v>
      </c>
      <c r="F71" s="8">
        <f t="shared" si="41"/>
        <v>0.23715415019762845</v>
      </c>
      <c r="G71" s="8">
        <f t="shared" si="42"/>
        <v>0.76284584980237158</v>
      </c>
      <c r="H71" s="10">
        <f t="shared" si="43"/>
        <v>79062499.999999955</v>
      </c>
      <c r="I71" s="12">
        <f t="shared" ref="I71:I73" si="52">LOG(H71/$H$7)/LOG(2)</f>
        <v>7.9806947849210413E-2</v>
      </c>
      <c r="J71" s="12">
        <f t="shared" ref="J71:J73" si="53">(F71/$F$7)^(1/I71)</f>
        <v>1.3845166106406001E-3</v>
      </c>
      <c r="L71" s="4" t="s">
        <v>33</v>
      </c>
      <c r="M71" s="4">
        <v>2</v>
      </c>
      <c r="N71" s="4">
        <v>7</v>
      </c>
      <c r="O71" s="4" t="s">
        <v>47</v>
      </c>
      <c r="P71" s="4" t="s">
        <v>54</v>
      </c>
    </row>
    <row r="72" spans="1:16" ht="15.75" customHeight="1" x14ac:dyDescent="0.25">
      <c r="A72" s="6" t="s">
        <v>55</v>
      </c>
      <c r="B72" s="4">
        <v>6</v>
      </c>
      <c r="C72" s="4">
        <v>92</v>
      </c>
      <c r="D72" s="4">
        <v>181</v>
      </c>
      <c r="E72" s="8">
        <f t="shared" si="40"/>
        <v>273</v>
      </c>
      <c r="F72" s="8">
        <f t="shared" si="41"/>
        <v>0.33699633699633702</v>
      </c>
      <c r="G72" s="8">
        <f t="shared" si="42"/>
        <v>0.66300366300366298</v>
      </c>
      <c r="H72" s="10">
        <f t="shared" si="43"/>
        <v>85312499.999999955</v>
      </c>
      <c r="I72" s="12">
        <f t="shared" si="52"/>
        <v>0.18957051407475287</v>
      </c>
      <c r="J72" s="12">
        <f t="shared" si="53"/>
        <v>0.39945560952046677</v>
      </c>
      <c r="L72" s="4" t="s">
        <v>33</v>
      </c>
      <c r="M72" s="4">
        <v>2</v>
      </c>
      <c r="N72" s="4">
        <v>7</v>
      </c>
      <c r="O72" s="4" t="s">
        <v>47</v>
      </c>
      <c r="P72" s="4" t="s">
        <v>56</v>
      </c>
    </row>
    <row r="73" spans="1:16" ht="15.75" customHeight="1" x14ac:dyDescent="0.25">
      <c r="A73" s="6" t="s">
        <v>57</v>
      </c>
      <c r="B73" s="4">
        <v>7</v>
      </c>
      <c r="C73" s="4">
        <v>21</v>
      </c>
      <c r="D73" s="4">
        <v>45</v>
      </c>
      <c r="E73" s="8">
        <f t="shared" si="40"/>
        <v>66</v>
      </c>
      <c r="F73" s="8">
        <f t="shared" si="41"/>
        <v>0.31818181818181818</v>
      </c>
      <c r="G73" s="8">
        <f t="shared" si="42"/>
        <v>0.68181818181818177</v>
      </c>
      <c r="H73" s="10">
        <f t="shared" si="43"/>
        <v>103124999.99999993</v>
      </c>
      <c r="I73" s="12">
        <f t="shared" si="52"/>
        <v>0.46313558740071598</v>
      </c>
      <c r="J73" s="12">
        <f t="shared" si="53"/>
        <v>0.6067386964501803</v>
      </c>
      <c r="L73" s="4" t="s">
        <v>33</v>
      </c>
      <c r="M73" s="4">
        <v>2</v>
      </c>
      <c r="N73" s="4">
        <v>7</v>
      </c>
      <c r="O73" s="4" t="s">
        <v>47</v>
      </c>
      <c r="P73" s="4" t="s">
        <v>58</v>
      </c>
    </row>
    <row r="74" spans="1:16" ht="15.75" customHeight="1" x14ac:dyDescent="0.25">
      <c r="A74" s="6" t="s">
        <v>59</v>
      </c>
      <c r="B74" s="4">
        <v>6</v>
      </c>
      <c r="C74" s="4">
        <v>11</v>
      </c>
      <c r="D74" s="4">
        <v>403</v>
      </c>
      <c r="E74" s="8">
        <f t="shared" si="40"/>
        <v>414</v>
      </c>
      <c r="F74" s="8">
        <f t="shared" si="41"/>
        <v>2.6570048309178744E-2</v>
      </c>
      <c r="G74" s="8">
        <f t="shared" si="42"/>
        <v>0.97342995169082125</v>
      </c>
      <c r="H74" s="10">
        <f t="shared" si="43"/>
        <v>129374999.99999993</v>
      </c>
      <c r="I74" s="12">
        <f t="shared" ref="I74:I76" si="54">LOG(H74/$H$9)/LOG(2)</f>
        <v>2.6990464828412262</v>
      </c>
      <c r="J74" s="12">
        <f t="shared" ref="J74:J76" si="55">(F74/$F$9)^(1/I74)</f>
        <v>0.8016032169385463</v>
      </c>
      <c r="L74" s="4" t="s">
        <v>40</v>
      </c>
      <c r="M74" s="4">
        <v>2</v>
      </c>
      <c r="N74" s="4">
        <v>7</v>
      </c>
      <c r="O74" s="4" t="s">
        <v>47</v>
      </c>
      <c r="P74" s="4" t="s">
        <v>60</v>
      </c>
    </row>
    <row r="75" spans="1:16" ht="15.75" customHeight="1" x14ac:dyDescent="0.25">
      <c r="A75" s="6" t="s">
        <v>61</v>
      </c>
      <c r="B75" s="4">
        <v>6</v>
      </c>
      <c r="C75" s="4">
        <v>22</v>
      </c>
      <c r="D75" s="4">
        <v>321</v>
      </c>
      <c r="E75" s="8">
        <f t="shared" si="40"/>
        <v>343</v>
      </c>
      <c r="F75" s="8">
        <f t="shared" si="41"/>
        <v>6.4139941690962099E-2</v>
      </c>
      <c r="G75" s="8">
        <f t="shared" si="42"/>
        <v>0.93586005830903785</v>
      </c>
      <c r="H75" s="10">
        <f t="shared" si="43"/>
        <v>107187499.99999994</v>
      </c>
      <c r="I75" s="12">
        <f t="shared" si="54"/>
        <v>2.4276242915147126</v>
      </c>
      <c r="J75" s="12">
        <f t="shared" si="55"/>
        <v>1.1242951172612434</v>
      </c>
      <c r="L75" s="4" t="s">
        <v>40</v>
      </c>
      <c r="M75" s="4">
        <v>2</v>
      </c>
      <c r="N75" s="4">
        <v>7</v>
      </c>
      <c r="O75" s="4" t="s">
        <v>47</v>
      </c>
      <c r="P75" s="4" t="s">
        <v>62</v>
      </c>
    </row>
    <row r="76" spans="1:16" ht="15.75" customHeight="1" x14ac:dyDescent="0.25">
      <c r="A76" s="6" t="s">
        <v>63</v>
      </c>
      <c r="B76" s="4">
        <v>7</v>
      </c>
      <c r="C76" s="4">
        <v>1</v>
      </c>
      <c r="D76" s="4">
        <v>60</v>
      </c>
      <c r="E76" s="8">
        <f t="shared" si="40"/>
        <v>61</v>
      </c>
      <c r="F76" s="8">
        <f t="shared" si="41"/>
        <v>1.6393442622950821E-2</v>
      </c>
      <c r="G76" s="8">
        <f t="shared" si="42"/>
        <v>0.98360655737704916</v>
      </c>
      <c r="H76" s="10">
        <f t="shared" si="43"/>
        <v>95312499.999999925</v>
      </c>
      <c r="I76" s="12">
        <f t="shared" si="54"/>
        <v>2.2582249577921489</v>
      </c>
      <c r="J76" s="12">
        <f t="shared" si="55"/>
        <v>0.61992805225020209</v>
      </c>
      <c r="L76" s="4" t="s">
        <v>40</v>
      </c>
      <c r="M76" s="4">
        <v>2</v>
      </c>
      <c r="N76" s="4">
        <v>7</v>
      </c>
      <c r="O76" s="4" t="s">
        <v>47</v>
      </c>
      <c r="P76" s="4" t="s">
        <v>64</v>
      </c>
    </row>
    <row r="77" spans="1:16" ht="15.75" customHeight="1" x14ac:dyDescent="0.25">
      <c r="E77" s="8">
        <f t="shared" si="40"/>
        <v>0</v>
      </c>
      <c r="F77" s="8" t="e">
        <f t="shared" si="41"/>
        <v>#DIV/0!</v>
      </c>
      <c r="G77" s="8" t="e">
        <f t="shared" si="42"/>
        <v>#DIV/0!</v>
      </c>
      <c r="H77" s="10">
        <f t="shared" si="43"/>
        <v>0</v>
      </c>
      <c r="I77" s="13"/>
      <c r="J77" s="13"/>
      <c r="M77" s="4">
        <v>2</v>
      </c>
    </row>
    <row r="78" spans="1:16" ht="15.75" customHeight="1" x14ac:dyDescent="0.25">
      <c r="A78" s="6" t="s">
        <v>65</v>
      </c>
      <c r="B78" s="4">
        <v>6</v>
      </c>
      <c r="C78" s="4">
        <v>304</v>
      </c>
      <c r="D78" s="4">
        <v>51</v>
      </c>
      <c r="E78" s="8">
        <f t="shared" si="40"/>
        <v>355</v>
      </c>
      <c r="F78" s="8">
        <f t="shared" si="41"/>
        <v>0.85633802816901405</v>
      </c>
      <c r="G78" s="8">
        <f t="shared" si="42"/>
        <v>0.14366197183098592</v>
      </c>
      <c r="H78" s="10">
        <f t="shared" si="43"/>
        <v>110937499.99999994</v>
      </c>
      <c r="I78" s="12">
        <f t="shared" ref="I78:I80" si="56">LOG(H78/$H$12)/LOG(2)</f>
        <v>0.60987250831206374</v>
      </c>
      <c r="J78" s="12">
        <f t="shared" ref="J78:J80" si="57">(F78/$F$12)^(1/I78)</f>
        <v>0.99342838424986735</v>
      </c>
      <c r="L78" s="4" t="s">
        <v>25</v>
      </c>
      <c r="M78" s="4">
        <v>2</v>
      </c>
      <c r="N78" s="4">
        <v>6</v>
      </c>
      <c r="O78" s="4" t="s">
        <v>26</v>
      </c>
      <c r="P78" s="4" t="s">
        <v>66</v>
      </c>
    </row>
    <row r="79" spans="1:16" ht="15.75" customHeight="1" x14ac:dyDescent="0.25">
      <c r="A79" s="6" t="s">
        <v>67</v>
      </c>
      <c r="B79" s="4">
        <v>6</v>
      </c>
      <c r="C79" s="4">
        <v>344</v>
      </c>
      <c r="D79" s="4">
        <v>60</v>
      </c>
      <c r="E79" s="8">
        <f t="shared" si="40"/>
        <v>404</v>
      </c>
      <c r="F79" s="8">
        <f t="shared" si="41"/>
        <v>0.85148514851485146</v>
      </c>
      <c r="G79" s="8">
        <f t="shared" si="42"/>
        <v>0.14851485148514851</v>
      </c>
      <c r="H79" s="10">
        <f t="shared" si="43"/>
        <v>126249999.99999993</v>
      </c>
      <c r="I79" s="12">
        <f t="shared" si="56"/>
        <v>0.79640877667181387</v>
      </c>
      <c r="J79" s="12">
        <f t="shared" si="57"/>
        <v>0.98788897823768451</v>
      </c>
      <c r="L79" s="4" t="s">
        <v>25</v>
      </c>
      <c r="M79" s="4">
        <v>2</v>
      </c>
      <c r="N79" s="4">
        <v>6</v>
      </c>
      <c r="O79" s="4" t="s">
        <v>26</v>
      </c>
      <c r="P79" s="4" t="s">
        <v>68</v>
      </c>
    </row>
    <row r="80" spans="1:16" ht="15.75" customHeight="1" x14ac:dyDescent="0.25">
      <c r="A80" s="6" t="s">
        <v>69</v>
      </c>
      <c r="B80" s="4">
        <v>6</v>
      </c>
      <c r="C80" s="4">
        <v>46</v>
      </c>
      <c r="D80" s="4">
        <v>31</v>
      </c>
      <c r="E80" s="8">
        <f t="shared" si="40"/>
        <v>77</v>
      </c>
      <c r="F80" s="8">
        <f t="shared" si="41"/>
        <v>0.59740259740259738</v>
      </c>
      <c r="G80" s="8">
        <f t="shared" si="42"/>
        <v>0.40259740259740262</v>
      </c>
      <c r="H80" s="10">
        <f t="shared" si="43"/>
        <v>24062499.999999985</v>
      </c>
      <c r="I80" s="12">
        <f t="shared" si="56"/>
        <v>-1.5950161653850796</v>
      </c>
      <c r="J80" s="12">
        <f t="shared" si="57"/>
        <v>1.2564250436077122</v>
      </c>
      <c r="L80" s="4" t="s">
        <v>25</v>
      </c>
      <c r="M80" s="4">
        <v>2</v>
      </c>
      <c r="N80" s="4">
        <v>6</v>
      </c>
      <c r="O80" s="4" t="s">
        <v>26</v>
      </c>
      <c r="P80" s="4" t="s">
        <v>70</v>
      </c>
    </row>
    <row r="81" spans="1:16" ht="15.75" customHeight="1" x14ac:dyDescent="0.25">
      <c r="A81" s="6" t="s">
        <v>71</v>
      </c>
      <c r="B81" s="4">
        <v>7</v>
      </c>
      <c r="C81" s="4">
        <v>239</v>
      </c>
      <c r="D81" s="4">
        <v>247</v>
      </c>
      <c r="E81" s="8">
        <f t="shared" si="40"/>
        <v>486</v>
      </c>
      <c r="F81" s="8">
        <f t="shared" si="41"/>
        <v>0.49176954732510286</v>
      </c>
      <c r="G81" s="8">
        <f t="shared" si="42"/>
        <v>0.50823045267489708</v>
      </c>
      <c r="H81" s="10">
        <f t="shared" si="43"/>
        <v>759374999.9999994</v>
      </c>
      <c r="I81" s="12">
        <f t="shared" ref="I81:I83" si="58">LOG(H81/$H$14)/LOG(2)</f>
        <v>3.0768155970508304</v>
      </c>
      <c r="J81" s="12">
        <f t="shared" ref="J81:J83" si="59">(F81/$F$14)^(1/I81)</f>
        <v>1.0642862648913425</v>
      </c>
      <c r="L81" s="4" t="s">
        <v>33</v>
      </c>
      <c r="M81" s="4">
        <v>2</v>
      </c>
      <c r="N81" s="4">
        <v>6</v>
      </c>
      <c r="O81" s="4" t="s">
        <v>26</v>
      </c>
      <c r="P81" s="4" t="s">
        <v>72</v>
      </c>
    </row>
    <row r="82" spans="1:16" ht="15.75" customHeight="1" x14ac:dyDescent="0.25">
      <c r="A82" s="6" t="s">
        <v>73</v>
      </c>
      <c r="B82" s="4">
        <v>7</v>
      </c>
      <c r="C82" s="4">
        <v>132</v>
      </c>
      <c r="D82" s="4">
        <v>111</v>
      </c>
      <c r="E82" s="8">
        <f t="shared" si="40"/>
        <v>243</v>
      </c>
      <c r="F82" s="8">
        <f t="shared" si="41"/>
        <v>0.54320987654320985</v>
      </c>
      <c r="G82" s="8">
        <f t="shared" si="42"/>
        <v>0.4567901234567901</v>
      </c>
      <c r="H82" s="10">
        <f t="shared" si="43"/>
        <v>379687499.9999997</v>
      </c>
      <c r="I82" s="12">
        <f t="shared" si="58"/>
        <v>2.0768155970508304</v>
      </c>
      <c r="J82" s="12">
        <f t="shared" si="59"/>
        <v>1.1505122728636559</v>
      </c>
      <c r="L82" s="4" t="s">
        <v>33</v>
      </c>
      <c r="M82" s="4">
        <v>2</v>
      </c>
      <c r="N82" s="4">
        <v>6</v>
      </c>
      <c r="O82" s="4" t="s">
        <v>26</v>
      </c>
      <c r="P82" s="4" t="s">
        <v>74</v>
      </c>
    </row>
    <row r="83" spans="1:16" ht="15.75" customHeight="1" x14ac:dyDescent="0.25">
      <c r="A83" s="6" t="s">
        <v>75</v>
      </c>
      <c r="B83" s="4">
        <v>6</v>
      </c>
      <c r="C83" s="4">
        <v>41</v>
      </c>
      <c r="D83" s="4">
        <v>146</v>
      </c>
      <c r="E83" s="8">
        <f t="shared" si="40"/>
        <v>187</v>
      </c>
      <c r="F83" s="8">
        <f t="shared" si="41"/>
        <v>0.21925133689839571</v>
      </c>
      <c r="G83" s="8">
        <f t="shared" si="42"/>
        <v>0.78074866310160429</v>
      </c>
      <c r="H83" s="10">
        <f t="shared" si="43"/>
        <v>58437499.99999997</v>
      </c>
      <c r="I83" s="12">
        <f t="shared" si="58"/>
        <v>-0.62303054155467563</v>
      </c>
      <c r="J83" s="12">
        <f t="shared" si="59"/>
        <v>2.6881783313675052</v>
      </c>
      <c r="L83" s="4" t="s">
        <v>33</v>
      </c>
      <c r="M83" s="4">
        <v>2</v>
      </c>
      <c r="N83" s="4">
        <v>6</v>
      </c>
      <c r="O83" s="4" t="s">
        <v>26</v>
      </c>
      <c r="P83" s="4" t="s">
        <v>76</v>
      </c>
    </row>
    <row r="84" spans="1:16" ht="15.75" customHeight="1" x14ac:dyDescent="0.25">
      <c r="A84" s="6" t="s">
        <v>77</v>
      </c>
      <c r="B84" s="4">
        <v>7</v>
      </c>
      <c r="C84" s="4">
        <v>53</v>
      </c>
      <c r="D84" s="4">
        <v>477</v>
      </c>
      <c r="E84" s="8">
        <f t="shared" si="40"/>
        <v>530</v>
      </c>
      <c r="F84" s="8">
        <f t="shared" si="41"/>
        <v>0.1</v>
      </c>
      <c r="G84" s="8">
        <f t="shared" si="42"/>
        <v>0.9</v>
      </c>
      <c r="H84" s="10">
        <f t="shared" si="43"/>
        <v>828124999.9999994</v>
      </c>
      <c r="I84" s="12">
        <f t="shared" ref="I84:I86" si="60">LOG(H84/$H$16)/LOG(2)</f>
        <v>3.2974293028778425</v>
      </c>
      <c r="J84" s="12">
        <f t="shared" ref="J84:J86" si="61">(F84/$F$16)^(1/I84)</f>
        <v>1.2497389507050172</v>
      </c>
      <c r="L84" s="4" t="s">
        <v>40</v>
      </c>
      <c r="M84" s="4">
        <v>2</v>
      </c>
      <c r="N84" s="4">
        <v>6</v>
      </c>
      <c r="O84" s="4" t="s">
        <v>26</v>
      </c>
      <c r="P84" s="4" t="s">
        <v>78</v>
      </c>
    </row>
    <row r="85" spans="1:16" ht="15.75" customHeight="1" x14ac:dyDescent="0.25">
      <c r="A85" s="6" t="s">
        <v>79</v>
      </c>
      <c r="B85" s="4">
        <v>7</v>
      </c>
      <c r="C85" s="4">
        <v>20</v>
      </c>
      <c r="D85" s="4">
        <v>198</v>
      </c>
      <c r="E85" s="8">
        <f t="shared" si="40"/>
        <v>218</v>
      </c>
      <c r="F85" s="8">
        <f t="shared" si="41"/>
        <v>9.1743119266055051E-2</v>
      </c>
      <c r="G85" s="8">
        <f t="shared" si="42"/>
        <v>0.90825688073394495</v>
      </c>
      <c r="H85" s="10">
        <f t="shared" si="43"/>
        <v>340624999.99999976</v>
      </c>
      <c r="I85" s="12">
        <f t="shared" si="60"/>
        <v>2.0157650782042071</v>
      </c>
      <c r="J85" s="12">
        <f t="shared" si="61"/>
        <v>1.3797871139677074</v>
      </c>
      <c r="L85" s="4" t="s">
        <v>40</v>
      </c>
      <c r="M85" s="4">
        <v>2</v>
      </c>
      <c r="N85" s="4">
        <v>6</v>
      </c>
      <c r="O85" s="4" t="s">
        <v>26</v>
      </c>
      <c r="P85" s="4" t="s">
        <v>80</v>
      </c>
    </row>
    <row r="86" spans="1:16" ht="15.75" customHeight="1" x14ac:dyDescent="0.25">
      <c r="A86" s="6" t="s">
        <v>81</v>
      </c>
      <c r="B86" s="4">
        <v>6</v>
      </c>
      <c r="C86" s="4">
        <v>5</v>
      </c>
      <c r="D86" s="4">
        <v>75</v>
      </c>
      <c r="E86" s="8">
        <f t="shared" si="40"/>
        <v>80</v>
      </c>
      <c r="F86" s="8">
        <f t="shared" si="41"/>
        <v>6.25E-2</v>
      </c>
      <c r="G86" s="8">
        <f t="shared" si="42"/>
        <v>0.9375</v>
      </c>
      <c r="H86" s="10">
        <f t="shared" si="43"/>
        <v>24999999.999999985</v>
      </c>
      <c r="I86" s="12">
        <f t="shared" si="60"/>
        <v>-1.7524192465727191</v>
      </c>
      <c r="J86" s="12">
        <f t="shared" si="61"/>
        <v>0.8596061083498564</v>
      </c>
      <c r="L86" s="4" t="s">
        <v>40</v>
      </c>
      <c r="M86" s="4">
        <v>2</v>
      </c>
      <c r="N86" s="4">
        <v>6</v>
      </c>
      <c r="O86" s="4" t="s">
        <v>26</v>
      </c>
      <c r="P86" s="4" t="s">
        <v>82</v>
      </c>
    </row>
    <row r="87" spans="1:16" ht="15.75" customHeight="1" x14ac:dyDescent="0.25">
      <c r="A87" s="6" t="s">
        <v>83</v>
      </c>
      <c r="B87" s="4">
        <v>7</v>
      </c>
      <c r="C87" s="4">
        <v>150</v>
      </c>
      <c r="D87" s="4">
        <v>19</v>
      </c>
      <c r="E87" s="8">
        <f t="shared" si="40"/>
        <v>169</v>
      </c>
      <c r="F87" s="8">
        <f t="shared" si="41"/>
        <v>0.8875739644970414</v>
      </c>
      <c r="G87" s="8">
        <f t="shared" si="42"/>
        <v>0.11242603550295859</v>
      </c>
      <c r="H87" s="10">
        <f t="shared" si="43"/>
        <v>264062499.99999979</v>
      </c>
      <c r="I87" s="13">
        <f t="shared" ref="I87:I89" si="62">LOG(H87/$H$5)/LOG(2)</f>
        <v>2.52238044132989</v>
      </c>
      <c r="J87" s="13">
        <f t="shared" ref="J87:J89" si="63">(F87/$F$12)^(1/I87)</f>
        <v>1.0126891889282024</v>
      </c>
      <c r="L87" s="4" t="s">
        <v>25</v>
      </c>
      <c r="M87" s="4">
        <v>2</v>
      </c>
      <c r="N87" s="4">
        <v>6</v>
      </c>
      <c r="O87" s="4" t="s">
        <v>47</v>
      </c>
      <c r="P87" s="4" t="s">
        <v>84</v>
      </c>
    </row>
    <row r="88" spans="1:16" ht="15.75" customHeight="1" x14ac:dyDescent="0.25">
      <c r="A88" s="6" t="s">
        <v>85</v>
      </c>
      <c r="B88" s="4">
        <v>7</v>
      </c>
      <c r="C88" s="4">
        <v>178</v>
      </c>
      <c r="D88" s="4">
        <v>28</v>
      </c>
      <c r="E88" s="8">
        <f t="shared" si="40"/>
        <v>206</v>
      </c>
      <c r="F88" s="8">
        <f t="shared" si="41"/>
        <v>0.86407766990291257</v>
      </c>
      <c r="G88" s="8">
        <f t="shared" si="42"/>
        <v>0.13592233009708737</v>
      </c>
      <c r="H88" s="10">
        <f t="shared" si="43"/>
        <v>321874999.99999976</v>
      </c>
      <c r="I88" s="13">
        <f t="shared" si="62"/>
        <v>2.8080015322309242</v>
      </c>
      <c r="J88" s="13">
        <f t="shared" si="63"/>
        <v>1.0017737907095068</v>
      </c>
      <c r="L88" s="4" t="s">
        <v>25</v>
      </c>
      <c r="M88" s="4">
        <v>2</v>
      </c>
      <c r="N88" s="4">
        <v>6</v>
      </c>
      <c r="O88" s="4" t="s">
        <v>47</v>
      </c>
      <c r="P88" s="4" t="s">
        <v>86</v>
      </c>
    </row>
    <row r="89" spans="1:16" ht="15.75" customHeight="1" x14ac:dyDescent="0.25">
      <c r="A89" s="6" t="s">
        <v>87</v>
      </c>
      <c r="B89" s="4">
        <v>6</v>
      </c>
      <c r="C89" s="4">
        <v>60</v>
      </c>
      <c r="D89" s="4">
        <v>27</v>
      </c>
      <c r="E89" s="8">
        <f t="shared" si="40"/>
        <v>87</v>
      </c>
      <c r="F89" s="8">
        <f t="shared" si="41"/>
        <v>0.68965517241379315</v>
      </c>
      <c r="G89" s="8">
        <f t="shared" si="42"/>
        <v>0.31034482758620691</v>
      </c>
      <c r="H89" s="10">
        <f t="shared" si="43"/>
        <v>27187499.999999985</v>
      </c>
      <c r="I89" s="13">
        <f t="shared" si="62"/>
        <v>-0.75748359399092802</v>
      </c>
      <c r="J89" s="13">
        <f t="shared" si="63"/>
        <v>1.3378825927742874</v>
      </c>
      <c r="L89" s="4" t="s">
        <v>25</v>
      </c>
      <c r="M89" s="4">
        <v>2</v>
      </c>
      <c r="N89" s="4">
        <v>6</v>
      </c>
      <c r="O89" s="4" t="s">
        <v>47</v>
      </c>
      <c r="P89" s="4" t="s">
        <v>88</v>
      </c>
    </row>
    <row r="90" spans="1:16" ht="15.75" customHeight="1" x14ac:dyDescent="0.25">
      <c r="A90" s="6" t="s">
        <v>89</v>
      </c>
      <c r="B90" s="4">
        <v>7</v>
      </c>
      <c r="C90" s="4">
        <v>86</v>
      </c>
      <c r="D90" s="4">
        <v>109</v>
      </c>
      <c r="E90" s="8">
        <f t="shared" si="40"/>
        <v>195</v>
      </c>
      <c r="F90" s="8">
        <f t="shared" si="41"/>
        <v>0.44102564102564101</v>
      </c>
      <c r="G90" s="8">
        <f t="shared" si="42"/>
        <v>0.55897435897435899</v>
      </c>
      <c r="H90" s="10">
        <f t="shared" si="43"/>
        <v>304687499.99999976</v>
      </c>
      <c r="I90" s="12">
        <f t="shared" ref="I90:I92" si="64">LOG(H90/$H$14)/LOG(2)</f>
        <v>1.75933340719466</v>
      </c>
      <c r="J90" s="12">
        <f t="shared" ref="J90:J92" si="65">(F90/$F$14)^(1/I90)</f>
        <v>1.0481835466323131</v>
      </c>
      <c r="L90" s="4" t="s">
        <v>33</v>
      </c>
      <c r="M90" s="4">
        <v>2</v>
      </c>
      <c r="N90" s="4">
        <v>6</v>
      </c>
      <c r="O90" s="4" t="s">
        <v>47</v>
      </c>
      <c r="P90" s="4" t="s">
        <v>90</v>
      </c>
    </row>
    <row r="91" spans="1:16" ht="15.75" customHeight="1" x14ac:dyDescent="0.25">
      <c r="A91" s="6" t="s">
        <v>91</v>
      </c>
      <c r="B91" s="4">
        <v>7</v>
      </c>
      <c r="C91" s="4">
        <v>150</v>
      </c>
      <c r="D91" s="4">
        <v>150</v>
      </c>
      <c r="E91" s="8">
        <f t="shared" si="40"/>
        <v>300</v>
      </c>
      <c r="F91" s="8">
        <f t="shared" si="41"/>
        <v>0.5</v>
      </c>
      <c r="G91" s="8">
        <f t="shared" si="42"/>
        <v>0.5</v>
      </c>
      <c r="H91" s="10">
        <f t="shared" si="43"/>
        <v>468749999.99999964</v>
      </c>
      <c r="I91" s="12">
        <f t="shared" si="64"/>
        <v>2.3808217839409305</v>
      </c>
      <c r="J91" s="12">
        <f t="shared" si="65"/>
        <v>1.0914308665820258</v>
      </c>
      <c r="L91" s="4" t="s">
        <v>33</v>
      </c>
      <c r="M91" s="4">
        <v>2</v>
      </c>
      <c r="N91" s="4">
        <v>6</v>
      </c>
      <c r="O91" s="4" t="s">
        <v>47</v>
      </c>
      <c r="P91" s="4" t="s">
        <v>92</v>
      </c>
    </row>
    <row r="92" spans="1:16" ht="15.75" customHeight="1" x14ac:dyDescent="0.25">
      <c r="A92" s="6" t="s">
        <v>93</v>
      </c>
      <c r="B92" s="4">
        <v>6</v>
      </c>
      <c r="C92" s="4">
        <v>27</v>
      </c>
      <c r="D92" s="4">
        <v>148</v>
      </c>
      <c r="E92" s="8">
        <f t="shared" si="40"/>
        <v>175</v>
      </c>
      <c r="F92" s="8">
        <f t="shared" si="41"/>
        <v>0.15428571428571428</v>
      </c>
      <c r="G92" s="8">
        <f t="shared" si="42"/>
        <v>0.84571428571428575</v>
      </c>
      <c r="H92" s="10">
        <f t="shared" si="43"/>
        <v>54687499.99999997</v>
      </c>
      <c r="I92" s="12">
        <f t="shared" si="64"/>
        <v>-0.71871388960998361</v>
      </c>
      <c r="J92" s="12">
        <f t="shared" si="65"/>
        <v>3.8426467375994933</v>
      </c>
      <c r="L92" s="4" t="s">
        <v>33</v>
      </c>
      <c r="M92" s="4">
        <v>2</v>
      </c>
      <c r="N92" s="4">
        <v>6</v>
      </c>
      <c r="O92" s="4" t="s">
        <v>47</v>
      </c>
      <c r="P92" s="4" t="s">
        <v>94</v>
      </c>
    </row>
    <row r="93" spans="1:16" ht="15.75" customHeight="1" x14ac:dyDescent="0.25">
      <c r="A93" s="6" t="s">
        <v>95</v>
      </c>
      <c r="B93" s="4">
        <v>6</v>
      </c>
      <c r="C93" s="4">
        <v>11</v>
      </c>
      <c r="D93" s="4">
        <v>349</v>
      </c>
      <c r="E93" s="8">
        <f t="shared" si="40"/>
        <v>360</v>
      </c>
      <c r="F93" s="8">
        <f t="shared" si="41"/>
        <v>3.0555555555555555E-2</v>
      </c>
      <c r="G93" s="8">
        <f t="shared" si="42"/>
        <v>0.96944444444444444</v>
      </c>
      <c r="H93" s="10">
        <f t="shared" si="43"/>
        <v>112499999.99999994</v>
      </c>
      <c r="I93" s="12">
        <f t="shared" ref="I93:I95" si="66">LOG(H93/$H$16)/LOG(2)</f>
        <v>0.41750575486959346</v>
      </c>
      <c r="J93" s="12">
        <f t="shared" ref="J93:J95" si="67">(F93/$F$16)^(1/I93)</f>
        <v>0.33991609546626061</v>
      </c>
      <c r="L93" s="4" t="s">
        <v>40</v>
      </c>
      <c r="M93" s="4">
        <v>2</v>
      </c>
      <c r="N93" s="4">
        <v>6</v>
      </c>
      <c r="O93" s="4" t="s">
        <v>47</v>
      </c>
      <c r="P93" s="4" t="s">
        <v>96</v>
      </c>
    </row>
    <row r="94" spans="1:16" ht="15.75" customHeight="1" x14ac:dyDescent="0.25">
      <c r="A94" s="6" t="s">
        <v>97</v>
      </c>
      <c r="B94" s="4">
        <v>7</v>
      </c>
      <c r="C94" s="4">
        <v>12</v>
      </c>
      <c r="D94" s="4">
        <v>204</v>
      </c>
      <c r="E94" s="8">
        <f t="shared" si="40"/>
        <v>216</v>
      </c>
      <c r="F94" s="8">
        <f t="shared" si="41"/>
        <v>5.5555555555555552E-2</v>
      </c>
      <c r="G94" s="8">
        <f t="shared" si="42"/>
        <v>0.94444444444444442</v>
      </c>
      <c r="H94" s="10">
        <f t="shared" si="43"/>
        <v>337499999.99999976</v>
      </c>
      <c r="I94" s="12">
        <f t="shared" si="66"/>
        <v>2.0024682555907489</v>
      </c>
      <c r="J94" s="12">
        <f t="shared" si="67"/>
        <v>1.076345557925781</v>
      </c>
      <c r="L94" s="4" t="s">
        <v>40</v>
      </c>
      <c r="M94" s="4">
        <v>2</v>
      </c>
      <c r="N94" s="4">
        <v>6</v>
      </c>
      <c r="O94" s="4" t="s">
        <v>47</v>
      </c>
      <c r="P94" s="4" t="s">
        <v>98</v>
      </c>
    </row>
    <row r="95" spans="1:16" ht="15.75" customHeight="1" x14ac:dyDescent="0.25">
      <c r="A95" s="14" t="s">
        <v>99</v>
      </c>
      <c r="B95" s="4">
        <v>7</v>
      </c>
      <c r="C95" s="4">
        <v>8</v>
      </c>
      <c r="D95" s="4">
        <v>77</v>
      </c>
      <c r="E95" s="8">
        <f t="shared" si="40"/>
        <v>85</v>
      </c>
      <c r="F95" s="8">
        <f t="shared" si="41"/>
        <v>9.4117647058823528E-2</v>
      </c>
      <c r="G95" s="8">
        <f t="shared" si="42"/>
        <v>0.90588235294117647</v>
      </c>
      <c r="H95" s="10">
        <f t="shared" si="43"/>
        <v>132812499.9999999</v>
      </c>
      <c r="I95" s="12">
        <f t="shared" si="66"/>
        <v>0.65697168956498242</v>
      </c>
      <c r="J95" s="12">
        <f t="shared" si="67"/>
        <v>2.7917267439850431</v>
      </c>
      <c r="L95" s="4" t="s">
        <v>40</v>
      </c>
      <c r="M95" s="4">
        <v>2</v>
      </c>
      <c r="N95" s="4">
        <v>6</v>
      </c>
      <c r="O95" s="4" t="s">
        <v>47</v>
      </c>
      <c r="P95" s="4" t="s">
        <v>100</v>
      </c>
    </row>
    <row r="96" spans="1:16" ht="15.75" customHeight="1" x14ac:dyDescent="0.25">
      <c r="A96" s="15"/>
      <c r="H96" s="10">
        <f t="shared" si="43"/>
        <v>0</v>
      </c>
    </row>
    <row r="97" spans="1:16" ht="15.75" customHeight="1" x14ac:dyDescent="0.25">
      <c r="A97" s="5" t="s">
        <v>102</v>
      </c>
      <c r="B97" s="3"/>
      <c r="C97" s="3"/>
      <c r="D97" s="3"/>
      <c r="E97" s="3"/>
      <c r="F97" s="3"/>
      <c r="G97" s="3"/>
      <c r="H97" s="10">
        <f t="shared" si="43"/>
        <v>0</v>
      </c>
    </row>
    <row r="98" spans="1:16" ht="15.75" customHeight="1" x14ac:dyDescent="0.25">
      <c r="A98" s="6" t="s">
        <v>24</v>
      </c>
      <c r="B98" s="7">
        <v>6</v>
      </c>
      <c r="C98" s="7">
        <v>77</v>
      </c>
      <c r="D98" s="7">
        <v>33</v>
      </c>
      <c r="E98" s="8">
        <f t="shared" ref="E98:E102" si="68">C98+D98</f>
        <v>110</v>
      </c>
      <c r="F98" s="8">
        <f t="shared" ref="F98:F102" si="69">C98/E98</f>
        <v>0.7</v>
      </c>
      <c r="G98" s="8">
        <f t="shared" ref="G98:G102" si="70">D98/E98</f>
        <v>0.3</v>
      </c>
      <c r="H98" s="10">
        <f t="shared" si="43"/>
        <v>34374999.999999978</v>
      </c>
      <c r="I98" s="11">
        <f t="shared" ref="I98:I100" si="71">LOG(H98/$H$5)/LOG(2)</f>
        <v>-0.41906737631499696</v>
      </c>
      <c r="J98" s="11">
        <f t="shared" ref="J98:J99" si="72">(F98/$F$5)^(1/I98)</f>
        <v>1.6240730567346309</v>
      </c>
      <c r="L98" s="4" t="s">
        <v>25</v>
      </c>
      <c r="M98" s="4">
        <v>3</v>
      </c>
      <c r="N98" s="4">
        <v>7</v>
      </c>
      <c r="O98" s="4" t="s">
        <v>26</v>
      </c>
      <c r="P98" s="4" t="s">
        <v>27</v>
      </c>
    </row>
    <row r="99" spans="1:16" ht="15.75" customHeight="1" x14ac:dyDescent="0.25">
      <c r="A99" s="6" t="s">
        <v>28</v>
      </c>
      <c r="B99" s="7">
        <v>7</v>
      </c>
      <c r="C99" s="7">
        <v>101</v>
      </c>
      <c r="D99" s="7">
        <v>20</v>
      </c>
      <c r="E99" s="8">
        <f t="shared" si="68"/>
        <v>121</v>
      </c>
      <c r="F99" s="8">
        <f t="shared" si="69"/>
        <v>0.83471074380165289</v>
      </c>
      <c r="G99" s="8">
        <f t="shared" si="70"/>
        <v>0.16528925619834711</v>
      </c>
      <c r="H99" s="10">
        <f t="shared" si="43"/>
        <v>189062499.99999985</v>
      </c>
      <c r="I99" s="12">
        <f t="shared" si="71"/>
        <v>2.0403642423223003</v>
      </c>
      <c r="J99" s="12">
        <f t="shared" si="72"/>
        <v>0.98674955215517413</v>
      </c>
      <c r="L99" s="4" t="s">
        <v>25</v>
      </c>
      <c r="M99" s="4">
        <v>3</v>
      </c>
      <c r="N99" s="4">
        <v>7</v>
      </c>
      <c r="O99" s="4" t="s">
        <v>26</v>
      </c>
      <c r="P99" s="4" t="s">
        <v>29</v>
      </c>
    </row>
    <row r="100" spans="1:16" ht="15.75" customHeight="1" x14ac:dyDescent="0.25">
      <c r="A100" s="6" t="s">
        <v>30</v>
      </c>
      <c r="B100" s="4">
        <v>6</v>
      </c>
      <c r="C100" s="4">
        <v>100</v>
      </c>
      <c r="D100" s="4">
        <v>0</v>
      </c>
      <c r="E100" s="8">
        <f t="shared" si="68"/>
        <v>100</v>
      </c>
      <c r="F100" s="8">
        <f t="shared" si="69"/>
        <v>1</v>
      </c>
      <c r="G100" s="8">
        <f t="shared" si="70"/>
        <v>0</v>
      </c>
      <c r="H100" s="10">
        <f t="shared" si="43"/>
        <v>31249999.999999981</v>
      </c>
      <c r="I100" s="12">
        <f t="shared" si="71"/>
        <v>-0.55657090006493182</v>
      </c>
      <c r="J100" s="12">
        <f t="shared" ref="J100:J103" si="73">(F100/$F$7)^(1/I100)</f>
        <v>0.19365024679252829</v>
      </c>
      <c r="L100" s="4" t="s">
        <v>25</v>
      </c>
      <c r="M100" s="4">
        <v>3</v>
      </c>
      <c r="N100" s="4">
        <v>7</v>
      </c>
      <c r="O100" s="4" t="s">
        <v>26</v>
      </c>
      <c r="P100" s="4" t="s">
        <v>31</v>
      </c>
    </row>
    <row r="101" spans="1:16" ht="15.75" customHeight="1" x14ac:dyDescent="0.25">
      <c r="A101" s="6" t="s">
        <v>32</v>
      </c>
      <c r="B101" s="7">
        <v>7</v>
      </c>
      <c r="C101" s="7">
        <v>37</v>
      </c>
      <c r="D101" s="7">
        <v>66</v>
      </c>
      <c r="E101" s="8">
        <f t="shared" si="68"/>
        <v>103</v>
      </c>
      <c r="F101" s="8">
        <f t="shared" si="69"/>
        <v>0.35922330097087379</v>
      </c>
      <c r="G101" s="8">
        <f t="shared" si="70"/>
        <v>0.64077669902912626</v>
      </c>
      <c r="H101" s="10">
        <f t="shared" si="43"/>
        <v>160937499.99999988</v>
      </c>
      <c r="I101" s="12">
        <f t="shared" ref="I101:I103" si="74">LOG(H101/$H$7)/LOG(2)</f>
        <v>1.1052419952254808</v>
      </c>
      <c r="J101" s="12">
        <f t="shared" si="73"/>
        <v>0.90519480909282846</v>
      </c>
      <c r="L101" s="4" t="s">
        <v>33</v>
      </c>
      <c r="M101" s="4">
        <v>3</v>
      </c>
      <c r="N101" s="4">
        <v>7</v>
      </c>
      <c r="O101" s="4" t="s">
        <v>26</v>
      </c>
      <c r="P101" s="4" t="s">
        <v>34</v>
      </c>
    </row>
    <row r="102" spans="1:16" ht="15.75" customHeight="1" x14ac:dyDescent="0.25">
      <c r="A102" s="6" t="s">
        <v>35</v>
      </c>
      <c r="B102" s="7">
        <v>6</v>
      </c>
      <c r="C102" s="7">
        <v>57</v>
      </c>
      <c r="D102" s="7">
        <v>168</v>
      </c>
      <c r="E102" s="8">
        <f t="shared" si="68"/>
        <v>225</v>
      </c>
      <c r="F102" s="8">
        <f t="shared" si="69"/>
        <v>0.25333333333333335</v>
      </c>
      <c r="G102" s="8">
        <f t="shared" si="70"/>
        <v>0.7466666666666667</v>
      </c>
      <c r="H102" s="10">
        <f t="shared" si="43"/>
        <v>70312499.999999955</v>
      </c>
      <c r="I102" s="12">
        <f t="shared" si="74"/>
        <v>-8.9405435628062621E-2</v>
      </c>
      <c r="J102" s="12">
        <f t="shared" si="73"/>
        <v>170.29974511705745</v>
      </c>
      <c r="L102" s="4" t="s">
        <v>33</v>
      </c>
      <c r="M102" s="4">
        <v>3</v>
      </c>
      <c r="N102" s="4">
        <v>7</v>
      </c>
      <c r="O102" s="4" t="s">
        <v>26</v>
      </c>
      <c r="P102" s="4" t="s">
        <v>36</v>
      </c>
    </row>
    <row r="103" spans="1:16" ht="15.75" customHeight="1" x14ac:dyDescent="0.25">
      <c r="A103" s="6" t="s">
        <v>37</v>
      </c>
      <c r="B103" s="4">
        <v>6</v>
      </c>
      <c r="C103" s="4">
        <v>16</v>
      </c>
      <c r="D103" s="4">
        <v>0</v>
      </c>
      <c r="E103" s="8">
        <f>C122+D122</f>
        <v>41</v>
      </c>
      <c r="F103" s="8">
        <f>C122/E103</f>
        <v>0.90243902439024393</v>
      </c>
      <c r="G103" s="8">
        <f>D122/E103</f>
        <v>9.7560975609756101E-2</v>
      </c>
      <c r="H103" s="10">
        <f>(1/(0.1*(1/5)^(B122 - 1)*0.1))*E103</f>
        <v>12812499.999999993</v>
      </c>
      <c r="I103" s="12">
        <f t="shared" si="74"/>
        <v>-2.5456346222270159</v>
      </c>
      <c r="J103" s="12">
        <f t="shared" si="73"/>
        <v>0.72715779054590102</v>
      </c>
      <c r="L103" s="4" t="s">
        <v>33</v>
      </c>
      <c r="M103" s="4">
        <v>3</v>
      </c>
      <c r="N103" s="4">
        <v>7</v>
      </c>
      <c r="O103" s="4" t="s">
        <v>26</v>
      </c>
      <c r="P103" s="4" t="s">
        <v>38</v>
      </c>
    </row>
    <row r="104" spans="1:16" ht="15.75" customHeight="1" x14ac:dyDescent="0.25">
      <c r="A104" s="6" t="s">
        <v>39</v>
      </c>
      <c r="B104" s="7">
        <v>7</v>
      </c>
      <c r="C104" s="7">
        <v>9</v>
      </c>
      <c r="D104" s="7">
        <v>99</v>
      </c>
      <c r="E104" s="8">
        <f t="shared" ref="E104:E105" si="75">C104+D104</f>
        <v>108</v>
      </c>
      <c r="F104" s="8">
        <f t="shared" ref="F104:F105" si="76">C104/E104</f>
        <v>8.3333333333333329E-2</v>
      </c>
      <c r="G104" s="8">
        <f t="shared" ref="G104:G105" si="77">D104/E104</f>
        <v>0.91666666666666663</v>
      </c>
      <c r="H104" s="10">
        <f t="shared" ref="H104:H105" si="78">(1/(0.1*(1/5)^(B104 - 1)*0.1))*E104</f>
        <v>168749999.99999988</v>
      </c>
      <c r="I104" s="12">
        <f t="shared" ref="I104:I106" si="79">LOG(H104/$H$9)/LOG(2)</f>
        <v>3.0823751223927314</v>
      </c>
      <c r="J104" s="12">
        <f t="shared" ref="J104:J106" si="80">(F104/$F$9)^(1/I104)</f>
        <v>1.1938682536212064</v>
      </c>
      <c r="L104" s="4" t="s">
        <v>40</v>
      </c>
      <c r="M104" s="4">
        <v>3</v>
      </c>
      <c r="N104" s="4">
        <v>7</v>
      </c>
      <c r="O104" s="4" t="s">
        <v>26</v>
      </c>
      <c r="P104" s="4" t="s">
        <v>41</v>
      </c>
    </row>
    <row r="105" spans="1:16" ht="15.75" customHeight="1" x14ac:dyDescent="0.25">
      <c r="A105" s="6" t="s">
        <v>42</v>
      </c>
      <c r="B105" s="7">
        <v>6</v>
      </c>
      <c r="C105" s="7">
        <v>8</v>
      </c>
      <c r="D105" s="7">
        <v>226</v>
      </c>
      <c r="E105" s="8">
        <f t="shared" si="75"/>
        <v>234</v>
      </c>
      <c r="F105" s="8">
        <f t="shared" si="76"/>
        <v>3.4188034188034191E-2</v>
      </c>
      <c r="G105" s="8">
        <f t="shared" si="77"/>
        <v>0.96581196581196582</v>
      </c>
      <c r="H105" s="10">
        <f t="shared" si="78"/>
        <v>73124999.999999955</v>
      </c>
      <c r="I105" s="12">
        <f t="shared" si="79"/>
        <v>1.8759242449253049</v>
      </c>
      <c r="J105" s="12">
        <f t="shared" si="80"/>
        <v>0.83210873696068854</v>
      </c>
      <c r="L105" s="4" t="s">
        <v>40</v>
      </c>
      <c r="M105" s="4">
        <v>3</v>
      </c>
      <c r="N105" s="4">
        <v>7</v>
      </c>
      <c r="O105" s="4" t="s">
        <v>26</v>
      </c>
      <c r="P105" s="4" t="s">
        <v>43</v>
      </c>
    </row>
    <row r="106" spans="1:16" ht="15.75" customHeight="1" x14ac:dyDescent="0.25">
      <c r="A106" s="6" t="s">
        <v>44</v>
      </c>
      <c r="B106" s="4">
        <v>7</v>
      </c>
      <c r="C106" s="4">
        <v>1</v>
      </c>
      <c r="D106" s="4">
        <v>0</v>
      </c>
      <c r="E106" s="8">
        <f>C125+D125</f>
        <v>28</v>
      </c>
      <c r="F106" s="8">
        <f>C125/E106</f>
        <v>0.6071428571428571</v>
      </c>
      <c r="G106" s="8">
        <f>D125/E106</f>
        <v>0.39285714285714285</v>
      </c>
      <c r="H106" s="10">
        <f>(1/(0.1*(1/5)^(B125 - 1)*0.1))*E106</f>
        <v>43749999.99999997</v>
      </c>
      <c r="I106" s="12">
        <f t="shared" si="79"/>
        <v>1.1348425422868669</v>
      </c>
      <c r="J106" s="12">
        <f t="shared" si="80"/>
        <v>9.3114229302659783</v>
      </c>
      <c r="L106" s="4" t="s">
        <v>40</v>
      </c>
      <c r="M106" s="4">
        <v>3</v>
      </c>
      <c r="N106" s="4">
        <v>7</v>
      </c>
      <c r="O106" s="4" t="s">
        <v>26</v>
      </c>
      <c r="P106" s="4" t="s">
        <v>45</v>
      </c>
    </row>
    <row r="107" spans="1:16" ht="15.75" customHeight="1" x14ac:dyDescent="0.25">
      <c r="A107" s="6" t="s">
        <v>46</v>
      </c>
      <c r="B107" s="7">
        <v>6</v>
      </c>
      <c r="C107" s="7">
        <v>129</v>
      </c>
      <c r="D107" s="7">
        <v>32</v>
      </c>
      <c r="E107" s="8">
        <f t="shared" ref="E107:E115" si="81">C107+D107</f>
        <v>161</v>
      </c>
      <c r="F107" s="8">
        <f t="shared" ref="F107:F115" si="82">C107/E107</f>
        <v>0.80124223602484468</v>
      </c>
      <c r="G107" s="8">
        <f t="shared" ref="G107:G115" si="83">D107/E107</f>
        <v>0.19875776397515527</v>
      </c>
      <c r="H107" s="10">
        <f t="shared" ref="H107:H173" si="84">(1/(0.1*(1/5)^(B107 - 1)*0.1))*E107</f>
        <v>50312499.99999997</v>
      </c>
      <c r="I107" s="13">
        <f t="shared" ref="I107:I109" si="85">LOG(H107/$H$5)/LOG(2)</f>
        <v>0.13048978827496072</v>
      </c>
      <c r="J107" s="13">
        <f t="shared" ref="J107:J109" si="86">(F107/$F$5)^(1/I107)</f>
        <v>0.59322940453781281</v>
      </c>
      <c r="L107" s="4" t="s">
        <v>25</v>
      </c>
      <c r="M107" s="4">
        <v>3</v>
      </c>
      <c r="N107" s="4">
        <v>7</v>
      </c>
      <c r="O107" s="4" t="s">
        <v>47</v>
      </c>
      <c r="P107" s="4" t="s">
        <v>48</v>
      </c>
    </row>
    <row r="108" spans="1:16" ht="15.75" customHeight="1" x14ac:dyDescent="0.25">
      <c r="A108" s="6" t="s">
        <v>49</v>
      </c>
      <c r="B108" s="7">
        <v>6</v>
      </c>
      <c r="C108" s="7">
        <v>112</v>
      </c>
      <c r="D108" s="7">
        <v>55</v>
      </c>
      <c r="E108" s="8">
        <f t="shared" si="81"/>
        <v>167</v>
      </c>
      <c r="F108" s="8">
        <f t="shared" si="82"/>
        <v>0.6706586826347305</v>
      </c>
      <c r="G108" s="8">
        <f t="shared" si="83"/>
        <v>0.32934131736526945</v>
      </c>
      <c r="H108" s="10">
        <f t="shared" si="84"/>
        <v>52187499.99999997</v>
      </c>
      <c r="I108" s="13">
        <f t="shared" si="85"/>
        <v>0.18327720263439595</v>
      </c>
      <c r="J108" s="13">
        <f t="shared" si="86"/>
        <v>0.26120366684504892</v>
      </c>
      <c r="L108" s="4" t="s">
        <v>25</v>
      </c>
      <c r="M108" s="4">
        <v>3</v>
      </c>
      <c r="N108" s="4">
        <v>7</v>
      </c>
      <c r="O108" s="4" t="s">
        <v>47</v>
      </c>
      <c r="P108" s="4" t="s">
        <v>50</v>
      </c>
    </row>
    <row r="109" spans="1:16" ht="15.75" customHeight="1" x14ac:dyDescent="0.25">
      <c r="A109" s="6" t="s">
        <v>51</v>
      </c>
      <c r="B109" s="4">
        <v>6</v>
      </c>
      <c r="C109" s="4">
        <v>64</v>
      </c>
      <c r="D109" s="4">
        <v>0</v>
      </c>
      <c r="E109" s="8">
        <f t="shared" si="81"/>
        <v>64</v>
      </c>
      <c r="F109" s="8">
        <f t="shared" si="82"/>
        <v>1</v>
      </c>
      <c r="G109" s="8">
        <f t="shared" si="83"/>
        <v>0</v>
      </c>
      <c r="H109" s="10">
        <f t="shared" si="84"/>
        <v>19999999.999999989</v>
      </c>
      <c r="I109" s="13">
        <f t="shared" si="85"/>
        <v>-1.2004270898396563</v>
      </c>
      <c r="J109" s="13">
        <f t="shared" si="86"/>
        <v>0.8800007839134748</v>
      </c>
      <c r="L109" s="4" t="s">
        <v>25</v>
      </c>
      <c r="M109" s="4">
        <v>3</v>
      </c>
      <c r="N109" s="4">
        <v>7</v>
      </c>
      <c r="O109" s="4" t="s">
        <v>47</v>
      </c>
      <c r="P109" s="4" t="s">
        <v>52</v>
      </c>
    </row>
    <row r="110" spans="1:16" ht="15.75" customHeight="1" x14ac:dyDescent="0.25">
      <c r="A110" s="6" t="s">
        <v>53</v>
      </c>
      <c r="B110" s="7">
        <v>6</v>
      </c>
      <c r="C110" s="7">
        <v>55</v>
      </c>
      <c r="D110" s="7">
        <v>159</v>
      </c>
      <c r="E110" s="8">
        <f t="shared" si="81"/>
        <v>214</v>
      </c>
      <c r="F110" s="8">
        <f t="shared" si="82"/>
        <v>0.2570093457943925</v>
      </c>
      <c r="G110" s="8">
        <f t="shared" si="83"/>
        <v>0.7429906542056075</v>
      </c>
      <c r="H110" s="10">
        <f t="shared" si="84"/>
        <v>66874999.999999963</v>
      </c>
      <c r="I110" s="12">
        <f t="shared" ref="I110:I112" si="87">LOG(H110/$H$7)/LOG(2)</f>
        <v>-0.16171964044395268</v>
      </c>
      <c r="J110" s="12">
        <f t="shared" ref="J110:J112" si="88">(F110/$F$7)^(1/I110)</f>
        <v>15.661067482997909</v>
      </c>
      <c r="L110" s="4" t="s">
        <v>33</v>
      </c>
      <c r="M110" s="4">
        <v>3</v>
      </c>
      <c r="N110" s="4">
        <v>7</v>
      </c>
      <c r="O110" s="4" t="s">
        <v>47</v>
      </c>
      <c r="P110" s="4" t="s">
        <v>54</v>
      </c>
    </row>
    <row r="111" spans="1:16" ht="15.75" customHeight="1" x14ac:dyDescent="0.25">
      <c r="A111" s="6" t="s">
        <v>55</v>
      </c>
      <c r="B111" s="7">
        <v>7</v>
      </c>
      <c r="C111" s="7">
        <v>201</v>
      </c>
      <c r="D111" s="7">
        <v>183</v>
      </c>
      <c r="E111" s="8">
        <f t="shared" si="81"/>
        <v>384</v>
      </c>
      <c r="F111" s="8">
        <f t="shared" si="82"/>
        <v>0.5234375</v>
      </c>
      <c r="G111" s="8">
        <f t="shared" si="83"/>
        <v>0.4765625</v>
      </c>
      <c r="H111" s="10">
        <f t="shared" si="84"/>
        <v>599999999.99999952</v>
      </c>
      <c r="I111" s="12">
        <f t="shared" si="87"/>
        <v>3.0037039687634186</v>
      </c>
      <c r="J111" s="12">
        <f t="shared" si="88"/>
        <v>1.0927371924502709</v>
      </c>
      <c r="L111" s="4" t="s">
        <v>33</v>
      </c>
      <c r="M111" s="4">
        <v>3</v>
      </c>
      <c r="N111" s="4">
        <v>7</v>
      </c>
      <c r="O111" s="4" t="s">
        <v>47</v>
      </c>
      <c r="P111" s="4" t="s">
        <v>56</v>
      </c>
    </row>
    <row r="112" spans="1:16" ht="15.75" customHeight="1" x14ac:dyDescent="0.25">
      <c r="A112" s="6" t="s">
        <v>57</v>
      </c>
      <c r="B112" s="4">
        <v>6</v>
      </c>
      <c r="C112" s="4">
        <v>33</v>
      </c>
      <c r="D112" s="4">
        <v>2</v>
      </c>
      <c r="E112" s="8">
        <f t="shared" si="81"/>
        <v>35</v>
      </c>
      <c r="F112" s="8">
        <f t="shared" si="82"/>
        <v>0.94285714285714284</v>
      </c>
      <c r="G112" s="8">
        <f t="shared" si="83"/>
        <v>5.7142857142857141E-2</v>
      </c>
      <c r="H112" s="10">
        <f t="shared" si="84"/>
        <v>10937499.999999994</v>
      </c>
      <c r="I112" s="12">
        <f t="shared" si="87"/>
        <v>-2.7739036099001333</v>
      </c>
      <c r="J112" s="12">
        <f t="shared" si="88"/>
        <v>0.73477742369476118</v>
      </c>
      <c r="L112" s="4" t="s">
        <v>33</v>
      </c>
      <c r="M112" s="4">
        <v>3</v>
      </c>
      <c r="N112" s="4">
        <v>7</v>
      </c>
      <c r="O112" s="4" t="s">
        <v>47</v>
      </c>
      <c r="P112" s="4" t="s">
        <v>58</v>
      </c>
    </row>
    <row r="113" spans="1:16" ht="15.75" customHeight="1" x14ac:dyDescent="0.25">
      <c r="A113" s="6" t="s">
        <v>59</v>
      </c>
      <c r="B113" s="7">
        <v>7</v>
      </c>
      <c r="C113" s="7">
        <v>31</v>
      </c>
      <c r="D113" s="7">
        <v>243</v>
      </c>
      <c r="E113" s="8">
        <f t="shared" si="81"/>
        <v>274</v>
      </c>
      <c r="F113" s="8">
        <f t="shared" si="82"/>
        <v>0.11313868613138686</v>
      </c>
      <c r="G113" s="8">
        <f t="shared" si="83"/>
        <v>0.88686131386861311</v>
      </c>
      <c r="H113" s="10">
        <f t="shared" si="84"/>
        <v>428124999.9999997</v>
      </c>
      <c r="I113" s="12">
        <f t="shared" ref="I113:I115" si="89">LOG(H113/$H$9)/LOG(2)</f>
        <v>4.4255197031897895</v>
      </c>
      <c r="J113" s="12">
        <f t="shared" ref="J113:J115" si="90">(F113/$F$9)^(1/I113)</f>
        <v>1.2122890969903783</v>
      </c>
      <c r="L113" s="4" t="s">
        <v>40</v>
      </c>
      <c r="M113" s="4">
        <v>3</v>
      </c>
      <c r="N113" s="4">
        <v>7</v>
      </c>
      <c r="O113" s="4" t="s">
        <v>47</v>
      </c>
      <c r="P113" s="4" t="s">
        <v>60</v>
      </c>
    </row>
    <row r="114" spans="1:16" ht="15.75" customHeight="1" x14ac:dyDescent="0.25">
      <c r="A114" s="6" t="s">
        <v>61</v>
      </c>
      <c r="B114" s="7">
        <v>8</v>
      </c>
      <c r="C114" s="7">
        <v>25</v>
      </c>
      <c r="D114" s="7">
        <v>207</v>
      </c>
      <c r="E114" s="8">
        <f t="shared" si="81"/>
        <v>232</v>
      </c>
      <c r="F114" s="8">
        <f t="shared" si="82"/>
        <v>0.10775862068965517</v>
      </c>
      <c r="G114" s="8">
        <f t="shared" si="83"/>
        <v>0.89224137931034486</v>
      </c>
      <c r="H114" s="10">
        <f t="shared" si="84"/>
        <v>1812499999.9999986</v>
      </c>
      <c r="I114" s="12">
        <f t="shared" si="89"/>
        <v>6.5073967102441967</v>
      </c>
      <c r="J114" s="12">
        <f t="shared" si="90"/>
        <v>1.1313760032853164</v>
      </c>
      <c r="L114" s="4" t="s">
        <v>40</v>
      </c>
      <c r="M114" s="4">
        <v>3</v>
      </c>
      <c r="N114" s="4">
        <v>7</v>
      </c>
      <c r="O114" s="4" t="s">
        <v>47</v>
      </c>
      <c r="P114" s="4" t="s">
        <v>62</v>
      </c>
    </row>
    <row r="115" spans="1:16" ht="15.75" customHeight="1" x14ac:dyDescent="0.25">
      <c r="A115" s="6" t="s">
        <v>63</v>
      </c>
      <c r="B115" s="4">
        <v>6</v>
      </c>
      <c r="C115" s="4">
        <v>0</v>
      </c>
      <c r="D115" s="4">
        <v>0</v>
      </c>
      <c r="E115" s="8">
        <f t="shared" si="81"/>
        <v>0</v>
      </c>
      <c r="F115" s="8" t="e">
        <f t="shared" si="82"/>
        <v>#DIV/0!</v>
      </c>
      <c r="G115" s="8" t="e">
        <f t="shared" si="83"/>
        <v>#DIV/0!</v>
      </c>
      <c r="H115" s="10">
        <f t="shared" si="84"/>
        <v>0</v>
      </c>
      <c r="I115" s="12" t="e">
        <f t="shared" si="89"/>
        <v>#NUM!</v>
      </c>
      <c r="J115" s="12" t="e">
        <f t="shared" si="90"/>
        <v>#DIV/0!</v>
      </c>
      <c r="L115" s="4" t="s">
        <v>40</v>
      </c>
      <c r="M115" s="4">
        <v>3</v>
      </c>
      <c r="N115" s="4">
        <v>7</v>
      </c>
      <c r="O115" s="4" t="s">
        <v>47</v>
      </c>
      <c r="P115" s="4" t="s">
        <v>64</v>
      </c>
    </row>
    <row r="116" spans="1:16" ht="15.75" customHeight="1" x14ac:dyDescent="0.25">
      <c r="E116" s="8"/>
      <c r="F116" s="8"/>
      <c r="G116" s="8"/>
      <c r="H116" s="10">
        <f t="shared" si="84"/>
        <v>0</v>
      </c>
      <c r="I116" s="13"/>
      <c r="J116" s="13"/>
      <c r="M116" s="4">
        <v>3</v>
      </c>
    </row>
    <row r="117" spans="1:16" ht="15.75" customHeight="1" x14ac:dyDescent="0.25">
      <c r="A117" s="6" t="s">
        <v>65</v>
      </c>
      <c r="B117" s="7">
        <v>6</v>
      </c>
      <c r="C117" s="7">
        <v>103</v>
      </c>
      <c r="D117" s="7">
        <v>40</v>
      </c>
      <c r="E117" s="8">
        <f t="shared" ref="E117:E134" si="91">C117+D117</f>
        <v>143</v>
      </c>
      <c r="F117" s="8">
        <f t="shared" ref="F117:F134" si="92">C117/E117</f>
        <v>0.72027972027972031</v>
      </c>
      <c r="G117" s="8">
        <f t="shared" ref="G117:G134" si="93">D117/E117</f>
        <v>0.27972027972027974</v>
      </c>
      <c r="H117" s="10">
        <f t="shared" si="84"/>
        <v>44687499.999999978</v>
      </c>
      <c r="I117" s="12">
        <f t="shared" ref="I117:I119" si="94">LOG(H117/$H$12)/LOG(2)</f>
        <v>-0.70193136930159117</v>
      </c>
      <c r="J117" s="12">
        <f t="shared" ref="J117:J119" si="95">(F117/$F$12)^(1/I117)</f>
        <v>1.286889200716975</v>
      </c>
      <c r="L117" s="4" t="s">
        <v>25</v>
      </c>
      <c r="M117" s="4">
        <v>3</v>
      </c>
      <c r="N117" s="4">
        <v>6</v>
      </c>
      <c r="O117" s="4" t="s">
        <v>26</v>
      </c>
      <c r="P117" s="4" t="s">
        <v>66</v>
      </c>
    </row>
    <row r="118" spans="1:16" ht="15.75" customHeight="1" x14ac:dyDescent="0.25">
      <c r="A118" s="6" t="s">
        <v>67</v>
      </c>
      <c r="B118" s="7">
        <v>6</v>
      </c>
      <c r="C118" s="7">
        <v>53</v>
      </c>
      <c r="D118" s="7">
        <v>28</v>
      </c>
      <c r="E118" s="8">
        <f t="shared" si="91"/>
        <v>81</v>
      </c>
      <c r="F118" s="8">
        <f t="shared" si="92"/>
        <v>0.65432098765432101</v>
      </c>
      <c r="G118" s="8">
        <f t="shared" si="93"/>
        <v>0.34567901234567899</v>
      </c>
      <c r="H118" s="10">
        <f t="shared" si="84"/>
        <v>25312499.999999985</v>
      </c>
      <c r="I118" s="12">
        <f t="shared" si="94"/>
        <v>-1.5219527031953561</v>
      </c>
      <c r="J118" s="12">
        <f t="shared" si="95"/>
        <v>1.1965384883408441</v>
      </c>
      <c r="L118" s="4" t="s">
        <v>25</v>
      </c>
      <c r="M118" s="4">
        <v>3</v>
      </c>
      <c r="N118" s="4">
        <v>6</v>
      </c>
      <c r="O118" s="4" t="s">
        <v>26</v>
      </c>
      <c r="P118" s="4" t="s">
        <v>68</v>
      </c>
    </row>
    <row r="119" spans="1:16" ht="15.75" customHeight="1" x14ac:dyDescent="0.25">
      <c r="A119" s="6" t="s">
        <v>69</v>
      </c>
      <c r="B119" s="4">
        <v>6</v>
      </c>
      <c r="C119" s="4">
        <v>129</v>
      </c>
      <c r="D119" s="4">
        <v>5</v>
      </c>
      <c r="E119" s="8">
        <f t="shared" si="91"/>
        <v>134</v>
      </c>
      <c r="F119" s="8">
        <f t="shared" si="92"/>
        <v>0.96268656716417911</v>
      </c>
      <c r="G119" s="8">
        <f t="shared" si="93"/>
        <v>3.7313432835820892E-2</v>
      </c>
      <c r="H119" s="10">
        <f t="shared" si="84"/>
        <v>41874999.999999978</v>
      </c>
      <c r="I119" s="12">
        <f t="shared" si="94"/>
        <v>-0.79571351562220838</v>
      </c>
      <c r="J119" s="12">
        <f t="shared" si="95"/>
        <v>0.86756641431939885</v>
      </c>
      <c r="L119" s="4" t="s">
        <v>25</v>
      </c>
      <c r="M119" s="4">
        <v>3</v>
      </c>
      <c r="N119" s="4">
        <v>6</v>
      </c>
      <c r="O119" s="4" t="s">
        <v>26</v>
      </c>
      <c r="P119" s="4" t="s">
        <v>70</v>
      </c>
    </row>
    <row r="120" spans="1:16" ht="15.75" customHeight="1" x14ac:dyDescent="0.25">
      <c r="A120" s="6" t="s">
        <v>71</v>
      </c>
      <c r="B120" s="7">
        <v>6</v>
      </c>
      <c r="C120" s="7">
        <v>29</v>
      </c>
      <c r="D120" s="7">
        <v>187</v>
      </c>
      <c r="E120" s="8">
        <f t="shared" si="91"/>
        <v>216</v>
      </c>
      <c r="F120" s="8">
        <f t="shared" si="92"/>
        <v>0.13425925925925927</v>
      </c>
      <c r="G120" s="8">
        <f t="shared" si="93"/>
        <v>0.8657407407407407</v>
      </c>
      <c r="H120" s="10">
        <f t="shared" si="84"/>
        <v>67499999.999999955</v>
      </c>
      <c r="I120" s="12">
        <f t="shared" ref="I120:I122" si="96">LOG(H120/$H$14)/LOG(2)</f>
        <v>-0.41503749927884404</v>
      </c>
      <c r="J120" s="12">
        <f t="shared" ref="J120:J122" si="97">(F120/$F$14)^(1/I120)</f>
        <v>14.384001325206698</v>
      </c>
      <c r="K120" s="8"/>
      <c r="L120" s="4" t="s">
        <v>33</v>
      </c>
      <c r="M120" s="4">
        <v>3</v>
      </c>
      <c r="N120" s="4">
        <v>6</v>
      </c>
      <c r="O120" s="4" t="s">
        <v>26</v>
      </c>
      <c r="P120" s="4" t="s">
        <v>72</v>
      </c>
    </row>
    <row r="121" spans="1:16" ht="15.75" customHeight="1" x14ac:dyDescent="0.25">
      <c r="A121" s="6" t="s">
        <v>73</v>
      </c>
      <c r="B121" s="7">
        <v>6</v>
      </c>
      <c r="C121" s="7">
        <v>19</v>
      </c>
      <c r="D121" s="7">
        <v>164</v>
      </c>
      <c r="E121" s="8">
        <f t="shared" si="91"/>
        <v>183</v>
      </c>
      <c r="F121" s="8">
        <f t="shared" si="92"/>
        <v>0.10382513661202186</v>
      </c>
      <c r="G121" s="8">
        <f t="shared" si="93"/>
        <v>0.89617486338797814</v>
      </c>
      <c r="H121" s="10">
        <f t="shared" si="84"/>
        <v>57187499.99999997</v>
      </c>
      <c r="I121" s="12">
        <f t="shared" si="96"/>
        <v>-0.65422516315826995</v>
      </c>
      <c r="J121" s="12">
        <f t="shared" si="97"/>
        <v>8.0389799613603756</v>
      </c>
      <c r="L121" s="4" t="s">
        <v>33</v>
      </c>
      <c r="M121" s="4">
        <v>3</v>
      </c>
      <c r="N121" s="4">
        <v>6</v>
      </c>
      <c r="O121" s="4" t="s">
        <v>26</v>
      </c>
      <c r="P121" s="4" t="s">
        <v>74</v>
      </c>
    </row>
    <row r="122" spans="1:16" ht="15.75" customHeight="1" x14ac:dyDescent="0.25">
      <c r="A122" s="6" t="s">
        <v>75</v>
      </c>
      <c r="B122" s="4">
        <v>6</v>
      </c>
      <c r="C122" s="4">
        <v>37</v>
      </c>
      <c r="D122" s="4">
        <v>4</v>
      </c>
      <c r="E122" s="8">
        <f t="shared" si="91"/>
        <v>41</v>
      </c>
      <c r="F122" s="8">
        <f t="shared" si="92"/>
        <v>0.90243902439024393</v>
      </c>
      <c r="G122" s="8">
        <f t="shared" si="93"/>
        <v>9.7560975609756101E-2</v>
      </c>
      <c r="H122" s="10">
        <f t="shared" si="84"/>
        <v>12812499.999999993</v>
      </c>
      <c r="I122" s="12">
        <f t="shared" si="96"/>
        <v>-2.8123729968242288</v>
      </c>
      <c r="J122" s="12">
        <f t="shared" si="97"/>
        <v>0.75274626553816282</v>
      </c>
      <c r="L122" s="4" t="s">
        <v>33</v>
      </c>
      <c r="M122" s="4">
        <v>3</v>
      </c>
      <c r="N122" s="4">
        <v>6</v>
      </c>
      <c r="O122" s="4" t="s">
        <v>26</v>
      </c>
      <c r="P122" s="4" t="s">
        <v>76</v>
      </c>
    </row>
    <row r="123" spans="1:16" ht="15.75" customHeight="1" x14ac:dyDescent="0.25">
      <c r="A123" s="6" t="s">
        <v>77</v>
      </c>
      <c r="B123" s="7">
        <v>7</v>
      </c>
      <c r="C123" s="7">
        <v>6</v>
      </c>
      <c r="D123" s="7">
        <v>111</v>
      </c>
      <c r="E123" s="8">
        <f t="shared" si="91"/>
        <v>117</v>
      </c>
      <c r="F123" s="8">
        <f t="shared" si="92"/>
        <v>5.128205128205128E-2</v>
      </c>
      <c r="G123" s="8">
        <f t="shared" si="93"/>
        <v>0.94871794871794868</v>
      </c>
      <c r="H123" s="10">
        <f t="shared" si="84"/>
        <v>182812499.99999985</v>
      </c>
      <c r="I123" s="12">
        <f t="shared" ref="I123:I125" si="98">LOG(H123/$H$16)/LOG(2)</f>
        <v>1.117945473010685</v>
      </c>
      <c r="J123" s="12">
        <f t="shared" ref="J123:J125" si="99">(F123/$F$16)^(1/I123)</f>
        <v>1.0620315403508913</v>
      </c>
      <c r="L123" s="4" t="s">
        <v>40</v>
      </c>
      <c r="M123" s="4">
        <v>3</v>
      </c>
      <c r="N123" s="4">
        <v>6</v>
      </c>
      <c r="O123" s="4" t="s">
        <v>26</v>
      </c>
      <c r="P123" s="4" t="s">
        <v>78</v>
      </c>
    </row>
    <row r="124" spans="1:16" ht="15.75" customHeight="1" x14ac:dyDescent="0.25">
      <c r="A124" s="6" t="s">
        <v>79</v>
      </c>
      <c r="B124" s="7">
        <v>6</v>
      </c>
      <c r="C124" s="7">
        <v>2</v>
      </c>
      <c r="D124" s="7">
        <v>157</v>
      </c>
      <c r="E124" s="8">
        <f t="shared" si="91"/>
        <v>159</v>
      </c>
      <c r="F124" s="8">
        <f t="shared" si="92"/>
        <v>1.2578616352201259E-2</v>
      </c>
      <c r="G124" s="8">
        <f t="shared" si="93"/>
        <v>0.98742138364779874</v>
      </c>
      <c r="H124" s="10">
        <f t="shared" si="84"/>
        <v>49687499.99999997</v>
      </c>
      <c r="I124" s="12">
        <f t="shared" si="98"/>
        <v>-0.76146438617572587</v>
      </c>
      <c r="J124" s="12">
        <f t="shared" si="99"/>
        <v>5.7963020217962287</v>
      </c>
      <c r="L124" s="4" t="s">
        <v>40</v>
      </c>
      <c r="M124" s="4">
        <v>3</v>
      </c>
      <c r="N124" s="4">
        <v>6</v>
      </c>
      <c r="O124" s="4" t="s">
        <v>26</v>
      </c>
      <c r="P124" s="4" t="s">
        <v>80</v>
      </c>
    </row>
    <row r="125" spans="1:16" ht="15.75" customHeight="1" x14ac:dyDescent="0.25">
      <c r="A125" s="6" t="s">
        <v>81</v>
      </c>
      <c r="B125" s="4">
        <v>7</v>
      </c>
      <c r="C125" s="4">
        <v>17</v>
      </c>
      <c r="D125" s="4">
        <v>11</v>
      </c>
      <c r="E125" s="8">
        <f t="shared" si="91"/>
        <v>28</v>
      </c>
      <c r="F125" s="8">
        <f t="shared" si="92"/>
        <v>0.6071428571428571</v>
      </c>
      <c r="G125" s="8">
        <f t="shared" si="93"/>
        <v>0.39285714285714285</v>
      </c>
      <c r="H125" s="10">
        <f t="shared" si="84"/>
        <v>43749999.99999997</v>
      </c>
      <c r="I125" s="12">
        <f t="shared" si="98"/>
        <v>-0.94506432451511502</v>
      </c>
      <c r="J125" s="12">
        <f t="shared" si="99"/>
        <v>6.8134077201296592E-2</v>
      </c>
      <c r="L125" s="4" t="s">
        <v>40</v>
      </c>
      <c r="M125" s="4">
        <v>3</v>
      </c>
      <c r="N125" s="4">
        <v>6</v>
      </c>
      <c r="O125" s="4" t="s">
        <v>26</v>
      </c>
      <c r="P125" s="4" t="s">
        <v>82</v>
      </c>
    </row>
    <row r="126" spans="1:16" ht="15.75" customHeight="1" x14ac:dyDescent="0.25">
      <c r="A126" s="6" t="s">
        <v>83</v>
      </c>
      <c r="B126" s="7">
        <v>6</v>
      </c>
      <c r="C126" s="7">
        <v>73</v>
      </c>
      <c r="D126" s="7">
        <v>23</v>
      </c>
      <c r="E126" s="8">
        <f t="shared" si="91"/>
        <v>96</v>
      </c>
      <c r="F126" s="8">
        <f t="shared" si="92"/>
        <v>0.76041666666666663</v>
      </c>
      <c r="G126" s="8">
        <f t="shared" si="93"/>
        <v>0.23958333333333334</v>
      </c>
      <c r="H126" s="10">
        <f t="shared" si="84"/>
        <v>29999999.999999985</v>
      </c>
      <c r="I126" s="13">
        <f t="shared" ref="I126:I128" si="100">LOG(H126/$H$5)/LOG(2)</f>
        <v>-0.6154645891185001</v>
      </c>
      <c r="J126" s="13">
        <f t="shared" ref="J126:J128" si="101">(F126/$F$12)^(1/I126)</f>
        <v>1.2208607452774427</v>
      </c>
      <c r="L126" s="4" t="s">
        <v>25</v>
      </c>
      <c r="M126" s="4">
        <v>3</v>
      </c>
      <c r="N126" s="4">
        <v>6</v>
      </c>
      <c r="O126" s="4" t="s">
        <v>47</v>
      </c>
      <c r="P126" s="4" t="s">
        <v>84</v>
      </c>
    </row>
    <row r="127" spans="1:16" ht="15.75" customHeight="1" x14ac:dyDescent="0.25">
      <c r="A127" s="6" t="s">
        <v>85</v>
      </c>
      <c r="B127" s="7">
        <v>6</v>
      </c>
      <c r="C127" s="7">
        <v>35</v>
      </c>
      <c r="D127" s="7">
        <v>19</v>
      </c>
      <c r="E127" s="8">
        <f t="shared" si="91"/>
        <v>54</v>
      </c>
      <c r="F127" s="8">
        <f t="shared" si="92"/>
        <v>0.64814814814814814</v>
      </c>
      <c r="G127" s="8">
        <f t="shared" si="93"/>
        <v>0.35185185185185186</v>
      </c>
      <c r="H127" s="10">
        <f t="shared" si="84"/>
        <v>16874999.999999989</v>
      </c>
      <c r="I127" s="13">
        <f t="shared" si="100"/>
        <v>-1.4455395876761878</v>
      </c>
      <c r="J127" s="13">
        <f t="shared" si="101"/>
        <v>1.2158884980116047</v>
      </c>
      <c r="L127" s="4" t="s">
        <v>25</v>
      </c>
      <c r="M127" s="4">
        <v>3</v>
      </c>
      <c r="N127" s="4">
        <v>6</v>
      </c>
      <c r="O127" s="4" t="s">
        <v>47</v>
      </c>
      <c r="P127" s="4" t="s">
        <v>86</v>
      </c>
    </row>
    <row r="128" spans="1:16" ht="15.75" customHeight="1" x14ac:dyDescent="0.25">
      <c r="A128" s="6" t="s">
        <v>87</v>
      </c>
      <c r="B128" s="4">
        <v>6</v>
      </c>
      <c r="C128" s="4">
        <v>67</v>
      </c>
      <c r="D128" s="4">
        <v>8</v>
      </c>
      <c r="E128" s="8">
        <f t="shared" si="91"/>
        <v>75</v>
      </c>
      <c r="F128" s="8">
        <f t="shared" si="92"/>
        <v>0.89333333333333331</v>
      </c>
      <c r="G128" s="8">
        <f t="shared" si="93"/>
        <v>0.10666666666666667</v>
      </c>
      <c r="H128" s="10">
        <f t="shared" si="84"/>
        <v>23437499.999999985</v>
      </c>
      <c r="I128" s="13">
        <f t="shared" si="100"/>
        <v>-0.97160839934377552</v>
      </c>
      <c r="J128" s="13">
        <f t="shared" si="101"/>
        <v>0.96137385484306015</v>
      </c>
      <c r="L128" s="4" t="s">
        <v>25</v>
      </c>
      <c r="M128" s="4">
        <v>3</v>
      </c>
      <c r="N128" s="4">
        <v>6</v>
      </c>
      <c r="O128" s="4" t="s">
        <v>47</v>
      </c>
      <c r="P128" s="4" t="s">
        <v>88</v>
      </c>
    </row>
    <row r="129" spans="1:16" ht="15.75" customHeight="1" x14ac:dyDescent="0.25">
      <c r="A129" s="6" t="s">
        <v>89</v>
      </c>
      <c r="B129" s="7">
        <v>6</v>
      </c>
      <c r="C129" s="7">
        <v>65</v>
      </c>
      <c r="D129" s="7">
        <v>207</v>
      </c>
      <c r="E129" s="8">
        <f t="shared" si="91"/>
        <v>272</v>
      </c>
      <c r="F129" s="8">
        <f t="shared" si="92"/>
        <v>0.23897058823529413</v>
      </c>
      <c r="G129" s="8">
        <f t="shared" si="93"/>
        <v>0.76102941176470584</v>
      </c>
      <c r="H129" s="10">
        <f t="shared" si="84"/>
        <v>84999999.999999955</v>
      </c>
      <c r="I129" s="12">
        <f t="shared" ref="I129:I131" si="102">LOG(H129/$H$14)/LOG(2)</f>
        <v>-8.2462160191972986E-2</v>
      </c>
      <c r="J129" s="12">
        <f t="shared" ref="J129:J131" si="103">(F129/$F$14)^(1/I129)</f>
        <v>618.21326587908072</v>
      </c>
      <c r="L129" s="4" t="s">
        <v>33</v>
      </c>
      <c r="M129" s="4">
        <v>3</v>
      </c>
      <c r="N129" s="4">
        <v>6</v>
      </c>
      <c r="O129" s="4" t="s">
        <v>47</v>
      </c>
      <c r="P129" s="4" t="s">
        <v>90</v>
      </c>
    </row>
    <row r="130" spans="1:16" ht="15.75" customHeight="1" x14ac:dyDescent="0.25">
      <c r="A130" s="6" t="s">
        <v>91</v>
      </c>
      <c r="B130" s="7">
        <v>6</v>
      </c>
      <c r="C130" s="7">
        <v>15</v>
      </c>
      <c r="D130" s="7">
        <v>130</v>
      </c>
      <c r="E130" s="8">
        <f t="shared" si="91"/>
        <v>145</v>
      </c>
      <c r="F130" s="8">
        <f t="shared" si="92"/>
        <v>0.10344827586206896</v>
      </c>
      <c r="G130" s="8">
        <f t="shared" si="93"/>
        <v>0.89655172413793105</v>
      </c>
      <c r="H130" s="10">
        <f t="shared" si="84"/>
        <v>45312499.999999978</v>
      </c>
      <c r="I130" s="12">
        <f t="shared" si="102"/>
        <v>-0.99001591142737799</v>
      </c>
      <c r="J130" s="12">
        <f t="shared" si="103"/>
        <v>3.9789884139332519</v>
      </c>
      <c r="L130" s="4" t="s">
        <v>33</v>
      </c>
      <c r="M130" s="4">
        <v>3</v>
      </c>
      <c r="N130" s="4">
        <v>6</v>
      </c>
      <c r="O130" s="4" t="s">
        <v>47</v>
      </c>
      <c r="P130" s="4" t="s">
        <v>92</v>
      </c>
    </row>
    <row r="131" spans="1:16" ht="15.75" customHeight="1" x14ac:dyDescent="0.25">
      <c r="A131" s="6" t="s">
        <v>93</v>
      </c>
      <c r="B131" s="4">
        <v>6</v>
      </c>
      <c r="C131" s="4">
        <v>47</v>
      </c>
      <c r="D131" s="4">
        <v>6</v>
      </c>
      <c r="E131" s="8">
        <f t="shared" si="91"/>
        <v>53</v>
      </c>
      <c r="F131" s="8">
        <f t="shared" si="92"/>
        <v>0.8867924528301887</v>
      </c>
      <c r="G131" s="8">
        <f t="shared" si="93"/>
        <v>0.11320754716981132</v>
      </c>
      <c r="H131" s="10">
        <f t="shared" si="84"/>
        <v>16562499.999999991</v>
      </c>
      <c r="I131" s="12">
        <f t="shared" si="102"/>
        <v>-2.4420045468791134</v>
      </c>
      <c r="J131" s="12">
        <f t="shared" si="103"/>
        <v>0.72619112723058687</v>
      </c>
      <c r="L131" s="4" t="s">
        <v>33</v>
      </c>
      <c r="M131" s="4">
        <v>3</v>
      </c>
      <c r="N131" s="4">
        <v>6</v>
      </c>
      <c r="O131" s="4" t="s">
        <v>47</v>
      </c>
      <c r="P131" s="4" t="s">
        <v>94</v>
      </c>
    </row>
    <row r="132" spans="1:16" ht="15.75" customHeight="1" x14ac:dyDescent="0.25">
      <c r="A132" s="6" t="s">
        <v>95</v>
      </c>
      <c r="B132" s="7">
        <v>6</v>
      </c>
      <c r="C132" s="7">
        <v>10</v>
      </c>
      <c r="D132" s="7">
        <v>144</v>
      </c>
      <c r="E132" s="8">
        <f t="shared" si="91"/>
        <v>154</v>
      </c>
      <c r="F132" s="8">
        <f t="shared" si="92"/>
        <v>6.4935064935064929E-2</v>
      </c>
      <c r="G132" s="8">
        <f t="shared" si="93"/>
        <v>0.93506493506493504</v>
      </c>
      <c r="H132" s="10">
        <f t="shared" si="84"/>
        <v>48124999.99999997</v>
      </c>
      <c r="I132" s="12">
        <f t="shared" ref="I132:I134" si="104">LOG(H132/$H$16)/LOG(2)</f>
        <v>-0.80756080076518</v>
      </c>
      <c r="J132" s="12">
        <f t="shared" ref="J132:J134" si="105">(F132/$F$16)^(1/I132)</f>
        <v>0.68686926636925105</v>
      </c>
      <c r="L132" s="4" t="s">
        <v>40</v>
      </c>
      <c r="M132" s="4">
        <v>3</v>
      </c>
      <c r="N132" s="4">
        <v>6</v>
      </c>
      <c r="O132" s="4" t="s">
        <v>47</v>
      </c>
      <c r="P132" s="4" t="s">
        <v>96</v>
      </c>
    </row>
    <row r="133" spans="1:16" ht="15.75" customHeight="1" x14ac:dyDescent="0.25">
      <c r="A133" s="6" t="s">
        <v>97</v>
      </c>
      <c r="B133" s="7">
        <v>6</v>
      </c>
      <c r="C133" s="7">
        <v>7</v>
      </c>
      <c r="D133" s="7">
        <v>237</v>
      </c>
      <c r="E133" s="8">
        <f t="shared" si="91"/>
        <v>244</v>
      </c>
      <c r="F133" s="8">
        <f t="shared" si="92"/>
        <v>2.8688524590163935E-2</v>
      </c>
      <c r="G133" s="8">
        <f t="shared" si="93"/>
        <v>0.97131147540983609</v>
      </c>
      <c r="H133" s="10">
        <f t="shared" si="84"/>
        <v>76249999.999999955</v>
      </c>
      <c r="I133" s="12">
        <f t="shared" si="104"/>
        <v>-0.143610003897195</v>
      </c>
      <c r="J133" s="12">
        <f t="shared" si="105"/>
        <v>35.733376169833761</v>
      </c>
      <c r="L133" s="4" t="s">
        <v>40</v>
      </c>
      <c r="M133" s="4">
        <v>3</v>
      </c>
      <c r="N133" s="4">
        <v>6</v>
      </c>
      <c r="O133" s="4" t="s">
        <v>47</v>
      </c>
      <c r="P133" s="4" t="s">
        <v>98</v>
      </c>
    </row>
    <row r="134" spans="1:16" ht="15.75" customHeight="1" x14ac:dyDescent="0.25">
      <c r="A134" s="14" t="s">
        <v>99</v>
      </c>
      <c r="B134" s="4">
        <v>6</v>
      </c>
      <c r="C134" s="4">
        <v>7</v>
      </c>
      <c r="D134" s="4">
        <v>1</v>
      </c>
      <c r="E134" s="8">
        <f t="shared" si="91"/>
        <v>8</v>
      </c>
      <c r="F134" s="8">
        <f t="shared" si="92"/>
        <v>0.875</v>
      </c>
      <c r="G134" s="8">
        <f t="shared" si="93"/>
        <v>0.125</v>
      </c>
      <c r="H134" s="10">
        <f t="shared" si="84"/>
        <v>2499999.9999999986</v>
      </c>
      <c r="I134" s="12">
        <f t="shared" si="104"/>
        <v>-5.074347341460081</v>
      </c>
      <c r="J134" s="12">
        <f t="shared" si="105"/>
        <v>0.5642133160174494</v>
      </c>
      <c r="L134" s="4" t="s">
        <v>40</v>
      </c>
      <c r="M134" s="4">
        <v>3</v>
      </c>
      <c r="N134" s="4">
        <v>6</v>
      </c>
      <c r="O134" s="4" t="s">
        <v>47</v>
      </c>
      <c r="P134" s="4" t="s">
        <v>100</v>
      </c>
    </row>
    <row r="135" spans="1:16" ht="15.75" customHeight="1" x14ac:dyDescent="0.25">
      <c r="A135" s="16"/>
      <c r="B135" s="16"/>
      <c r="C135" s="16"/>
      <c r="D135" s="16"/>
      <c r="H135" s="10">
        <f t="shared" si="84"/>
        <v>0</v>
      </c>
      <c r="I135" s="16"/>
      <c r="J135" s="16"/>
      <c r="K135" s="16"/>
    </row>
    <row r="136" spans="1:16" ht="15.75" customHeight="1" x14ac:dyDescent="0.25">
      <c r="A136" s="5" t="s">
        <v>103</v>
      </c>
      <c r="B136" s="3"/>
      <c r="C136" s="3"/>
      <c r="D136" s="3"/>
      <c r="E136" s="3"/>
      <c r="F136" s="3"/>
      <c r="G136" s="3"/>
      <c r="H136" s="10">
        <f t="shared" si="84"/>
        <v>0</v>
      </c>
    </row>
    <row r="137" spans="1:16" ht="15.75" customHeight="1" x14ac:dyDescent="0.25">
      <c r="A137" s="6" t="s">
        <v>24</v>
      </c>
      <c r="B137" s="7">
        <v>6</v>
      </c>
      <c r="C137" s="7">
        <v>166</v>
      </c>
      <c r="D137" s="7">
        <v>37</v>
      </c>
      <c r="E137" s="8">
        <f t="shared" ref="E137:E154" si="106">C137+D137</f>
        <v>203</v>
      </c>
      <c r="F137" s="8">
        <f t="shared" ref="F137:F154" si="107">C137/E137</f>
        <v>0.81773399014778325</v>
      </c>
      <c r="G137" s="8">
        <f t="shared" ref="G137:G154" si="108">D137/E137</f>
        <v>0.18226600985221675</v>
      </c>
      <c r="H137" s="10">
        <f t="shared" si="84"/>
        <v>63437499.999999963</v>
      </c>
      <c r="I137" s="11">
        <f t="shared" ref="I137:I139" si="109">LOG(H137/$H$5)/LOG(2)</f>
        <v>0.46490882734551975</v>
      </c>
      <c r="J137" s="11">
        <f t="shared" ref="J137:J138" si="110">(F137/$F$5)^(1/I137)</f>
        <v>0.90236178025457603</v>
      </c>
      <c r="L137" s="4" t="s">
        <v>25</v>
      </c>
      <c r="M137" s="4">
        <v>4</v>
      </c>
      <c r="N137" s="4">
        <v>7</v>
      </c>
      <c r="O137" s="4" t="s">
        <v>26</v>
      </c>
      <c r="P137" s="4" t="s">
        <v>27</v>
      </c>
    </row>
    <row r="138" spans="1:16" ht="15.75" customHeight="1" x14ac:dyDescent="0.25">
      <c r="A138" s="6" t="s">
        <v>28</v>
      </c>
      <c r="B138" s="7">
        <v>6</v>
      </c>
      <c r="C138" s="7">
        <v>64</v>
      </c>
      <c r="D138" s="7">
        <v>33</v>
      </c>
      <c r="E138" s="8">
        <f t="shared" si="106"/>
        <v>97</v>
      </c>
      <c r="F138" s="8">
        <f t="shared" si="107"/>
        <v>0.65979381443298968</v>
      </c>
      <c r="G138" s="8">
        <f t="shared" si="108"/>
        <v>0.34020618556701032</v>
      </c>
      <c r="H138" s="10">
        <f t="shared" si="84"/>
        <v>30312499.999999981</v>
      </c>
      <c r="I138" s="12">
        <f t="shared" si="109"/>
        <v>-0.60051424765252881</v>
      </c>
      <c r="J138" s="12">
        <f t="shared" si="110"/>
        <v>1.547926147169538</v>
      </c>
      <c r="L138" s="4" t="s">
        <v>25</v>
      </c>
      <c r="M138" s="4">
        <v>4</v>
      </c>
      <c r="N138" s="4">
        <v>7</v>
      </c>
      <c r="O138" s="4" t="s">
        <v>26</v>
      </c>
      <c r="P138" s="4" t="s">
        <v>29</v>
      </c>
    </row>
    <row r="139" spans="1:16" ht="15.75" customHeight="1" x14ac:dyDescent="0.25">
      <c r="A139" s="6" t="s">
        <v>30</v>
      </c>
      <c r="B139" s="4">
        <v>6</v>
      </c>
      <c r="C139" s="4">
        <v>43</v>
      </c>
      <c r="D139" s="4">
        <v>10</v>
      </c>
      <c r="E139" s="8">
        <f t="shared" si="106"/>
        <v>53</v>
      </c>
      <c r="F139" s="8">
        <f t="shared" si="107"/>
        <v>0.81132075471698117</v>
      </c>
      <c r="G139" s="8">
        <f t="shared" si="108"/>
        <v>0.18867924528301888</v>
      </c>
      <c r="H139" s="10">
        <f t="shared" si="84"/>
        <v>16562499.999999991</v>
      </c>
      <c r="I139" s="12">
        <f t="shared" si="109"/>
        <v>-1.4725066352764573</v>
      </c>
      <c r="J139" s="12">
        <f t="shared" ref="J139:J142" si="111">(F139/$F$7)^(1/I139)</f>
        <v>0.61969664414310965</v>
      </c>
      <c r="L139" s="4" t="s">
        <v>25</v>
      </c>
      <c r="M139" s="4">
        <v>4</v>
      </c>
      <c r="N139" s="4">
        <v>7</v>
      </c>
      <c r="O139" s="4" t="s">
        <v>26</v>
      </c>
      <c r="P139" s="4" t="s">
        <v>31</v>
      </c>
    </row>
    <row r="140" spans="1:16" ht="15.75" customHeight="1" x14ac:dyDescent="0.25">
      <c r="A140" s="6" t="s">
        <v>32</v>
      </c>
      <c r="B140" s="7">
        <v>7</v>
      </c>
      <c r="C140" s="7">
        <v>39</v>
      </c>
      <c r="D140" s="7">
        <v>59</v>
      </c>
      <c r="E140" s="8">
        <f t="shared" si="106"/>
        <v>98</v>
      </c>
      <c r="F140" s="8">
        <f t="shared" si="107"/>
        <v>0.39795918367346939</v>
      </c>
      <c r="G140" s="8">
        <f t="shared" si="108"/>
        <v>0.60204081632653061</v>
      </c>
      <c r="H140" s="10">
        <f t="shared" si="84"/>
        <v>153124999.99999988</v>
      </c>
      <c r="I140" s="12">
        <f t="shared" ref="I140:I142" si="112">LOG(H140/$H$7)/LOG(2)</f>
        <v>1.0334513121574704</v>
      </c>
      <c r="J140" s="12">
        <f t="shared" si="111"/>
        <v>0.9925937375638717</v>
      </c>
      <c r="L140" s="4" t="s">
        <v>33</v>
      </c>
      <c r="M140" s="4">
        <v>4</v>
      </c>
      <c r="N140" s="4">
        <v>7</v>
      </c>
      <c r="O140" s="4" t="s">
        <v>26</v>
      </c>
      <c r="P140" s="4" t="s">
        <v>34</v>
      </c>
    </row>
    <row r="141" spans="1:16" ht="15.75" customHeight="1" x14ac:dyDescent="0.25">
      <c r="A141" s="6" t="s">
        <v>35</v>
      </c>
      <c r="B141" s="7">
        <v>7</v>
      </c>
      <c r="C141" s="7">
        <v>36</v>
      </c>
      <c r="D141" s="7">
        <v>109</v>
      </c>
      <c r="E141" s="8">
        <f t="shared" si="106"/>
        <v>145</v>
      </c>
      <c r="F141" s="8">
        <f t="shared" si="107"/>
        <v>0.24827586206896551</v>
      </c>
      <c r="G141" s="8">
        <f t="shared" si="108"/>
        <v>0.75172413793103443</v>
      </c>
      <c r="H141" s="10">
        <f t="shared" si="84"/>
        <v>226562499.99999982</v>
      </c>
      <c r="I141" s="12">
        <f t="shared" si="112"/>
        <v>1.5986505580571968</v>
      </c>
      <c r="J141" s="12">
        <f t="shared" si="111"/>
        <v>0.74086627696808116</v>
      </c>
      <c r="L141" s="4" t="s">
        <v>33</v>
      </c>
      <c r="M141" s="4">
        <v>4</v>
      </c>
      <c r="N141" s="4">
        <v>7</v>
      </c>
      <c r="O141" s="4" t="s">
        <v>26</v>
      </c>
      <c r="P141" s="4" t="s">
        <v>36</v>
      </c>
    </row>
    <row r="142" spans="1:16" ht="15.75" customHeight="1" x14ac:dyDescent="0.25">
      <c r="A142" s="6" t="s">
        <v>37</v>
      </c>
      <c r="B142" s="4">
        <v>6</v>
      </c>
      <c r="C142" s="4">
        <v>37</v>
      </c>
      <c r="D142" s="4">
        <v>9</v>
      </c>
      <c r="E142" s="8">
        <f t="shared" si="106"/>
        <v>46</v>
      </c>
      <c r="F142" s="8">
        <f t="shared" si="107"/>
        <v>0.80434782608695654</v>
      </c>
      <c r="G142" s="8">
        <f t="shared" si="108"/>
        <v>0.19565217391304349</v>
      </c>
      <c r="H142" s="10">
        <f t="shared" si="84"/>
        <v>14374999.999999993</v>
      </c>
      <c r="I142" s="12">
        <f t="shared" si="112"/>
        <v>-2.3796246707880866</v>
      </c>
      <c r="J142" s="12">
        <f t="shared" si="111"/>
        <v>0.74640790565241089</v>
      </c>
      <c r="L142" s="4" t="s">
        <v>33</v>
      </c>
      <c r="M142" s="4">
        <v>4</v>
      </c>
      <c r="N142" s="4">
        <v>7</v>
      </c>
      <c r="O142" s="4" t="s">
        <v>26</v>
      </c>
      <c r="P142" s="4" t="s">
        <v>38</v>
      </c>
    </row>
    <row r="143" spans="1:16" ht="15.75" customHeight="1" x14ac:dyDescent="0.25">
      <c r="A143" s="6" t="s">
        <v>39</v>
      </c>
      <c r="B143" s="7">
        <v>6</v>
      </c>
      <c r="C143" s="7">
        <v>2</v>
      </c>
      <c r="D143" s="7">
        <v>180</v>
      </c>
      <c r="E143" s="8">
        <f t="shared" si="106"/>
        <v>182</v>
      </c>
      <c r="F143" s="8">
        <f t="shared" si="107"/>
        <v>1.098901098901099E-2</v>
      </c>
      <c r="G143" s="8">
        <f t="shared" si="108"/>
        <v>0.98901098901098905</v>
      </c>
      <c r="H143" s="10">
        <f t="shared" si="84"/>
        <v>56874999.99999997</v>
      </c>
      <c r="I143" s="12">
        <f t="shared" ref="I143:I145" si="113">LOG(H143/$H$9)/LOG(2)</f>
        <v>1.5133541655405969</v>
      </c>
      <c r="J143" s="12">
        <f t="shared" ref="J143:J145" si="114">(F143/$F$9)^(1/I143)</f>
        <v>0.37613709914363763</v>
      </c>
      <c r="L143" s="4" t="s">
        <v>40</v>
      </c>
      <c r="M143" s="4">
        <v>4</v>
      </c>
      <c r="N143" s="4">
        <v>7</v>
      </c>
      <c r="O143" s="4" t="s">
        <v>26</v>
      </c>
      <c r="P143" s="4" t="s">
        <v>41</v>
      </c>
    </row>
    <row r="144" spans="1:16" ht="15.75" customHeight="1" x14ac:dyDescent="0.25">
      <c r="A144" s="6" t="s">
        <v>42</v>
      </c>
      <c r="B144" s="7">
        <v>8</v>
      </c>
      <c r="C144" s="7">
        <v>16</v>
      </c>
      <c r="D144" s="7">
        <v>209</v>
      </c>
      <c r="E144" s="8">
        <f t="shared" si="106"/>
        <v>225</v>
      </c>
      <c r="F144" s="8">
        <f t="shared" si="107"/>
        <v>7.1111111111111111E-2</v>
      </c>
      <c r="G144" s="8">
        <f t="shared" si="108"/>
        <v>0.92888888888888888</v>
      </c>
      <c r="H144" s="10">
        <f t="shared" si="84"/>
        <v>1757812499.9999986</v>
      </c>
      <c r="I144" s="12">
        <f t="shared" si="113"/>
        <v>6.4631969063336623</v>
      </c>
      <c r="J144" s="12">
        <f t="shared" si="114"/>
        <v>1.0618030193374686</v>
      </c>
      <c r="L144" s="4" t="s">
        <v>40</v>
      </c>
      <c r="M144" s="4">
        <v>4</v>
      </c>
      <c r="N144" s="4">
        <v>7</v>
      </c>
      <c r="O144" s="4" t="s">
        <v>26</v>
      </c>
      <c r="P144" s="4" t="s">
        <v>43</v>
      </c>
    </row>
    <row r="145" spans="1:16" ht="15.75" customHeight="1" x14ac:dyDescent="0.25">
      <c r="A145" s="6" t="s">
        <v>44</v>
      </c>
      <c r="B145" s="4">
        <v>6</v>
      </c>
      <c r="C145" s="4">
        <v>0</v>
      </c>
      <c r="D145" s="4">
        <v>8</v>
      </c>
      <c r="E145" s="8">
        <f t="shared" si="106"/>
        <v>8</v>
      </c>
      <c r="F145" s="8">
        <f t="shared" si="107"/>
        <v>0</v>
      </c>
      <c r="G145" s="8">
        <f t="shared" si="108"/>
        <v>1</v>
      </c>
      <c r="H145" s="10">
        <f t="shared" si="84"/>
        <v>2499999.9999999986</v>
      </c>
      <c r="I145" s="12">
        <f t="shared" si="113"/>
        <v>-2.9944404746580995</v>
      </c>
      <c r="J145" s="12" t="e">
        <f t="shared" si="114"/>
        <v>#DIV/0!</v>
      </c>
      <c r="L145" s="4" t="s">
        <v>40</v>
      </c>
      <c r="M145" s="4">
        <v>4</v>
      </c>
      <c r="N145" s="4">
        <v>7</v>
      </c>
      <c r="O145" s="4" t="s">
        <v>26</v>
      </c>
      <c r="P145" s="4" t="s">
        <v>45</v>
      </c>
    </row>
    <row r="146" spans="1:16" ht="15.75" customHeight="1" x14ac:dyDescent="0.25">
      <c r="A146" s="6" t="s">
        <v>46</v>
      </c>
      <c r="B146" s="7">
        <v>6</v>
      </c>
      <c r="C146" s="7">
        <v>137</v>
      </c>
      <c r="D146" s="7">
        <v>48</v>
      </c>
      <c r="E146" s="8">
        <f t="shared" si="106"/>
        <v>185</v>
      </c>
      <c r="F146" s="8">
        <f t="shared" si="107"/>
        <v>0.74054054054054053</v>
      </c>
      <c r="G146" s="8">
        <f t="shared" si="108"/>
        <v>0.25945945945945947</v>
      </c>
      <c r="H146" s="10">
        <f t="shared" si="84"/>
        <v>57812499.99999997</v>
      </c>
      <c r="I146" s="13">
        <f t="shared" ref="I146:I148" si="115">LOG(H146/$H$5)/LOG(2)</f>
        <v>0.3309543706766559</v>
      </c>
      <c r="J146" s="13">
        <f t="shared" ref="J146:J148" si="116">(F146/$F$5)^(1/I146)</f>
        <v>0.64150886600653678</v>
      </c>
      <c r="L146" s="4" t="s">
        <v>25</v>
      </c>
      <c r="M146" s="4">
        <v>4</v>
      </c>
      <c r="N146" s="4">
        <v>7</v>
      </c>
      <c r="O146" s="4" t="s">
        <v>47</v>
      </c>
      <c r="P146" s="4" t="s">
        <v>48</v>
      </c>
    </row>
    <row r="147" spans="1:16" ht="15.75" customHeight="1" x14ac:dyDescent="0.25">
      <c r="A147" s="6" t="s">
        <v>49</v>
      </c>
      <c r="B147" s="7">
        <v>7</v>
      </c>
      <c r="C147" s="7">
        <v>124</v>
      </c>
      <c r="D147" s="7">
        <v>40</v>
      </c>
      <c r="E147" s="8">
        <f t="shared" si="106"/>
        <v>164</v>
      </c>
      <c r="F147" s="8">
        <f t="shared" si="107"/>
        <v>0.75609756097560976</v>
      </c>
      <c r="G147" s="8">
        <f t="shared" si="108"/>
        <v>0.24390243902439024</v>
      </c>
      <c r="H147" s="10">
        <f t="shared" si="84"/>
        <v>256249999.99999982</v>
      </c>
      <c r="I147" s="13">
        <f t="shared" si="115"/>
        <v>2.4790530096657895</v>
      </c>
      <c r="J147" s="13">
        <f t="shared" si="116"/>
        <v>0.95039383320820703</v>
      </c>
      <c r="L147" s="4" t="s">
        <v>25</v>
      </c>
      <c r="M147" s="4">
        <v>4</v>
      </c>
      <c r="N147" s="4">
        <v>7</v>
      </c>
      <c r="O147" s="4" t="s">
        <v>47</v>
      </c>
      <c r="P147" s="4" t="s">
        <v>50</v>
      </c>
    </row>
    <row r="148" spans="1:16" ht="15.75" customHeight="1" x14ac:dyDescent="0.25">
      <c r="A148" s="6" t="s">
        <v>51</v>
      </c>
      <c r="B148" s="4">
        <v>6</v>
      </c>
      <c r="C148" s="4">
        <v>275</v>
      </c>
      <c r="D148" s="4">
        <v>1</v>
      </c>
      <c r="E148" s="8">
        <f t="shared" si="106"/>
        <v>276</v>
      </c>
      <c r="F148" s="8">
        <f t="shared" si="107"/>
        <v>0.99637681159420288</v>
      </c>
      <c r="G148" s="8">
        <f t="shared" si="108"/>
        <v>3.6231884057971015E-3</v>
      </c>
      <c r="H148" s="10">
        <f t="shared" si="84"/>
        <v>86249999.999999955</v>
      </c>
      <c r="I148" s="13">
        <f t="shared" si="115"/>
        <v>0.90809736693851284</v>
      </c>
      <c r="J148" s="13">
        <f t="shared" si="116"/>
        <v>1.1793771950794028</v>
      </c>
      <c r="L148" s="4" t="s">
        <v>25</v>
      </c>
      <c r="M148" s="4">
        <v>4</v>
      </c>
      <c r="N148" s="4">
        <v>7</v>
      </c>
      <c r="O148" s="4" t="s">
        <v>47</v>
      </c>
      <c r="P148" s="4" t="s">
        <v>52</v>
      </c>
    </row>
    <row r="149" spans="1:16" ht="15.75" customHeight="1" x14ac:dyDescent="0.25">
      <c r="A149" s="6" t="s">
        <v>53</v>
      </c>
      <c r="B149" s="7">
        <v>6</v>
      </c>
      <c r="C149" s="7">
        <v>61</v>
      </c>
      <c r="D149" s="7">
        <v>188</v>
      </c>
      <c r="E149" s="8">
        <f t="shared" si="106"/>
        <v>249</v>
      </c>
      <c r="F149" s="8">
        <f t="shared" si="107"/>
        <v>0.24497991967871485</v>
      </c>
      <c r="G149" s="8">
        <f t="shared" si="108"/>
        <v>0.75502008032128509</v>
      </c>
      <c r="H149" s="10">
        <f t="shared" si="84"/>
        <v>77812499.999999955</v>
      </c>
      <c r="I149" s="12">
        <f t="shared" ref="I149:I151" si="117">LOG(H149/$H$7)/LOG(2)</f>
        <v>5.6815305222981387E-2</v>
      </c>
      <c r="J149" s="12">
        <f t="shared" ref="J149:J151" si="118">(F149/$F$7)^(1/I149)</f>
        <v>1.7085429656064297E-4</v>
      </c>
      <c r="L149" s="4" t="s">
        <v>33</v>
      </c>
      <c r="M149" s="4">
        <v>4</v>
      </c>
      <c r="N149" s="4">
        <v>7</v>
      </c>
      <c r="O149" s="4" t="s">
        <v>47</v>
      </c>
      <c r="P149" s="4" t="s">
        <v>54</v>
      </c>
    </row>
    <row r="150" spans="1:16" ht="15.75" customHeight="1" x14ac:dyDescent="0.25">
      <c r="A150" s="6" t="s">
        <v>55</v>
      </c>
      <c r="B150" s="7">
        <v>7</v>
      </c>
      <c r="C150" s="7">
        <v>31</v>
      </c>
      <c r="D150" s="7">
        <v>125</v>
      </c>
      <c r="E150" s="8">
        <f t="shared" si="106"/>
        <v>156</v>
      </c>
      <c r="F150" s="8">
        <f t="shared" si="107"/>
        <v>0.19871794871794871</v>
      </c>
      <c r="G150" s="8">
        <f t="shared" si="108"/>
        <v>0.80128205128205132</v>
      </c>
      <c r="H150" s="10">
        <f t="shared" si="84"/>
        <v>243749999.99999982</v>
      </c>
      <c r="I150" s="12">
        <f t="shared" si="117"/>
        <v>1.7041436869045108</v>
      </c>
      <c r="J150" s="12">
        <f t="shared" si="118"/>
        <v>0.66230940339933586</v>
      </c>
      <c r="L150" s="4" t="s">
        <v>33</v>
      </c>
      <c r="M150" s="4">
        <v>4</v>
      </c>
      <c r="N150" s="4">
        <v>7</v>
      </c>
      <c r="O150" s="4" t="s">
        <v>47</v>
      </c>
      <c r="P150" s="4" t="s">
        <v>56</v>
      </c>
    </row>
    <row r="151" spans="1:16" ht="15.75" customHeight="1" x14ac:dyDescent="0.25">
      <c r="A151" s="6" t="s">
        <v>57</v>
      </c>
      <c r="B151" s="4">
        <v>6</v>
      </c>
      <c r="C151" s="4">
        <v>10</v>
      </c>
      <c r="D151" s="4">
        <v>13</v>
      </c>
      <c r="E151" s="8">
        <f t="shared" si="106"/>
        <v>23</v>
      </c>
      <c r="F151" s="8">
        <f t="shared" si="107"/>
        <v>0.43478260869565216</v>
      </c>
      <c r="G151" s="8">
        <f t="shared" si="108"/>
        <v>0.56521739130434778</v>
      </c>
      <c r="H151" s="10">
        <f t="shared" si="84"/>
        <v>7187499.9999999963</v>
      </c>
      <c r="I151" s="12">
        <f t="shared" si="117"/>
        <v>-3.379624670788087</v>
      </c>
      <c r="J151" s="12">
        <f t="shared" si="118"/>
        <v>0.97637144516345431</v>
      </c>
      <c r="L151" s="4" t="s">
        <v>33</v>
      </c>
      <c r="M151" s="4">
        <v>4</v>
      </c>
      <c r="N151" s="4">
        <v>7</v>
      </c>
      <c r="O151" s="4" t="s">
        <v>47</v>
      </c>
      <c r="P151" s="4" t="s">
        <v>58</v>
      </c>
    </row>
    <row r="152" spans="1:16" ht="15.75" customHeight="1" x14ac:dyDescent="0.25">
      <c r="A152" s="6" t="s">
        <v>59</v>
      </c>
      <c r="B152" s="7">
        <v>7</v>
      </c>
      <c r="C152" s="7">
        <v>3</v>
      </c>
      <c r="D152" s="7">
        <v>113</v>
      </c>
      <c r="E152" s="8">
        <f t="shared" si="106"/>
        <v>116</v>
      </c>
      <c r="F152" s="8">
        <f t="shared" si="107"/>
        <v>2.5862068965517241E-2</v>
      </c>
      <c r="G152" s="8">
        <f t="shared" si="108"/>
        <v>0.97413793103448276</v>
      </c>
      <c r="H152" s="10">
        <f t="shared" si="84"/>
        <v>181249999.99999985</v>
      </c>
      <c r="I152" s="12">
        <f t="shared" ref="I152:I154" si="119">LOG(H152/$H$9)/LOG(2)</f>
        <v>3.1854686153568346</v>
      </c>
      <c r="J152" s="12">
        <f t="shared" ref="J152:J154" si="120">(F152/$F$9)^(1/I152)</f>
        <v>0.82213439552788548</v>
      </c>
      <c r="L152" s="4" t="s">
        <v>40</v>
      </c>
      <c r="M152" s="4">
        <v>4</v>
      </c>
      <c r="N152" s="4">
        <v>7</v>
      </c>
      <c r="O152" s="4" t="s">
        <v>47</v>
      </c>
      <c r="P152" s="4" t="s">
        <v>60</v>
      </c>
    </row>
    <row r="153" spans="1:16" ht="15.75" customHeight="1" x14ac:dyDescent="0.25">
      <c r="A153" s="6" t="s">
        <v>61</v>
      </c>
      <c r="B153" s="7">
        <v>6</v>
      </c>
      <c r="C153" s="7">
        <v>9</v>
      </c>
      <c r="D153" s="7">
        <v>194</v>
      </c>
      <c r="E153" s="8">
        <f t="shared" si="106"/>
        <v>203</v>
      </c>
      <c r="F153" s="8">
        <f t="shared" si="107"/>
        <v>4.4334975369458129E-2</v>
      </c>
      <c r="G153" s="8">
        <f t="shared" si="108"/>
        <v>0.95566502463054193</v>
      </c>
      <c r="H153" s="10">
        <f t="shared" si="84"/>
        <v>63437499.999999963</v>
      </c>
      <c r="I153" s="12">
        <f t="shared" si="119"/>
        <v>1.6708954425270768</v>
      </c>
      <c r="J153" s="12">
        <f t="shared" si="120"/>
        <v>0.9504684632242687</v>
      </c>
      <c r="L153" s="4" t="s">
        <v>40</v>
      </c>
      <c r="M153" s="4">
        <v>4</v>
      </c>
      <c r="N153" s="4">
        <v>7</v>
      </c>
      <c r="O153" s="4" t="s">
        <v>47</v>
      </c>
      <c r="P153" s="4" t="s">
        <v>62</v>
      </c>
    </row>
    <row r="154" spans="1:16" ht="15.75" customHeight="1" x14ac:dyDescent="0.25">
      <c r="A154" s="14" t="s">
        <v>63</v>
      </c>
      <c r="B154" s="4">
        <v>6</v>
      </c>
      <c r="C154" s="4">
        <v>4</v>
      </c>
      <c r="D154" s="4">
        <v>7</v>
      </c>
      <c r="E154" s="8">
        <f t="shared" si="106"/>
        <v>11</v>
      </c>
      <c r="F154" s="8">
        <f t="shared" si="107"/>
        <v>0.36363636363636365</v>
      </c>
      <c r="G154" s="8">
        <f t="shared" si="108"/>
        <v>0.63636363636363635</v>
      </c>
      <c r="H154" s="10">
        <f t="shared" si="84"/>
        <v>3437499.9999999981</v>
      </c>
      <c r="I154" s="12">
        <f t="shared" si="119"/>
        <v>-2.5350088560208022</v>
      </c>
      <c r="J154" s="12">
        <f t="shared" si="120"/>
        <v>0.45083963903223789</v>
      </c>
      <c r="L154" s="4" t="s">
        <v>40</v>
      </c>
      <c r="M154" s="4">
        <v>4</v>
      </c>
      <c r="N154" s="4">
        <v>7</v>
      </c>
      <c r="O154" s="4" t="s">
        <v>47</v>
      </c>
      <c r="P154" s="4" t="s">
        <v>64</v>
      </c>
    </row>
    <row r="155" spans="1:16" ht="15.75" customHeight="1" x14ac:dyDescent="0.25">
      <c r="A155" s="16"/>
      <c r="B155" s="16"/>
      <c r="C155" s="16"/>
      <c r="D155" s="16"/>
      <c r="H155" s="10">
        <f t="shared" si="84"/>
        <v>0</v>
      </c>
      <c r="I155" s="13"/>
      <c r="J155" s="13"/>
      <c r="K155" s="16"/>
      <c r="M155" s="4">
        <v>4</v>
      </c>
    </row>
    <row r="156" spans="1:16" ht="15.75" customHeight="1" x14ac:dyDescent="0.25">
      <c r="A156" s="9" t="s">
        <v>65</v>
      </c>
      <c r="B156" s="7">
        <v>6</v>
      </c>
      <c r="C156" s="7">
        <v>122</v>
      </c>
      <c r="D156" s="7">
        <v>44</v>
      </c>
      <c r="E156" s="8">
        <f t="shared" ref="E156:E173" si="121">C156+D156</f>
        <v>166</v>
      </c>
      <c r="F156" s="8">
        <f t="shared" ref="F156:F173" si="122">C156/E156</f>
        <v>0.73493975903614461</v>
      </c>
      <c r="G156" s="8">
        <f t="shared" ref="G156:G173" si="123">D156/E156</f>
        <v>0.26506024096385544</v>
      </c>
      <c r="H156" s="10">
        <f t="shared" si="84"/>
        <v>51874999.99999997</v>
      </c>
      <c r="I156" s="12">
        <f t="shared" ref="I156:I158" si="124">LOG(H156/$H$12)/LOG(2)</f>
        <v>-0.48676327473305603</v>
      </c>
      <c r="J156" s="12">
        <f t="shared" ref="J156:J158" si="125">(F156/$F$12)^(1/I156)</f>
        <v>1.3803382960769319</v>
      </c>
      <c r="L156" s="4" t="s">
        <v>25</v>
      </c>
      <c r="M156" s="4">
        <v>4</v>
      </c>
      <c r="N156" s="4">
        <v>6</v>
      </c>
      <c r="O156" s="4" t="s">
        <v>26</v>
      </c>
      <c r="P156" s="4" t="s">
        <v>66</v>
      </c>
    </row>
    <row r="157" spans="1:16" ht="15.75" customHeight="1" x14ac:dyDescent="0.25">
      <c r="A157" s="6" t="s">
        <v>67</v>
      </c>
      <c r="B157" s="7">
        <v>7</v>
      </c>
      <c r="C157" s="7">
        <v>117</v>
      </c>
      <c r="D157" s="7">
        <v>34</v>
      </c>
      <c r="E157" s="8">
        <f t="shared" si="121"/>
        <v>151</v>
      </c>
      <c r="F157" s="8">
        <f t="shared" si="122"/>
        <v>0.77483443708609268</v>
      </c>
      <c r="G157" s="8">
        <f t="shared" si="123"/>
        <v>0.2251655629139073</v>
      </c>
      <c r="H157" s="10">
        <f t="shared" si="84"/>
        <v>235937499.99999982</v>
      </c>
      <c r="I157" s="12">
        <f t="shared" si="124"/>
        <v>1.6985301281324601</v>
      </c>
      <c r="J157" s="12">
        <f t="shared" si="125"/>
        <v>0.94058700103195703</v>
      </c>
      <c r="L157" s="4" t="s">
        <v>25</v>
      </c>
      <c r="M157" s="4">
        <v>4</v>
      </c>
      <c r="N157" s="4">
        <v>6</v>
      </c>
      <c r="O157" s="4" t="s">
        <v>26</v>
      </c>
      <c r="P157" s="4" t="s">
        <v>68</v>
      </c>
    </row>
    <row r="158" spans="1:16" ht="15.75" customHeight="1" x14ac:dyDescent="0.25">
      <c r="A158" s="6" t="s">
        <v>69</v>
      </c>
      <c r="B158" s="4">
        <v>6</v>
      </c>
      <c r="C158" s="4">
        <v>56</v>
      </c>
      <c r="D158" s="4">
        <v>0</v>
      </c>
      <c r="E158" s="8">
        <f t="shared" si="121"/>
        <v>56</v>
      </c>
      <c r="F158" s="8">
        <f t="shared" si="122"/>
        <v>1</v>
      </c>
      <c r="G158" s="8">
        <f t="shared" si="123"/>
        <v>0</v>
      </c>
      <c r="H158" s="10">
        <f t="shared" si="84"/>
        <v>17499999.999999989</v>
      </c>
      <c r="I158" s="12">
        <f t="shared" si="124"/>
        <v>-2.0544477840223769</v>
      </c>
      <c r="J158" s="12">
        <f t="shared" si="125"/>
        <v>0.92910579938922677</v>
      </c>
      <c r="L158" s="4" t="s">
        <v>25</v>
      </c>
      <c r="M158" s="4">
        <v>4</v>
      </c>
      <c r="N158" s="4">
        <v>6</v>
      </c>
      <c r="O158" s="4" t="s">
        <v>26</v>
      </c>
      <c r="P158" s="4" t="s">
        <v>70</v>
      </c>
    </row>
    <row r="159" spans="1:16" ht="15.75" customHeight="1" x14ac:dyDescent="0.25">
      <c r="A159" s="6" t="s">
        <v>71</v>
      </c>
      <c r="B159" s="7">
        <v>8</v>
      </c>
      <c r="C159" s="7">
        <v>183</v>
      </c>
      <c r="D159" s="7">
        <v>50</v>
      </c>
      <c r="E159" s="8">
        <f t="shared" si="121"/>
        <v>233</v>
      </c>
      <c r="F159" s="8">
        <f t="shared" si="122"/>
        <v>0.78540772532188841</v>
      </c>
      <c r="G159" s="8">
        <f t="shared" si="123"/>
        <v>0.21459227467811159</v>
      </c>
      <c r="H159" s="10">
        <f t="shared" si="84"/>
        <v>1820312499.9999986</v>
      </c>
      <c r="I159" s="12">
        <f t="shared" ref="I159:I161" si="126">LOG(H159/$H$14)/LOG(2)</f>
        <v>4.338117332986692</v>
      </c>
      <c r="J159" s="12">
        <f t="shared" ref="J159:J161" si="127">(F159/$F$14)^(1/I159)</f>
        <v>1.164293909170028</v>
      </c>
      <c r="L159" s="4" t="s">
        <v>33</v>
      </c>
      <c r="M159" s="4">
        <v>4</v>
      </c>
      <c r="N159" s="4">
        <v>6</v>
      </c>
      <c r="O159" s="4" t="s">
        <v>26</v>
      </c>
      <c r="P159" s="4" t="s">
        <v>72</v>
      </c>
    </row>
    <row r="160" spans="1:16" ht="15.75" customHeight="1" x14ac:dyDescent="0.25">
      <c r="A160" s="6" t="s">
        <v>73</v>
      </c>
      <c r="B160" s="7">
        <v>8</v>
      </c>
      <c r="C160" s="7">
        <v>86</v>
      </c>
      <c r="D160" s="7">
        <v>105</v>
      </c>
      <c r="E160" s="8">
        <f t="shared" si="121"/>
        <v>191</v>
      </c>
      <c r="F160" s="8">
        <f t="shared" si="122"/>
        <v>0.45026178010471202</v>
      </c>
      <c r="G160" s="8">
        <f t="shared" si="123"/>
        <v>0.54973821989528793</v>
      </c>
      <c r="H160" s="10">
        <f t="shared" si="84"/>
        <v>1492187499.9999988</v>
      </c>
      <c r="I160" s="12">
        <f t="shared" si="126"/>
        <v>4.05136001636816</v>
      </c>
      <c r="J160" s="12">
        <f t="shared" si="127"/>
        <v>1.0258806786428869</v>
      </c>
      <c r="L160" s="4" t="s">
        <v>33</v>
      </c>
      <c r="M160" s="4">
        <v>4</v>
      </c>
      <c r="N160" s="4">
        <v>6</v>
      </c>
      <c r="O160" s="4" t="s">
        <v>26</v>
      </c>
      <c r="P160" s="4" t="s">
        <v>74</v>
      </c>
    </row>
    <row r="161" spans="1:16" ht="15.75" customHeight="1" x14ac:dyDescent="0.25">
      <c r="A161" s="6" t="s">
        <v>75</v>
      </c>
      <c r="B161" s="4">
        <v>6</v>
      </c>
      <c r="C161" s="4">
        <v>30</v>
      </c>
      <c r="D161" s="4">
        <v>3</v>
      </c>
      <c r="E161" s="8">
        <f t="shared" si="121"/>
        <v>33</v>
      </c>
      <c r="F161" s="8">
        <f t="shared" si="122"/>
        <v>0.90909090909090906</v>
      </c>
      <c r="G161" s="8">
        <f t="shared" si="123"/>
        <v>9.0909090909090912E-2</v>
      </c>
      <c r="H161" s="10">
        <f t="shared" si="84"/>
        <v>10312499.999999994</v>
      </c>
      <c r="I161" s="12">
        <f t="shared" si="126"/>
        <v>-3.1255308820838588</v>
      </c>
      <c r="J161" s="12">
        <f t="shared" si="127"/>
        <v>0.77265775444331231</v>
      </c>
      <c r="L161" s="4" t="s">
        <v>33</v>
      </c>
      <c r="M161" s="4">
        <v>4</v>
      </c>
      <c r="N161" s="4">
        <v>6</v>
      </c>
      <c r="O161" s="4" t="s">
        <v>26</v>
      </c>
      <c r="P161" s="4" t="s">
        <v>76</v>
      </c>
    </row>
    <row r="162" spans="1:16" ht="15.75" customHeight="1" x14ac:dyDescent="0.25">
      <c r="A162" s="6" t="s">
        <v>77</v>
      </c>
      <c r="B162" s="7">
        <v>7</v>
      </c>
      <c r="C162" s="7">
        <v>12</v>
      </c>
      <c r="D162" s="7">
        <v>110</v>
      </c>
      <c r="E162" s="8">
        <f t="shared" si="121"/>
        <v>122</v>
      </c>
      <c r="F162" s="8">
        <f t="shared" si="122"/>
        <v>9.8360655737704916E-2</v>
      </c>
      <c r="G162" s="8">
        <f t="shared" si="123"/>
        <v>0.90163934426229508</v>
      </c>
      <c r="H162" s="10">
        <f t="shared" si="84"/>
        <v>190624999.99999985</v>
      </c>
      <c r="I162" s="12">
        <f t="shared" ref="I162:I164" si="128">LOG(H162/$H$16)/LOG(2)</f>
        <v>1.1783180909901669</v>
      </c>
      <c r="J162" s="12">
        <f t="shared" ref="J162:J164" si="129">(F162/$F$16)^(1/I162)</f>
        <v>1.840131601652871</v>
      </c>
      <c r="L162" s="4" t="s">
        <v>40</v>
      </c>
      <c r="M162" s="4">
        <v>4</v>
      </c>
      <c r="N162" s="4">
        <v>6</v>
      </c>
      <c r="O162" s="4" t="s">
        <v>26</v>
      </c>
      <c r="P162" s="4" t="s">
        <v>78</v>
      </c>
    </row>
    <row r="163" spans="1:16" ht="15.75" customHeight="1" x14ac:dyDescent="0.25">
      <c r="A163" s="6" t="s">
        <v>79</v>
      </c>
      <c r="B163" s="7">
        <v>8</v>
      </c>
      <c r="C163" s="7">
        <v>19</v>
      </c>
      <c r="D163" s="7">
        <v>90</v>
      </c>
      <c r="E163" s="8">
        <f t="shared" si="121"/>
        <v>109</v>
      </c>
      <c r="F163" s="8">
        <f t="shared" si="122"/>
        <v>0.1743119266055046</v>
      </c>
      <c r="G163" s="8">
        <f t="shared" si="123"/>
        <v>0.82568807339449546</v>
      </c>
      <c r="H163" s="10">
        <f t="shared" si="84"/>
        <v>851562499.99999928</v>
      </c>
      <c r="I163" s="12">
        <f t="shared" si="128"/>
        <v>3.3376931730915693</v>
      </c>
      <c r="J163" s="12">
        <f t="shared" si="129"/>
        <v>1.4721596113393089</v>
      </c>
      <c r="L163" s="4" t="s">
        <v>40</v>
      </c>
      <c r="M163" s="4">
        <v>4</v>
      </c>
      <c r="N163" s="4">
        <v>6</v>
      </c>
      <c r="O163" s="4" t="s">
        <v>26</v>
      </c>
      <c r="P163" s="4" t="s">
        <v>80</v>
      </c>
    </row>
    <row r="164" spans="1:16" ht="15.75" customHeight="1" x14ac:dyDescent="0.25">
      <c r="A164" s="6" t="s">
        <v>81</v>
      </c>
      <c r="B164" s="4">
        <v>6</v>
      </c>
      <c r="C164" s="4">
        <v>0</v>
      </c>
      <c r="D164" s="4">
        <v>8</v>
      </c>
      <c r="E164" s="8">
        <f t="shared" si="121"/>
        <v>8</v>
      </c>
      <c r="F164" s="8">
        <f t="shared" si="122"/>
        <v>0</v>
      </c>
      <c r="G164" s="8">
        <f t="shared" si="123"/>
        <v>1</v>
      </c>
      <c r="H164" s="10">
        <f t="shared" si="84"/>
        <v>2499999.9999999986</v>
      </c>
      <c r="I164" s="12">
        <f t="shared" si="128"/>
        <v>-5.074347341460081</v>
      </c>
      <c r="J164" s="12" t="e">
        <f t="shared" si="129"/>
        <v>#DIV/0!</v>
      </c>
      <c r="L164" s="4" t="s">
        <v>40</v>
      </c>
      <c r="M164" s="4">
        <v>4</v>
      </c>
      <c r="N164" s="4">
        <v>6</v>
      </c>
      <c r="O164" s="4" t="s">
        <v>26</v>
      </c>
      <c r="P164" s="4" t="s">
        <v>82</v>
      </c>
    </row>
    <row r="165" spans="1:16" ht="15.75" customHeight="1" x14ac:dyDescent="0.25">
      <c r="A165" s="6" t="s">
        <v>83</v>
      </c>
      <c r="B165" s="7">
        <v>8</v>
      </c>
      <c r="C165" s="7">
        <v>131</v>
      </c>
      <c r="D165" s="7">
        <v>7</v>
      </c>
      <c r="E165" s="8">
        <f t="shared" si="121"/>
        <v>138</v>
      </c>
      <c r="F165" s="8">
        <f t="shared" si="122"/>
        <v>0.94927536231884058</v>
      </c>
      <c r="G165" s="8">
        <f t="shared" si="123"/>
        <v>5.0724637681159424E-2</v>
      </c>
      <c r="H165" s="10">
        <f t="shared" si="84"/>
        <v>1078124999.999999</v>
      </c>
      <c r="I165" s="13">
        <f t="shared" ref="I165:I167" si="130">LOG(H165/$H$5)/LOG(2)</f>
        <v>4.5519535567132365</v>
      </c>
      <c r="J165" s="13">
        <f t="shared" ref="J165:J167" si="131">(F165/$F$12)^(1/I165)</f>
        <v>1.0219899755951245</v>
      </c>
      <c r="L165" s="4" t="s">
        <v>25</v>
      </c>
      <c r="M165" s="4">
        <v>4</v>
      </c>
      <c r="N165" s="4">
        <v>6</v>
      </c>
      <c r="O165" s="4" t="s">
        <v>47</v>
      </c>
      <c r="P165" s="4" t="s">
        <v>84</v>
      </c>
    </row>
    <row r="166" spans="1:16" ht="15.75" customHeight="1" x14ac:dyDescent="0.25">
      <c r="A166" s="6" t="s">
        <v>85</v>
      </c>
      <c r="B166" s="7">
        <v>6</v>
      </c>
      <c r="C166" s="7">
        <v>151</v>
      </c>
      <c r="D166" s="7">
        <v>50</v>
      </c>
      <c r="E166" s="8">
        <f t="shared" si="121"/>
        <v>201</v>
      </c>
      <c r="F166" s="8">
        <f t="shared" si="122"/>
        <v>0.75124378109452739</v>
      </c>
      <c r="G166" s="8">
        <f t="shared" si="123"/>
        <v>0.24875621890547264</v>
      </c>
      <c r="H166" s="10">
        <f t="shared" si="84"/>
        <v>62812499.999999963</v>
      </c>
      <c r="I166" s="13">
        <f t="shared" si="130"/>
        <v>0.45062460133927235</v>
      </c>
      <c r="J166" s="13">
        <f t="shared" si="131"/>
        <v>0.74119860798355064</v>
      </c>
      <c r="L166" s="4" t="s">
        <v>25</v>
      </c>
      <c r="M166" s="4">
        <v>4</v>
      </c>
      <c r="N166" s="4">
        <v>6</v>
      </c>
      <c r="O166" s="4" t="s">
        <v>47</v>
      </c>
      <c r="P166" s="4" t="s">
        <v>86</v>
      </c>
    </row>
    <row r="167" spans="1:16" ht="15.75" customHeight="1" x14ac:dyDescent="0.25">
      <c r="A167" s="6" t="s">
        <v>87</v>
      </c>
      <c r="B167" s="4">
        <v>6</v>
      </c>
      <c r="C167" s="4">
        <v>43</v>
      </c>
      <c r="D167" s="4">
        <v>6</v>
      </c>
      <c r="E167" s="8">
        <f t="shared" si="121"/>
        <v>49</v>
      </c>
      <c r="F167" s="8">
        <f t="shared" si="122"/>
        <v>0.87755102040816324</v>
      </c>
      <c r="G167" s="8">
        <f t="shared" si="123"/>
        <v>0.12244897959183673</v>
      </c>
      <c r="H167" s="10">
        <f t="shared" si="84"/>
        <v>15312499.999999991</v>
      </c>
      <c r="I167" s="13">
        <f t="shared" si="130"/>
        <v>-1.5857172457244482</v>
      </c>
      <c r="J167" s="13">
        <f t="shared" si="131"/>
        <v>0.98718715739535734</v>
      </c>
      <c r="L167" s="4" t="s">
        <v>25</v>
      </c>
      <c r="M167" s="4">
        <v>4</v>
      </c>
      <c r="N167" s="4">
        <v>6</v>
      </c>
      <c r="O167" s="4" t="s">
        <v>47</v>
      </c>
      <c r="P167" s="4" t="s">
        <v>88</v>
      </c>
    </row>
    <row r="168" spans="1:16" ht="15.75" customHeight="1" x14ac:dyDescent="0.25">
      <c r="A168" s="6" t="s">
        <v>89</v>
      </c>
      <c r="B168" s="7">
        <v>8</v>
      </c>
      <c r="C168" s="7">
        <v>73</v>
      </c>
      <c r="D168" s="7">
        <v>44</v>
      </c>
      <c r="E168" s="8">
        <f t="shared" si="121"/>
        <v>117</v>
      </c>
      <c r="F168" s="8">
        <f t="shared" si="122"/>
        <v>0.62393162393162394</v>
      </c>
      <c r="G168" s="8">
        <f t="shared" si="123"/>
        <v>0.37606837606837606</v>
      </c>
      <c r="H168" s="10">
        <f t="shared" si="84"/>
        <v>914062499.99999928</v>
      </c>
      <c r="I168" s="12">
        <f t="shared" ref="I168:I170" si="132">LOG(H168/$H$14)/LOG(2)</f>
        <v>3.3442959079158161</v>
      </c>
      <c r="J168" s="12">
        <f t="shared" ref="J168:J170" si="133">(F168/$F$14)^(1/I168)</f>
        <v>1.1371172410951524</v>
      </c>
      <c r="L168" s="4" t="s">
        <v>33</v>
      </c>
      <c r="M168" s="4">
        <v>4</v>
      </c>
      <c r="N168" s="4">
        <v>6</v>
      </c>
      <c r="O168" s="4" t="s">
        <v>47</v>
      </c>
      <c r="P168" s="4" t="s">
        <v>90</v>
      </c>
    </row>
    <row r="169" spans="1:16" ht="15.75" customHeight="1" x14ac:dyDescent="0.25">
      <c r="A169" s="6" t="s">
        <v>91</v>
      </c>
      <c r="B169" s="7">
        <v>8</v>
      </c>
      <c r="C169" s="7">
        <v>54</v>
      </c>
      <c r="D169" s="7">
        <v>90</v>
      </c>
      <c r="E169" s="8">
        <f t="shared" si="121"/>
        <v>144</v>
      </c>
      <c r="F169" s="8">
        <f t="shared" si="122"/>
        <v>0.375</v>
      </c>
      <c r="G169" s="8">
        <f t="shared" si="123"/>
        <v>0.625</v>
      </c>
      <c r="H169" s="10">
        <f t="shared" si="84"/>
        <v>1124999999.999999</v>
      </c>
      <c r="I169" s="12">
        <f t="shared" si="132"/>
        <v>3.6438561897747239</v>
      </c>
      <c r="J169" s="12">
        <f t="shared" si="133"/>
        <v>0.9784496066886359</v>
      </c>
      <c r="L169" s="4" t="s">
        <v>33</v>
      </c>
      <c r="M169" s="4">
        <v>4</v>
      </c>
      <c r="N169" s="4">
        <v>6</v>
      </c>
      <c r="O169" s="4" t="s">
        <v>47</v>
      </c>
      <c r="P169" s="4" t="s">
        <v>92</v>
      </c>
    </row>
    <row r="170" spans="1:16" ht="15.75" customHeight="1" x14ac:dyDescent="0.25">
      <c r="A170" s="6" t="s">
        <v>93</v>
      </c>
      <c r="B170" s="4">
        <v>6</v>
      </c>
      <c r="C170" s="4">
        <v>49</v>
      </c>
      <c r="D170" s="7">
        <v>14</v>
      </c>
      <c r="E170" s="8">
        <f t="shared" si="121"/>
        <v>63</v>
      </c>
      <c r="F170" s="8">
        <f t="shared" si="122"/>
        <v>0.77777777777777779</v>
      </c>
      <c r="G170" s="8">
        <f t="shared" si="123"/>
        <v>0.22222222222222221</v>
      </c>
      <c r="H170" s="10">
        <f t="shared" si="84"/>
        <v>19687499.999999989</v>
      </c>
      <c r="I170" s="12">
        <f t="shared" si="132"/>
        <v>-2.1926450779423963</v>
      </c>
      <c r="J170" s="12">
        <f t="shared" si="133"/>
        <v>0.74341205712479275</v>
      </c>
      <c r="L170" s="4" t="s">
        <v>33</v>
      </c>
      <c r="M170" s="4">
        <v>4</v>
      </c>
      <c r="N170" s="4">
        <v>6</v>
      </c>
      <c r="O170" s="4" t="s">
        <v>47</v>
      </c>
      <c r="P170" s="4" t="s">
        <v>94</v>
      </c>
    </row>
    <row r="171" spans="1:16" ht="15.75" customHeight="1" x14ac:dyDescent="0.25">
      <c r="A171" s="6" t="s">
        <v>95</v>
      </c>
      <c r="B171" s="7">
        <v>7</v>
      </c>
      <c r="C171" s="7">
        <v>11</v>
      </c>
      <c r="D171" s="7">
        <v>145</v>
      </c>
      <c r="E171" s="8">
        <f t="shared" si="121"/>
        <v>156</v>
      </c>
      <c r="F171" s="8">
        <f t="shared" si="122"/>
        <v>7.0512820512820512E-2</v>
      </c>
      <c r="G171" s="8">
        <f t="shared" si="123"/>
        <v>0.92948717948717952</v>
      </c>
      <c r="H171" s="10">
        <f t="shared" si="84"/>
        <v>243749999.99999982</v>
      </c>
      <c r="I171" s="12">
        <f t="shared" ref="I171:I173" si="134">LOG(H171/$H$16)/LOG(2)</f>
        <v>1.5329829722895292</v>
      </c>
      <c r="J171" s="12">
        <f t="shared" ref="J171:J173" si="135">(F171/$F$16)^(1/I171)</f>
        <v>1.2861127295199153</v>
      </c>
      <c r="L171" s="4" t="s">
        <v>40</v>
      </c>
      <c r="M171" s="4">
        <v>4</v>
      </c>
      <c r="N171" s="4">
        <v>6</v>
      </c>
      <c r="O171" s="4" t="s">
        <v>47</v>
      </c>
      <c r="P171" s="4" t="s">
        <v>96</v>
      </c>
    </row>
    <row r="172" spans="1:16" ht="15.75" customHeight="1" x14ac:dyDescent="0.25">
      <c r="A172" s="6" t="s">
        <v>97</v>
      </c>
      <c r="B172" s="7">
        <v>7</v>
      </c>
      <c r="C172" s="7">
        <v>7</v>
      </c>
      <c r="D172" s="7">
        <v>137</v>
      </c>
      <c r="E172" s="8">
        <f t="shared" si="121"/>
        <v>144</v>
      </c>
      <c r="F172" s="8">
        <f t="shared" si="122"/>
        <v>4.8611111111111112E-2</v>
      </c>
      <c r="G172" s="8">
        <f t="shared" si="123"/>
        <v>0.95138888888888884</v>
      </c>
      <c r="H172" s="10">
        <f t="shared" si="84"/>
        <v>224999999.99999982</v>
      </c>
      <c r="I172" s="12">
        <f t="shared" si="134"/>
        <v>1.4175057548695928</v>
      </c>
      <c r="J172" s="12">
        <f t="shared" si="135"/>
        <v>1.0097781964011561</v>
      </c>
      <c r="L172" s="4" t="s">
        <v>40</v>
      </c>
      <c r="M172" s="4">
        <v>4</v>
      </c>
      <c r="N172" s="4">
        <v>6</v>
      </c>
      <c r="O172" s="4" t="s">
        <v>47</v>
      </c>
      <c r="P172" s="4" t="s">
        <v>98</v>
      </c>
    </row>
    <row r="173" spans="1:16" ht="15.75" customHeight="1" x14ac:dyDescent="0.25">
      <c r="A173" s="6" t="s">
        <v>99</v>
      </c>
      <c r="B173" s="4">
        <v>6</v>
      </c>
      <c r="C173" s="4">
        <v>1</v>
      </c>
      <c r="D173" s="4">
        <v>16</v>
      </c>
      <c r="E173" s="8">
        <f t="shared" si="121"/>
        <v>17</v>
      </c>
      <c r="F173" s="8">
        <f t="shared" si="122"/>
        <v>5.8823529411764705E-2</v>
      </c>
      <c r="G173" s="8">
        <f t="shared" si="123"/>
        <v>0.94117647058823528</v>
      </c>
      <c r="H173" s="10">
        <f t="shared" si="84"/>
        <v>5312499.9999999972</v>
      </c>
      <c r="I173" s="12">
        <f t="shared" si="134"/>
        <v>-3.9868845002097419</v>
      </c>
      <c r="J173" s="12">
        <f t="shared" si="135"/>
        <v>0.95000412507792431</v>
      </c>
      <c r="L173" s="4" t="s">
        <v>40</v>
      </c>
      <c r="M173" s="4">
        <v>4</v>
      </c>
      <c r="N173" s="4">
        <v>6</v>
      </c>
      <c r="O173" s="4" t="s">
        <v>47</v>
      </c>
      <c r="P173" s="4" t="s">
        <v>100</v>
      </c>
    </row>
    <row r="174" spans="1:16" ht="15.75" customHeight="1" x14ac:dyDescent="0.25"/>
    <row r="175" spans="1:16" ht="15.75" customHeight="1" x14ac:dyDescent="0.25">
      <c r="A175" s="17" t="s">
        <v>104</v>
      </c>
      <c r="B175" s="3"/>
      <c r="C175" s="3"/>
      <c r="D175" s="3"/>
      <c r="E175" s="3"/>
      <c r="F175" s="3"/>
      <c r="G175" s="3"/>
      <c r="H175" s="10">
        <f t="shared" ref="H175:H212" si="136">(1/(0.1*(1/5)^(B175 - 1)*0.1))*E175</f>
        <v>0</v>
      </c>
    </row>
    <row r="176" spans="1:16" ht="15.75" customHeight="1" x14ac:dyDescent="0.25">
      <c r="A176" s="6" t="s">
        <v>24</v>
      </c>
      <c r="B176" s="7">
        <v>7</v>
      </c>
      <c r="C176" s="7">
        <v>18</v>
      </c>
      <c r="D176" s="7">
        <v>3</v>
      </c>
      <c r="E176" s="8">
        <f t="shared" ref="E176:E193" si="137">C176+D176</f>
        <v>21</v>
      </c>
      <c r="F176" s="8">
        <f t="shared" ref="F176:F193" si="138">C176/E176</f>
        <v>0.8571428571428571</v>
      </c>
      <c r="G176" s="8">
        <f t="shared" ref="G176:G193" si="139">D176/E176</f>
        <v>0.14285714285714285</v>
      </c>
      <c r="H176" s="10">
        <f t="shared" si="136"/>
        <v>32812499.999999974</v>
      </c>
      <c r="I176" s="11">
        <f t="shared" ref="I176:I178" si="140">LOG(H176/$H$5)/LOG(2)</f>
        <v>-0.48618157217353414</v>
      </c>
      <c r="J176" s="11">
        <f t="shared" ref="J176:J177" si="141">(F176/$F$5)^(1/I176)</f>
        <v>1.0014348693643058</v>
      </c>
      <c r="L176" s="4" t="s">
        <v>25</v>
      </c>
      <c r="M176" s="4">
        <v>5</v>
      </c>
      <c r="N176" s="4">
        <v>7</v>
      </c>
      <c r="O176" s="4" t="s">
        <v>26</v>
      </c>
      <c r="P176" s="4" t="s">
        <v>27</v>
      </c>
    </row>
    <row r="177" spans="1:16" ht="15.75" customHeight="1" x14ac:dyDescent="0.25">
      <c r="A177" s="6" t="s">
        <v>28</v>
      </c>
      <c r="B177" s="7">
        <v>9</v>
      </c>
      <c r="C177" s="7">
        <v>46</v>
      </c>
      <c r="D177" s="7">
        <v>12</v>
      </c>
      <c r="E177" s="8">
        <f t="shared" si="137"/>
        <v>58</v>
      </c>
      <c r="F177" s="8">
        <f t="shared" si="138"/>
        <v>0.7931034482758621</v>
      </c>
      <c r="G177" s="8">
        <f t="shared" si="139"/>
        <v>0.20689655172413793</v>
      </c>
      <c r="H177" s="10">
        <f t="shared" si="136"/>
        <v>2265624999.9999976</v>
      </c>
      <c r="I177" s="12">
        <f t="shared" si="140"/>
        <v>5.6233381899500019</v>
      </c>
      <c r="J177" s="12">
        <f t="shared" si="141"/>
        <v>0.98616395342918195</v>
      </c>
      <c r="L177" s="4" t="s">
        <v>25</v>
      </c>
      <c r="M177" s="4">
        <v>5</v>
      </c>
      <c r="N177" s="4">
        <v>7</v>
      </c>
      <c r="O177" s="4" t="s">
        <v>26</v>
      </c>
      <c r="P177" s="4" t="s">
        <v>29</v>
      </c>
    </row>
    <row r="178" spans="1:16" ht="15.75" customHeight="1" x14ac:dyDescent="0.25">
      <c r="A178" s="6" t="s">
        <v>30</v>
      </c>
      <c r="B178" s="4">
        <v>9</v>
      </c>
      <c r="C178" s="4">
        <v>101</v>
      </c>
      <c r="D178" s="4">
        <v>27</v>
      </c>
      <c r="E178" s="8">
        <f t="shared" si="137"/>
        <v>128</v>
      </c>
      <c r="F178" s="8">
        <f t="shared" si="138"/>
        <v>0.7890625</v>
      </c>
      <c r="G178" s="8">
        <f t="shared" si="139"/>
        <v>0.2109375</v>
      </c>
      <c r="H178" s="10">
        <f t="shared" si="136"/>
        <v>4999999999.9999952</v>
      </c>
      <c r="I178" s="12">
        <f t="shared" si="140"/>
        <v>6.76535719482243</v>
      </c>
      <c r="J178" s="12">
        <f t="shared" ref="J178:J181" si="142">(F178/$F$7)^(1/I178)</f>
        <v>1.1052163110872715</v>
      </c>
      <c r="L178" s="4" t="s">
        <v>25</v>
      </c>
      <c r="M178" s="4">
        <v>5</v>
      </c>
      <c r="N178" s="4">
        <v>7</v>
      </c>
      <c r="O178" s="4" t="s">
        <v>26</v>
      </c>
      <c r="P178" s="4" t="s">
        <v>31</v>
      </c>
    </row>
    <row r="179" spans="1:16" ht="15.75" customHeight="1" x14ac:dyDescent="0.25">
      <c r="A179" s="6" t="s">
        <v>32</v>
      </c>
      <c r="B179" s="7">
        <v>7</v>
      </c>
      <c r="C179" s="7">
        <v>24</v>
      </c>
      <c r="D179" s="7">
        <v>53</v>
      </c>
      <c r="E179" s="8">
        <f t="shared" si="137"/>
        <v>77</v>
      </c>
      <c r="F179" s="8">
        <f t="shared" si="138"/>
        <v>0.31168831168831168</v>
      </c>
      <c r="G179" s="8">
        <f t="shared" si="139"/>
        <v>0.68831168831168832</v>
      </c>
      <c r="H179" s="10">
        <f t="shared" si="136"/>
        <v>120312499.99999991</v>
      </c>
      <c r="I179" s="12">
        <f t="shared" ref="I179:I181" si="143">LOG(H179/$H$7)/LOG(2)</f>
        <v>0.6855280087371638</v>
      </c>
      <c r="J179" s="12">
        <f t="shared" si="142"/>
        <v>0.69236564336256412</v>
      </c>
      <c r="L179" s="4" t="s">
        <v>33</v>
      </c>
      <c r="M179" s="4">
        <v>5</v>
      </c>
      <c r="N179" s="4">
        <v>7</v>
      </c>
      <c r="O179" s="4" t="s">
        <v>26</v>
      </c>
      <c r="P179" s="4" t="s">
        <v>34</v>
      </c>
    </row>
    <row r="180" spans="1:16" ht="15.75" customHeight="1" x14ac:dyDescent="0.25">
      <c r="A180" s="6" t="s">
        <v>35</v>
      </c>
      <c r="B180" s="7">
        <v>9</v>
      </c>
      <c r="C180" s="7">
        <v>62</v>
      </c>
      <c r="D180" s="7">
        <v>92</v>
      </c>
      <c r="E180" s="8">
        <f t="shared" si="137"/>
        <v>154</v>
      </c>
      <c r="F180" s="8">
        <f t="shared" si="138"/>
        <v>0.40259740259740262</v>
      </c>
      <c r="G180" s="8">
        <f t="shared" si="139"/>
        <v>0.59740259740259738</v>
      </c>
      <c r="H180" s="10">
        <f t="shared" si="136"/>
        <v>6015624999.9999943</v>
      </c>
      <c r="I180" s="12">
        <f t="shared" si="143"/>
        <v>6.3293841985118879</v>
      </c>
      <c r="J180" s="12">
        <f t="shared" si="142"/>
        <v>1.0006171728276569</v>
      </c>
      <c r="L180" s="4" t="s">
        <v>33</v>
      </c>
      <c r="M180" s="4">
        <v>5</v>
      </c>
      <c r="N180" s="4">
        <v>7</v>
      </c>
      <c r="O180" s="4" t="s">
        <v>26</v>
      </c>
      <c r="P180" s="4" t="s">
        <v>36</v>
      </c>
    </row>
    <row r="181" spans="1:16" ht="15.75" customHeight="1" x14ac:dyDescent="0.25">
      <c r="A181" s="6" t="s">
        <v>37</v>
      </c>
      <c r="B181" s="4">
        <v>8</v>
      </c>
      <c r="C181" s="4">
        <v>32</v>
      </c>
      <c r="D181" s="4">
        <v>71</v>
      </c>
      <c r="E181" s="8">
        <f t="shared" si="137"/>
        <v>103</v>
      </c>
      <c r="F181" s="8">
        <f t="shared" si="138"/>
        <v>0.31067961165048541</v>
      </c>
      <c r="G181" s="8">
        <f t="shared" si="139"/>
        <v>0.68932038834951459</v>
      </c>
      <c r="H181" s="10">
        <f t="shared" si="136"/>
        <v>804687499.99999928</v>
      </c>
      <c r="I181" s="12">
        <f t="shared" si="143"/>
        <v>3.4271700901128428</v>
      </c>
      <c r="J181" s="12">
        <f t="shared" si="142"/>
        <v>0.92822221389169757</v>
      </c>
      <c r="L181" s="4" t="s">
        <v>33</v>
      </c>
      <c r="M181" s="4">
        <v>5</v>
      </c>
      <c r="N181" s="4">
        <v>7</v>
      </c>
      <c r="O181" s="4" t="s">
        <v>26</v>
      </c>
      <c r="P181" s="4" t="s">
        <v>38</v>
      </c>
    </row>
    <row r="182" spans="1:16" ht="15.75" customHeight="1" x14ac:dyDescent="0.25">
      <c r="A182" s="6" t="s">
        <v>39</v>
      </c>
      <c r="B182" s="7">
        <v>7</v>
      </c>
      <c r="C182" s="7">
        <v>7</v>
      </c>
      <c r="D182" s="7">
        <v>85</v>
      </c>
      <c r="E182" s="8">
        <f t="shared" si="137"/>
        <v>92</v>
      </c>
      <c r="F182" s="8">
        <f t="shared" si="138"/>
        <v>7.6086956521739135E-2</v>
      </c>
      <c r="G182" s="8">
        <f t="shared" si="139"/>
        <v>0.92391304347826086</v>
      </c>
      <c r="H182" s="10">
        <f t="shared" si="136"/>
        <v>143749999.99999988</v>
      </c>
      <c r="I182" s="12">
        <f t="shared" ref="I182:I184" si="144">LOG(H182/$H$9)/LOG(2)</f>
        <v>2.8510495762862753</v>
      </c>
      <c r="J182" s="12">
        <f t="shared" ref="J182:J184" si="145">(F182/$F$9)^(1/I182)</f>
        <v>1.1731211677872813</v>
      </c>
      <c r="L182" s="4" t="s">
        <v>40</v>
      </c>
      <c r="M182" s="4">
        <v>5</v>
      </c>
      <c r="N182" s="4">
        <v>7</v>
      </c>
      <c r="O182" s="4" t="s">
        <v>26</v>
      </c>
      <c r="P182" s="4" t="s">
        <v>41</v>
      </c>
    </row>
    <row r="183" spans="1:16" ht="15.75" customHeight="1" x14ac:dyDescent="0.25">
      <c r="A183" s="6" t="s">
        <v>42</v>
      </c>
      <c r="B183" s="7">
        <v>9</v>
      </c>
      <c r="C183" s="7">
        <v>6</v>
      </c>
      <c r="D183" s="7">
        <v>107</v>
      </c>
      <c r="E183" s="8">
        <f t="shared" si="137"/>
        <v>113</v>
      </c>
      <c r="F183" s="8">
        <f t="shared" si="138"/>
        <v>5.3097345132743362E-2</v>
      </c>
      <c r="G183" s="8">
        <f t="shared" si="139"/>
        <v>0.94690265486725667</v>
      </c>
      <c r="H183" s="10">
        <f t="shared" si="136"/>
        <v>4414062499.9999962</v>
      </c>
      <c r="I183" s="12">
        <f t="shared" si="144"/>
        <v>7.7915227724191745</v>
      </c>
      <c r="J183" s="12">
        <f t="shared" si="145"/>
        <v>1.0123285755551976</v>
      </c>
      <c r="L183" s="4" t="s">
        <v>40</v>
      </c>
      <c r="M183" s="4">
        <v>5</v>
      </c>
      <c r="N183" s="4">
        <v>7</v>
      </c>
      <c r="O183" s="4" t="s">
        <v>26</v>
      </c>
      <c r="P183" s="4" t="s">
        <v>43</v>
      </c>
    </row>
    <row r="184" spans="1:16" ht="15.75" customHeight="1" x14ac:dyDescent="0.25">
      <c r="A184" s="6" t="s">
        <v>44</v>
      </c>
      <c r="B184" s="4">
        <v>10</v>
      </c>
      <c r="C184" s="4">
        <v>9</v>
      </c>
      <c r="D184" s="4">
        <v>210</v>
      </c>
      <c r="E184" s="8">
        <f t="shared" si="137"/>
        <v>219</v>
      </c>
      <c r="F184" s="8">
        <f t="shared" si="138"/>
        <v>4.1095890410958902E-2</v>
      </c>
      <c r="G184" s="8">
        <f t="shared" si="139"/>
        <v>0.95890410958904104</v>
      </c>
      <c r="H184" s="10">
        <f t="shared" si="136"/>
        <v>42773437499.999954</v>
      </c>
      <c r="I184" s="12">
        <f t="shared" si="144"/>
        <v>11.068058964492522</v>
      </c>
      <c r="J184" s="12">
        <f t="shared" si="145"/>
        <v>0.98558138777509685</v>
      </c>
      <c r="L184" s="4" t="s">
        <v>40</v>
      </c>
      <c r="M184" s="4">
        <v>5</v>
      </c>
      <c r="N184" s="4">
        <v>7</v>
      </c>
      <c r="O184" s="4" t="s">
        <v>26</v>
      </c>
      <c r="P184" s="4" t="s">
        <v>45</v>
      </c>
    </row>
    <row r="185" spans="1:16" ht="15.75" customHeight="1" x14ac:dyDescent="0.25">
      <c r="A185" s="6" t="s">
        <v>46</v>
      </c>
      <c r="B185" s="7">
        <v>7</v>
      </c>
      <c r="C185" s="7">
        <v>34</v>
      </c>
      <c r="D185" s="7">
        <v>5</v>
      </c>
      <c r="E185" s="8">
        <f t="shared" si="137"/>
        <v>39</v>
      </c>
      <c r="F185" s="8">
        <f t="shared" si="138"/>
        <v>0.87179487179487181</v>
      </c>
      <c r="G185" s="8">
        <f t="shared" si="139"/>
        <v>0.12820512820512819</v>
      </c>
      <c r="H185" s="10">
        <f t="shared" si="136"/>
        <v>60937499.999999955</v>
      </c>
      <c r="I185" s="13">
        <f t="shared" ref="I185:I187" si="146">LOG(H185/$H$5)/LOG(2)</f>
        <v>0.40690322390995415</v>
      </c>
      <c r="J185" s="13">
        <f t="shared" ref="J185:J187" si="147">(F185/$F$5)^(1/I185)</f>
        <v>1.0407502112313425</v>
      </c>
      <c r="L185" s="4" t="s">
        <v>25</v>
      </c>
      <c r="M185" s="4">
        <v>5</v>
      </c>
      <c r="N185" s="4">
        <v>7</v>
      </c>
      <c r="O185" s="4" t="s">
        <v>47</v>
      </c>
      <c r="P185" s="4" t="s">
        <v>48</v>
      </c>
    </row>
    <row r="186" spans="1:16" ht="15.75" customHeight="1" x14ac:dyDescent="0.25">
      <c r="A186" s="6" t="s">
        <v>49</v>
      </c>
      <c r="B186" s="7">
        <v>7</v>
      </c>
      <c r="C186" s="7">
        <v>33</v>
      </c>
      <c r="D186" s="7">
        <v>14</v>
      </c>
      <c r="E186" s="8">
        <f t="shared" si="137"/>
        <v>47</v>
      </c>
      <c r="F186" s="8">
        <f t="shared" si="138"/>
        <v>0.7021276595744681</v>
      </c>
      <c r="G186" s="8">
        <f t="shared" si="139"/>
        <v>0.2978723404255319</v>
      </c>
      <c r="H186" s="10">
        <f t="shared" si="136"/>
        <v>73437499.99999994</v>
      </c>
      <c r="I186" s="13">
        <f t="shared" si="146"/>
        <v>0.67608985672534294</v>
      </c>
      <c r="J186" s="13">
        <f t="shared" si="147"/>
        <v>0.74371716612464456</v>
      </c>
      <c r="L186" s="4" t="s">
        <v>25</v>
      </c>
      <c r="M186" s="4">
        <v>5</v>
      </c>
      <c r="N186" s="4">
        <v>7</v>
      </c>
      <c r="O186" s="4" t="s">
        <v>47</v>
      </c>
      <c r="P186" s="4" t="s">
        <v>50</v>
      </c>
    </row>
    <row r="187" spans="1:16" ht="15.75" customHeight="1" x14ac:dyDescent="0.25">
      <c r="A187" s="6" t="s">
        <v>51</v>
      </c>
      <c r="B187" s="4">
        <v>9</v>
      </c>
      <c r="C187" s="4">
        <v>105</v>
      </c>
      <c r="D187" s="4">
        <v>20</v>
      </c>
      <c r="E187" s="8">
        <f t="shared" si="137"/>
        <v>125</v>
      </c>
      <c r="F187" s="8">
        <f t="shared" si="138"/>
        <v>0.84</v>
      </c>
      <c r="G187" s="8">
        <f t="shared" si="139"/>
        <v>0.16</v>
      </c>
      <c r="H187" s="10">
        <f t="shared" si="136"/>
        <v>4882812499.9999952</v>
      </c>
      <c r="I187" s="13">
        <f t="shared" si="146"/>
        <v>6.731141479484517</v>
      </c>
      <c r="J187" s="13">
        <f t="shared" si="147"/>
        <v>0.99689987179757278</v>
      </c>
      <c r="L187" s="4" t="s">
        <v>25</v>
      </c>
      <c r="M187" s="4">
        <v>5</v>
      </c>
      <c r="N187" s="4">
        <v>7</v>
      </c>
      <c r="O187" s="4" t="s">
        <v>47</v>
      </c>
      <c r="P187" s="4" t="s">
        <v>52</v>
      </c>
    </row>
    <row r="188" spans="1:16" ht="15.75" customHeight="1" x14ac:dyDescent="0.25">
      <c r="A188" s="6" t="s">
        <v>53</v>
      </c>
      <c r="B188" s="7">
        <v>7</v>
      </c>
      <c r="C188" s="7">
        <v>12</v>
      </c>
      <c r="D188" s="7">
        <v>43</v>
      </c>
      <c r="E188" s="8">
        <f t="shared" si="137"/>
        <v>55</v>
      </c>
      <c r="F188" s="8">
        <f t="shared" si="138"/>
        <v>0.21818181818181817</v>
      </c>
      <c r="G188" s="8">
        <f t="shared" si="139"/>
        <v>0.78181818181818186</v>
      </c>
      <c r="H188" s="10">
        <f t="shared" si="136"/>
        <v>85937499.99999994</v>
      </c>
      <c r="I188" s="12">
        <f t="shared" ref="I188:I190" si="148">LOG(H188/$H$7)/LOG(2)</f>
        <v>0.20010118156692216</v>
      </c>
      <c r="J188" s="12">
        <f t="shared" ref="J188:J190" si="149">(F188/$F$7)^(1/I188)</f>
        <v>4.7740411649880583E-2</v>
      </c>
      <c r="L188" s="4" t="s">
        <v>33</v>
      </c>
      <c r="M188" s="4">
        <v>5</v>
      </c>
      <c r="N188" s="4">
        <v>7</v>
      </c>
      <c r="O188" s="4" t="s">
        <v>47</v>
      </c>
      <c r="P188" s="4" t="s">
        <v>54</v>
      </c>
    </row>
    <row r="189" spans="1:16" ht="15.75" customHeight="1" x14ac:dyDescent="0.25">
      <c r="A189" s="6" t="s">
        <v>55</v>
      </c>
      <c r="B189" s="7">
        <v>8</v>
      </c>
      <c r="C189" s="7">
        <v>65</v>
      </c>
      <c r="D189" s="7">
        <v>200</v>
      </c>
      <c r="E189" s="8">
        <f t="shared" si="137"/>
        <v>265</v>
      </c>
      <c r="F189" s="8">
        <f t="shared" si="138"/>
        <v>0.24528301886792453</v>
      </c>
      <c r="G189" s="8">
        <f t="shared" si="139"/>
        <v>0.75471698113207553</v>
      </c>
      <c r="H189" s="10">
        <f t="shared" si="136"/>
        <v>2070312499.9999983</v>
      </c>
      <c r="I189" s="12">
        <f t="shared" si="148"/>
        <v>4.7905181123801865</v>
      </c>
      <c r="J189" s="12">
        <f t="shared" si="149"/>
        <v>0.90246678540085923</v>
      </c>
      <c r="L189" s="4" t="s">
        <v>33</v>
      </c>
      <c r="M189" s="4">
        <v>5</v>
      </c>
      <c r="N189" s="4">
        <v>7</v>
      </c>
      <c r="O189" s="4" t="s">
        <v>47</v>
      </c>
      <c r="P189" s="4" t="s">
        <v>56</v>
      </c>
    </row>
    <row r="190" spans="1:16" ht="15.75" customHeight="1" x14ac:dyDescent="0.25">
      <c r="A190" s="6" t="s">
        <v>57</v>
      </c>
      <c r="B190" s="4">
        <v>10</v>
      </c>
      <c r="C190" s="4">
        <v>61</v>
      </c>
      <c r="D190" s="4">
        <v>139</v>
      </c>
      <c r="E190" s="8">
        <f t="shared" si="137"/>
        <v>200</v>
      </c>
      <c r="F190" s="8">
        <f t="shared" si="138"/>
        <v>0.30499999999999999</v>
      </c>
      <c r="G190" s="8">
        <f t="shared" si="139"/>
        <v>0.69499999999999995</v>
      </c>
      <c r="H190" s="10">
        <f t="shared" si="136"/>
        <v>39062499999.999962</v>
      </c>
      <c r="I190" s="12">
        <f t="shared" si="148"/>
        <v>9.0283819424790739</v>
      </c>
      <c r="J190" s="12">
        <f t="shared" si="149"/>
        <v>0.97013722998061125</v>
      </c>
      <c r="L190" s="4" t="s">
        <v>33</v>
      </c>
      <c r="M190" s="4">
        <v>5</v>
      </c>
      <c r="N190" s="4">
        <v>7</v>
      </c>
      <c r="O190" s="4" t="s">
        <v>47</v>
      </c>
      <c r="P190" s="4" t="s">
        <v>58</v>
      </c>
    </row>
    <row r="191" spans="1:16" ht="15.75" customHeight="1" x14ac:dyDescent="0.25">
      <c r="A191" s="6" t="s">
        <v>59</v>
      </c>
      <c r="B191" s="7">
        <v>7</v>
      </c>
      <c r="C191" s="7">
        <v>4</v>
      </c>
      <c r="D191" s="7">
        <v>151</v>
      </c>
      <c r="E191" s="8">
        <f t="shared" si="137"/>
        <v>155</v>
      </c>
      <c r="F191" s="8">
        <f t="shared" si="138"/>
        <v>2.5806451612903226E-2</v>
      </c>
      <c r="G191" s="8">
        <f t="shared" si="139"/>
        <v>0.97419354838709682</v>
      </c>
      <c r="H191" s="10">
        <f t="shared" si="136"/>
        <v>242187499.99999982</v>
      </c>
      <c r="I191" s="12">
        <f t="shared" ref="I191:I193" si="150">LOG(H191/$H$9)/LOG(2)</f>
        <v>3.6036120255035002</v>
      </c>
      <c r="J191" s="12">
        <f t="shared" ref="J191:J193" si="151">(F191/$F$9)^(1/I191)</f>
        <v>0.84052944804690466</v>
      </c>
      <c r="L191" s="4" t="s">
        <v>40</v>
      </c>
      <c r="M191" s="4">
        <v>5</v>
      </c>
      <c r="N191" s="4">
        <v>7</v>
      </c>
      <c r="O191" s="4" t="s">
        <v>47</v>
      </c>
      <c r="P191" s="4" t="s">
        <v>60</v>
      </c>
    </row>
    <row r="192" spans="1:16" ht="15.75" customHeight="1" x14ac:dyDescent="0.25">
      <c r="A192" s="6" t="s">
        <v>61</v>
      </c>
      <c r="B192" s="7">
        <v>10</v>
      </c>
      <c r="C192" s="7">
        <v>6</v>
      </c>
      <c r="D192" s="7">
        <v>133</v>
      </c>
      <c r="E192" s="8">
        <f t="shared" si="137"/>
        <v>139</v>
      </c>
      <c r="F192" s="8">
        <f t="shared" si="138"/>
        <v>4.3165467625899283E-2</v>
      </c>
      <c r="G192" s="8">
        <f t="shared" si="139"/>
        <v>0.95683453237410077</v>
      </c>
      <c r="H192" s="10">
        <f t="shared" si="136"/>
        <v>27148437499.999969</v>
      </c>
      <c r="I192" s="12">
        <f t="shared" si="150"/>
        <v>10.412212977614857</v>
      </c>
      <c r="J192" s="12">
        <f t="shared" si="151"/>
        <v>0.98933762277200799</v>
      </c>
      <c r="L192" s="4" t="s">
        <v>40</v>
      </c>
      <c r="M192" s="4">
        <v>5</v>
      </c>
      <c r="N192" s="4">
        <v>7</v>
      </c>
      <c r="O192" s="4" t="s">
        <v>47</v>
      </c>
      <c r="P192" s="4" t="s">
        <v>62</v>
      </c>
    </row>
    <row r="193" spans="1:16" ht="15.75" customHeight="1" x14ac:dyDescent="0.25">
      <c r="A193" s="14" t="s">
        <v>63</v>
      </c>
      <c r="B193" s="4">
        <v>10</v>
      </c>
      <c r="C193" s="4">
        <v>14</v>
      </c>
      <c r="D193" s="4">
        <v>233</v>
      </c>
      <c r="E193" s="8">
        <f t="shared" si="137"/>
        <v>247</v>
      </c>
      <c r="F193" s="8">
        <f t="shared" si="138"/>
        <v>5.6680161943319839E-2</v>
      </c>
      <c r="G193" s="8">
        <f t="shared" si="139"/>
        <v>0.94331983805668018</v>
      </c>
      <c r="H193" s="10">
        <f t="shared" si="136"/>
        <v>48242187499.999947</v>
      </c>
      <c r="I193" s="12">
        <f t="shared" si="150"/>
        <v>11.241639136476026</v>
      </c>
      <c r="J193" s="12">
        <f t="shared" si="151"/>
        <v>1.0144039045448823</v>
      </c>
      <c r="L193" s="4" t="s">
        <v>40</v>
      </c>
      <c r="M193" s="4">
        <v>5</v>
      </c>
      <c r="N193" s="4">
        <v>7</v>
      </c>
      <c r="O193" s="4" t="s">
        <v>47</v>
      </c>
      <c r="P193" s="4" t="s">
        <v>64</v>
      </c>
    </row>
    <row r="194" spans="1:16" ht="15.75" customHeight="1" x14ac:dyDescent="0.25">
      <c r="A194" s="16"/>
      <c r="B194" s="16"/>
      <c r="C194" s="16"/>
      <c r="D194" s="16"/>
      <c r="H194" s="10">
        <f t="shared" si="136"/>
        <v>0</v>
      </c>
      <c r="I194" s="13"/>
      <c r="J194" s="13"/>
      <c r="M194" s="4">
        <v>5</v>
      </c>
    </row>
    <row r="195" spans="1:16" ht="15.75" customHeight="1" x14ac:dyDescent="0.25">
      <c r="A195" s="9" t="s">
        <v>65</v>
      </c>
      <c r="B195" s="7">
        <v>8</v>
      </c>
      <c r="C195" s="7">
        <v>15</v>
      </c>
      <c r="D195" s="7">
        <v>9</v>
      </c>
      <c r="E195" s="8">
        <f t="shared" ref="E195:E212" si="152">C195+D195</f>
        <v>24</v>
      </c>
      <c r="F195" s="8">
        <f t="shared" ref="F195:F212" si="153">C195/E195</f>
        <v>0.625</v>
      </c>
      <c r="G195" s="8">
        <f t="shared" ref="G195:G212" si="154">D195/E195</f>
        <v>0.375</v>
      </c>
      <c r="H195" s="10">
        <f t="shared" si="136"/>
        <v>187499999.99999985</v>
      </c>
      <c r="I195" s="12">
        <f t="shared" ref="I195:I197" si="155">LOG(H195/$H$12)/LOG(2)</f>
        <v>1.3670159844158998</v>
      </c>
      <c r="J195" s="12">
        <f t="shared" ref="J195:J197" si="156">(F195/$F$12)^(1/I195)</f>
        <v>0.7919102936016944</v>
      </c>
      <c r="L195" s="4" t="s">
        <v>25</v>
      </c>
      <c r="M195" s="4">
        <v>5</v>
      </c>
      <c r="N195" s="4">
        <v>6</v>
      </c>
      <c r="O195" s="4" t="s">
        <v>26</v>
      </c>
      <c r="P195" s="4" t="s">
        <v>66</v>
      </c>
    </row>
    <row r="196" spans="1:16" ht="15.75" customHeight="1" x14ac:dyDescent="0.25">
      <c r="A196" s="6" t="s">
        <v>67</v>
      </c>
      <c r="B196" s="7">
        <v>8</v>
      </c>
      <c r="C196" s="7">
        <v>84</v>
      </c>
      <c r="D196" s="7">
        <v>29</v>
      </c>
      <c r="E196" s="8">
        <f t="shared" si="152"/>
        <v>113</v>
      </c>
      <c r="F196" s="8">
        <f t="shared" si="153"/>
        <v>0.74336283185840712</v>
      </c>
      <c r="G196" s="8">
        <f t="shared" si="154"/>
        <v>0.25663716814159293</v>
      </c>
      <c r="H196" s="10">
        <f t="shared" si="136"/>
        <v>882812499.99999928</v>
      </c>
      <c r="I196" s="12">
        <f t="shared" si="155"/>
        <v>3.6022324461099315</v>
      </c>
      <c r="J196" s="12">
        <f t="shared" si="156"/>
        <v>0.96041271456976818</v>
      </c>
      <c r="L196" s="4" t="s">
        <v>25</v>
      </c>
      <c r="M196" s="4">
        <v>5</v>
      </c>
      <c r="N196" s="4">
        <v>6</v>
      </c>
      <c r="O196" s="4" t="s">
        <v>26</v>
      </c>
      <c r="P196" s="4" t="s">
        <v>68</v>
      </c>
    </row>
    <row r="197" spans="1:16" ht="15.75" customHeight="1" x14ac:dyDescent="0.25">
      <c r="A197" s="6" t="s">
        <v>69</v>
      </c>
      <c r="B197" s="4">
        <v>8</v>
      </c>
      <c r="C197" s="4">
        <v>51</v>
      </c>
      <c r="D197" s="4">
        <v>3</v>
      </c>
      <c r="E197" s="8">
        <f t="shared" si="152"/>
        <v>54</v>
      </c>
      <c r="F197" s="8">
        <f t="shared" si="153"/>
        <v>0.94444444444444442</v>
      </c>
      <c r="G197" s="8">
        <f t="shared" si="154"/>
        <v>5.5555555555555552E-2</v>
      </c>
      <c r="H197" s="10">
        <f t="shared" si="136"/>
        <v>421874999.99999964</v>
      </c>
      <c r="I197" s="12">
        <f t="shared" si="155"/>
        <v>2.5369409858582119</v>
      </c>
      <c r="J197" s="12">
        <f t="shared" si="156"/>
        <v>1.037710929681118</v>
      </c>
      <c r="L197" s="4" t="s">
        <v>25</v>
      </c>
      <c r="M197" s="4">
        <v>5</v>
      </c>
      <c r="N197" s="4">
        <v>6</v>
      </c>
      <c r="O197" s="4" t="s">
        <v>26</v>
      </c>
      <c r="P197" s="4" t="s">
        <v>70</v>
      </c>
    </row>
    <row r="198" spans="1:16" ht="15.75" customHeight="1" x14ac:dyDescent="0.25">
      <c r="A198" s="6" t="s">
        <v>71</v>
      </c>
      <c r="B198" s="7">
        <v>10</v>
      </c>
      <c r="C198" s="7">
        <v>53</v>
      </c>
      <c r="D198" s="7">
        <v>116</v>
      </c>
      <c r="E198" s="8">
        <f t="shared" si="152"/>
        <v>169</v>
      </c>
      <c r="F198" s="8">
        <f t="shared" si="153"/>
        <v>0.31360946745562129</v>
      </c>
      <c r="G198" s="8">
        <f t="shared" si="154"/>
        <v>0.68639053254437865</v>
      </c>
      <c r="H198" s="10">
        <f t="shared" si="136"/>
        <v>33007812499.999966</v>
      </c>
      <c r="I198" s="12">
        <f t="shared" ref="I198:I200" si="157">LOG(H198/$H$14)/LOG(2)</f>
        <v>8.5186668143893218</v>
      </c>
      <c r="J198" s="12">
        <f t="shared" ref="J198:J200" si="158">(F198/$F$14)^(1/I198)</f>
        <v>0.97014909399958771</v>
      </c>
      <c r="L198" s="4" t="s">
        <v>33</v>
      </c>
      <c r="M198" s="4">
        <v>5</v>
      </c>
      <c r="N198" s="4">
        <v>6</v>
      </c>
      <c r="O198" s="4" t="s">
        <v>26</v>
      </c>
      <c r="P198" s="4" t="s">
        <v>72</v>
      </c>
    </row>
    <row r="199" spans="1:16" ht="15.75" customHeight="1" x14ac:dyDescent="0.25">
      <c r="A199" s="6" t="s">
        <v>73</v>
      </c>
      <c r="B199" s="7">
        <v>7</v>
      </c>
      <c r="C199" s="7">
        <v>42</v>
      </c>
      <c r="D199" s="7">
        <v>96</v>
      </c>
      <c r="E199" s="8">
        <f t="shared" si="152"/>
        <v>138</v>
      </c>
      <c r="F199" s="8">
        <f t="shared" si="153"/>
        <v>0.30434782608695654</v>
      </c>
      <c r="G199" s="8">
        <f t="shared" si="154"/>
        <v>0.69565217391304346</v>
      </c>
      <c r="H199" s="10">
        <f t="shared" si="136"/>
        <v>215624999.99999985</v>
      </c>
      <c r="I199" s="12">
        <f t="shared" si="157"/>
        <v>1.2605275502232189</v>
      </c>
      <c r="J199" s="12">
        <f t="shared" si="158"/>
        <v>0.79565730431704096</v>
      </c>
      <c r="L199" s="4" t="s">
        <v>33</v>
      </c>
      <c r="M199" s="4">
        <v>5</v>
      </c>
      <c r="N199" s="4">
        <v>6</v>
      </c>
      <c r="O199" s="4" t="s">
        <v>26</v>
      </c>
      <c r="P199" s="4" t="s">
        <v>74</v>
      </c>
    </row>
    <row r="200" spans="1:16" ht="15.75" customHeight="1" x14ac:dyDescent="0.25">
      <c r="A200" s="6" t="s">
        <v>75</v>
      </c>
      <c r="B200" s="4">
        <v>7</v>
      </c>
      <c r="C200" s="4">
        <v>34</v>
      </c>
      <c r="D200" s="4">
        <v>3</v>
      </c>
      <c r="E200" s="8">
        <f t="shared" si="152"/>
        <v>37</v>
      </c>
      <c r="F200" s="8">
        <f t="shared" si="153"/>
        <v>0.91891891891891897</v>
      </c>
      <c r="G200" s="8">
        <f t="shared" si="154"/>
        <v>8.1081081081081086E-2</v>
      </c>
      <c r="H200" s="10">
        <f t="shared" si="136"/>
        <v>57812499.999999955</v>
      </c>
      <c r="I200" s="12">
        <f t="shared" si="157"/>
        <v>-0.63854354092600063</v>
      </c>
      <c r="J200" s="12">
        <f t="shared" si="158"/>
        <v>0.27823282963408963</v>
      </c>
      <c r="L200" s="4" t="s">
        <v>33</v>
      </c>
      <c r="M200" s="4">
        <v>5</v>
      </c>
      <c r="N200" s="4">
        <v>6</v>
      </c>
      <c r="O200" s="4" t="s">
        <v>26</v>
      </c>
      <c r="P200" s="4" t="s">
        <v>76</v>
      </c>
    </row>
    <row r="201" spans="1:16" ht="15.75" customHeight="1" x14ac:dyDescent="0.25">
      <c r="A201" s="6" t="s">
        <v>77</v>
      </c>
      <c r="B201" s="7">
        <v>10</v>
      </c>
      <c r="C201" s="7">
        <v>17</v>
      </c>
      <c r="D201" s="7">
        <v>303</v>
      </c>
      <c r="E201" s="8">
        <f t="shared" si="152"/>
        <v>320</v>
      </c>
      <c r="F201" s="8">
        <f t="shared" si="153"/>
        <v>5.3124999999999999E-2</v>
      </c>
      <c r="G201" s="8">
        <f t="shared" si="154"/>
        <v>0.94687500000000002</v>
      </c>
      <c r="H201" s="10">
        <f t="shared" si="136"/>
        <v>62499999999.999931</v>
      </c>
      <c r="I201" s="12">
        <f t="shared" ref="I201:I203" si="159">LOG(H201/$H$16)/LOG(2)</f>
        <v>9.5352931329767294</v>
      </c>
      <c r="J201" s="12">
        <f t="shared" ref="J201:J203" si="160">(F201/$F$16)^(1/I201)</f>
        <v>1.0108169379811913</v>
      </c>
      <c r="L201" s="4" t="s">
        <v>40</v>
      </c>
      <c r="M201" s="4">
        <v>5</v>
      </c>
      <c r="N201" s="4">
        <v>6</v>
      </c>
      <c r="O201" s="4" t="s">
        <v>26</v>
      </c>
      <c r="P201" s="4" t="s">
        <v>78</v>
      </c>
    </row>
    <row r="202" spans="1:16" ht="15.75" customHeight="1" x14ac:dyDescent="0.25">
      <c r="A202" s="6" t="s">
        <v>79</v>
      </c>
      <c r="B202" s="7">
        <v>11</v>
      </c>
      <c r="C202" s="7">
        <v>1</v>
      </c>
      <c r="D202" s="7">
        <v>207</v>
      </c>
      <c r="E202" s="8">
        <f t="shared" si="152"/>
        <v>208</v>
      </c>
      <c r="F202" s="8">
        <f t="shared" si="153"/>
        <v>4.807692307692308E-3</v>
      </c>
      <c r="G202" s="8">
        <f t="shared" si="154"/>
        <v>0.99519230769230771</v>
      </c>
      <c r="H202" s="10">
        <f t="shared" si="136"/>
        <v>203124999999.99976</v>
      </c>
      <c r="I202" s="12">
        <f t="shared" si="159"/>
        <v>11.235732851117822</v>
      </c>
      <c r="J202" s="12">
        <f t="shared" si="160"/>
        <v>0.81489993613540568</v>
      </c>
      <c r="L202" s="4" t="s">
        <v>40</v>
      </c>
      <c r="M202" s="4">
        <v>5</v>
      </c>
      <c r="N202" s="4">
        <v>6</v>
      </c>
      <c r="O202" s="4" t="s">
        <v>26</v>
      </c>
      <c r="P202" s="4" t="s">
        <v>80</v>
      </c>
    </row>
    <row r="203" spans="1:16" ht="15.75" customHeight="1" x14ac:dyDescent="0.25">
      <c r="A203" s="6" t="s">
        <v>81</v>
      </c>
      <c r="B203" s="4">
        <v>8</v>
      </c>
      <c r="C203" s="4">
        <v>13</v>
      </c>
      <c r="D203" s="4">
        <v>13</v>
      </c>
      <c r="E203" s="8">
        <f t="shared" si="152"/>
        <v>26</v>
      </c>
      <c r="F203" s="8">
        <f t="shared" si="153"/>
        <v>0.5</v>
      </c>
      <c r="G203" s="8">
        <f t="shared" si="154"/>
        <v>0.5</v>
      </c>
      <c r="H203" s="10">
        <f t="shared" si="136"/>
        <v>203124999.99999982</v>
      </c>
      <c r="I203" s="12">
        <f t="shared" si="159"/>
        <v>1.2699485664557351</v>
      </c>
      <c r="J203" s="12">
        <f t="shared" si="160"/>
        <v>6.3355496424855806</v>
      </c>
      <c r="L203" s="4" t="s">
        <v>40</v>
      </c>
      <c r="M203" s="4">
        <v>5</v>
      </c>
      <c r="N203" s="4">
        <v>6</v>
      </c>
      <c r="O203" s="4" t="s">
        <v>26</v>
      </c>
      <c r="P203" s="4" t="s">
        <v>82</v>
      </c>
    </row>
    <row r="204" spans="1:16" ht="15.75" customHeight="1" x14ac:dyDescent="0.25">
      <c r="A204" s="6" t="s">
        <v>83</v>
      </c>
      <c r="B204" s="7">
        <v>7</v>
      </c>
      <c r="C204" s="7">
        <v>65</v>
      </c>
      <c r="D204" s="7">
        <v>18</v>
      </c>
      <c r="E204" s="8">
        <f t="shared" si="152"/>
        <v>83</v>
      </c>
      <c r="F204" s="8">
        <f t="shared" si="153"/>
        <v>0.7831325301204819</v>
      </c>
      <c r="G204" s="8">
        <f t="shared" si="154"/>
        <v>0.21686746987951808</v>
      </c>
      <c r="H204" s="10">
        <f t="shared" si="136"/>
        <v>129687499.99999991</v>
      </c>
      <c r="I204" s="13">
        <f t="shared" ref="I204:I206" si="161">LOG(H204/$H$5)/LOG(2)</f>
        <v>1.4965404363946304</v>
      </c>
      <c r="J204" s="13">
        <f t="shared" ref="J204:J206" si="162">(F204/$F$12)^(1/I204)</f>
        <v>0.93950688239340596</v>
      </c>
      <c r="L204" s="4" t="s">
        <v>25</v>
      </c>
      <c r="M204" s="4">
        <v>5</v>
      </c>
      <c r="N204" s="4">
        <v>6</v>
      </c>
      <c r="O204" s="4" t="s">
        <v>47</v>
      </c>
      <c r="P204" s="4" t="s">
        <v>84</v>
      </c>
    </row>
    <row r="205" spans="1:16" ht="15.75" customHeight="1" x14ac:dyDescent="0.25">
      <c r="A205" s="6" t="s">
        <v>85</v>
      </c>
      <c r="B205" s="7">
        <v>7</v>
      </c>
      <c r="C205" s="7">
        <v>51</v>
      </c>
      <c r="D205" s="7">
        <v>14</v>
      </c>
      <c r="E205" s="8">
        <f t="shared" si="152"/>
        <v>65</v>
      </c>
      <c r="F205" s="8">
        <f t="shared" si="153"/>
        <v>0.7846153846153846</v>
      </c>
      <c r="G205" s="8">
        <f t="shared" si="154"/>
        <v>0.2153846153846154</v>
      </c>
      <c r="H205" s="10">
        <f t="shared" si="136"/>
        <v>101562499.99999993</v>
      </c>
      <c r="I205" s="13">
        <f t="shared" si="161"/>
        <v>1.14386881807616</v>
      </c>
      <c r="J205" s="13">
        <f t="shared" si="162"/>
        <v>0.92312997011954334</v>
      </c>
      <c r="L205" s="4" t="s">
        <v>25</v>
      </c>
      <c r="M205" s="4">
        <v>5</v>
      </c>
      <c r="N205" s="4">
        <v>6</v>
      </c>
      <c r="O205" s="4" t="s">
        <v>47</v>
      </c>
      <c r="P205" s="4" t="s">
        <v>86</v>
      </c>
    </row>
    <row r="206" spans="1:16" ht="15.75" customHeight="1" x14ac:dyDescent="0.25">
      <c r="A206" s="6" t="s">
        <v>87</v>
      </c>
      <c r="B206" s="4">
        <v>7</v>
      </c>
      <c r="C206" s="4">
        <v>69</v>
      </c>
      <c r="D206" s="4">
        <v>0</v>
      </c>
      <c r="E206" s="8">
        <f t="shared" si="152"/>
        <v>69</v>
      </c>
      <c r="F206" s="8">
        <f t="shared" si="153"/>
        <v>1</v>
      </c>
      <c r="G206" s="8">
        <f t="shared" si="154"/>
        <v>0</v>
      </c>
      <c r="H206" s="10">
        <f t="shared" si="136"/>
        <v>107812499.99999993</v>
      </c>
      <c r="I206" s="13">
        <f t="shared" si="161"/>
        <v>1.2300254618258748</v>
      </c>
      <c r="J206" s="13">
        <f t="shared" si="162"/>
        <v>1.1306783853362574</v>
      </c>
      <c r="L206" s="4" t="s">
        <v>25</v>
      </c>
      <c r="M206" s="4">
        <v>5</v>
      </c>
      <c r="N206" s="4">
        <v>6</v>
      </c>
      <c r="O206" s="4" t="s">
        <v>47</v>
      </c>
      <c r="P206" s="4" t="s">
        <v>88</v>
      </c>
    </row>
    <row r="207" spans="1:16" ht="15.75" customHeight="1" x14ac:dyDescent="0.25">
      <c r="A207" s="6" t="s">
        <v>89</v>
      </c>
      <c r="B207" s="7">
        <v>7</v>
      </c>
      <c r="C207" s="7">
        <v>16</v>
      </c>
      <c r="D207" s="7">
        <v>58</v>
      </c>
      <c r="E207" s="8">
        <f t="shared" si="152"/>
        <v>74</v>
      </c>
      <c r="F207" s="8">
        <f t="shared" si="153"/>
        <v>0.21621621621621623</v>
      </c>
      <c r="G207" s="8">
        <f t="shared" si="154"/>
        <v>0.78378378378378377</v>
      </c>
      <c r="H207" s="10">
        <f t="shared" si="136"/>
        <v>115624999.99999991</v>
      </c>
      <c r="I207" s="12">
        <f t="shared" ref="I207:I209" si="163">LOG(H207/$H$14)/LOG(2)</f>
        <v>0.36145645907399937</v>
      </c>
      <c r="J207" s="12">
        <f t="shared" ref="J207:J209" si="164">(F207/$F$14)^(1/I207)</f>
        <v>0.17498807383280074</v>
      </c>
      <c r="L207" s="4" t="s">
        <v>33</v>
      </c>
      <c r="M207" s="4">
        <v>5</v>
      </c>
      <c r="N207" s="4">
        <v>6</v>
      </c>
      <c r="O207" s="4" t="s">
        <v>47</v>
      </c>
      <c r="P207" s="4" t="s">
        <v>90</v>
      </c>
    </row>
    <row r="208" spans="1:16" ht="15.75" customHeight="1" x14ac:dyDescent="0.25">
      <c r="A208" s="6" t="s">
        <v>91</v>
      </c>
      <c r="B208" s="7">
        <v>7</v>
      </c>
      <c r="C208" s="7">
        <v>63</v>
      </c>
      <c r="D208" s="7">
        <v>140</v>
      </c>
      <c r="E208" s="8">
        <f t="shared" si="152"/>
        <v>203</v>
      </c>
      <c r="F208" s="8">
        <f t="shared" si="153"/>
        <v>0.31034482758620691</v>
      </c>
      <c r="G208" s="8">
        <f t="shared" si="154"/>
        <v>0.68965517241379315</v>
      </c>
      <c r="H208" s="10">
        <f t="shared" si="136"/>
        <v>317187499.99999976</v>
      </c>
      <c r="I208" s="12">
        <f t="shared" si="163"/>
        <v>1.8173390106302256</v>
      </c>
      <c r="J208" s="12">
        <f t="shared" si="164"/>
        <v>0.86259207347328737</v>
      </c>
      <c r="L208" s="4" t="s">
        <v>33</v>
      </c>
      <c r="M208" s="4">
        <v>5</v>
      </c>
      <c r="N208" s="4">
        <v>6</v>
      </c>
      <c r="O208" s="4" t="s">
        <v>47</v>
      </c>
      <c r="P208" s="4" t="s">
        <v>92</v>
      </c>
    </row>
    <row r="209" spans="1:16" ht="15.75" customHeight="1" x14ac:dyDescent="0.25">
      <c r="A209" s="6" t="s">
        <v>93</v>
      </c>
      <c r="B209" s="4">
        <v>9</v>
      </c>
      <c r="C209" s="4">
        <v>38</v>
      </c>
      <c r="D209" s="7">
        <v>2</v>
      </c>
      <c r="E209" s="8">
        <f t="shared" si="152"/>
        <v>40</v>
      </c>
      <c r="F209" s="8">
        <f t="shared" si="153"/>
        <v>0.95</v>
      </c>
      <c r="G209" s="8">
        <f t="shared" si="154"/>
        <v>0.05</v>
      </c>
      <c r="H209" s="10">
        <f t="shared" si="136"/>
        <v>1562499999.9999986</v>
      </c>
      <c r="I209" s="12">
        <f t="shared" si="163"/>
        <v>4.1177873781071366</v>
      </c>
      <c r="J209" s="12">
        <f t="shared" si="164"/>
        <v>1.2293163355701207</v>
      </c>
      <c r="L209" s="4" t="s">
        <v>33</v>
      </c>
      <c r="M209" s="4">
        <v>5</v>
      </c>
      <c r="N209" s="4">
        <v>6</v>
      </c>
      <c r="O209" s="4" t="s">
        <v>47</v>
      </c>
      <c r="P209" s="4" t="s">
        <v>94</v>
      </c>
    </row>
    <row r="210" spans="1:16" ht="15.75" customHeight="1" x14ac:dyDescent="0.25">
      <c r="A210" s="6" t="s">
        <v>95</v>
      </c>
      <c r="B210" s="7">
        <v>8</v>
      </c>
      <c r="C210" s="7">
        <v>4</v>
      </c>
      <c r="D210" s="7">
        <v>140</v>
      </c>
      <c r="E210" s="8">
        <f t="shared" si="152"/>
        <v>144</v>
      </c>
      <c r="F210" s="8">
        <f t="shared" si="153"/>
        <v>2.7777777777777776E-2</v>
      </c>
      <c r="G210" s="8">
        <f t="shared" si="154"/>
        <v>0.97222222222222221</v>
      </c>
      <c r="H210" s="10">
        <f t="shared" si="136"/>
        <v>1124999999.999999</v>
      </c>
      <c r="I210" s="12">
        <f t="shared" ref="I210:I212" si="165">LOG(H210/$H$16)/LOG(2)</f>
        <v>3.739433849756955</v>
      </c>
      <c r="J210" s="12">
        <f t="shared" ref="J210:J212" si="166">(F210/$F$16)^(1/I210)</f>
        <v>0.8641888727324879</v>
      </c>
      <c r="L210" s="4" t="s">
        <v>40</v>
      </c>
      <c r="M210" s="4">
        <v>5</v>
      </c>
      <c r="N210" s="4">
        <v>6</v>
      </c>
      <c r="O210" s="4" t="s">
        <v>47</v>
      </c>
      <c r="P210" s="4" t="s">
        <v>96</v>
      </c>
    </row>
    <row r="211" spans="1:16" ht="15.75" customHeight="1" x14ac:dyDescent="0.25">
      <c r="A211" s="6" t="s">
        <v>97</v>
      </c>
      <c r="B211" s="7">
        <v>7</v>
      </c>
      <c r="C211" s="7">
        <v>13</v>
      </c>
      <c r="D211" s="7">
        <v>223</v>
      </c>
      <c r="E211" s="8">
        <f t="shared" si="152"/>
        <v>236</v>
      </c>
      <c r="F211" s="8">
        <f t="shared" si="153"/>
        <v>5.5084745762711863E-2</v>
      </c>
      <c r="G211" s="8">
        <f t="shared" si="154"/>
        <v>0.94491525423728817</v>
      </c>
      <c r="H211" s="10">
        <f t="shared" si="136"/>
        <v>368749999.9999997</v>
      </c>
      <c r="I211" s="12">
        <f t="shared" si="165"/>
        <v>2.1302238027891218</v>
      </c>
      <c r="J211" s="12">
        <f t="shared" si="166"/>
        <v>1.0673341135445666</v>
      </c>
      <c r="L211" s="4" t="s">
        <v>40</v>
      </c>
      <c r="M211" s="4">
        <v>5</v>
      </c>
      <c r="N211" s="4">
        <v>6</v>
      </c>
      <c r="O211" s="4" t="s">
        <v>47</v>
      </c>
      <c r="P211" s="4" t="s">
        <v>98</v>
      </c>
    </row>
    <row r="212" spans="1:16" ht="15.75" customHeight="1" x14ac:dyDescent="0.25">
      <c r="A212" s="6" t="s">
        <v>99</v>
      </c>
      <c r="B212" s="4">
        <v>7</v>
      </c>
      <c r="C212" s="4">
        <v>4</v>
      </c>
      <c r="D212" s="4">
        <v>6</v>
      </c>
      <c r="E212" s="8">
        <f t="shared" si="152"/>
        <v>10</v>
      </c>
      <c r="F212" s="8">
        <f t="shared" si="153"/>
        <v>0.4</v>
      </c>
      <c r="G212" s="8">
        <f t="shared" si="154"/>
        <v>0.6</v>
      </c>
      <c r="H212" s="10">
        <f t="shared" si="136"/>
        <v>15624999.999999989</v>
      </c>
      <c r="I212" s="12">
        <f t="shared" si="165"/>
        <v>-2.4304911516853567</v>
      </c>
      <c r="J212" s="12">
        <f t="shared" si="166"/>
        <v>0.4177675668665003</v>
      </c>
      <c r="L212" s="4" t="s">
        <v>40</v>
      </c>
      <c r="M212" s="4">
        <v>5</v>
      </c>
      <c r="N212" s="4">
        <v>6</v>
      </c>
      <c r="O212" s="4" t="s">
        <v>47</v>
      </c>
      <c r="P212" s="4" t="s">
        <v>100</v>
      </c>
    </row>
    <row r="213" spans="1:16" ht="15.75" customHeight="1" x14ac:dyDescent="0.25"/>
    <row r="214" spans="1:16" ht="15.75" customHeight="1" x14ac:dyDescent="0.25"/>
    <row r="215" spans="1:16" ht="15.75" customHeight="1" x14ac:dyDescent="0.25"/>
    <row r="216" spans="1:16" ht="15.75" customHeight="1" x14ac:dyDescent="0.25"/>
    <row r="217" spans="1:16" ht="15.75" customHeight="1" x14ac:dyDescent="0.25"/>
    <row r="218" spans="1:16" ht="15.75" customHeight="1" x14ac:dyDescent="0.25"/>
    <row r="219" spans="1:16" ht="15.75" customHeight="1" x14ac:dyDescent="0.25"/>
    <row r="220" spans="1:16" ht="15.75" customHeight="1" x14ac:dyDescent="0.25"/>
    <row r="221" spans="1:16" ht="15.75" customHeight="1" x14ac:dyDescent="0.25"/>
    <row r="222" spans="1:16" ht="15.75" customHeight="1" x14ac:dyDescent="0.25"/>
    <row r="223" spans="1:16" ht="15.75" customHeight="1" x14ac:dyDescent="0.25"/>
    <row r="224" spans="1:1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7"/>
  <sheetViews>
    <sheetView tabSelected="1" workbookViewId="0">
      <selection activeCell="P15" sqref="P15"/>
    </sheetView>
  </sheetViews>
  <sheetFormatPr defaultColWidth="14.42578125" defaultRowHeight="15" customHeight="1" x14ac:dyDescent="0.25"/>
  <cols>
    <col min="12" max="12" width="16.28515625" customWidth="1"/>
  </cols>
  <sheetData>
    <row r="1" spans="1:16" ht="15.75" thickBot="1" x14ac:dyDescent="0.3">
      <c r="A1" s="18" t="s">
        <v>15</v>
      </c>
      <c r="B1" s="18" t="s">
        <v>105</v>
      </c>
      <c r="C1" s="18" t="s">
        <v>106</v>
      </c>
      <c r="D1" s="18" t="s">
        <v>14</v>
      </c>
      <c r="E1" s="18" t="s">
        <v>107</v>
      </c>
      <c r="F1" s="19" t="s">
        <v>108</v>
      </c>
      <c r="G1" s="19" t="s">
        <v>109</v>
      </c>
      <c r="H1" s="19" t="s">
        <v>110</v>
      </c>
      <c r="I1" s="20" t="s">
        <v>4</v>
      </c>
      <c r="J1" s="19" t="s">
        <v>111</v>
      </c>
      <c r="K1" s="19" t="s">
        <v>112</v>
      </c>
      <c r="L1" s="29"/>
      <c r="M1" s="29"/>
      <c r="N1" s="29"/>
      <c r="O1" s="29"/>
      <c r="P1" s="29"/>
    </row>
    <row r="2" spans="1:16" ht="15.75" thickBot="1" x14ac:dyDescent="0.3">
      <c r="A2" s="28" t="s">
        <v>29</v>
      </c>
      <c r="B2" s="21" t="s">
        <v>25</v>
      </c>
      <c r="C2" s="21">
        <v>7</v>
      </c>
      <c r="D2" s="21" t="s">
        <v>26</v>
      </c>
      <c r="E2" s="21">
        <v>0</v>
      </c>
      <c r="F2">
        <v>6</v>
      </c>
      <c r="G2" s="7">
        <v>205</v>
      </c>
      <c r="H2" s="7">
        <v>34</v>
      </c>
      <c r="I2">
        <f>G2+H2</f>
        <v>239</v>
      </c>
      <c r="J2">
        <f>G2/I2</f>
        <v>0.85774058577405854</v>
      </c>
      <c r="K2">
        <f>H2/I2</f>
        <v>0.14225941422594143</v>
      </c>
      <c r="L2" s="29"/>
      <c r="M2" s="29"/>
      <c r="N2" s="29"/>
      <c r="O2" s="29"/>
      <c r="P2" s="29"/>
    </row>
    <row r="3" spans="1:16" ht="15.75" thickBot="1" x14ac:dyDescent="0.3">
      <c r="A3" s="28" t="s">
        <v>31</v>
      </c>
      <c r="B3" s="21" t="s">
        <v>25</v>
      </c>
      <c r="C3" s="21">
        <v>7</v>
      </c>
      <c r="D3" s="21" t="s">
        <v>26</v>
      </c>
      <c r="E3" s="21">
        <v>0</v>
      </c>
      <c r="F3">
        <v>6</v>
      </c>
      <c r="G3" s="7">
        <v>205</v>
      </c>
      <c r="H3" s="7">
        <v>34</v>
      </c>
      <c r="I3">
        <f t="shared" ref="I3:I37" si="0">G3+H3</f>
        <v>239</v>
      </c>
      <c r="J3">
        <f t="shared" ref="J3:J37" si="1">G3/I3</f>
        <v>0.85774058577405854</v>
      </c>
      <c r="K3">
        <f t="shared" ref="K3:K37" si="2">H3/I3</f>
        <v>0.14225941422594143</v>
      </c>
    </row>
    <row r="4" spans="1:16" ht="15.75" thickBot="1" x14ac:dyDescent="0.3">
      <c r="A4" s="28" t="s">
        <v>114</v>
      </c>
      <c r="B4" s="21" t="s">
        <v>25</v>
      </c>
      <c r="C4" s="21">
        <v>7</v>
      </c>
      <c r="D4" s="21" t="s">
        <v>26</v>
      </c>
      <c r="E4" s="21">
        <v>0</v>
      </c>
      <c r="F4">
        <v>6</v>
      </c>
      <c r="G4" s="7">
        <v>205</v>
      </c>
      <c r="H4" s="7">
        <v>34</v>
      </c>
      <c r="I4">
        <f t="shared" si="0"/>
        <v>239</v>
      </c>
      <c r="J4">
        <f t="shared" si="1"/>
        <v>0.85774058577405854</v>
      </c>
      <c r="K4">
        <f t="shared" si="2"/>
        <v>0.14225941422594143</v>
      </c>
    </row>
    <row r="5" spans="1:16" ht="15.75" thickBot="1" x14ac:dyDescent="0.3">
      <c r="A5" s="28" t="s">
        <v>36</v>
      </c>
      <c r="B5" s="21" t="s">
        <v>33</v>
      </c>
      <c r="C5" s="21">
        <v>7</v>
      </c>
      <c r="D5" s="21" t="s">
        <v>26</v>
      </c>
      <c r="E5" s="21">
        <v>0</v>
      </c>
      <c r="F5">
        <v>6</v>
      </c>
      <c r="G5" s="7">
        <v>156</v>
      </c>
      <c r="H5" s="7">
        <v>233</v>
      </c>
      <c r="I5">
        <f t="shared" si="0"/>
        <v>389</v>
      </c>
      <c r="J5">
        <f t="shared" si="1"/>
        <v>0.40102827763496146</v>
      </c>
      <c r="K5">
        <f t="shared" si="2"/>
        <v>0.59897172236503859</v>
      </c>
    </row>
    <row r="6" spans="1:16" ht="15.75" thickBot="1" x14ac:dyDescent="0.3">
      <c r="A6" s="28" t="s">
        <v>38</v>
      </c>
      <c r="B6" s="21" t="s">
        <v>33</v>
      </c>
      <c r="C6" s="21">
        <v>7</v>
      </c>
      <c r="D6" s="21" t="s">
        <v>26</v>
      </c>
      <c r="E6" s="21">
        <v>0</v>
      </c>
      <c r="F6">
        <v>6</v>
      </c>
      <c r="G6" s="7">
        <v>156</v>
      </c>
      <c r="H6" s="7">
        <v>233</v>
      </c>
      <c r="I6">
        <f t="shared" si="0"/>
        <v>389</v>
      </c>
      <c r="J6">
        <f t="shared" si="1"/>
        <v>0.40102827763496146</v>
      </c>
      <c r="K6">
        <f t="shared" si="2"/>
        <v>0.59897172236503859</v>
      </c>
    </row>
    <row r="7" spans="1:16" ht="15.75" thickBot="1" x14ac:dyDescent="0.3">
      <c r="A7" s="28" t="s">
        <v>115</v>
      </c>
      <c r="B7" s="21" t="s">
        <v>33</v>
      </c>
      <c r="C7" s="21">
        <v>7</v>
      </c>
      <c r="D7" s="21" t="s">
        <v>26</v>
      </c>
      <c r="E7" s="21">
        <v>0</v>
      </c>
      <c r="F7">
        <v>6</v>
      </c>
      <c r="G7" s="7">
        <v>156</v>
      </c>
      <c r="H7" s="7">
        <v>233</v>
      </c>
      <c r="I7">
        <f t="shared" si="0"/>
        <v>389</v>
      </c>
      <c r="J7">
        <f t="shared" si="1"/>
        <v>0.40102827763496146</v>
      </c>
      <c r="K7">
        <f t="shared" si="2"/>
        <v>0.59897172236503859</v>
      </c>
    </row>
    <row r="8" spans="1:16" ht="15.75" thickBot="1" x14ac:dyDescent="0.3">
      <c r="A8" s="28" t="s">
        <v>43</v>
      </c>
      <c r="B8" s="21" t="s">
        <v>40</v>
      </c>
      <c r="C8" s="21">
        <v>7</v>
      </c>
      <c r="D8" s="21" t="s">
        <v>26</v>
      </c>
      <c r="E8" s="21">
        <v>0</v>
      </c>
      <c r="F8">
        <v>5</v>
      </c>
      <c r="G8" s="7">
        <v>25</v>
      </c>
      <c r="H8" s="7">
        <v>493</v>
      </c>
      <c r="I8">
        <f t="shared" si="0"/>
        <v>518</v>
      </c>
      <c r="J8">
        <f t="shared" si="1"/>
        <v>4.8262548262548263E-2</v>
      </c>
      <c r="K8">
        <f t="shared" si="2"/>
        <v>0.95173745173745172</v>
      </c>
    </row>
    <row r="9" spans="1:16" ht="15.75" thickBot="1" x14ac:dyDescent="0.3">
      <c r="A9" s="28" t="s">
        <v>45</v>
      </c>
      <c r="B9" s="21" t="s">
        <v>40</v>
      </c>
      <c r="C9" s="21">
        <v>7</v>
      </c>
      <c r="D9" s="21" t="s">
        <v>26</v>
      </c>
      <c r="E9" s="21">
        <v>0</v>
      </c>
      <c r="F9">
        <v>5</v>
      </c>
      <c r="G9" s="7">
        <v>25</v>
      </c>
      <c r="H9" s="7">
        <v>493</v>
      </c>
      <c r="I9">
        <f t="shared" si="0"/>
        <v>518</v>
      </c>
      <c r="J9">
        <f t="shared" si="1"/>
        <v>4.8262548262548263E-2</v>
      </c>
      <c r="K9">
        <f t="shared" si="2"/>
        <v>0.95173745173745172</v>
      </c>
    </row>
    <row r="10" spans="1:16" ht="15.75" thickBot="1" x14ac:dyDescent="0.3">
      <c r="A10" s="28" t="s">
        <v>116</v>
      </c>
      <c r="B10" s="21" t="s">
        <v>40</v>
      </c>
      <c r="C10" s="21">
        <v>7</v>
      </c>
      <c r="D10" s="21" t="s">
        <v>26</v>
      </c>
      <c r="E10" s="21">
        <v>0</v>
      </c>
      <c r="F10">
        <v>5</v>
      </c>
      <c r="G10" s="7">
        <v>25</v>
      </c>
      <c r="H10" s="7">
        <v>493</v>
      </c>
      <c r="I10">
        <f t="shared" si="0"/>
        <v>518</v>
      </c>
      <c r="J10">
        <f t="shared" si="1"/>
        <v>4.8262548262548263E-2</v>
      </c>
      <c r="K10">
        <f t="shared" si="2"/>
        <v>0.95173745173745172</v>
      </c>
    </row>
    <row r="11" spans="1:16" ht="15.75" thickBot="1" x14ac:dyDescent="0.3">
      <c r="A11" s="28" t="s">
        <v>50</v>
      </c>
      <c r="B11" s="21" t="s">
        <v>25</v>
      </c>
      <c r="C11" s="21">
        <v>7</v>
      </c>
      <c r="D11" s="21" t="s">
        <v>47</v>
      </c>
      <c r="E11" s="21">
        <v>0</v>
      </c>
      <c r="F11">
        <v>6</v>
      </c>
      <c r="G11" s="7">
        <v>205</v>
      </c>
      <c r="H11" s="7">
        <v>34</v>
      </c>
      <c r="I11">
        <f t="shared" si="0"/>
        <v>239</v>
      </c>
      <c r="J11">
        <f t="shared" si="1"/>
        <v>0.85774058577405854</v>
      </c>
      <c r="K11">
        <f t="shared" si="2"/>
        <v>0.14225941422594143</v>
      </c>
    </row>
    <row r="12" spans="1:16" ht="15.75" thickBot="1" x14ac:dyDescent="0.3">
      <c r="A12" s="28" t="s">
        <v>52</v>
      </c>
      <c r="B12" s="21" t="s">
        <v>25</v>
      </c>
      <c r="C12" s="21">
        <v>7</v>
      </c>
      <c r="D12" s="21" t="s">
        <v>47</v>
      </c>
      <c r="E12" s="21">
        <v>0</v>
      </c>
      <c r="F12">
        <v>6</v>
      </c>
      <c r="G12" s="7">
        <v>205</v>
      </c>
      <c r="H12" s="7">
        <v>34</v>
      </c>
      <c r="I12">
        <f t="shared" si="0"/>
        <v>239</v>
      </c>
      <c r="J12">
        <f t="shared" si="1"/>
        <v>0.85774058577405854</v>
      </c>
      <c r="K12">
        <f t="shared" si="2"/>
        <v>0.14225941422594143</v>
      </c>
    </row>
    <row r="13" spans="1:16" ht="15.75" thickBot="1" x14ac:dyDescent="0.3">
      <c r="A13" s="28" t="s">
        <v>117</v>
      </c>
      <c r="B13" s="21" t="s">
        <v>25</v>
      </c>
      <c r="C13" s="21">
        <v>7</v>
      </c>
      <c r="D13" s="21" t="s">
        <v>47</v>
      </c>
      <c r="E13" s="21">
        <v>0</v>
      </c>
      <c r="F13">
        <v>6</v>
      </c>
      <c r="G13" s="7">
        <v>205</v>
      </c>
      <c r="H13" s="7">
        <v>34</v>
      </c>
      <c r="I13">
        <f t="shared" si="0"/>
        <v>239</v>
      </c>
      <c r="J13">
        <f t="shared" si="1"/>
        <v>0.85774058577405854</v>
      </c>
      <c r="K13">
        <f t="shared" si="2"/>
        <v>0.14225941422594143</v>
      </c>
    </row>
    <row r="14" spans="1:16" ht="15.75" thickBot="1" x14ac:dyDescent="0.3">
      <c r="A14" s="28" t="s">
        <v>56</v>
      </c>
      <c r="B14" s="21" t="s">
        <v>33</v>
      </c>
      <c r="C14" s="21">
        <v>7</v>
      </c>
      <c r="D14" s="21" t="s">
        <v>47</v>
      </c>
      <c r="E14" s="21">
        <v>0</v>
      </c>
      <c r="F14">
        <v>6</v>
      </c>
      <c r="G14" s="7">
        <v>156</v>
      </c>
      <c r="H14" s="7">
        <v>233</v>
      </c>
      <c r="I14">
        <f t="shared" si="0"/>
        <v>389</v>
      </c>
      <c r="J14">
        <f t="shared" si="1"/>
        <v>0.40102827763496146</v>
      </c>
      <c r="K14">
        <f t="shared" si="2"/>
        <v>0.59897172236503859</v>
      </c>
    </row>
    <row r="15" spans="1:16" ht="15.75" thickBot="1" x14ac:dyDescent="0.3">
      <c r="A15" s="28" t="s">
        <v>58</v>
      </c>
      <c r="B15" s="21" t="s">
        <v>33</v>
      </c>
      <c r="C15" s="21">
        <v>7</v>
      </c>
      <c r="D15" s="21" t="s">
        <v>47</v>
      </c>
      <c r="E15" s="21">
        <v>0</v>
      </c>
      <c r="F15">
        <v>6</v>
      </c>
      <c r="G15" s="7">
        <v>156</v>
      </c>
      <c r="H15" s="7">
        <v>233</v>
      </c>
      <c r="I15">
        <f t="shared" si="0"/>
        <v>389</v>
      </c>
      <c r="J15">
        <f t="shared" si="1"/>
        <v>0.40102827763496146</v>
      </c>
      <c r="K15">
        <f t="shared" si="2"/>
        <v>0.59897172236503859</v>
      </c>
    </row>
    <row r="16" spans="1:16" ht="15.75" thickBot="1" x14ac:dyDescent="0.3">
      <c r="A16" s="28" t="s">
        <v>118</v>
      </c>
      <c r="B16" s="21" t="s">
        <v>33</v>
      </c>
      <c r="C16" s="21">
        <v>7</v>
      </c>
      <c r="D16" s="21" t="s">
        <v>47</v>
      </c>
      <c r="E16" s="21">
        <v>0</v>
      </c>
      <c r="F16">
        <v>6</v>
      </c>
      <c r="G16" s="7">
        <v>156</v>
      </c>
      <c r="H16" s="7">
        <v>233</v>
      </c>
      <c r="I16">
        <f t="shared" si="0"/>
        <v>389</v>
      </c>
      <c r="J16">
        <f t="shared" si="1"/>
        <v>0.40102827763496146</v>
      </c>
      <c r="K16">
        <f t="shared" si="2"/>
        <v>0.59897172236503859</v>
      </c>
    </row>
    <row r="17" spans="1:11" ht="15.75" thickBot="1" x14ac:dyDescent="0.3">
      <c r="A17" s="28" t="s">
        <v>62</v>
      </c>
      <c r="B17" s="21" t="s">
        <v>40</v>
      </c>
      <c r="C17" s="21">
        <v>7</v>
      </c>
      <c r="D17" s="21" t="s">
        <v>47</v>
      </c>
      <c r="E17" s="21">
        <v>0</v>
      </c>
      <c r="F17">
        <v>5</v>
      </c>
      <c r="G17" s="7">
        <v>25</v>
      </c>
      <c r="H17" s="7">
        <v>493</v>
      </c>
      <c r="I17">
        <f t="shared" si="0"/>
        <v>518</v>
      </c>
      <c r="J17">
        <f t="shared" si="1"/>
        <v>4.8262548262548263E-2</v>
      </c>
      <c r="K17">
        <f t="shared" si="2"/>
        <v>0.95173745173745172</v>
      </c>
    </row>
    <row r="18" spans="1:11" ht="15.75" thickBot="1" x14ac:dyDescent="0.3">
      <c r="A18" s="28" t="s">
        <v>64</v>
      </c>
      <c r="B18" s="21" t="s">
        <v>40</v>
      </c>
      <c r="C18" s="21">
        <v>7</v>
      </c>
      <c r="D18" s="21" t="s">
        <v>47</v>
      </c>
      <c r="E18" s="21">
        <v>0</v>
      </c>
      <c r="F18">
        <v>5</v>
      </c>
      <c r="G18" s="7">
        <v>25</v>
      </c>
      <c r="H18" s="7">
        <v>493</v>
      </c>
      <c r="I18">
        <f t="shared" si="0"/>
        <v>518</v>
      </c>
      <c r="J18">
        <f t="shared" si="1"/>
        <v>4.8262548262548263E-2</v>
      </c>
      <c r="K18">
        <f t="shared" si="2"/>
        <v>0.95173745173745172</v>
      </c>
    </row>
    <row r="19" spans="1:11" ht="15.75" thickBot="1" x14ac:dyDescent="0.3">
      <c r="A19" s="28" t="s">
        <v>119</v>
      </c>
      <c r="B19" s="21" t="s">
        <v>40</v>
      </c>
      <c r="C19" s="21">
        <v>7</v>
      </c>
      <c r="D19" s="21" t="s">
        <v>47</v>
      </c>
      <c r="E19" s="21">
        <v>0</v>
      </c>
      <c r="F19">
        <v>5</v>
      </c>
      <c r="G19" s="7">
        <v>25</v>
      </c>
      <c r="H19" s="7">
        <v>493</v>
      </c>
      <c r="I19">
        <f t="shared" si="0"/>
        <v>518</v>
      </c>
      <c r="J19">
        <f t="shared" si="1"/>
        <v>4.8262548262548263E-2</v>
      </c>
      <c r="K19">
        <f t="shared" si="2"/>
        <v>0.95173745173745172</v>
      </c>
    </row>
    <row r="20" spans="1:11" ht="15.75" thickBot="1" x14ac:dyDescent="0.3">
      <c r="A20" s="28" t="s">
        <v>120</v>
      </c>
      <c r="B20" s="21" t="s">
        <v>25</v>
      </c>
      <c r="C20" s="21">
        <v>6</v>
      </c>
      <c r="D20" s="21" t="s">
        <v>26</v>
      </c>
      <c r="E20" s="21">
        <v>0</v>
      </c>
      <c r="F20">
        <v>6</v>
      </c>
      <c r="G20" s="7">
        <v>325</v>
      </c>
      <c r="H20" s="7">
        <v>53</v>
      </c>
      <c r="I20">
        <f t="shared" si="0"/>
        <v>378</v>
      </c>
      <c r="J20">
        <f t="shared" si="1"/>
        <v>0.85978835978835977</v>
      </c>
      <c r="K20">
        <f t="shared" si="2"/>
        <v>0.1402116402116402</v>
      </c>
    </row>
    <row r="21" spans="1:11" ht="15.75" thickBot="1" x14ac:dyDescent="0.3">
      <c r="A21" s="28" t="s">
        <v>121</v>
      </c>
      <c r="B21" s="21" t="s">
        <v>25</v>
      </c>
      <c r="C21" s="21">
        <v>6</v>
      </c>
      <c r="D21" s="21" t="s">
        <v>26</v>
      </c>
      <c r="E21" s="21">
        <v>0</v>
      </c>
      <c r="F21">
        <v>6</v>
      </c>
      <c r="G21" s="7">
        <v>325</v>
      </c>
      <c r="H21" s="7">
        <v>53</v>
      </c>
      <c r="I21">
        <f t="shared" si="0"/>
        <v>378</v>
      </c>
      <c r="J21">
        <f t="shared" si="1"/>
        <v>0.85978835978835977</v>
      </c>
      <c r="K21">
        <f t="shared" si="2"/>
        <v>0.1402116402116402</v>
      </c>
    </row>
    <row r="22" spans="1:11" ht="15.75" thickBot="1" x14ac:dyDescent="0.3">
      <c r="A22" s="28" t="s">
        <v>122</v>
      </c>
      <c r="B22" s="21" t="s">
        <v>25</v>
      </c>
      <c r="C22" s="21">
        <v>6</v>
      </c>
      <c r="D22" s="21" t="s">
        <v>26</v>
      </c>
      <c r="E22" s="21">
        <v>0</v>
      </c>
      <c r="F22">
        <v>6</v>
      </c>
      <c r="G22" s="7">
        <v>325</v>
      </c>
      <c r="H22" s="7">
        <v>53</v>
      </c>
      <c r="I22">
        <f t="shared" si="0"/>
        <v>378</v>
      </c>
      <c r="J22">
        <f t="shared" si="1"/>
        <v>0.85978835978835977</v>
      </c>
      <c r="K22">
        <f t="shared" si="2"/>
        <v>0.1402116402116402</v>
      </c>
    </row>
    <row r="23" spans="1:11" ht="15.75" thickBot="1" x14ac:dyDescent="0.3">
      <c r="A23" s="28" t="s">
        <v>123</v>
      </c>
      <c r="B23" s="21" t="s">
        <v>33</v>
      </c>
      <c r="C23" s="21">
        <v>6</v>
      </c>
      <c r="D23" s="21" t="s">
        <v>26</v>
      </c>
      <c r="E23" s="21">
        <v>0</v>
      </c>
      <c r="F23">
        <v>6</v>
      </c>
      <c r="G23" s="7">
        <v>190</v>
      </c>
      <c r="H23" s="7">
        <v>278</v>
      </c>
      <c r="I23">
        <f t="shared" si="0"/>
        <v>468</v>
      </c>
      <c r="J23">
        <f t="shared" si="1"/>
        <v>0.40598290598290598</v>
      </c>
      <c r="K23">
        <f t="shared" si="2"/>
        <v>0.59401709401709402</v>
      </c>
    </row>
    <row r="24" spans="1:11" ht="15.75" thickBot="1" x14ac:dyDescent="0.3">
      <c r="A24" s="28" t="s">
        <v>124</v>
      </c>
      <c r="B24" s="21" t="s">
        <v>33</v>
      </c>
      <c r="C24" s="21">
        <v>6</v>
      </c>
      <c r="D24" s="21" t="s">
        <v>26</v>
      </c>
      <c r="E24" s="21">
        <v>0</v>
      </c>
      <c r="F24">
        <v>6</v>
      </c>
      <c r="G24" s="7">
        <v>190</v>
      </c>
      <c r="H24" s="7">
        <v>278</v>
      </c>
      <c r="I24">
        <f t="shared" si="0"/>
        <v>468</v>
      </c>
      <c r="J24">
        <f t="shared" si="1"/>
        <v>0.40598290598290598</v>
      </c>
      <c r="K24">
        <f t="shared" si="2"/>
        <v>0.59401709401709402</v>
      </c>
    </row>
    <row r="25" spans="1:11" ht="15.75" thickBot="1" x14ac:dyDescent="0.3">
      <c r="A25" s="28" t="s">
        <v>125</v>
      </c>
      <c r="B25" s="21" t="s">
        <v>33</v>
      </c>
      <c r="C25" s="21">
        <v>6</v>
      </c>
      <c r="D25" s="21" t="s">
        <v>26</v>
      </c>
      <c r="E25" s="21">
        <v>0</v>
      </c>
      <c r="F25">
        <v>6</v>
      </c>
      <c r="G25" s="7">
        <v>190</v>
      </c>
      <c r="H25" s="7">
        <v>278</v>
      </c>
      <c r="I25">
        <f t="shared" si="0"/>
        <v>468</v>
      </c>
      <c r="J25">
        <f t="shared" si="1"/>
        <v>0.40598290598290598</v>
      </c>
      <c r="K25">
        <f t="shared" si="2"/>
        <v>0.59401709401709402</v>
      </c>
    </row>
    <row r="26" spans="1:11" ht="15.75" thickBot="1" x14ac:dyDescent="0.3">
      <c r="A26" s="28" t="s">
        <v>126</v>
      </c>
      <c r="B26" s="21" t="s">
        <v>40</v>
      </c>
      <c r="C26" s="21">
        <v>6</v>
      </c>
      <c r="D26" s="21" t="s">
        <v>26</v>
      </c>
      <c r="E26" s="21">
        <v>0</v>
      </c>
      <c r="F26">
        <v>6</v>
      </c>
      <c r="G26" s="7">
        <v>21</v>
      </c>
      <c r="H26" s="7">
        <v>417</v>
      </c>
      <c r="I26">
        <f t="shared" si="0"/>
        <v>438</v>
      </c>
      <c r="J26">
        <f t="shared" si="1"/>
        <v>4.7945205479452052E-2</v>
      </c>
      <c r="K26">
        <f t="shared" si="2"/>
        <v>0.95205479452054798</v>
      </c>
    </row>
    <row r="27" spans="1:11" ht="15.75" thickBot="1" x14ac:dyDescent="0.3">
      <c r="A27" s="28" t="s">
        <v>127</v>
      </c>
      <c r="B27" s="21" t="s">
        <v>40</v>
      </c>
      <c r="C27" s="21">
        <v>6</v>
      </c>
      <c r="D27" s="21" t="s">
        <v>26</v>
      </c>
      <c r="E27" s="21">
        <v>0</v>
      </c>
      <c r="F27">
        <v>6</v>
      </c>
      <c r="G27" s="7">
        <v>21</v>
      </c>
      <c r="H27" s="7">
        <v>417</v>
      </c>
      <c r="I27">
        <f t="shared" si="0"/>
        <v>438</v>
      </c>
      <c r="J27">
        <f t="shared" si="1"/>
        <v>4.7945205479452052E-2</v>
      </c>
      <c r="K27">
        <f t="shared" si="2"/>
        <v>0.95205479452054798</v>
      </c>
    </row>
    <row r="28" spans="1:11" ht="15.75" thickBot="1" x14ac:dyDescent="0.3">
      <c r="A28" s="28" t="s">
        <v>128</v>
      </c>
      <c r="B28" s="21" t="s">
        <v>40</v>
      </c>
      <c r="C28" s="21">
        <v>6</v>
      </c>
      <c r="D28" s="21" t="s">
        <v>26</v>
      </c>
      <c r="E28" s="21">
        <v>0</v>
      </c>
      <c r="F28">
        <v>6</v>
      </c>
      <c r="G28" s="7">
        <v>21</v>
      </c>
      <c r="H28" s="7">
        <v>417</v>
      </c>
      <c r="I28">
        <f t="shared" si="0"/>
        <v>438</v>
      </c>
      <c r="J28">
        <f t="shared" si="1"/>
        <v>4.7945205479452052E-2</v>
      </c>
      <c r="K28">
        <f t="shared" si="2"/>
        <v>0.95205479452054798</v>
      </c>
    </row>
    <row r="29" spans="1:11" ht="15.75" thickBot="1" x14ac:dyDescent="0.3">
      <c r="A29" s="28" t="s">
        <v>129</v>
      </c>
      <c r="B29" s="21" t="s">
        <v>25</v>
      </c>
      <c r="C29" s="21">
        <v>6</v>
      </c>
      <c r="D29" s="21" t="s">
        <v>47</v>
      </c>
      <c r="E29" s="21">
        <v>0</v>
      </c>
      <c r="F29">
        <v>6</v>
      </c>
      <c r="G29" s="7">
        <v>325</v>
      </c>
      <c r="H29" s="7">
        <v>53</v>
      </c>
      <c r="I29">
        <f t="shared" si="0"/>
        <v>378</v>
      </c>
      <c r="J29">
        <f t="shared" si="1"/>
        <v>0.85978835978835977</v>
      </c>
      <c r="K29">
        <f t="shared" si="2"/>
        <v>0.1402116402116402</v>
      </c>
    </row>
    <row r="30" spans="1:11" ht="15.75" thickBot="1" x14ac:dyDescent="0.3">
      <c r="A30" s="28" t="s">
        <v>130</v>
      </c>
      <c r="B30" s="21" t="s">
        <v>25</v>
      </c>
      <c r="C30" s="21">
        <v>6</v>
      </c>
      <c r="D30" s="21" t="s">
        <v>47</v>
      </c>
      <c r="E30" s="21">
        <v>0</v>
      </c>
      <c r="F30">
        <v>6</v>
      </c>
      <c r="G30" s="7">
        <v>325</v>
      </c>
      <c r="H30" s="7">
        <v>53</v>
      </c>
      <c r="I30">
        <f t="shared" si="0"/>
        <v>378</v>
      </c>
      <c r="J30">
        <f t="shared" si="1"/>
        <v>0.85978835978835977</v>
      </c>
      <c r="K30">
        <f t="shared" si="2"/>
        <v>0.1402116402116402</v>
      </c>
    </row>
    <row r="31" spans="1:11" ht="15.75" thickBot="1" x14ac:dyDescent="0.3">
      <c r="A31" s="28" t="s">
        <v>131</v>
      </c>
      <c r="B31" s="21" t="s">
        <v>25</v>
      </c>
      <c r="C31" s="21">
        <v>6</v>
      </c>
      <c r="D31" s="21" t="s">
        <v>47</v>
      </c>
      <c r="E31" s="21">
        <v>0</v>
      </c>
      <c r="F31">
        <v>6</v>
      </c>
      <c r="G31" s="7">
        <v>325</v>
      </c>
      <c r="H31" s="7">
        <v>53</v>
      </c>
      <c r="I31">
        <f t="shared" si="0"/>
        <v>378</v>
      </c>
      <c r="J31">
        <f t="shared" si="1"/>
        <v>0.85978835978835977</v>
      </c>
      <c r="K31">
        <f t="shared" si="2"/>
        <v>0.1402116402116402</v>
      </c>
    </row>
    <row r="32" spans="1:11" ht="15.75" thickBot="1" x14ac:dyDescent="0.3">
      <c r="A32" s="28" t="s">
        <v>132</v>
      </c>
      <c r="B32" s="21" t="s">
        <v>33</v>
      </c>
      <c r="C32" s="21">
        <v>6</v>
      </c>
      <c r="D32" s="21" t="s">
        <v>47</v>
      </c>
      <c r="E32" s="21">
        <v>0</v>
      </c>
      <c r="F32">
        <v>6</v>
      </c>
      <c r="G32" s="7">
        <v>190</v>
      </c>
      <c r="H32" s="7">
        <v>278</v>
      </c>
      <c r="I32">
        <f t="shared" si="0"/>
        <v>468</v>
      </c>
      <c r="J32">
        <f t="shared" si="1"/>
        <v>0.40598290598290598</v>
      </c>
      <c r="K32">
        <f t="shared" si="2"/>
        <v>0.59401709401709402</v>
      </c>
    </row>
    <row r="33" spans="1:14" ht="15.75" thickBot="1" x14ac:dyDescent="0.3">
      <c r="A33" s="28" t="s">
        <v>133</v>
      </c>
      <c r="B33" s="21" t="s">
        <v>33</v>
      </c>
      <c r="C33" s="21">
        <v>6</v>
      </c>
      <c r="D33" s="21" t="s">
        <v>47</v>
      </c>
      <c r="E33" s="21">
        <v>0</v>
      </c>
      <c r="F33">
        <v>6</v>
      </c>
      <c r="G33" s="7">
        <v>190</v>
      </c>
      <c r="H33" s="7">
        <v>278</v>
      </c>
      <c r="I33">
        <f t="shared" si="0"/>
        <v>468</v>
      </c>
      <c r="J33">
        <f t="shared" si="1"/>
        <v>0.40598290598290598</v>
      </c>
      <c r="K33">
        <f t="shared" si="2"/>
        <v>0.59401709401709402</v>
      </c>
    </row>
    <row r="34" spans="1:14" ht="15.75" thickBot="1" x14ac:dyDescent="0.3">
      <c r="A34" s="28" t="s">
        <v>134</v>
      </c>
      <c r="B34" s="21" t="s">
        <v>33</v>
      </c>
      <c r="C34" s="21">
        <v>6</v>
      </c>
      <c r="D34" s="21" t="s">
        <v>47</v>
      </c>
      <c r="E34" s="21">
        <v>0</v>
      </c>
      <c r="F34">
        <v>6</v>
      </c>
      <c r="G34" s="7">
        <v>190</v>
      </c>
      <c r="H34" s="7">
        <v>278</v>
      </c>
      <c r="I34">
        <f t="shared" si="0"/>
        <v>468</v>
      </c>
      <c r="J34">
        <f t="shared" si="1"/>
        <v>0.40598290598290598</v>
      </c>
      <c r="K34">
        <f t="shared" si="2"/>
        <v>0.59401709401709402</v>
      </c>
    </row>
    <row r="35" spans="1:14" ht="15.75" thickBot="1" x14ac:dyDescent="0.3">
      <c r="A35" s="28" t="s">
        <v>135</v>
      </c>
      <c r="B35" s="21" t="s">
        <v>40</v>
      </c>
      <c r="C35" s="21">
        <v>6</v>
      </c>
      <c r="D35" s="21" t="s">
        <v>47</v>
      </c>
      <c r="E35" s="21">
        <v>0</v>
      </c>
      <c r="F35">
        <v>6</v>
      </c>
      <c r="G35" s="7">
        <v>21</v>
      </c>
      <c r="H35" s="7">
        <v>417</v>
      </c>
      <c r="I35">
        <f t="shared" si="0"/>
        <v>438</v>
      </c>
      <c r="J35">
        <f t="shared" si="1"/>
        <v>4.7945205479452052E-2</v>
      </c>
      <c r="K35">
        <f t="shared" si="2"/>
        <v>0.95205479452054798</v>
      </c>
    </row>
    <row r="36" spans="1:14" ht="15.75" thickBot="1" x14ac:dyDescent="0.3">
      <c r="A36" s="28" t="s">
        <v>136</v>
      </c>
      <c r="B36" s="21" t="s">
        <v>40</v>
      </c>
      <c r="C36" s="21">
        <v>6</v>
      </c>
      <c r="D36" s="21" t="s">
        <v>47</v>
      </c>
      <c r="E36" s="21">
        <v>0</v>
      </c>
      <c r="F36">
        <v>6</v>
      </c>
      <c r="G36" s="7">
        <v>21</v>
      </c>
      <c r="H36" s="7">
        <v>417</v>
      </c>
      <c r="I36">
        <f t="shared" si="0"/>
        <v>438</v>
      </c>
      <c r="J36">
        <f t="shared" si="1"/>
        <v>4.7945205479452052E-2</v>
      </c>
      <c r="K36">
        <f t="shared" si="2"/>
        <v>0.95205479452054798</v>
      </c>
    </row>
    <row r="37" spans="1:14" ht="15.75" thickBot="1" x14ac:dyDescent="0.3">
      <c r="A37" s="28" t="s">
        <v>137</v>
      </c>
      <c r="B37" s="21" t="s">
        <v>40</v>
      </c>
      <c r="C37" s="21">
        <v>6</v>
      </c>
      <c r="D37" s="21" t="s">
        <v>47</v>
      </c>
      <c r="E37" s="21">
        <v>0</v>
      </c>
      <c r="F37">
        <v>6</v>
      </c>
      <c r="G37" s="7">
        <v>21</v>
      </c>
      <c r="H37" s="7">
        <v>417</v>
      </c>
      <c r="I37">
        <f t="shared" si="0"/>
        <v>438</v>
      </c>
      <c r="J37">
        <f t="shared" si="1"/>
        <v>4.7945205479452052E-2</v>
      </c>
      <c r="K37">
        <f t="shared" si="2"/>
        <v>0.95205479452054798</v>
      </c>
    </row>
    <row r="38" spans="1:14" ht="15.75" thickBot="1" x14ac:dyDescent="0.3">
      <c r="A38" s="28" t="s">
        <v>29</v>
      </c>
      <c r="B38" s="21" t="s">
        <v>25</v>
      </c>
      <c r="C38" s="21">
        <v>7</v>
      </c>
      <c r="D38" s="21" t="s">
        <v>26</v>
      </c>
      <c r="E38" s="21">
        <v>1</v>
      </c>
      <c r="F38" s="21">
        <v>6</v>
      </c>
      <c r="G38" s="21">
        <v>102</v>
      </c>
      <c r="H38" s="21">
        <v>24</v>
      </c>
      <c r="I38" s="22">
        <v>126</v>
      </c>
      <c r="J38" s="23">
        <v>0.80952380952380953</v>
      </c>
      <c r="K38" s="23">
        <v>0.19047619047619047</v>
      </c>
      <c r="L38" s="23"/>
      <c r="M38" s="23"/>
      <c r="N38" s="23"/>
    </row>
    <row r="39" spans="1:14" ht="15.75" thickBot="1" x14ac:dyDescent="0.3">
      <c r="A39" s="28" t="s">
        <v>31</v>
      </c>
      <c r="B39" s="21" t="s">
        <v>25</v>
      </c>
      <c r="C39" s="21">
        <v>7</v>
      </c>
      <c r="D39" s="21" t="s">
        <v>26</v>
      </c>
      <c r="E39" s="21">
        <v>1</v>
      </c>
      <c r="F39" s="21">
        <v>6</v>
      </c>
      <c r="G39" s="21">
        <v>109</v>
      </c>
      <c r="H39" s="21">
        <v>38</v>
      </c>
      <c r="I39" s="22">
        <v>147</v>
      </c>
      <c r="J39" s="23">
        <v>0.74149659863945583</v>
      </c>
      <c r="K39" s="23">
        <v>0.25850340136054423</v>
      </c>
      <c r="L39" s="23"/>
      <c r="M39" s="23"/>
      <c r="N39" s="23"/>
    </row>
    <row r="40" spans="1:14" ht="15.75" thickBot="1" x14ac:dyDescent="0.3">
      <c r="A40" s="28" t="s">
        <v>114</v>
      </c>
      <c r="B40" s="21" t="s">
        <v>25</v>
      </c>
      <c r="C40" s="21">
        <v>7</v>
      </c>
      <c r="D40" s="21" t="s">
        <v>26</v>
      </c>
      <c r="E40" s="21">
        <v>1</v>
      </c>
      <c r="F40" s="21">
        <v>5</v>
      </c>
      <c r="G40" s="21">
        <v>229</v>
      </c>
      <c r="H40" s="21">
        <v>6</v>
      </c>
      <c r="I40" s="22">
        <v>235</v>
      </c>
      <c r="J40" s="23">
        <v>0.97446808510638294</v>
      </c>
      <c r="K40" s="23">
        <v>2.553191489361702E-2</v>
      </c>
      <c r="L40" s="23"/>
      <c r="M40" s="23"/>
      <c r="N40" s="23"/>
    </row>
    <row r="41" spans="1:14" ht="15.75" thickBot="1" x14ac:dyDescent="0.3">
      <c r="A41" s="28" t="s">
        <v>36</v>
      </c>
      <c r="B41" s="21" t="s">
        <v>33</v>
      </c>
      <c r="C41" s="21">
        <v>7</v>
      </c>
      <c r="D41" s="21" t="s">
        <v>26</v>
      </c>
      <c r="E41" s="21">
        <v>1</v>
      </c>
      <c r="F41" s="21">
        <v>6</v>
      </c>
      <c r="G41" s="21">
        <v>85</v>
      </c>
      <c r="H41" s="21">
        <v>207</v>
      </c>
      <c r="I41" s="22">
        <v>292</v>
      </c>
      <c r="J41" s="23">
        <v>0.2910958904109589</v>
      </c>
      <c r="K41" s="23">
        <v>0.70890410958904104</v>
      </c>
      <c r="L41" s="23"/>
      <c r="M41" s="23"/>
      <c r="N41" s="23"/>
    </row>
    <row r="42" spans="1:14" ht="15.75" thickBot="1" x14ac:dyDescent="0.3">
      <c r="A42" s="28" t="s">
        <v>38</v>
      </c>
      <c r="B42" s="21" t="s">
        <v>33</v>
      </c>
      <c r="C42" s="21">
        <v>7</v>
      </c>
      <c r="D42" s="21" t="s">
        <v>26</v>
      </c>
      <c r="E42" s="21">
        <v>1</v>
      </c>
      <c r="F42" s="21">
        <v>6</v>
      </c>
      <c r="G42" s="21">
        <v>81</v>
      </c>
      <c r="H42" s="21">
        <v>150</v>
      </c>
      <c r="I42" s="22">
        <v>231</v>
      </c>
      <c r="J42" s="23">
        <v>0.35064935064935066</v>
      </c>
      <c r="K42" s="23">
        <v>0.64935064935064934</v>
      </c>
      <c r="L42" s="23"/>
      <c r="M42" s="23"/>
      <c r="N42" s="23"/>
    </row>
    <row r="43" spans="1:14" ht="15.75" thickBot="1" x14ac:dyDescent="0.3">
      <c r="A43" s="28" t="s">
        <v>115</v>
      </c>
      <c r="B43" s="21" t="s">
        <v>33</v>
      </c>
      <c r="C43" s="21">
        <v>7</v>
      </c>
      <c r="D43" s="21" t="s">
        <v>26</v>
      </c>
      <c r="E43" s="21">
        <v>1</v>
      </c>
      <c r="F43" s="21">
        <v>6</v>
      </c>
      <c r="G43" s="21">
        <v>52</v>
      </c>
      <c r="H43" s="21">
        <v>1</v>
      </c>
      <c r="I43" s="22">
        <v>53</v>
      </c>
      <c r="J43" s="23">
        <v>0.98113207547169812</v>
      </c>
      <c r="K43" s="23">
        <v>1.8867924528301886E-2</v>
      </c>
      <c r="L43" s="23"/>
      <c r="M43" s="23"/>
      <c r="N43" s="23"/>
    </row>
    <row r="44" spans="1:14" ht="15.75" thickBot="1" x14ac:dyDescent="0.3">
      <c r="A44" s="28" t="s">
        <v>43</v>
      </c>
      <c r="B44" s="21" t="s">
        <v>40</v>
      </c>
      <c r="C44" s="21">
        <v>7</v>
      </c>
      <c r="D44" s="21" t="s">
        <v>26</v>
      </c>
      <c r="E44" s="21">
        <v>1</v>
      </c>
      <c r="F44" s="21">
        <v>6</v>
      </c>
      <c r="G44" s="21">
        <v>7</v>
      </c>
      <c r="H44" s="21">
        <v>161</v>
      </c>
      <c r="I44" s="22">
        <v>168</v>
      </c>
      <c r="J44" s="23">
        <v>4.1666666666666664E-2</v>
      </c>
      <c r="K44" s="23">
        <v>0.95833333333333337</v>
      </c>
      <c r="L44" s="23"/>
      <c r="M44" s="23"/>
      <c r="N44" s="23"/>
    </row>
    <row r="45" spans="1:14" ht="15.75" thickBot="1" x14ac:dyDescent="0.3">
      <c r="A45" s="28" t="s">
        <v>45</v>
      </c>
      <c r="B45" s="21" t="s">
        <v>40</v>
      </c>
      <c r="C45" s="21">
        <v>7</v>
      </c>
      <c r="D45" s="21" t="s">
        <v>26</v>
      </c>
      <c r="E45" s="21">
        <v>1</v>
      </c>
      <c r="F45" s="21">
        <v>6</v>
      </c>
      <c r="G45" s="21">
        <v>5</v>
      </c>
      <c r="H45" s="21">
        <v>184</v>
      </c>
      <c r="I45" s="22">
        <v>189</v>
      </c>
      <c r="J45" s="23">
        <v>2.6455026455026454E-2</v>
      </c>
      <c r="K45" s="23">
        <v>0.97354497354497349</v>
      </c>
      <c r="L45" s="23"/>
      <c r="M45" s="23"/>
      <c r="N45" s="23"/>
    </row>
    <row r="46" spans="1:14" ht="15.75" thickBot="1" x14ac:dyDescent="0.3">
      <c r="A46" s="28" t="s">
        <v>116</v>
      </c>
      <c r="B46" s="21" t="s">
        <v>40</v>
      </c>
      <c r="C46" s="21">
        <v>7</v>
      </c>
      <c r="D46" s="21" t="s">
        <v>26</v>
      </c>
      <c r="E46" s="21">
        <v>1</v>
      </c>
      <c r="F46" s="21">
        <v>6</v>
      </c>
      <c r="G46" s="21">
        <v>62</v>
      </c>
      <c r="H46" s="21">
        <v>3</v>
      </c>
      <c r="I46" s="22">
        <v>65</v>
      </c>
      <c r="J46" s="23">
        <v>0.9538461538461539</v>
      </c>
      <c r="K46" s="23">
        <v>4.6153846153846156E-2</v>
      </c>
      <c r="L46" s="23"/>
      <c r="M46" s="23"/>
      <c r="N46" s="23"/>
    </row>
    <row r="47" spans="1:14" ht="15.75" thickBot="1" x14ac:dyDescent="0.3">
      <c r="A47" s="28" t="s">
        <v>50</v>
      </c>
      <c r="B47" s="21" t="s">
        <v>25</v>
      </c>
      <c r="C47" s="21">
        <v>7</v>
      </c>
      <c r="D47" s="21" t="s">
        <v>47</v>
      </c>
      <c r="E47" s="21">
        <v>1</v>
      </c>
      <c r="F47" s="21">
        <v>6</v>
      </c>
      <c r="G47" s="21">
        <v>113</v>
      </c>
      <c r="H47" s="21">
        <v>26</v>
      </c>
      <c r="I47" s="22">
        <v>139</v>
      </c>
      <c r="J47" s="23">
        <v>0.81294964028776984</v>
      </c>
      <c r="K47" s="23">
        <v>0.18705035971223022</v>
      </c>
      <c r="L47" s="23"/>
      <c r="M47" s="23"/>
      <c r="N47" s="23"/>
    </row>
    <row r="48" spans="1:14" ht="15.75" thickBot="1" x14ac:dyDescent="0.3">
      <c r="A48" s="28" t="s">
        <v>52</v>
      </c>
      <c r="B48" s="21" t="s">
        <v>25</v>
      </c>
      <c r="C48" s="21">
        <v>7</v>
      </c>
      <c r="D48" s="21" t="s">
        <v>47</v>
      </c>
      <c r="E48" s="21">
        <v>1</v>
      </c>
      <c r="F48" s="21">
        <v>6</v>
      </c>
      <c r="G48" s="21">
        <v>164</v>
      </c>
      <c r="H48" s="21">
        <v>43</v>
      </c>
      <c r="I48" s="22">
        <v>207</v>
      </c>
      <c r="J48" s="23">
        <v>0.79227053140096615</v>
      </c>
      <c r="K48" s="23">
        <v>0.20772946859903382</v>
      </c>
      <c r="L48" s="23"/>
      <c r="M48" s="23"/>
      <c r="N48" s="23"/>
    </row>
    <row r="49" spans="1:14" ht="15.75" thickBot="1" x14ac:dyDescent="0.3">
      <c r="A49" s="28" t="s">
        <v>117</v>
      </c>
      <c r="B49" s="21" t="s">
        <v>25</v>
      </c>
      <c r="C49" s="21">
        <v>7</v>
      </c>
      <c r="D49" s="21" t="s">
        <v>47</v>
      </c>
      <c r="E49" s="21">
        <v>1</v>
      </c>
      <c r="F49" s="21">
        <v>7</v>
      </c>
      <c r="G49" s="21">
        <v>18</v>
      </c>
      <c r="H49" s="21">
        <v>20</v>
      </c>
      <c r="I49" s="22">
        <v>38</v>
      </c>
      <c r="J49" s="23">
        <v>0.47368421052631576</v>
      </c>
      <c r="K49" s="23">
        <v>0.52631578947368418</v>
      </c>
      <c r="L49" s="23"/>
      <c r="M49" s="23"/>
      <c r="N49" s="23"/>
    </row>
    <row r="50" spans="1:14" ht="15.75" thickBot="1" x14ac:dyDescent="0.3">
      <c r="A50" s="28" t="s">
        <v>56</v>
      </c>
      <c r="B50" s="21" t="s">
        <v>33</v>
      </c>
      <c r="C50" s="21">
        <v>7</v>
      </c>
      <c r="D50" s="21" t="s">
        <v>47</v>
      </c>
      <c r="E50" s="21">
        <v>1</v>
      </c>
      <c r="F50" s="21">
        <v>6</v>
      </c>
      <c r="G50" s="21">
        <v>65</v>
      </c>
      <c r="H50" s="21">
        <v>125</v>
      </c>
      <c r="I50" s="22">
        <v>190</v>
      </c>
      <c r="J50" s="23">
        <v>0.34210526315789475</v>
      </c>
      <c r="K50" s="23">
        <v>0.65789473684210531</v>
      </c>
      <c r="L50" s="23"/>
      <c r="M50" s="23"/>
      <c r="N50" s="23"/>
    </row>
    <row r="51" spans="1:14" ht="15.75" thickBot="1" x14ac:dyDescent="0.3">
      <c r="A51" s="28" t="s">
        <v>58</v>
      </c>
      <c r="B51" s="21" t="s">
        <v>33</v>
      </c>
      <c r="C51" s="21">
        <v>7</v>
      </c>
      <c r="D51" s="21" t="s">
        <v>47</v>
      </c>
      <c r="E51" s="21">
        <v>1</v>
      </c>
      <c r="F51" s="21">
        <v>6</v>
      </c>
      <c r="G51" s="21">
        <v>89</v>
      </c>
      <c r="H51" s="21">
        <v>166</v>
      </c>
      <c r="I51" s="22">
        <v>255</v>
      </c>
      <c r="J51" s="23">
        <v>0.34901960784313724</v>
      </c>
      <c r="K51" s="23">
        <v>0.65098039215686276</v>
      </c>
      <c r="L51" s="23"/>
      <c r="M51" s="23"/>
      <c r="N51" s="23"/>
    </row>
    <row r="52" spans="1:14" ht="15.75" thickBot="1" x14ac:dyDescent="0.3">
      <c r="A52" s="28" t="s">
        <v>118</v>
      </c>
      <c r="B52" s="21" t="s">
        <v>33</v>
      </c>
      <c r="C52" s="21">
        <v>7</v>
      </c>
      <c r="D52" s="21" t="s">
        <v>47</v>
      </c>
      <c r="E52" s="21">
        <v>1</v>
      </c>
      <c r="F52" s="21">
        <v>5</v>
      </c>
      <c r="G52" s="21">
        <v>279</v>
      </c>
      <c r="H52" s="21">
        <v>24</v>
      </c>
      <c r="I52" s="22">
        <v>303</v>
      </c>
      <c r="J52" s="23">
        <v>0.92079207920792083</v>
      </c>
      <c r="K52" s="23">
        <v>7.9207920792079209E-2</v>
      </c>
      <c r="L52" s="23"/>
      <c r="M52" s="23"/>
      <c r="N52" s="23"/>
    </row>
    <row r="53" spans="1:14" ht="15.75" thickBot="1" x14ac:dyDescent="0.3">
      <c r="A53" s="28" t="s">
        <v>62</v>
      </c>
      <c r="B53" s="21" t="s">
        <v>40</v>
      </c>
      <c r="C53" s="21">
        <v>7</v>
      </c>
      <c r="D53" s="21" t="s">
        <v>47</v>
      </c>
      <c r="E53" s="21">
        <v>1</v>
      </c>
      <c r="F53" s="21">
        <v>6</v>
      </c>
      <c r="G53" s="21">
        <v>16</v>
      </c>
      <c r="H53" s="21">
        <v>279</v>
      </c>
      <c r="I53" s="22">
        <v>295</v>
      </c>
      <c r="J53" s="23">
        <v>5.4237288135593219E-2</v>
      </c>
      <c r="K53" s="23">
        <v>0.94576271186440675</v>
      </c>
      <c r="L53" s="23"/>
      <c r="M53" s="23"/>
      <c r="N53" s="23"/>
    </row>
    <row r="54" spans="1:14" ht="15.75" thickBot="1" x14ac:dyDescent="0.3">
      <c r="A54" s="28" t="s">
        <v>64</v>
      </c>
      <c r="B54" s="21" t="s">
        <v>40</v>
      </c>
      <c r="C54" s="21">
        <v>7</v>
      </c>
      <c r="D54" s="21" t="s">
        <v>47</v>
      </c>
      <c r="E54" s="21">
        <v>1</v>
      </c>
      <c r="F54" s="21">
        <v>6</v>
      </c>
      <c r="G54" s="21">
        <v>12</v>
      </c>
      <c r="H54" s="21">
        <v>162</v>
      </c>
      <c r="I54" s="22">
        <v>174</v>
      </c>
      <c r="J54" s="23">
        <v>6.8965517241379309E-2</v>
      </c>
      <c r="K54" s="23">
        <v>0.93103448275862066</v>
      </c>
      <c r="L54" s="23"/>
      <c r="M54" s="23"/>
      <c r="N54" s="23"/>
    </row>
    <row r="55" spans="1:14" ht="15.75" thickBot="1" x14ac:dyDescent="0.3">
      <c r="A55" s="28" t="s">
        <v>119</v>
      </c>
      <c r="B55" s="21" t="s">
        <v>40</v>
      </c>
      <c r="C55" s="21">
        <v>7</v>
      </c>
      <c r="D55" s="21" t="s">
        <v>47</v>
      </c>
      <c r="E55" s="21">
        <v>1</v>
      </c>
      <c r="F55" s="21">
        <v>5</v>
      </c>
      <c r="G55" s="21">
        <v>32</v>
      </c>
      <c r="H55" s="21">
        <v>41</v>
      </c>
      <c r="I55" s="22">
        <v>73</v>
      </c>
      <c r="J55" s="23">
        <v>0.43835616438356162</v>
      </c>
      <c r="K55" s="23">
        <v>0.56164383561643838</v>
      </c>
      <c r="L55" s="23"/>
      <c r="M55" s="23"/>
      <c r="N55" s="23"/>
    </row>
    <row r="56" spans="1:14" ht="15.75" thickBot="1" x14ac:dyDescent="0.3">
      <c r="A56" s="28" t="s">
        <v>120</v>
      </c>
      <c r="B56" s="21" t="s">
        <v>25</v>
      </c>
      <c r="C56" s="21">
        <v>6</v>
      </c>
      <c r="D56" s="21" t="s">
        <v>26</v>
      </c>
      <c r="E56" s="21">
        <v>1</v>
      </c>
      <c r="F56" s="21">
        <v>7</v>
      </c>
      <c r="G56" s="21">
        <v>91</v>
      </c>
      <c r="H56" s="21">
        <v>22</v>
      </c>
      <c r="I56" s="22">
        <v>113</v>
      </c>
      <c r="J56" s="23">
        <v>0.80530973451327437</v>
      </c>
      <c r="K56" s="23">
        <v>0.19469026548672566</v>
      </c>
      <c r="L56" s="23"/>
      <c r="M56" s="23"/>
      <c r="N56" s="23"/>
    </row>
    <row r="57" spans="1:14" ht="15.75" thickBot="1" x14ac:dyDescent="0.3">
      <c r="A57" s="28" t="s">
        <v>121</v>
      </c>
      <c r="B57" s="21" t="s">
        <v>25</v>
      </c>
      <c r="C57" s="21">
        <v>6</v>
      </c>
      <c r="D57" s="21" t="s">
        <v>26</v>
      </c>
      <c r="E57" s="21">
        <v>1</v>
      </c>
      <c r="F57" s="21">
        <v>7</v>
      </c>
      <c r="G57" s="21">
        <v>179</v>
      </c>
      <c r="H57" s="21">
        <v>40</v>
      </c>
      <c r="I57" s="22">
        <v>219</v>
      </c>
      <c r="J57" s="23">
        <v>0.81735159817351599</v>
      </c>
      <c r="K57" s="23">
        <v>0.18264840182648401</v>
      </c>
      <c r="L57" s="23"/>
      <c r="M57" s="23"/>
      <c r="N57" s="23"/>
    </row>
    <row r="58" spans="1:14" ht="15.75" thickBot="1" x14ac:dyDescent="0.3">
      <c r="A58" s="28" t="s">
        <v>122</v>
      </c>
      <c r="B58" s="21" t="s">
        <v>25</v>
      </c>
      <c r="C58" s="21">
        <v>6</v>
      </c>
      <c r="D58" s="21" t="s">
        <v>26</v>
      </c>
      <c r="E58" s="21">
        <v>1</v>
      </c>
      <c r="F58" s="21">
        <v>6</v>
      </c>
      <c r="G58" s="21">
        <v>71</v>
      </c>
      <c r="H58" s="21">
        <v>0</v>
      </c>
      <c r="I58" s="22">
        <v>71</v>
      </c>
      <c r="J58" s="23">
        <v>1</v>
      </c>
      <c r="K58" s="23">
        <v>0</v>
      </c>
      <c r="L58" s="23"/>
      <c r="M58" s="23"/>
      <c r="N58" s="23"/>
    </row>
    <row r="59" spans="1:14" ht="15.75" thickBot="1" x14ac:dyDescent="0.3">
      <c r="A59" s="28" t="s">
        <v>123</v>
      </c>
      <c r="B59" s="21" t="s">
        <v>33</v>
      </c>
      <c r="C59" s="21">
        <v>6</v>
      </c>
      <c r="D59" s="21" t="s">
        <v>26</v>
      </c>
      <c r="E59" s="21">
        <v>1</v>
      </c>
      <c r="F59" s="21">
        <v>7</v>
      </c>
      <c r="G59" s="21">
        <v>56</v>
      </c>
      <c r="H59" s="21">
        <v>95</v>
      </c>
      <c r="I59" s="22">
        <v>151</v>
      </c>
      <c r="J59" s="23">
        <v>0.37086092715231789</v>
      </c>
      <c r="K59" s="23">
        <v>0.62913907284768211</v>
      </c>
      <c r="L59" s="23"/>
      <c r="M59" s="23"/>
      <c r="N59" s="23"/>
    </row>
    <row r="60" spans="1:14" ht="15.75" thickBot="1" x14ac:dyDescent="0.3">
      <c r="A60" s="28" t="s">
        <v>124</v>
      </c>
      <c r="B60" s="21" t="s">
        <v>33</v>
      </c>
      <c r="C60" s="21">
        <v>6</v>
      </c>
      <c r="D60" s="21" t="s">
        <v>26</v>
      </c>
      <c r="E60" s="21">
        <v>1</v>
      </c>
      <c r="F60" s="21">
        <v>7</v>
      </c>
      <c r="G60" s="21">
        <v>42</v>
      </c>
      <c r="H60" s="21">
        <v>79</v>
      </c>
      <c r="I60" s="22">
        <v>121</v>
      </c>
      <c r="J60" s="23">
        <v>0.34710743801652894</v>
      </c>
      <c r="K60" s="23">
        <v>0.65289256198347112</v>
      </c>
      <c r="L60" s="23"/>
      <c r="M60" s="23"/>
      <c r="N60" s="23"/>
    </row>
    <row r="61" spans="1:14" ht="15.75" thickBot="1" x14ac:dyDescent="0.3">
      <c r="A61" s="28" t="s">
        <v>125</v>
      </c>
      <c r="B61" s="21" t="s">
        <v>33</v>
      </c>
      <c r="C61" s="21">
        <v>6</v>
      </c>
      <c r="D61" s="21" t="s">
        <v>26</v>
      </c>
      <c r="E61" s="21">
        <v>1</v>
      </c>
      <c r="F61" s="21">
        <v>5</v>
      </c>
      <c r="G61" s="21">
        <v>155</v>
      </c>
      <c r="H61" s="21">
        <v>9</v>
      </c>
      <c r="I61" s="22">
        <v>164</v>
      </c>
      <c r="J61" s="23">
        <v>0.94512195121951215</v>
      </c>
      <c r="K61" s="23">
        <v>5.4878048780487805E-2</v>
      </c>
      <c r="L61" s="23"/>
      <c r="M61" s="23"/>
      <c r="N61" s="23"/>
    </row>
    <row r="62" spans="1:14" ht="15.75" thickBot="1" x14ac:dyDescent="0.3">
      <c r="A62" s="28" t="s">
        <v>126</v>
      </c>
      <c r="B62" s="21" t="s">
        <v>40</v>
      </c>
      <c r="C62" s="21">
        <v>6</v>
      </c>
      <c r="D62" s="21" t="s">
        <v>26</v>
      </c>
      <c r="E62" s="21">
        <v>1</v>
      </c>
      <c r="F62" s="21">
        <v>7</v>
      </c>
      <c r="G62" s="21">
        <v>13</v>
      </c>
      <c r="H62" s="21">
        <v>245</v>
      </c>
      <c r="I62" s="22">
        <v>258</v>
      </c>
      <c r="J62" s="23">
        <v>5.0387596899224806E-2</v>
      </c>
      <c r="K62" s="23">
        <v>0.94961240310077522</v>
      </c>
      <c r="L62" s="23"/>
      <c r="M62" s="23"/>
      <c r="N62" s="23"/>
    </row>
    <row r="63" spans="1:14" ht="15.75" thickBot="1" x14ac:dyDescent="0.3">
      <c r="A63" s="28" t="s">
        <v>127</v>
      </c>
      <c r="B63" s="21" t="s">
        <v>40</v>
      </c>
      <c r="C63" s="21">
        <v>6</v>
      </c>
      <c r="D63" s="21" t="s">
        <v>26</v>
      </c>
      <c r="E63" s="21">
        <v>1</v>
      </c>
      <c r="F63" s="21">
        <v>7</v>
      </c>
      <c r="G63" s="21">
        <v>3</v>
      </c>
      <c r="H63" s="21">
        <v>120</v>
      </c>
      <c r="I63" s="22">
        <v>123</v>
      </c>
      <c r="J63" s="23">
        <v>2.4390243902439025E-2</v>
      </c>
      <c r="K63" s="23">
        <v>0.97560975609756095</v>
      </c>
      <c r="L63" s="23"/>
      <c r="M63" s="23"/>
      <c r="N63" s="23"/>
    </row>
    <row r="64" spans="1:14" ht="15.75" thickBot="1" x14ac:dyDescent="0.3">
      <c r="A64" s="28" t="s">
        <v>128</v>
      </c>
      <c r="B64" s="21" t="s">
        <v>40</v>
      </c>
      <c r="C64" s="21">
        <v>6</v>
      </c>
      <c r="D64" s="21" t="s">
        <v>26</v>
      </c>
      <c r="E64" s="21">
        <v>1</v>
      </c>
      <c r="F64" s="21">
        <v>5</v>
      </c>
      <c r="G64" s="21">
        <v>35</v>
      </c>
      <c r="H64" s="21">
        <v>28</v>
      </c>
      <c r="I64" s="22">
        <v>63</v>
      </c>
      <c r="J64" s="23">
        <v>0.55555555555555558</v>
      </c>
      <c r="K64" s="23">
        <v>0.44444444444444442</v>
      </c>
      <c r="L64" s="23"/>
      <c r="M64" s="23"/>
      <c r="N64" s="23"/>
    </row>
    <row r="65" spans="1:14" ht="15.75" thickBot="1" x14ac:dyDescent="0.3">
      <c r="A65" s="28" t="s">
        <v>129</v>
      </c>
      <c r="B65" s="21" t="s">
        <v>25</v>
      </c>
      <c r="C65" s="21">
        <v>6</v>
      </c>
      <c r="D65" s="21" t="s">
        <v>47</v>
      </c>
      <c r="E65" s="21">
        <v>1</v>
      </c>
      <c r="F65" s="21">
        <v>7</v>
      </c>
      <c r="G65" s="21">
        <v>172</v>
      </c>
      <c r="H65" s="21">
        <v>43</v>
      </c>
      <c r="I65" s="22">
        <v>215</v>
      </c>
      <c r="J65" s="23">
        <v>0.8</v>
      </c>
      <c r="K65" s="23">
        <v>0.2</v>
      </c>
      <c r="L65" s="23"/>
      <c r="M65" s="23"/>
      <c r="N65" s="23"/>
    </row>
    <row r="66" spans="1:14" ht="15.75" thickBot="1" x14ac:dyDescent="0.3">
      <c r="A66" s="28" t="s">
        <v>130</v>
      </c>
      <c r="B66" s="21" t="s">
        <v>25</v>
      </c>
      <c r="C66" s="21">
        <v>6</v>
      </c>
      <c r="D66" s="21" t="s">
        <v>47</v>
      </c>
      <c r="E66" s="21">
        <v>1</v>
      </c>
      <c r="F66" s="21">
        <v>7</v>
      </c>
      <c r="G66" s="21">
        <v>183</v>
      </c>
      <c r="H66" s="21">
        <v>98</v>
      </c>
      <c r="I66" s="22">
        <v>281</v>
      </c>
      <c r="J66" s="23">
        <v>0.6512455516014235</v>
      </c>
      <c r="K66" s="23">
        <v>0.3487544483985765</v>
      </c>
      <c r="L66" s="23"/>
      <c r="M66" s="23"/>
      <c r="N66" s="23"/>
    </row>
    <row r="67" spans="1:14" ht="15.75" thickBot="1" x14ac:dyDescent="0.3">
      <c r="A67" s="28" t="s">
        <v>131</v>
      </c>
      <c r="B67" s="21" t="s">
        <v>25</v>
      </c>
      <c r="C67" s="21">
        <v>6</v>
      </c>
      <c r="D67" s="21" t="s">
        <v>47</v>
      </c>
      <c r="E67" s="21">
        <v>1</v>
      </c>
      <c r="F67" s="21">
        <v>6</v>
      </c>
      <c r="G67" s="21">
        <v>62</v>
      </c>
      <c r="H67" s="21">
        <v>4</v>
      </c>
      <c r="I67" s="22">
        <v>66</v>
      </c>
      <c r="J67" s="23">
        <v>0.93939393939393945</v>
      </c>
      <c r="K67" s="23">
        <v>6.0606060606060608E-2</v>
      </c>
      <c r="L67" s="23"/>
      <c r="M67" s="23"/>
      <c r="N67" s="23"/>
    </row>
    <row r="68" spans="1:14" ht="15.75" thickBot="1" x14ac:dyDescent="0.3">
      <c r="A68" s="28" t="s">
        <v>132</v>
      </c>
      <c r="B68" s="21" t="s">
        <v>33</v>
      </c>
      <c r="C68" s="21">
        <v>6</v>
      </c>
      <c r="D68" s="21" t="s">
        <v>47</v>
      </c>
      <c r="E68" s="21">
        <v>1</v>
      </c>
      <c r="F68" s="21">
        <v>7</v>
      </c>
      <c r="G68" s="21">
        <v>79</v>
      </c>
      <c r="H68" s="21">
        <v>144</v>
      </c>
      <c r="I68" s="22">
        <v>223</v>
      </c>
      <c r="J68" s="23">
        <v>0.35426008968609868</v>
      </c>
      <c r="K68" s="23">
        <v>0.64573991031390132</v>
      </c>
      <c r="L68" s="23"/>
      <c r="M68" s="23"/>
      <c r="N68" s="23"/>
    </row>
    <row r="69" spans="1:14" ht="15.75" thickBot="1" x14ac:dyDescent="0.3">
      <c r="A69" s="28" t="s">
        <v>133</v>
      </c>
      <c r="B69" s="21" t="s">
        <v>33</v>
      </c>
      <c r="C69" s="21">
        <v>6</v>
      </c>
      <c r="D69" s="21" t="s">
        <v>47</v>
      </c>
      <c r="E69" s="21">
        <v>1</v>
      </c>
      <c r="F69" s="21">
        <v>7</v>
      </c>
      <c r="G69" s="21">
        <v>59</v>
      </c>
      <c r="H69" s="21">
        <v>154</v>
      </c>
      <c r="I69" s="22">
        <v>213</v>
      </c>
      <c r="J69" s="23">
        <v>0.27699530516431925</v>
      </c>
      <c r="K69" s="23">
        <v>0.72300469483568075</v>
      </c>
      <c r="L69" s="23"/>
      <c r="M69" s="23"/>
      <c r="N69" s="23"/>
    </row>
    <row r="70" spans="1:14" ht="15.75" thickBot="1" x14ac:dyDescent="0.3">
      <c r="A70" s="28" t="s">
        <v>134</v>
      </c>
      <c r="B70" s="21" t="s">
        <v>33</v>
      </c>
      <c r="C70" s="21">
        <v>6</v>
      </c>
      <c r="D70" s="21" t="s">
        <v>47</v>
      </c>
      <c r="E70" s="21">
        <v>1</v>
      </c>
      <c r="F70" s="21">
        <v>6</v>
      </c>
      <c r="G70" s="21">
        <v>61</v>
      </c>
      <c r="H70" s="21">
        <v>12</v>
      </c>
      <c r="I70" s="22">
        <v>73</v>
      </c>
      <c r="J70" s="23">
        <v>0.83561643835616439</v>
      </c>
      <c r="K70" s="23">
        <v>0.16438356164383561</v>
      </c>
      <c r="L70" s="23"/>
      <c r="M70" s="23"/>
      <c r="N70" s="23"/>
    </row>
    <row r="71" spans="1:14" ht="15.75" thickBot="1" x14ac:dyDescent="0.3">
      <c r="A71" s="28" t="s">
        <v>135</v>
      </c>
      <c r="B71" s="21" t="s">
        <v>40</v>
      </c>
      <c r="C71" s="21">
        <v>6</v>
      </c>
      <c r="D71" s="21" t="s">
        <v>47</v>
      </c>
      <c r="E71" s="21">
        <v>1</v>
      </c>
      <c r="F71" s="21">
        <v>7</v>
      </c>
      <c r="G71" s="21">
        <v>9</v>
      </c>
      <c r="H71" s="21">
        <v>139</v>
      </c>
      <c r="I71" s="22">
        <v>148</v>
      </c>
      <c r="J71" s="23">
        <v>6.0810810810810814E-2</v>
      </c>
      <c r="K71" s="23">
        <v>0.93918918918918914</v>
      </c>
      <c r="L71" s="23"/>
      <c r="M71" s="23"/>
      <c r="N71" s="23"/>
    </row>
    <row r="72" spans="1:14" ht="15.75" thickBot="1" x14ac:dyDescent="0.3">
      <c r="A72" s="28" t="s">
        <v>136</v>
      </c>
      <c r="B72" s="21" t="s">
        <v>40</v>
      </c>
      <c r="C72" s="21">
        <v>6</v>
      </c>
      <c r="D72" s="21" t="s">
        <v>47</v>
      </c>
      <c r="E72" s="21">
        <v>1</v>
      </c>
      <c r="F72" s="21">
        <v>7</v>
      </c>
      <c r="G72" s="21">
        <v>12</v>
      </c>
      <c r="H72" s="21">
        <v>179</v>
      </c>
      <c r="I72" s="22">
        <v>191</v>
      </c>
      <c r="J72" s="23">
        <v>6.2827225130890049E-2</v>
      </c>
      <c r="K72" s="23">
        <v>0.93717277486910999</v>
      </c>
      <c r="L72" s="23"/>
      <c r="M72" s="23"/>
      <c r="N72" s="23"/>
    </row>
    <row r="73" spans="1:14" ht="15.75" thickBot="1" x14ac:dyDescent="0.3">
      <c r="A73" s="28" t="s">
        <v>137</v>
      </c>
      <c r="B73" s="21" t="s">
        <v>40</v>
      </c>
      <c r="C73" s="21">
        <v>6</v>
      </c>
      <c r="D73" s="21" t="s">
        <v>47</v>
      </c>
      <c r="E73" s="21">
        <v>1</v>
      </c>
      <c r="F73" s="21">
        <v>5</v>
      </c>
      <c r="G73" s="21">
        <v>39</v>
      </c>
      <c r="H73" s="21">
        <v>23</v>
      </c>
      <c r="I73" s="22">
        <v>62</v>
      </c>
      <c r="J73" s="23">
        <v>0.62903225806451613</v>
      </c>
      <c r="K73" s="23">
        <v>0.37096774193548387</v>
      </c>
      <c r="L73" s="23"/>
      <c r="M73" s="23"/>
      <c r="N73" s="23"/>
    </row>
    <row r="74" spans="1:14" ht="15.75" thickBot="1" x14ac:dyDescent="0.3">
      <c r="A74" s="28" t="s">
        <v>29</v>
      </c>
      <c r="B74" s="21" t="s">
        <v>25</v>
      </c>
      <c r="C74" s="21">
        <v>7</v>
      </c>
      <c r="D74" s="21" t="s">
        <v>26</v>
      </c>
      <c r="E74" s="21">
        <v>2</v>
      </c>
      <c r="F74" s="21">
        <v>6</v>
      </c>
      <c r="G74" s="21">
        <v>121</v>
      </c>
      <c r="H74" s="21">
        <v>40</v>
      </c>
      <c r="I74" s="22">
        <v>161</v>
      </c>
      <c r="J74" s="23">
        <v>0.75155279503105588</v>
      </c>
      <c r="K74" s="23">
        <v>0.2484472049689441</v>
      </c>
      <c r="L74" s="23"/>
      <c r="M74" s="23"/>
      <c r="N74" s="23"/>
    </row>
    <row r="75" spans="1:14" ht="15.75" thickBot="1" x14ac:dyDescent="0.3">
      <c r="A75" s="28" t="s">
        <v>31</v>
      </c>
      <c r="B75" s="21" t="s">
        <v>25</v>
      </c>
      <c r="C75" s="21">
        <v>7</v>
      </c>
      <c r="D75" s="21" t="s">
        <v>26</v>
      </c>
      <c r="E75" s="21">
        <v>2</v>
      </c>
      <c r="F75" s="21">
        <v>6</v>
      </c>
      <c r="G75" s="21">
        <v>105</v>
      </c>
      <c r="H75" s="21">
        <v>26</v>
      </c>
      <c r="I75" s="22">
        <v>131</v>
      </c>
      <c r="J75" s="23">
        <v>0.80152671755725191</v>
      </c>
      <c r="K75" s="23">
        <v>0.19847328244274809</v>
      </c>
      <c r="L75" s="23"/>
      <c r="M75" s="23"/>
      <c r="N75" s="23"/>
    </row>
    <row r="76" spans="1:14" ht="15.75" thickBot="1" x14ac:dyDescent="0.3">
      <c r="A76" s="28" t="s">
        <v>114</v>
      </c>
      <c r="B76" s="21" t="s">
        <v>25</v>
      </c>
      <c r="C76" s="21">
        <v>7</v>
      </c>
      <c r="D76" s="21" t="s">
        <v>26</v>
      </c>
      <c r="E76" s="21">
        <v>2</v>
      </c>
      <c r="F76" s="21">
        <v>6</v>
      </c>
      <c r="G76" s="21">
        <v>29</v>
      </c>
      <c r="H76" s="21">
        <v>18</v>
      </c>
      <c r="I76" s="22">
        <v>47</v>
      </c>
      <c r="J76" s="23">
        <v>0.61702127659574468</v>
      </c>
      <c r="K76" s="23">
        <v>0.38297872340425532</v>
      </c>
      <c r="L76" s="23"/>
      <c r="M76" s="23"/>
      <c r="N76" s="23"/>
    </row>
    <row r="77" spans="1:14" ht="15.75" thickBot="1" x14ac:dyDescent="0.3">
      <c r="A77" s="28" t="s">
        <v>36</v>
      </c>
      <c r="B77" s="21" t="s">
        <v>33</v>
      </c>
      <c r="C77" s="21">
        <v>7</v>
      </c>
      <c r="D77" s="21" t="s">
        <v>26</v>
      </c>
      <c r="E77" s="21">
        <v>2</v>
      </c>
      <c r="F77" s="21">
        <v>6</v>
      </c>
      <c r="G77" s="21">
        <v>137</v>
      </c>
      <c r="H77" s="21">
        <v>232</v>
      </c>
      <c r="I77" s="22">
        <v>369</v>
      </c>
      <c r="J77" s="23">
        <v>0.37127371273712739</v>
      </c>
      <c r="K77" s="23">
        <v>0.62872628726287261</v>
      </c>
      <c r="L77" s="23"/>
      <c r="M77" s="23"/>
      <c r="N77" s="23"/>
    </row>
    <row r="78" spans="1:14" ht="15.75" thickBot="1" x14ac:dyDescent="0.3">
      <c r="A78" s="28" t="s">
        <v>38</v>
      </c>
      <c r="B78" s="21" t="s">
        <v>33</v>
      </c>
      <c r="C78" s="21">
        <v>7</v>
      </c>
      <c r="D78" s="21" t="s">
        <v>26</v>
      </c>
      <c r="E78" s="21">
        <v>2</v>
      </c>
      <c r="F78" s="21">
        <v>6</v>
      </c>
      <c r="G78" s="21">
        <v>53</v>
      </c>
      <c r="H78" s="21">
        <v>165</v>
      </c>
      <c r="I78" s="22">
        <v>218</v>
      </c>
      <c r="J78" s="23">
        <v>0.24311926605504589</v>
      </c>
      <c r="K78" s="23">
        <v>0.75688073394495414</v>
      </c>
      <c r="L78" s="23"/>
      <c r="M78" s="23"/>
      <c r="N78" s="23"/>
    </row>
    <row r="79" spans="1:14" ht="15.75" thickBot="1" x14ac:dyDescent="0.3">
      <c r="A79" s="28" t="s">
        <v>115</v>
      </c>
      <c r="B79" s="21" t="s">
        <v>33</v>
      </c>
      <c r="C79" s="21">
        <v>7</v>
      </c>
      <c r="D79" s="21" t="s">
        <v>26</v>
      </c>
      <c r="E79" s="21">
        <v>2</v>
      </c>
      <c r="F79" s="21">
        <v>6</v>
      </c>
      <c r="G79" s="21">
        <v>38</v>
      </c>
      <c r="H79" s="21">
        <v>151</v>
      </c>
      <c r="I79" s="22">
        <v>189</v>
      </c>
      <c r="J79" s="23">
        <v>0.20105820105820105</v>
      </c>
      <c r="K79" s="23">
        <v>0.79894179894179895</v>
      </c>
      <c r="L79" s="23"/>
      <c r="M79" s="23"/>
      <c r="N79" s="23"/>
    </row>
    <row r="80" spans="1:14" ht="15.75" thickBot="1" x14ac:dyDescent="0.3">
      <c r="A80" s="28" t="s">
        <v>43</v>
      </c>
      <c r="B80" s="21" t="s">
        <v>40</v>
      </c>
      <c r="C80" s="21">
        <v>7</v>
      </c>
      <c r="D80" s="21" t="s">
        <v>26</v>
      </c>
      <c r="E80" s="21">
        <v>2</v>
      </c>
      <c r="F80" s="21">
        <v>6</v>
      </c>
      <c r="G80" s="21">
        <v>22</v>
      </c>
      <c r="H80" s="21">
        <v>290</v>
      </c>
      <c r="I80" s="22">
        <v>312</v>
      </c>
      <c r="J80" s="23">
        <v>7.0512820512820512E-2</v>
      </c>
      <c r="K80" s="23">
        <v>0.92948717948717952</v>
      </c>
      <c r="L80" s="23"/>
      <c r="M80" s="23"/>
      <c r="N80" s="23"/>
    </row>
    <row r="81" spans="1:14" ht="15.75" thickBot="1" x14ac:dyDescent="0.3">
      <c r="A81" s="28" t="s">
        <v>45</v>
      </c>
      <c r="B81" s="21" t="s">
        <v>40</v>
      </c>
      <c r="C81" s="21">
        <v>7</v>
      </c>
      <c r="D81" s="21" t="s">
        <v>26</v>
      </c>
      <c r="E81" s="21">
        <v>2</v>
      </c>
      <c r="F81" s="21">
        <v>6</v>
      </c>
      <c r="G81" s="21">
        <v>7</v>
      </c>
      <c r="H81" s="21">
        <v>237</v>
      </c>
      <c r="I81" s="22">
        <v>244</v>
      </c>
      <c r="J81" s="23">
        <v>2.8688524590163935E-2</v>
      </c>
      <c r="K81" s="23">
        <v>0.97131147540983609</v>
      </c>
      <c r="L81" s="23"/>
      <c r="M81" s="23"/>
      <c r="N81" s="23"/>
    </row>
    <row r="82" spans="1:14" ht="15.75" thickBot="1" x14ac:dyDescent="0.3">
      <c r="A82" s="28" t="s">
        <v>116</v>
      </c>
      <c r="B82" s="21" t="s">
        <v>40</v>
      </c>
      <c r="C82" s="21">
        <v>7</v>
      </c>
      <c r="D82" s="21" t="s">
        <v>26</v>
      </c>
      <c r="E82" s="21">
        <v>2</v>
      </c>
      <c r="F82" s="21">
        <v>6</v>
      </c>
      <c r="G82" s="21">
        <v>4</v>
      </c>
      <c r="H82" s="21">
        <v>158</v>
      </c>
      <c r="I82" s="22">
        <v>162</v>
      </c>
      <c r="J82" s="23">
        <v>2.4691358024691357E-2</v>
      </c>
      <c r="K82" s="23">
        <v>0.97530864197530864</v>
      </c>
      <c r="L82" s="23"/>
      <c r="M82" s="23"/>
      <c r="N82" s="23"/>
    </row>
    <row r="83" spans="1:14" ht="15.75" thickBot="1" x14ac:dyDescent="0.3">
      <c r="A83" s="28" t="s">
        <v>50</v>
      </c>
      <c r="B83" s="21" t="s">
        <v>25</v>
      </c>
      <c r="C83" s="21">
        <v>7</v>
      </c>
      <c r="D83" s="21" t="s">
        <v>47</v>
      </c>
      <c r="E83" s="21">
        <v>2</v>
      </c>
      <c r="F83" s="21">
        <v>5</v>
      </c>
      <c r="G83" s="21">
        <v>316</v>
      </c>
      <c r="H83" s="21">
        <v>142</v>
      </c>
      <c r="I83" s="22">
        <v>458</v>
      </c>
      <c r="J83" s="23">
        <v>0.68995633187772931</v>
      </c>
      <c r="K83" s="23">
        <v>0.31004366812227074</v>
      </c>
      <c r="L83" s="23"/>
      <c r="M83" s="23"/>
      <c r="N83" s="23"/>
    </row>
    <row r="84" spans="1:14" ht="15.75" thickBot="1" x14ac:dyDescent="0.3">
      <c r="A84" s="28" t="s">
        <v>52</v>
      </c>
      <c r="B84" s="21" t="s">
        <v>25</v>
      </c>
      <c r="C84" s="21">
        <v>7</v>
      </c>
      <c r="D84" s="21" t="s">
        <v>47</v>
      </c>
      <c r="E84" s="21">
        <v>2</v>
      </c>
      <c r="F84" s="21">
        <v>6</v>
      </c>
      <c r="G84" s="21">
        <v>152</v>
      </c>
      <c r="H84" s="21">
        <v>49</v>
      </c>
      <c r="I84" s="22">
        <v>201</v>
      </c>
      <c r="J84" s="23">
        <v>0.75621890547263682</v>
      </c>
      <c r="K84" s="23">
        <v>0.24378109452736318</v>
      </c>
      <c r="L84" s="23"/>
      <c r="M84" s="23"/>
      <c r="N84" s="23"/>
    </row>
    <row r="85" spans="1:14" ht="15.75" thickBot="1" x14ac:dyDescent="0.3">
      <c r="A85" s="28" t="s">
        <v>117</v>
      </c>
      <c r="B85" s="21" t="s">
        <v>25</v>
      </c>
      <c r="C85" s="21">
        <v>7</v>
      </c>
      <c r="D85" s="21" t="s">
        <v>47</v>
      </c>
      <c r="E85" s="21">
        <v>2</v>
      </c>
      <c r="F85" s="21">
        <v>7</v>
      </c>
      <c r="G85" s="21">
        <v>92</v>
      </c>
      <c r="H85" s="21">
        <v>19</v>
      </c>
      <c r="I85" s="22">
        <v>111</v>
      </c>
      <c r="J85" s="23">
        <v>0.8288288288288288</v>
      </c>
      <c r="K85" s="23">
        <v>0.17117117117117117</v>
      </c>
      <c r="L85" s="23"/>
      <c r="M85" s="23"/>
      <c r="N85" s="23"/>
    </row>
    <row r="86" spans="1:14" ht="15.75" thickBot="1" x14ac:dyDescent="0.3">
      <c r="A86" s="28" t="s">
        <v>56</v>
      </c>
      <c r="B86" s="21" t="s">
        <v>33</v>
      </c>
      <c r="C86" s="21">
        <v>7</v>
      </c>
      <c r="D86" s="21" t="s">
        <v>47</v>
      </c>
      <c r="E86" s="21">
        <v>2</v>
      </c>
      <c r="F86" s="21">
        <v>6</v>
      </c>
      <c r="G86" s="21">
        <v>60</v>
      </c>
      <c r="H86" s="21">
        <v>193</v>
      </c>
      <c r="I86" s="22">
        <v>253</v>
      </c>
      <c r="J86" s="23">
        <v>0.23715415019762845</v>
      </c>
      <c r="K86" s="23">
        <v>0.76284584980237158</v>
      </c>
      <c r="L86" s="23"/>
      <c r="M86" s="23"/>
      <c r="N86" s="23"/>
    </row>
    <row r="87" spans="1:14" ht="15.75" thickBot="1" x14ac:dyDescent="0.3">
      <c r="A87" s="28" t="s">
        <v>58</v>
      </c>
      <c r="B87" s="21" t="s">
        <v>33</v>
      </c>
      <c r="C87" s="21">
        <v>7</v>
      </c>
      <c r="D87" s="21" t="s">
        <v>47</v>
      </c>
      <c r="E87" s="21">
        <v>2</v>
      </c>
      <c r="F87" s="21">
        <v>6</v>
      </c>
      <c r="G87" s="21">
        <v>92</v>
      </c>
      <c r="H87" s="21">
        <v>181</v>
      </c>
      <c r="I87" s="22">
        <v>273</v>
      </c>
      <c r="J87" s="23">
        <v>0.33699633699633702</v>
      </c>
      <c r="K87" s="23">
        <v>0.66300366300366298</v>
      </c>
      <c r="L87" s="23"/>
      <c r="M87" s="23"/>
      <c r="N87" s="23"/>
    </row>
    <row r="88" spans="1:14" ht="15.75" thickBot="1" x14ac:dyDescent="0.3">
      <c r="A88" s="28" t="s">
        <v>118</v>
      </c>
      <c r="B88" s="21" t="s">
        <v>33</v>
      </c>
      <c r="C88" s="21">
        <v>7</v>
      </c>
      <c r="D88" s="21" t="s">
        <v>47</v>
      </c>
      <c r="E88" s="21">
        <v>2</v>
      </c>
      <c r="F88" s="21">
        <v>7</v>
      </c>
      <c r="G88" s="21">
        <v>21</v>
      </c>
      <c r="H88" s="21">
        <v>45</v>
      </c>
      <c r="I88" s="22">
        <v>66</v>
      </c>
      <c r="J88" s="23">
        <v>0.31818181818181818</v>
      </c>
      <c r="K88" s="23">
        <v>0.68181818181818177</v>
      </c>
      <c r="L88" s="23"/>
      <c r="M88" s="23"/>
      <c r="N88" s="23"/>
    </row>
    <row r="89" spans="1:14" ht="15.75" thickBot="1" x14ac:dyDescent="0.3">
      <c r="A89" s="28" t="s">
        <v>62</v>
      </c>
      <c r="B89" s="21" t="s">
        <v>40</v>
      </c>
      <c r="C89" s="21">
        <v>7</v>
      </c>
      <c r="D89" s="21" t="s">
        <v>47</v>
      </c>
      <c r="E89" s="21">
        <v>2</v>
      </c>
      <c r="F89" s="21">
        <v>6</v>
      </c>
      <c r="G89" s="21">
        <v>11</v>
      </c>
      <c r="H89" s="21">
        <v>403</v>
      </c>
      <c r="I89" s="22">
        <v>414</v>
      </c>
      <c r="J89" s="23">
        <v>2.6570048309178744E-2</v>
      </c>
      <c r="K89" s="23">
        <v>0.97342995169082125</v>
      </c>
      <c r="L89" s="23"/>
      <c r="M89" s="23"/>
      <c r="N89" s="23"/>
    </row>
    <row r="90" spans="1:14" ht="15.75" thickBot="1" x14ac:dyDescent="0.3">
      <c r="A90" s="28" t="s">
        <v>64</v>
      </c>
      <c r="B90" s="21" t="s">
        <v>40</v>
      </c>
      <c r="C90" s="21">
        <v>7</v>
      </c>
      <c r="D90" s="21" t="s">
        <v>47</v>
      </c>
      <c r="E90" s="21">
        <v>2</v>
      </c>
      <c r="F90" s="21">
        <v>6</v>
      </c>
      <c r="G90" s="21">
        <v>22</v>
      </c>
      <c r="H90" s="21">
        <v>321</v>
      </c>
      <c r="I90" s="22">
        <v>343</v>
      </c>
      <c r="J90" s="23">
        <v>6.4139941690962099E-2</v>
      </c>
      <c r="K90" s="23">
        <v>0.93586005830903785</v>
      </c>
      <c r="L90" s="23"/>
      <c r="M90" s="23"/>
      <c r="N90" s="23"/>
    </row>
    <row r="91" spans="1:14" ht="15.75" thickBot="1" x14ac:dyDescent="0.3">
      <c r="A91" s="28" t="s">
        <v>119</v>
      </c>
      <c r="B91" s="21" t="s">
        <v>40</v>
      </c>
      <c r="C91" s="21">
        <v>7</v>
      </c>
      <c r="D91" s="21" t="s">
        <v>47</v>
      </c>
      <c r="E91" s="21">
        <v>2</v>
      </c>
      <c r="F91" s="21">
        <v>7</v>
      </c>
      <c r="G91" s="21">
        <v>1</v>
      </c>
      <c r="H91" s="21">
        <v>60</v>
      </c>
      <c r="I91" s="22">
        <v>61</v>
      </c>
      <c r="J91" s="23">
        <v>1.6393442622950821E-2</v>
      </c>
      <c r="K91" s="23">
        <v>0.98360655737704916</v>
      </c>
      <c r="L91" s="23"/>
      <c r="M91" s="23"/>
      <c r="N91" s="23"/>
    </row>
    <row r="92" spans="1:14" ht="15.75" thickBot="1" x14ac:dyDescent="0.3">
      <c r="A92" s="28" t="s">
        <v>120</v>
      </c>
      <c r="B92" s="21" t="s">
        <v>25</v>
      </c>
      <c r="C92" s="21">
        <v>6</v>
      </c>
      <c r="D92" s="21" t="s">
        <v>26</v>
      </c>
      <c r="E92" s="21">
        <v>2</v>
      </c>
      <c r="F92" s="21">
        <v>6</v>
      </c>
      <c r="G92" s="21">
        <v>304</v>
      </c>
      <c r="H92" s="21">
        <v>51</v>
      </c>
      <c r="I92" s="22">
        <v>355</v>
      </c>
      <c r="J92" s="23">
        <v>0.85633802816901405</v>
      </c>
      <c r="K92" s="23">
        <v>0.14366197183098592</v>
      </c>
      <c r="L92" s="23"/>
      <c r="M92" s="23"/>
      <c r="N92" s="23"/>
    </row>
    <row r="93" spans="1:14" ht="15.75" thickBot="1" x14ac:dyDescent="0.3">
      <c r="A93" s="28" t="s">
        <v>121</v>
      </c>
      <c r="B93" s="21" t="s">
        <v>25</v>
      </c>
      <c r="C93" s="21">
        <v>6</v>
      </c>
      <c r="D93" s="21" t="s">
        <v>26</v>
      </c>
      <c r="E93" s="21">
        <v>2</v>
      </c>
      <c r="F93" s="21">
        <v>6</v>
      </c>
      <c r="G93" s="21">
        <v>344</v>
      </c>
      <c r="H93" s="21">
        <v>60</v>
      </c>
      <c r="I93" s="22">
        <v>404</v>
      </c>
      <c r="J93" s="23">
        <v>0.85148514851485146</v>
      </c>
      <c r="K93" s="23">
        <v>0.14851485148514851</v>
      </c>
      <c r="L93" s="23"/>
      <c r="M93" s="23"/>
      <c r="N93" s="23"/>
    </row>
    <row r="94" spans="1:14" ht="15.75" thickBot="1" x14ac:dyDescent="0.3">
      <c r="A94" s="28" t="s">
        <v>122</v>
      </c>
      <c r="B94" s="21" t="s">
        <v>25</v>
      </c>
      <c r="C94" s="21">
        <v>6</v>
      </c>
      <c r="D94" s="21" t="s">
        <v>26</v>
      </c>
      <c r="E94" s="21">
        <v>2</v>
      </c>
      <c r="F94" s="21">
        <v>6</v>
      </c>
      <c r="G94" s="21">
        <v>46</v>
      </c>
      <c r="H94" s="21">
        <v>31</v>
      </c>
      <c r="I94" s="22">
        <v>77</v>
      </c>
      <c r="J94" s="23">
        <v>0.59740259740259738</v>
      </c>
      <c r="K94" s="23">
        <v>0.40259740259740262</v>
      </c>
      <c r="L94" s="23"/>
      <c r="M94" s="23"/>
      <c r="N94" s="23"/>
    </row>
    <row r="95" spans="1:14" ht="15.75" thickBot="1" x14ac:dyDescent="0.3">
      <c r="A95" s="28" t="s">
        <v>123</v>
      </c>
      <c r="B95" s="21" t="s">
        <v>33</v>
      </c>
      <c r="C95" s="21">
        <v>6</v>
      </c>
      <c r="D95" s="21" t="s">
        <v>26</v>
      </c>
      <c r="E95" s="21">
        <v>2</v>
      </c>
      <c r="F95" s="21">
        <v>7</v>
      </c>
      <c r="G95" s="21">
        <v>239</v>
      </c>
      <c r="H95" s="21">
        <v>247</v>
      </c>
      <c r="I95" s="22">
        <v>486</v>
      </c>
      <c r="J95" s="23">
        <v>0.49176954732510286</v>
      </c>
      <c r="K95" s="23">
        <v>0.50823045267489708</v>
      </c>
      <c r="L95" s="23"/>
      <c r="M95" s="23"/>
      <c r="N95" s="23"/>
    </row>
    <row r="96" spans="1:14" ht="15.75" thickBot="1" x14ac:dyDescent="0.3">
      <c r="A96" s="28" t="s">
        <v>124</v>
      </c>
      <c r="B96" s="21" t="s">
        <v>33</v>
      </c>
      <c r="C96" s="21">
        <v>6</v>
      </c>
      <c r="D96" s="21" t="s">
        <v>26</v>
      </c>
      <c r="E96" s="21">
        <v>2</v>
      </c>
      <c r="F96" s="21">
        <v>7</v>
      </c>
      <c r="G96" s="21">
        <v>132</v>
      </c>
      <c r="H96" s="21">
        <v>111</v>
      </c>
      <c r="I96" s="22">
        <v>243</v>
      </c>
      <c r="J96" s="23">
        <v>0.54320987654320985</v>
      </c>
      <c r="K96" s="23">
        <v>0.4567901234567901</v>
      </c>
      <c r="L96" s="23"/>
      <c r="M96" s="23"/>
      <c r="N96" s="23"/>
    </row>
    <row r="97" spans="1:14" ht="15.75" thickBot="1" x14ac:dyDescent="0.3">
      <c r="A97" s="28" t="s">
        <v>125</v>
      </c>
      <c r="B97" s="21" t="s">
        <v>33</v>
      </c>
      <c r="C97" s="21">
        <v>6</v>
      </c>
      <c r="D97" s="21" t="s">
        <v>26</v>
      </c>
      <c r="E97" s="21">
        <v>2</v>
      </c>
      <c r="F97" s="21">
        <v>6</v>
      </c>
      <c r="G97" s="21">
        <v>41</v>
      </c>
      <c r="H97" s="21">
        <v>146</v>
      </c>
      <c r="I97" s="22">
        <v>187</v>
      </c>
      <c r="J97" s="23">
        <v>0.21925133689839571</v>
      </c>
      <c r="K97" s="23">
        <v>0.78074866310160429</v>
      </c>
      <c r="L97" s="23"/>
      <c r="M97" s="23"/>
      <c r="N97" s="23"/>
    </row>
    <row r="98" spans="1:14" ht="15.75" thickBot="1" x14ac:dyDescent="0.3">
      <c r="A98" s="28" t="s">
        <v>126</v>
      </c>
      <c r="B98" s="21" t="s">
        <v>40</v>
      </c>
      <c r="C98" s="21">
        <v>6</v>
      </c>
      <c r="D98" s="21" t="s">
        <v>26</v>
      </c>
      <c r="E98" s="21">
        <v>2</v>
      </c>
      <c r="F98" s="21">
        <v>7</v>
      </c>
      <c r="G98" s="21">
        <v>53</v>
      </c>
      <c r="H98" s="21">
        <v>477</v>
      </c>
      <c r="I98" s="22">
        <v>530</v>
      </c>
      <c r="J98" s="23">
        <v>0.1</v>
      </c>
      <c r="K98" s="23">
        <v>0.9</v>
      </c>
      <c r="L98" s="23"/>
      <c r="M98" s="23"/>
      <c r="N98" s="23"/>
    </row>
    <row r="99" spans="1:14" ht="15.75" thickBot="1" x14ac:dyDescent="0.3">
      <c r="A99" s="28" t="s">
        <v>127</v>
      </c>
      <c r="B99" s="21" t="s">
        <v>40</v>
      </c>
      <c r="C99" s="21">
        <v>6</v>
      </c>
      <c r="D99" s="21" t="s">
        <v>26</v>
      </c>
      <c r="E99" s="21">
        <v>2</v>
      </c>
      <c r="F99" s="21">
        <v>7</v>
      </c>
      <c r="G99" s="21">
        <v>20</v>
      </c>
      <c r="H99" s="21">
        <v>198</v>
      </c>
      <c r="I99" s="22">
        <v>218</v>
      </c>
      <c r="J99" s="23">
        <v>9.1743119266055051E-2</v>
      </c>
      <c r="K99" s="23">
        <v>0.90825688073394495</v>
      </c>
      <c r="L99" s="23"/>
      <c r="M99" s="23"/>
      <c r="N99" s="23"/>
    </row>
    <row r="100" spans="1:14" ht="15.75" thickBot="1" x14ac:dyDescent="0.3">
      <c r="A100" s="28" t="s">
        <v>128</v>
      </c>
      <c r="B100" s="21" t="s">
        <v>40</v>
      </c>
      <c r="C100" s="21">
        <v>6</v>
      </c>
      <c r="D100" s="21" t="s">
        <v>26</v>
      </c>
      <c r="E100" s="21">
        <v>2</v>
      </c>
      <c r="F100" s="21">
        <v>6</v>
      </c>
      <c r="G100" s="21">
        <v>5</v>
      </c>
      <c r="H100" s="21">
        <v>75</v>
      </c>
      <c r="I100" s="22">
        <v>80</v>
      </c>
      <c r="J100" s="23">
        <v>6.25E-2</v>
      </c>
      <c r="K100" s="23">
        <v>0.9375</v>
      </c>
      <c r="L100" s="23"/>
      <c r="M100" s="23"/>
      <c r="N100" s="23"/>
    </row>
    <row r="101" spans="1:14" ht="15.75" thickBot="1" x14ac:dyDescent="0.3">
      <c r="A101" s="28" t="s">
        <v>129</v>
      </c>
      <c r="B101" s="21" t="s">
        <v>25</v>
      </c>
      <c r="C101" s="21">
        <v>6</v>
      </c>
      <c r="D101" s="21" t="s">
        <v>47</v>
      </c>
      <c r="E101" s="21">
        <v>2</v>
      </c>
      <c r="F101" s="21">
        <v>7</v>
      </c>
      <c r="G101" s="21">
        <v>150</v>
      </c>
      <c r="H101" s="21">
        <v>19</v>
      </c>
      <c r="I101" s="22">
        <v>169</v>
      </c>
      <c r="J101" s="23">
        <v>0.8875739644970414</v>
      </c>
      <c r="K101" s="23">
        <v>0.11242603550295859</v>
      </c>
      <c r="L101" s="23"/>
      <c r="M101" s="23"/>
      <c r="N101" s="23"/>
    </row>
    <row r="102" spans="1:14" ht="15.75" thickBot="1" x14ac:dyDescent="0.3">
      <c r="A102" s="28" t="s">
        <v>130</v>
      </c>
      <c r="B102" s="21" t="s">
        <v>25</v>
      </c>
      <c r="C102" s="21">
        <v>6</v>
      </c>
      <c r="D102" s="21" t="s">
        <v>47</v>
      </c>
      <c r="E102" s="21">
        <v>2</v>
      </c>
      <c r="F102" s="21">
        <v>7</v>
      </c>
      <c r="G102" s="21">
        <v>178</v>
      </c>
      <c r="H102" s="21">
        <v>28</v>
      </c>
      <c r="I102" s="22">
        <v>206</v>
      </c>
      <c r="J102" s="23">
        <v>0.86407766990291257</v>
      </c>
      <c r="K102" s="23">
        <v>0.13592233009708737</v>
      </c>
      <c r="L102" s="23"/>
      <c r="M102" s="23"/>
      <c r="N102" s="23"/>
    </row>
    <row r="103" spans="1:14" ht="15.75" thickBot="1" x14ac:dyDescent="0.3">
      <c r="A103" s="28" t="s">
        <v>131</v>
      </c>
      <c r="B103" s="21" t="s">
        <v>25</v>
      </c>
      <c r="C103" s="21">
        <v>6</v>
      </c>
      <c r="D103" s="21" t="s">
        <v>47</v>
      </c>
      <c r="E103" s="21">
        <v>2</v>
      </c>
      <c r="F103" s="21">
        <v>6</v>
      </c>
      <c r="G103" s="21">
        <v>60</v>
      </c>
      <c r="H103" s="21">
        <v>27</v>
      </c>
      <c r="I103" s="22">
        <v>87</v>
      </c>
      <c r="J103" s="23">
        <v>0.68965517241379315</v>
      </c>
      <c r="K103" s="23">
        <v>0.31034482758620691</v>
      </c>
      <c r="L103" s="23"/>
      <c r="M103" s="23"/>
      <c r="N103" s="23"/>
    </row>
    <row r="104" spans="1:14" ht="15.75" thickBot="1" x14ac:dyDescent="0.3">
      <c r="A104" s="28" t="s">
        <v>132</v>
      </c>
      <c r="B104" s="21" t="s">
        <v>33</v>
      </c>
      <c r="C104" s="21">
        <v>6</v>
      </c>
      <c r="D104" s="21" t="s">
        <v>47</v>
      </c>
      <c r="E104" s="21">
        <v>2</v>
      </c>
      <c r="F104" s="21">
        <v>7</v>
      </c>
      <c r="G104" s="21">
        <v>86</v>
      </c>
      <c r="H104" s="21">
        <v>109</v>
      </c>
      <c r="I104" s="22">
        <v>195</v>
      </c>
      <c r="J104" s="23">
        <v>0.44102564102564101</v>
      </c>
      <c r="K104" s="23">
        <v>0.55897435897435899</v>
      </c>
      <c r="L104" s="23"/>
      <c r="M104" s="23"/>
      <c r="N104" s="23"/>
    </row>
    <row r="105" spans="1:14" ht="15.75" thickBot="1" x14ac:dyDescent="0.3">
      <c r="A105" s="28" t="s">
        <v>133</v>
      </c>
      <c r="B105" s="21" t="s">
        <v>33</v>
      </c>
      <c r="C105" s="21">
        <v>6</v>
      </c>
      <c r="D105" s="21" t="s">
        <v>47</v>
      </c>
      <c r="E105" s="21">
        <v>2</v>
      </c>
      <c r="F105" s="21">
        <v>7</v>
      </c>
      <c r="G105" s="21">
        <v>150</v>
      </c>
      <c r="H105" s="21">
        <v>150</v>
      </c>
      <c r="I105" s="22">
        <v>300</v>
      </c>
      <c r="J105" s="23">
        <v>0.5</v>
      </c>
      <c r="K105" s="23">
        <v>0.5</v>
      </c>
      <c r="L105" s="23"/>
      <c r="M105" s="23"/>
      <c r="N105" s="23"/>
    </row>
    <row r="106" spans="1:14" ht="15.75" thickBot="1" x14ac:dyDescent="0.3">
      <c r="A106" s="28" t="s">
        <v>134</v>
      </c>
      <c r="B106" s="21" t="s">
        <v>33</v>
      </c>
      <c r="C106" s="21">
        <v>6</v>
      </c>
      <c r="D106" s="21" t="s">
        <v>47</v>
      </c>
      <c r="E106" s="21">
        <v>2</v>
      </c>
      <c r="F106" s="21">
        <v>6</v>
      </c>
      <c r="G106" s="21">
        <v>27</v>
      </c>
      <c r="H106" s="21">
        <v>148</v>
      </c>
      <c r="I106" s="22">
        <v>175</v>
      </c>
      <c r="J106" s="23">
        <v>0.15428571428571428</v>
      </c>
      <c r="K106" s="23">
        <v>0.84571428571428575</v>
      </c>
      <c r="L106" s="23"/>
      <c r="M106" s="23"/>
      <c r="N106" s="23"/>
    </row>
    <row r="107" spans="1:14" ht="15.75" thickBot="1" x14ac:dyDescent="0.3">
      <c r="A107" s="28" t="s">
        <v>135</v>
      </c>
      <c r="B107" s="21" t="s">
        <v>40</v>
      </c>
      <c r="C107" s="21">
        <v>6</v>
      </c>
      <c r="D107" s="21" t="s">
        <v>47</v>
      </c>
      <c r="E107" s="21">
        <v>2</v>
      </c>
      <c r="F107" s="21">
        <v>6</v>
      </c>
      <c r="G107" s="21">
        <v>11</v>
      </c>
      <c r="H107" s="21">
        <v>349</v>
      </c>
      <c r="I107" s="22">
        <v>360</v>
      </c>
      <c r="J107" s="23">
        <v>3.0555555555555555E-2</v>
      </c>
      <c r="K107" s="23">
        <v>0.96944444444444444</v>
      </c>
      <c r="L107" s="23"/>
      <c r="M107" s="23"/>
      <c r="N107" s="23"/>
    </row>
    <row r="108" spans="1:14" ht="15.75" thickBot="1" x14ac:dyDescent="0.3">
      <c r="A108" s="28" t="s">
        <v>136</v>
      </c>
      <c r="B108" s="21" t="s">
        <v>40</v>
      </c>
      <c r="C108" s="21">
        <v>6</v>
      </c>
      <c r="D108" s="21" t="s">
        <v>47</v>
      </c>
      <c r="E108" s="21">
        <v>2</v>
      </c>
      <c r="F108" s="21">
        <v>7</v>
      </c>
      <c r="G108" s="21">
        <v>12</v>
      </c>
      <c r="H108" s="21">
        <v>204</v>
      </c>
      <c r="I108" s="22">
        <v>216</v>
      </c>
      <c r="J108" s="23">
        <v>5.5555555555555552E-2</v>
      </c>
      <c r="K108" s="23">
        <v>0.94444444444444442</v>
      </c>
      <c r="L108" s="23"/>
      <c r="M108" s="23"/>
      <c r="N108" s="23"/>
    </row>
    <row r="109" spans="1:14" ht="15.75" thickBot="1" x14ac:dyDescent="0.3">
      <c r="A109" s="28" t="s">
        <v>137</v>
      </c>
      <c r="B109" s="21" t="s">
        <v>40</v>
      </c>
      <c r="C109" s="21">
        <v>6</v>
      </c>
      <c r="D109" s="21" t="s">
        <v>47</v>
      </c>
      <c r="E109" s="21">
        <v>2</v>
      </c>
      <c r="F109" s="21">
        <v>7</v>
      </c>
      <c r="G109" s="21">
        <v>8</v>
      </c>
      <c r="H109" s="21">
        <v>77</v>
      </c>
      <c r="I109" s="22">
        <v>85</v>
      </c>
      <c r="J109" s="23">
        <v>9.4117647058823528E-2</v>
      </c>
      <c r="K109" s="23">
        <v>0.90588235294117647</v>
      </c>
      <c r="L109" s="23"/>
      <c r="M109" s="23"/>
      <c r="N109" s="23"/>
    </row>
    <row r="110" spans="1:14" ht="15.75" thickBot="1" x14ac:dyDescent="0.3">
      <c r="A110" s="28" t="s">
        <v>29</v>
      </c>
      <c r="B110" s="21" t="s">
        <v>25</v>
      </c>
      <c r="C110" s="21">
        <v>7</v>
      </c>
      <c r="D110" s="21" t="s">
        <v>26</v>
      </c>
      <c r="E110" s="21">
        <v>3</v>
      </c>
      <c r="F110" s="21">
        <v>6</v>
      </c>
      <c r="G110" s="21">
        <v>77</v>
      </c>
      <c r="H110" s="21">
        <v>33</v>
      </c>
      <c r="I110" s="22">
        <v>110</v>
      </c>
      <c r="J110" s="23">
        <v>0.7</v>
      </c>
      <c r="K110" s="23">
        <v>0.3</v>
      </c>
      <c r="L110" s="23"/>
      <c r="M110" s="23"/>
      <c r="N110" s="23"/>
    </row>
    <row r="111" spans="1:14" ht="15.75" thickBot="1" x14ac:dyDescent="0.3">
      <c r="A111" s="28" t="s">
        <v>31</v>
      </c>
      <c r="B111" s="21" t="s">
        <v>25</v>
      </c>
      <c r="C111" s="21">
        <v>7</v>
      </c>
      <c r="D111" s="21" t="s">
        <v>26</v>
      </c>
      <c r="E111" s="21">
        <v>3</v>
      </c>
      <c r="F111" s="21">
        <v>7</v>
      </c>
      <c r="G111" s="21">
        <v>101</v>
      </c>
      <c r="H111" s="21">
        <v>20</v>
      </c>
      <c r="I111" s="22">
        <v>121</v>
      </c>
      <c r="J111" s="23">
        <v>0.83471074380165289</v>
      </c>
      <c r="K111" s="23">
        <v>0.16528925619834711</v>
      </c>
      <c r="L111" s="23"/>
      <c r="M111" s="23"/>
      <c r="N111" s="23"/>
    </row>
    <row r="112" spans="1:14" ht="15.75" thickBot="1" x14ac:dyDescent="0.3">
      <c r="A112" s="28" t="s">
        <v>114</v>
      </c>
      <c r="B112" s="21" t="s">
        <v>25</v>
      </c>
      <c r="C112" s="21">
        <v>7</v>
      </c>
      <c r="D112" s="21" t="s">
        <v>26</v>
      </c>
      <c r="E112" s="21">
        <v>3</v>
      </c>
      <c r="F112" s="21">
        <v>6</v>
      </c>
      <c r="G112" s="21">
        <v>100</v>
      </c>
      <c r="H112" s="21">
        <v>0</v>
      </c>
      <c r="I112" s="22">
        <v>100</v>
      </c>
      <c r="J112" s="23">
        <v>1</v>
      </c>
      <c r="K112" s="23">
        <v>0</v>
      </c>
      <c r="L112" s="23"/>
      <c r="M112" s="23"/>
      <c r="N112" s="23"/>
    </row>
    <row r="113" spans="1:14" ht="15.75" thickBot="1" x14ac:dyDescent="0.3">
      <c r="A113" s="28" t="s">
        <v>36</v>
      </c>
      <c r="B113" s="21" t="s">
        <v>33</v>
      </c>
      <c r="C113" s="21">
        <v>7</v>
      </c>
      <c r="D113" s="21" t="s">
        <v>26</v>
      </c>
      <c r="E113" s="21">
        <v>3</v>
      </c>
      <c r="F113" s="21">
        <v>7</v>
      </c>
      <c r="G113" s="21">
        <v>37</v>
      </c>
      <c r="H113" s="21">
        <v>66</v>
      </c>
      <c r="I113" s="22">
        <v>103</v>
      </c>
      <c r="J113" s="23">
        <v>0.35922330097087379</v>
      </c>
      <c r="K113" s="23">
        <v>0.64077669902912626</v>
      </c>
      <c r="L113" s="23"/>
      <c r="M113" s="23"/>
      <c r="N113" s="23"/>
    </row>
    <row r="114" spans="1:14" ht="15.75" thickBot="1" x14ac:dyDescent="0.3">
      <c r="A114" s="28" t="s">
        <v>38</v>
      </c>
      <c r="B114" s="21" t="s">
        <v>33</v>
      </c>
      <c r="C114" s="21">
        <v>7</v>
      </c>
      <c r="D114" s="21" t="s">
        <v>26</v>
      </c>
      <c r="E114" s="21">
        <v>3</v>
      </c>
      <c r="F114" s="21">
        <v>6</v>
      </c>
      <c r="G114" s="21">
        <v>57</v>
      </c>
      <c r="H114" s="21">
        <v>168</v>
      </c>
      <c r="I114" s="22">
        <v>225</v>
      </c>
      <c r="J114" s="23">
        <v>0.25333333333333335</v>
      </c>
      <c r="K114" s="23">
        <v>0.7466666666666667</v>
      </c>
      <c r="L114" s="23"/>
      <c r="M114" s="23"/>
      <c r="N114" s="23"/>
    </row>
    <row r="115" spans="1:14" ht="15.75" thickBot="1" x14ac:dyDescent="0.3">
      <c r="A115" s="28" t="s">
        <v>115</v>
      </c>
      <c r="B115" s="21" t="s">
        <v>33</v>
      </c>
      <c r="C115" s="21">
        <v>7</v>
      </c>
      <c r="D115" s="21" t="s">
        <v>26</v>
      </c>
      <c r="E115" s="21">
        <v>3</v>
      </c>
      <c r="F115" s="21">
        <v>6</v>
      </c>
      <c r="G115" s="21">
        <v>16</v>
      </c>
      <c r="H115" s="21">
        <v>0</v>
      </c>
      <c r="I115" s="22">
        <v>41</v>
      </c>
      <c r="J115" s="23">
        <v>0.90243902439024393</v>
      </c>
      <c r="K115" s="23">
        <v>9.7560975609756101E-2</v>
      </c>
      <c r="L115" s="23"/>
      <c r="M115" s="23"/>
      <c r="N115" s="23"/>
    </row>
    <row r="116" spans="1:14" ht="15.75" thickBot="1" x14ac:dyDescent="0.3">
      <c r="A116" s="28" t="s">
        <v>43</v>
      </c>
      <c r="B116" s="21" t="s">
        <v>40</v>
      </c>
      <c r="C116" s="21">
        <v>7</v>
      </c>
      <c r="D116" s="21" t="s">
        <v>26</v>
      </c>
      <c r="E116" s="21">
        <v>3</v>
      </c>
      <c r="F116" s="21">
        <v>7</v>
      </c>
      <c r="G116" s="21">
        <v>9</v>
      </c>
      <c r="H116" s="21">
        <v>99</v>
      </c>
      <c r="I116" s="22">
        <v>108</v>
      </c>
      <c r="J116" s="23">
        <v>8.3333333333333329E-2</v>
      </c>
      <c r="K116" s="23">
        <v>0.91666666666666663</v>
      </c>
      <c r="L116" s="23"/>
      <c r="M116" s="23"/>
      <c r="N116" s="23"/>
    </row>
    <row r="117" spans="1:14" ht="15.75" thickBot="1" x14ac:dyDescent="0.3">
      <c r="A117" s="28" t="s">
        <v>45</v>
      </c>
      <c r="B117" s="21" t="s">
        <v>40</v>
      </c>
      <c r="C117" s="21">
        <v>7</v>
      </c>
      <c r="D117" s="21" t="s">
        <v>26</v>
      </c>
      <c r="E117" s="21">
        <v>3</v>
      </c>
      <c r="F117" s="21">
        <v>6</v>
      </c>
      <c r="G117" s="21">
        <v>8</v>
      </c>
      <c r="H117" s="21">
        <v>226</v>
      </c>
      <c r="I117" s="22">
        <v>234</v>
      </c>
      <c r="J117" s="23">
        <v>3.4188034188034191E-2</v>
      </c>
      <c r="K117" s="23">
        <v>0.96581196581196582</v>
      </c>
      <c r="L117" s="23"/>
      <c r="M117" s="23"/>
      <c r="N117" s="23"/>
    </row>
    <row r="118" spans="1:14" ht="15.75" thickBot="1" x14ac:dyDescent="0.3">
      <c r="A118" s="28" t="s">
        <v>116</v>
      </c>
      <c r="B118" s="21" t="s">
        <v>40</v>
      </c>
      <c r="C118" s="21">
        <v>7</v>
      </c>
      <c r="D118" s="21" t="s">
        <v>26</v>
      </c>
      <c r="E118" s="21">
        <v>3</v>
      </c>
      <c r="F118" s="21">
        <v>7</v>
      </c>
      <c r="G118" s="21">
        <v>1</v>
      </c>
      <c r="H118" s="21">
        <v>0</v>
      </c>
      <c r="I118" s="22">
        <v>28</v>
      </c>
      <c r="J118" s="23">
        <v>0.6071428571428571</v>
      </c>
      <c r="K118" s="23">
        <v>0.39285714285714285</v>
      </c>
      <c r="L118" s="23"/>
      <c r="M118" s="23"/>
      <c r="N118" s="23"/>
    </row>
    <row r="119" spans="1:14" ht="15.75" thickBot="1" x14ac:dyDescent="0.3">
      <c r="A119" s="28" t="s">
        <v>50</v>
      </c>
      <c r="B119" s="21" t="s">
        <v>25</v>
      </c>
      <c r="C119" s="21">
        <v>7</v>
      </c>
      <c r="D119" s="21" t="s">
        <v>47</v>
      </c>
      <c r="E119" s="21">
        <v>3</v>
      </c>
      <c r="F119" s="21">
        <v>6</v>
      </c>
      <c r="G119" s="21">
        <v>129</v>
      </c>
      <c r="H119" s="21">
        <v>32</v>
      </c>
      <c r="I119" s="22">
        <v>161</v>
      </c>
      <c r="J119" s="23">
        <v>0.80124223602484468</v>
      </c>
      <c r="K119" s="23">
        <v>0.19875776397515527</v>
      </c>
      <c r="L119" s="23"/>
      <c r="M119" s="23"/>
      <c r="N119" s="23"/>
    </row>
    <row r="120" spans="1:14" ht="15.75" thickBot="1" x14ac:dyDescent="0.3">
      <c r="A120" s="28" t="s">
        <v>52</v>
      </c>
      <c r="B120" s="21" t="s">
        <v>25</v>
      </c>
      <c r="C120" s="21">
        <v>7</v>
      </c>
      <c r="D120" s="21" t="s">
        <v>47</v>
      </c>
      <c r="E120" s="21">
        <v>3</v>
      </c>
      <c r="F120" s="21">
        <v>6</v>
      </c>
      <c r="G120" s="21">
        <v>112</v>
      </c>
      <c r="H120" s="21">
        <v>55</v>
      </c>
      <c r="I120" s="22">
        <v>167</v>
      </c>
      <c r="J120" s="23">
        <v>0.6706586826347305</v>
      </c>
      <c r="K120" s="23">
        <v>0.32934131736526945</v>
      </c>
      <c r="L120" s="23"/>
      <c r="M120" s="23"/>
      <c r="N120" s="23"/>
    </row>
    <row r="121" spans="1:14" ht="15.75" thickBot="1" x14ac:dyDescent="0.3">
      <c r="A121" s="28" t="s">
        <v>117</v>
      </c>
      <c r="B121" s="21" t="s">
        <v>25</v>
      </c>
      <c r="C121" s="21">
        <v>7</v>
      </c>
      <c r="D121" s="21" t="s">
        <v>47</v>
      </c>
      <c r="E121" s="21">
        <v>3</v>
      </c>
      <c r="F121" s="21">
        <v>6</v>
      </c>
      <c r="G121" s="21">
        <v>64</v>
      </c>
      <c r="H121" s="21">
        <v>0</v>
      </c>
      <c r="I121" s="22">
        <v>64</v>
      </c>
      <c r="J121" s="23">
        <v>1</v>
      </c>
      <c r="K121" s="23">
        <v>0</v>
      </c>
      <c r="L121" s="23"/>
      <c r="M121" s="23"/>
      <c r="N121" s="23"/>
    </row>
    <row r="122" spans="1:14" ht="15.75" thickBot="1" x14ac:dyDescent="0.3">
      <c r="A122" s="28" t="s">
        <v>56</v>
      </c>
      <c r="B122" s="21" t="s">
        <v>33</v>
      </c>
      <c r="C122" s="21">
        <v>7</v>
      </c>
      <c r="D122" s="21" t="s">
        <v>47</v>
      </c>
      <c r="E122" s="21">
        <v>3</v>
      </c>
      <c r="F122" s="21">
        <v>6</v>
      </c>
      <c r="G122" s="21">
        <v>55</v>
      </c>
      <c r="H122" s="21">
        <v>159</v>
      </c>
      <c r="I122" s="22">
        <v>214</v>
      </c>
      <c r="J122" s="23">
        <v>0.2570093457943925</v>
      </c>
      <c r="K122" s="23">
        <v>0.7429906542056075</v>
      </c>
      <c r="L122" s="23"/>
      <c r="M122" s="23"/>
      <c r="N122" s="23"/>
    </row>
    <row r="123" spans="1:14" ht="15.75" thickBot="1" x14ac:dyDescent="0.3">
      <c r="A123" s="28" t="s">
        <v>58</v>
      </c>
      <c r="B123" s="21" t="s">
        <v>33</v>
      </c>
      <c r="C123" s="21">
        <v>7</v>
      </c>
      <c r="D123" s="21" t="s">
        <v>47</v>
      </c>
      <c r="E123" s="21">
        <v>3</v>
      </c>
      <c r="F123" s="21">
        <v>7</v>
      </c>
      <c r="G123" s="21">
        <v>201</v>
      </c>
      <c r="H123" s="21">
        <v>183</v>
      </c>
      <c r="I123" s="22">
        <v>384</v>
      </c>
      <c r="J123" s="23">
        <v>0.5234375</v>
      </c>
      <c r="K123" s="23">
        <v>0.4765625</v>
      </c>
      <c r="L123" s="23"/>
      <c r="M123" s="23"/>
      <c r="N123" s="23"/>
    </row>
    <row r="124" spans="1:14" ht="15.75" thickBot="1" x14ac:dyDescent="0.3">
      <c r="A124" s="28" t="s">
        <v>118</v>
      </c>
      <c r="B124" s="21" t="s">
        <v>33</v>
      </c>
      <c r="C124" s="21">
        <v>7</v>
      </c>
      <c r="D124" s="21" t="s">
        <v>47</v>
      </c>
      <c r="E124" s="21">
        <v>3</v>
      </c>
      <c r="F124" s="21">
        <v>6</v>
      </c>
      <c r="G124" s="21">
        <v>33</v>
      </c>
      <c r="H124" s="21">
        <v>2</v>
      </c>
      <c r="I124" s="22">
        <v>35</v>
      </c>
      <c r="J124" s="23">
        <v>0.94285714285714284</v>
      </c>
      <c r="K124" s="23">
        <v>5.7142857142857141E-2</v>
      </c>
      <c r="L124" s="23"/>
      <c r="M124" s="23"/>
      <c r="N124" s="23"/>
    </row>
    <row r="125" spans="1:14" ht="15.75" thickBot="1" x14ac:dyDescent="0.3">
      <c r="A125" s="28" t="s">
        <v>62</v>
      </c>
      <c r="B125" s="21" t="s">
        <v>40</v>
      </c>
      <c r="C125" s="21">
        <v>7</v>
      </c>
      <c r="D125" s="21" t="s">
        <v>47</v>
      </c>
      <c r="E125" s="21">
        <v>3</v>
      </c>
      <c r="F125" s="21">
        <v>7</v>
      </c>
      <c r="G125" s="21">
        <v>31</v>
      </c>
      <c r="H125" s="21">
        <v>243</v>
      </c>
      <c r="I125" s="22">
        <v>274</v>
      </c>
      <c r="J125" s="23">
        <v>0.11313868613138686</v>
      </c>
      <c r="K125" s="23">
        <v>0.88686131386861311</v>
      </c>
      <c r="L125" s="23"/>
      <c r="M125" s="23"/>
      <c r="N125" s="23"/>
    </row>
    <row r="126" spans="1:14" ht="15.75" thickBot="1" x14ac:dyDescent="0.3">
      <c r="A126" s="28" t="s">
        <v>64</v>
      </c>
      <c r="B126" s="21" t="s">
        <v>40</v>
      </c>
      <c r="C126" s="21">
        <v>7</v>
      </c>
      <c r="D126" s="21" t="s">
        <v>47</v>
      </c>
      <c r="E126" s="21">
        <v>3</v>
      </c>
      <c r="F126" s="21">
        <v>8</v>
      </c>
      <c r="G126" s="21">
        <v>25</v>
      </c>
      <c r="H126" s="21">
        <v>207</v>
      </c>
      <c r="I126" s="22">
        <v>232</v>
      </c>
      <c r="J126" s="23">
        <v>0.10775862068965517</v>
      </c>
      <c r="K126" s="23">
        <v>0.89224137931034486</v>
      </c>
      <c r="L126" s="23"/>
      <c r="M126" s="23"/>
      <c r="N126" s="23"/>
    </row>
    <row r="127" spans="1:14" ht="15.75" thickBot="1" x14ac:dyDescent="0.3">
      <c r="A127" s="28" t="s">
        <v>119</v>
      </c>
      <c r="B127" s="21" t="s">
        <v>40</v>
      </c>
      <c r="C127" s="21">
        <v>7</v>
      </c>
      <c r="D127" s="21" t="s">
        <v>47</v>
      </c>
      <c r="E127" s="21">
        <v>3</v>
      </c>
      <c r="F127" s="21">
        <v>6</v>
      </c>
      <c r="G127" s="21">
        <v>0</v>
      </c>
      <c r="H127" s="21">
        <v>0</v>
      </c>
      <c r="I127" s="22">
        <v>0</v>
      </c>
      <c r="J127" s="24" t="s">
        <v>113</v>
      </c>
      <c r="K127" s="24" t="s">
        <v>113</v>
      </c>
      <c r="L127" s="24"/>
      <c r="M127" s="24"/>
      <c r="N127" s="24"/>
    </row>
    <row r="128" spans="1:14" ht="15.75" thickBot="1" x14ac:dyDescent="0.3">
      <c r="A128" s="28" t="s">
        <v>120</v>
      </c>
      <c r="B128" s="21" t="s">
        <v>25</v>
      </c>
      <c r="C128" s="21">
        <v>6</v>
      </c>
      <c r="D128" s="21" t="s">
        <v>26</v>
      </c>
      <c r="E128" s="21">
        <v>3</v>
      </c>
      <c r="F128" s="21">
        <v>6</v>
      </c>
      <c r="G128" s="21">
        <v>103</v>
      </c>
      <c r="H128" s="21">
        <v>40</v>
      </c>
      <c r="I128" s="22">
        <v>143</v>
      </c>
      <c r="J128" s="23">
        <v>0.72027972027972031</v>
      </c>
      <c r="K128" s="23">
        <v>0.27972027972027974</v>
      </c>
      <c r="L128" s="23"/>
      <c r="M128" s="23"/>
      <c r="N128" s="23"/>
    </row>
    <row r="129" spans="1:14" ht="15.75" thickBot="1" x14ac:dyDescent="0.3">
      <c r="A129" s="28" t="s">
        <v>121</v>
      </c>
      <c r="B129" s="21" t="s">
        <v>25</v>
      </c>
      <c r="C129" s="21">
        <v>6</v>
      </c>
      <c r="D129" s="21" t="s">
        <v>26</v>
      </c>
      <c r="E129" s="21">
        <v>3</v>
      </c>
      <c r="F129" s="21">
        <v>6</v>
      </c>
      <c r="G129" s="21">
        <v>53</v>
      </c>
      <c r="H129" s="21">
        <v>28</v>
      </c>
      <c r="I129" s="22">
        <v>81</v>
      </c>
      <c r="J129" s="23">
        <v>0.65432098765432101</v>
      </c>
      <c r="K129" s="23">
        <v>0.34567901234567899</v>
      </c>
      <c r="L129" s="23"/>
      <c r="M129" s="23"/>
      <c r="N129" s="23"/>
    </row>
    <row r="130" spans="1:14" ht="15.75" thickBot="1" x14ac:dyDescent="0.3">
      <c r="A130" s="28" t="s">
        <v>122</v>
      </c>
      <c r="B130" s="21" t="s">
        <v>25</v>
      </c>
      <c r="C130" s="21">
        <v>6</v>
      </c>
      <c r="D130" s="21" t="s">
        <v>26</v>
      </c>
      <c r="E130" s="21">
        <v>3</v>
      </c>
      <c r="F130" s="21">
        <v>6</v>
      </c>
      <c r="G130" s="21">
        <v>129</v>
      </c>
      <c r="H130" s="21">
        <v>5</v>
      </c>
      <c r="I130" s="22">
        <v>134</v>
      </c>
      <c r="J130" s="23">
        <v>0.96268656716417911</v>
      </c>
      <c r="K130" s="23">
        <v>3.7313432835820892E-2</v>
      </c>
      <c r="L130" s="23"/>
      <c r="M130" s="23"/>
      <c r="N130" s="23"/>
    </row>
    <row r="131" spans="1:14" ht="15.75" thickBot="1" x14ac:dyDescent="0.3">
      <c r="A131" s="28" t="s">
        <v>123</v>
      </c>
      <c r="B131" s="21" t="s">
        <v>33</v>
      </c>
      <c r="C131" s="21">
        <v>6</v>
      </c>
      <c r="D131" s="21" t="s">
        <v>26</v>
      </c>
      <c r="E131" s="21">
        <v>3</v>
      </c>
      <c r="F131" s="21">
        <v>6</v>
      </c>
      <c r="G131" s="21">
        <v>29</v>
      </c>
      <c r="H131" s="21">
        <v>187</v>
      </c>
      <c r="I131" s="22">
        <v>216</v>
      </c>
      <c r="J131" s="23">
        <v>0.13425925925925927</v>
      </c>
      <c r="K131" s="23">
        <v>0.8657407407407407</v>
      </c>
      <c r="L131" s="23"/>
      <c r="M131" s="23"/>
      <c r="N131" s="23"/>
    </row>
    <row r="132" spans="1:14" ht="15.75" thickBot="1" x14ac:dyDescent="0.3">
      <c r="A132" s="28" t="s">
        <v>124</v>
      </c>
      <c r="B132" s="21" t="s">
        <v>33</v>
      </c>
      <c r="C132" s="21">
        <v>6</v>
      </c>
      <c r="D132" s="21" t="s">
        <v>26</v>
      </c>
      <c r="E132" s="21">
        <v>3</v>
      </c>
      <c r="F132" s="21">
        <v>6</v>
      </c>
      <c r="G132" s="21">
        <v>19</v>
      </c>
      <c r="H132" s="21">
        <v>164</v>
      </c>
      <c r="I132" s="22">
        <v>183</v>
      </c>
      <c r="J132" s="23">
        <v>0.10382513661202186</v>
      </c>
      <c r="K132" s="23">
        <v>0.89617486338797814</v>
      </c>
      <c r="L132" s="23"/>
      <c r="M132" s="23"/>
      <c r="N132" s="23"/>
    </row>
    <row r="133" spans="1:14" ht="15.75" thickBot="1" x14ac:dyDescent="0.3">
      <c r="A133" s="28" t="s">
        <v>125</v>
      </c>
      <c r="B133" s="21" t="s">
        <v>33</v>
      </c>
      <c r="C133" s="21">
        <v>6</v>
      </c>
      <c r="D133" s="21" t="s">
        <v>26</v>
      </c>
      <c r="E133" s="21">
        <v>3</v>
      </c>
      <c r="F133" s="21">
        <v>6</v>
      </c>
      <c r="G133" s="21">
        <v>37</v>
      </c>
      <c r="H133" s="21">
        <v>4</v>
      </c>
      <c r="I133" s="8">
        <f>G133+H133</f>
        <v>41</v>
      </c>
      <c r="J133" s="25">
        <f>G133/I133</f>
        <v>0.90243902439024393</v>
      </c>
      <c r="K133" s="25">
        <f>H133/I133</f>
        <v>9.7560975609756101E-2</v>
      </c>
      <c r="L133" s="26"/>
      <c r="M133" s="27"/>
      <c r="N133" s="27"/>
    </row>
    <row r="134" spans="1:14" ht="15.75" thickBot="1" x14ac:dyDescent="0.3">
      <c r="A134" s="28" t="s">
        <v>126</v>
      </c>
      <c r="B134" s="21" t="s">
        <v>40</v>
      </c>
      <c r="C134" s="21">
        <v>6</v>
      </c>
      <c r="D134" s="21" t="s">
        <v>26</v>
      </c>
      <c r="E134" s="21">
        <v>3</v>
      </c>
      <c r="F134" s="21">
        <v>7</v>
      </c>
      <c r="G134" s="21">
        <v>6</v>
      </c>
      <c r="H134" s="21">
        <v>111</v>
      </c>
      <c r="I134" s="22">
        <v>117</v>
      </c>
      <c r="J134" s="23">
        <v>5.128205128205128E-2</v>
      </c>
      <c r="K134" s="23">
        <v>0.94871794871794868</v>
      </c>
      <c r="L134" s="23"/>
      <c r="M134" s="23"/>
      <c r="N134" s="23"/>
    </row>
    <row r="135" spans="1:14" ht="15.75" thickBot="1" x14ac:dyDescent="0.3">
      <c r="A135" s="28" t="s">
        <v>127</v>
      </c>
      <c r="B135" s="21" t="s">
        <v>40</v>
      </c>
      <c r="C135" s="21">
        <v>6</v>
      </c>
      <c r="D135" s="21" t="s">
        <v>26</v>
      </c>
      <c r="E135" s="21">
        <v>3</v>
      </c>
      <c r="F135" s="21">
        <v>6</v>
      </c>
      <c r="G135" s="21">
        <v>2</v>
      </c>
      <c r="H135" s="21">
        <v>157</v>
      </c>
      <c r="I135" s="22">
        <v>159</v>
      </c>
      <c r="J135" s="23">
        <v>1.2578616352201259E-2</v>
      </c>
      <c r="K135" s="23">
        <v>0.98742138364779874</v>
      </c>
      <c r="L135" s="23"/>
      <c r="M135" s="23"/>
      <c r="N135" s="23"/>
    </row>
    <row r="136" spans="1:14" ht="15.75" thickBot="1" x14ac:dyDescent="0.3">
      <c r="A136" s="28" t="s">
        <v>128</v>
      </c>
      <c r="B136" s="21" t="s">
        <v>40</v>
      </c>
      <c r="C136" s="21">
        <v>6</v>
      </c>
      <c r="D136" s="21" t="s">
        <v>26</v>
      </c>
      <c r="E136" s="21">
        <v>3</v>
      </c>
      <c r="F136" s="21">
        <v>7</v>
      </c>
      <c r="G136" s="21">
        <v>17</v>
      </c>
      <c r="H136" s="21">
        <v>11</v>
      </c>
      <c r="I136" s="8">
        <f>G136+H136</f>
        <v>28</v>
      </c>
      <c r="J136" s="25">
        <f>G136/I136</f>
        <v>0.6071428571428571</v>
      </c>
      <c r="K136" s="25">
        <f>H136/I136</f>
        <v>0.39285714285714285</v>
      </c>
      <c r="L136" s="26"/>
      <c r="M136" s="27"/>
      <c r="N136" s="27"/>
    </row>
    <row r="137" spans="1:14" ht="15.75" thickBot="1" x14ac:dyDescent="0.3">
      <c r="A137" s="28" t="s">
        <v>129</v>
      </c>
      <c r="B137" s="21" t="s">
        <v>25</v>
      </c>
      <c r="C137" s="21">
        <v>6</v>
      </c>
      <c r="D137" s="21" t="s">
        <v>47</v>
      </c>
      <c r="E137" s="21">
        <v>3</v>
      </c>
      <c r="F137" s="21">
        <v>6</v>
      </c>
      <c r="G137" s="21">
        <v>73</v>
      </c>
      <c r="H137" s="21">
        <v>23</v>
      </c>
      <c r="I137" s="22">
        <v>96</v>
      </c>
      <c r="J137" s="23">
        <v>0.76041666666666663</v>
      </c>
      <c r="K137" s="23">
        <v>0.23958333333333334</v>
      </c>
      <c r="L137" s="23"/>
      <c r="M137" s="23"/>
      <c r="N137" s="23"/>
    </row>
    <row r="138" spans="1:14" ht="15.75" thickBot="1" x14ac:dyDescent="0.3">
      <c r="A138" s="28" t="s">
        <v>130</v>
      </c>
      <c r="B138" s="21" t="s">
        <v>25</v>
      </c>
      <c r="C138" s="21">
        <v>6</v>
      </c>
      <c r="D138" s="21" t="s">
        <v>47</v>
      </c>
      <c r="E138" s="21">
        <v>3</v>
      </c>
      <c r="F138" s="21">
        <v>6</v>
      </c>
      <c r="G138" s="21">
        <v>35</v>
      </c>
      <c r="H138" s="21">
        <v>19</v>
      </c>
      <c r="I138" s="22">
        <v>54</v>
      </c>
      <c r="J138" s="23">
        <v>0.64814814814814814</v>
      </c>
      <c r="K138" s="23">
        <v>0.35185185185185186</v>
      </c>
      <c r="L138" s="23"/>
      <c r="M138" s="23"/>
      <c r="N138" s="23"/>
    </row>
    <row r="139" spans="1:14" ht="15.75" thickBot="1" x14ac:dyDescent="0.3">
      <c r="A139" s="28" t="s">
        <v>131</v>
      </c>
      <c r="B139" s="21" t="s">
        <v>25</v>
      </c>
      <c r="C139" s="21">
        <v>6</v>
      </c>
      <c r="D139" s="21" t="s">
        <v>47</v>
      </c>
      <c r="E139" s="21">
        <v>3</v>
      </c>
      <c r="F139" s="21">
        <v>6</v>
      </c>
      <c r="G139" s="21">
        <v>67</v>
      </c>
      <c r="H139" s="21">
        <v>8</v>
      </c>
      <c r="I139" s="22">
        <v>75</v>
      </c>
      <c r="J139" s="23">
        <v>0.89333333333333331</v>
      </c>
      <c r="K139" s="23">
        <v>0.10666666666666667</v>
      </c>
      <c r="L139" s="23"/>
      <c r="M139" s="23"/>
      <c r="N139" s="23"/>
    </row>
    <row r="140" spans="1:14" ht="15.75" thickBot="1" x14ac:dyDescent="0.3">
      <c r="A140" s="28" t="s">
        <v>132</v>
      </c>
      <c r="B140" s="21" t="s">
        <v>33</v>
      </c>
      <c r="C140" s="21">
        <v>6</v>
      </c>
      <c r="D140" s="21" t="s">
        <v>47</v>
      </c>
      <c r="E140" s="21">
        <v>3</v>
      </c>
      <c r="F140" s="21">
        <v>6</v>
      </c>
      <c r="G140" s="21">
        <v>65</v>
      </c>
      <c r="H140" s="21">
        <v>207</v>
      </c>
      <c r="I140" s="22">
        <v>272</v>
      </c>
      <c r="J140" s="23">
        <v>0.23897058823529413</v>
      </c>
      <c r="K140" s="23">
        <v>0.76102941176470584</v>
      </c>
      <c r="L140" s="23"/>
      <c r="M140" s="23"/>
      <c r="N140" s="23"/>
    </row>
    <row r="141" spans="1:14" ht="15.75" thickBot="1" x14ac:dyDescent="0.3">
      <c r="A141" s="28" t="s">
        <v>133</v>
      </c>
      <c r="B141" s="21" t="s">
        <v>33</v>
      </c>
      <c r="C141" s="21">
        <v>6</v>
      </c>
      <c r="D141" s="21" t="s">
        <v>47</v>
      </c>
      <c r="E141" s="21">
        <v>3</v>
      </c>
      <c r="F141" s="21">
        <v>6</v>
      </c>
      <c r="G141" s="21">
        <v>15</v>
      </c>
      <c r="H141" s="21">
        <v>130</v>
      </c>
      <c r="I141" s="22">
        <v>145</v>
      </c>
      <c r="J141" s="23">
        <v>0.10344827586206896</v>
      </c>
      <c r="K141" s="23">
        <v>0.89655172413793105</v>
      </c>
      <c r="L141" s="23"/>
      <c r="M141" s="23"/>
      <c r="N141" s="23"/>
    </row>
    <row r="142" spans="1:14" ht="15.75" thickBot="1" x14ac:dyDescent="0.3">
      <c r="A142" s="28" t="s">
        <v>134</v>
      </c>
      <c r="B142" s="21" t="s">
        <v>33</v>
      </c>
      <c r="C142" s="21">
        <v>6</v>
      </c>
      <c r="D142" s="21" t="s">
        <v>47</v>
      </c>
      <c r="E142" s="21">
        <v>3</v>
      </c>
      <c r="F142" s="21">
        <v>6</v>
      </c>
      <c r="G142" s="21">
        <v>47</v>
      </c>
      <c r="H142" s="21">
        <v>6</v>
      </c>
      <c r="I142" s="22">
        <v>53</v>
      </c>
      <c r="J142" s="23">
        <v>0.8867924528301887</v>
      </c>
      <c r="K142" s="23">
        <v>0.11320754716981132</v>
      </c>
      <c r="L142" s="23"/>
      <c r="M142" s="23"/>
      <c r="N142" s="23"/>
    </row>
    <row r="143" spans="1:14" ht="15.75" thickBot="1" x14ac:dyDescent="0.3">
      <c r="A143" s="28" t="s">
        <v>135</v>
      </c>
      <c r="B143" s="21" t="s">
        <v>40</v>
      </c>
      <c r="C143" s="21">
        <v>6</v>
      </c>
      <c r="D143" s="21" t="s">
        <v>47</v>
      </c>
      <c r="E143" s="21">
        <v>3</v>
      </c>
      <c r="F143" s="21">
        <v>6</v>
      </c>
      <c r="G143" s="21">
        <v>10</v>
      </c>
      <c r="H143" s="21">
        <v>144</v>
      </c>
      <c r="I143" s="22">
        <v>154</v>
      </c>
      <c r="J143" s="23">
        <v>6.4935064935064929E-2</v>
      </c>
      <c r="K143" s="23">
        <v>0.93506493506493504</v>
      </c>
      <c r="L143" s="23"/>
      <c r="M143" s="23"/>
      <c r="N143" s="23"/>
    </row>
    <row r="144" spans="1:14" ht="15.75" thickBot="1" x14ac:dyDescent="0.3">
      <c r="A144" s="28" t="s">
        <v>136</v>
      </c>
      <c r="B144" s="21" t="s">
        <v>40</v>
      </c>
      <c r="C144" s="21">
        <v>6</v>
      </c>
      <c r="D144" s="21" t="s">
        <v>47</v>
      </c>
      <c r="E144" s="21">
        <v>3</v>
      </c>
      <c r="F144" s="21">
        <v>6</v>
      </c>
      <c r="G144" s="21">
        <v>7</v>
      </c>
      <c r="H144" s="21">
        <v>237</v>
      </c>
      <c r="I144" s="22">
        <v>244</v>
      </c>
      <c r="J144" s="23">
        <v>2.8688524590163935E-2</v>
      </c>
      <c r="K144" s="23">
        <v>0.97131147540983609</v>
      </c>
      <c r="L144" s="23"/>
      <c r="M144" s="23"/>
      <c r="N144" s="23"/>
    </row>
    <row r="145" spans="1:14" ht="15.75" thickBot="1" x14ac:dyDescent="0.3">
      <c r="A145" s="28" t="s">
        <v>137</v>
      </c>
      <c r="B145" s="21" t="s">
        <v>40</v>
      </c>
      <c r="C145" s="21">
        <v>6</v>
      </c>
      <c r="D145" s="21" t="s">
        <v>47</v>
      </c>
      <c r="E145" s="21">
        <v>3</v>
      </c>
      <c r="F145" s="21">
        <v>6</v>
      </c>
      <c r="G145" s="21">
        <v>7</v>
      </c>
      <c r="H145" s="21">
        <v>1</v>
      </c>
      <c r="I145" s="22">
        <v>8</v>
      </c>
      <c r="J145" s="23">
        <v>0.875</v>
      </c>
      <c r="K145" s="23">
        <v>0.125</v>
      </c>
      <c r="L145" s="23"/>
      <c r="M145" s="23"/>
      <c r="N145" s="23"/>
    </row>
    <row r="146" spans="1:14" ht="15.75" thickBot="1" x14ac:dyDescent="0.3">
      <c r="A146" s="28" t="s">
        <v>29</v>
      </c>
      <c r="B146" s="21" t="s">
        <v>25</v>
      </c>
      <c r="C146" s="21">
        <v>7</v>
      </c>
      <c r="D146" s="21" t="s">
        <v>26</v>
      </c>
      <c r="E146" s="21">
        <v>4</v>
      </c>
      <c r="F146" s="21">
        <v>6</v>
      </c>
      <c r="G146" s="21">
        <v>166</v>
      </c>
      <c r="H146" s="21">
        <v>37</v>
      </c>
      <c r="I146" s="22">
        <v>203</v>
      </c>
      <c r="J146" s="23">
        <v>0.81773399014778325</v>
      </c>
      <c r="K146" s="23">
        <v>0.18226600985221675</v>
      </c>
      <c r="L146" s="23"/>
      <c r="M146" s="23"/>
      <c r="N146" s="23"/>
    </row>
    <row r="147" spans="1:14" ht="15.75" thickBot="1" x14ac:dyDescent="0.3">
      <c r="A147" s="28" t="s">
        <v>31</v>
      </c>
      <c r="B147" s="21" t="s">
        <v>25</v>
      </c>
      <c r="C147" s="21">
        <v>7</v>
      </c>
      <c r="D147" s="21" t="s">
        <v>26</v>
      </c>
      <c r="E147" s="21">
        <v>4</v>
      </c>
      <c r="F147" s="21">
        <v>6</v>
      </c>
      <c r="G147" s="21">
        <v>64</v>
      </c>
      <c r="H147" s="21">
        <v>33</v>
      </c>
      <c r="I147" s="22">
        <v>97</v>
      </c>
      <c r="J147" s="23">
        <v>0.65979381443298968</v>
      </c>
      <c r="K147" s="23">
        <v>0.34020618556701032</v>
      </c>
      <c r="L147" s="23"/>
      <c r="M147" s="23"/>
      <c r="N147" s="23"/>
    </row>
    <row r="148" spans="1:14" ht="15.75" thickBot="1" x14ac:dyDescent="0.3">
      <c r="A148" s="28" t="s">
        <v>114</v>
      </c>
      <c r="B148" s="21" t="s">
        <v>25</v>
      </c>
      <c r="C148" s="21">
        <v>7</v>
      </c>
      <c r="D148" s="21" t="s">
        <v>26</v>
      </c>
      <c r="E148" s="21">
        <v>4</v>
      </c>
      <c r="F148" s="21">
        <v>6</v>
      </c>
      <c r="G148" s="21">
        <v>43</v>
      </c>
      <c r="H148" s="21">
        <v>10</v>
      </c>
      <c r="I148" s="22">
        <v>53</v>
      </c>
      <c r="J148" s="23">
        <v>0.81132075471698117</v>
      </c>
      <c r="K148" s="23">
        <v>0.18867924528301888</v>
      </c>
      <c r="L148" s="23"/>
      <c r="M148" s="23"/>
      <c r="N148" s="23"/>
    </row>
    <row r="149" spans="1:14" ht="15.75" thickBot="1" x14ac:dyDescent="0.3">
      <c r="A149" s="28" t="s">
        <v>36</v>
      </c>
      <c r="B149" s="21" t="s">
        <v>33</v>
      </c>
      <c r="C149" s="21">
        <v>7</v>
      </c>
      <c r="D149" s="21" t="s">
        <v>26</v>
      </c>
      <c r="E149" s="21">
        <v>4</v>
      </c>
      <c r="F149" s="21">
        <v>7</v>
      </c>
      <c r="G149" s="21">
        <v>39</v>
      </c>
      <c r="H149" s="21">
        <v>59</v>
      </c>
      <c r="I149" s="22">
        <v>98</v>
      </c>
      <c r="J149" s="23">
        <v>0.39795918367346939</v>
      </c>
      <c r="K149" s="23">
        <v>0.60204081632653061</v>
      </c>
      <c r="L149" s="23"/>
      <c r="M149" s="23"/>
      <c r="N149" s="23"/>
    </row>
    <row r="150" spans="1:14" ht="15.75" thickBot="1" x14ac:dyDescent="0.3">
      <c r="A150" s="28" t="s">
        <v>38</v>
      </c>
      <c r="B150" s="21" t="s">
        <v>33</v>
      </c>
      <c r="C150" s="21">
        <v>7</v>
      </c>
      <c r="D150" s="21" t="s">
        <v>26</v>
      </c>
      <c r="E150" s="21">
        <v>4</v>
      </c>
      <c r="F150" s="21">
        <v>7</v>
      </c>
      <c r="G150" s="21">
        <v>36</v>
      </c>
      <c r="H150" s="21">
        <v>109</v>
      </c>
      <c r="I150" s="22">
        <v>145</v>
      </c>
      <c r="J150" s="23">
        <v>0.24827586206896551</v>
      </c>
      <c r="K150" s="23">
        <v>0.75172413793103443</v>
      </c>
      <c r="L150" s="23"/>
      <c r="M150" s="23"/>
      <c r="N150" s="23"/>
    </row>
    <row r="151" spans="1:14" ht="15.75" thickBot="1" x14ac:dyDescent="0.3">
      <c r="A151" s="28" t="s">
        <v>115</v>
      </c>
      <c r="B151" s="21" t="s">
        <v>33</v>
      </c>
      <c r="C151" s="21">
        <v>7</v>
      </c>
      <c r="D151" s="21" t="s">
        <v>26</v>
      </c>
      <c r="E151" s="21">
        <v>4</v>
      </c>
      <c r="F151" s="21">
        <v>6</v>
      </c>
      <c r="G151" s="21">
        <v>37</v>
      </c>
      <c r="H151" s="21">
        <v>9</v>
      </c>
      <c r="I151" s="22">
        <v>46</v>
      </c>
      <c r="J151" s="23">
        <v>0.80434782608695654</v>
      </c>
      <c r="K151" s="23">
        <v>0.19565217391304349</v>
      </c>
      <c r="L151" s="23"/>
      <c r="M151" s="23"/>
      <c r="N151" s="23"/>
    </row>
    <row r="152" spans="1:14" ht="15.75" thickBot="1" x14ac:dyDescent="0.3">
      <c r="A152" s="28" t="s">
        <v>43</v>
      </c>
      <c r="B152" s="21" t="s">
        <v>40</v>
      </c>
      <c r="C152" s="21">
        <v>7</v>
      </c>
      <c r="D152" s="21" t="s">
        <v>26</v>
      </c>
      <c r="E152" s="21">
        <v>4</v>
      </c>
      <c r="F152" s="21">
        <v>6</v>
      </c>
      <c r="G152" s="21">
        <v>2</v>
      </c>
      <c r="H152" s="21">
        <v>180</v>
      </c>
      <c r="I152" s="22">
        <v>182</v>
      </c>
      <c r="J152" s="23">
        <v>1.098901098901099E-2</v>
      </c>
      <c r="K152" s="23">
        <v>0.98901098901098905</v>
      </c>
      <c r="L152" s="23"/>
      <c r="M152" s="23"/>
      <c r="N152" s="23"/>
    </row>
    <row r="153" spans="1:14" ht="15.75" thickBot="1" x14ac:dyDescent="0.3">
      <c r="A153" s="28" t="s">
        <v>45</v>
      </c>
      <c r="B153" s="21" t="s">
        <v>40</v>
      </c>
      <c r="C153" s="21">
        <v>7</v>
      </c>
      <c r="D153" s="21" t="s">
        <v>26</v>
      </c>
      <c r="E153" s="21">
        <v>4</v>
      </c>
      <c r="F153" s="21">
        <v>8</v>
      </c>
      <c r="G153" s="21">
        <v>16</v>
      </c>
      <c r="H153" s="21">
        <v>209</v>
      </c>
      <c r="I153" s="22">
        <v>225</v>
      </c>
      <c r="J153" s="23">
        <v>7.1111111111111111E-2</v>
      </c>
      <c r="K153" s="23">
        <v>0.92888888888888888</v>
      </c>
      <c r="L153" s="23"/>
      <c r="M153" s="23"/>
      <c r="N153" s="23"/>
    </row>
    <row r="154" spans="1:14" ht="15.75" thickBot="1" x14ac:dyDescent="0.3">
      <c r="A154" s="28" t="s">
        <v>116</v>
      </c>
      <c r="B154" s="21" t="s">
        <v>40</v>
      </c>
      <c r="C154" s="21">
        <v>7</v>
      </c>
      <c r="D154" s="21" t="s">
        <v>26</v>
      </c>
      <c r="E154" s="21">
        <v>4</v>
      </c>
      <c r="F154" s="21">
        <v>6</v>
      </c>
      <c r="G154" s="21">
        <v>0</v>
      </c>
      <c r="H154" s="21">
        <v>8</v>
      </c>
      <c r="I154" s="22">
        <v>8</v>
      </c>
      <c r="J154" s="23">
        <v>0</v>
      </c>
      <c r="K154" s="23">
        <v>1</v>
      </c>
      <c r="L154" s="23"/>
      <c r="M154" s="23"/>
      <c r="N154" s="23"/>
    </row>
    <row r="155" spans="1:14" ht="15.75" thickBot="1" x14ac:dyDescent="0.3">
      <c r="A155" s="28" t="s">
        <v>50</v>
      </c>
      <c r="B155" s="21" t="s">
        <v>25</v>
      </c>
      <c r="C155" s="21">
        <v>7</v>
      </c>
      <c r="D155" s="21" t="s">
        <v>47</v>
      </c>
      <c r="E155" s="21">
        <v>4</v>
      </c>
      <c r="F155" s="21">
        <v>6</v>
      </c>
      <c r="G155" s="21">
        <v>137</v>
      </c>
      <c r="H155" s="21">
        <v>48</v>
      </c>
      <c r="I155" s="22">
        <v>185</v>
      </c>
      <c r="J155" s="23">
        <v>0.74054054054054053</v>
      </c>
      <c r="K155" s="23">
        <v>0.25945945945945947</v>
      </c>
      <c r="L155" s="23"/>
      <c r="M155" s="23"/>
      <c r="N155" s="23"/>
    </row>
    <row r="156" spans="1:14" ht="15.75" thickBot="1" x14ac:dyDescent="0.3">
      <c r="A156" s="28" t="s">
        <v>52</v>
      </c>
      <c r="B156" s="21" t="s">
        <v>25</v>
      </c>
      <c r="C156" s="21">
        <v>7</v>
      </c>
      <c r="D156" s="21" t="s">
        <v>47</v>
      </c>
      <c r="E156" s="21">
        <v>4</v>
      </c>
      <c r="F156" s="21">
        <v>7</v>
      </c>
      <c r="G156" s="21">
        <v>124</v>
      </c>
      <c r="H156" s="21">
        <v>40</v>
      </c>
      <c r="I156" s="22">
        <v>164</v>
      </c>
      <c r="J156" s="23">
        <v>0.75609756097560976</v>
      </c>
      <c r="K156" s="23">
        <v>0.24390243902439024</v>
      </c>
      <c r="L156" s="23"/>
      <c r="M156" s="23"/>
      <c r="N156" s="23"/>
    </row>
    <row r="157" spans="1:14" ht="15.75" thickBot="1" x14ac:dyDescent="0.3">
      <c r="A157" s="28" t="s">
        <v>117</v>
      </c>
      <c r="B157" s="21" t="s">
        <v>25</v>
      </c>
      <c r="C157" s="21">
        <v>7</v>
      </c>
      <c r="D157" s="21" t="s">
        <v>47</v>
      </c>
      <c r="E157" s="21">
        <v>4</v>
      </c>
      <c r="F157" s="21">
        <v>6</v>
      </c>
      <c r="G157" s="21">
        <v>275</v>
      </c>
      <c r="H157" s="21">
        <v>1</v>
      </c>
      <c r="I157" s="22">
        <v>276</v>
      </c>
      <c r="J157" s="23">
        <v>0.99637681159420288</v>
      </c>
      <c r="K157" s="23">
        <v>3.6231884057971015E-3</v>
      </c>
      <c r="L157" s="23"/>
      <c r="M157" s="23"/>
      <c r="N157" s="23"/>
    </row>
    <row r="158" spans="1:14" ht="15.75" thickBot="1" x14ac:dyDescent="0.3">
      <c r="A158" s="28" t="s">
        <v>56</v>
      </c>
      <c r="B158" s="21" t="s">
        <v>33</v>
      </c>
      <c r="C158" s="21">
        <v>7</v>
      </c>
      <c r="D158" s="21" t="s">
        <v>47</v>
      </c>
      <c r="E158" s="21">
        <v>4</v>
      </c>
      <c r="F158" s="21">
        <v>6</v>
      </c>
      <c r="G158" s="21">
        <v>61</v>
      </c>
      <c r="H158" s="21">
        <v>188</v>
      </c>
      <c r="I158" s="22">
        <v>249</v>
      </c>
      <c r="J158" s="23">
        <v>0.24497991967871485</v>
      </c>
      <c r="K158" s="23">
        <v>0.75502008032128509</v>
      </c>
      <c r="L158" s="23"/>
      <c r="M158" s="23"/>
      <c r="N158" s="23"/>
    </row>
    <row r="159" spans="1:14" ht="15.75" thickBot="1" x14ac:dyDescent="0.3">
      <c r="A159" s="28" t="s">
        <v>58</v>
      </c>
      <c r="B159" s="21" t="s">
        <v>33</v>
      </c>
      <c r="C159" s="21">
        <v>7</v>
      </c>
      <c r="D159" s="21" t="s">
        <v>47</v>
      </c>
      <c r="E159" s="21">
        <v>4</v>
      </c>
      <c r="F159" s="21">
        <v>7</v>
      </c>
      <c r="G159" s="21">
        <v>31</v>
      </c>
      <c r="H159" s="21">
        <v>125</v>
      </c>
      <c r="I159" s="22">
        <v>156</v>
      </c>
      <c r="J159" s="23">
        <v>0.19871794871794871</v>
      </c>
      <c r="K159" s="23">
        <v>0.80128205128205132</v>
      </c>
      <c r="L159" s="23"/>
      <c r="M159" s="23"/>
      <c r="N159" s="23"/>
    </row>
    <row r="160" spans="1:14" ht="15.75" thickBot="1" x14ac:dyDescent="0.3">
      <c r="A160" s="28" t="s">
        <v>118</v>
      </c>
      <c r="B160" s="21" t="s">
        <v>33</v>
      </c>
      <c r="C160" s="21">
        <v>7</v>
      </c>
      <c r="D160" s="21" t="s">
        <v>47</v>
      </c>
      <c r="E160" s="21">
        <v>4</v>
      </c>
      <c r="F160" s="21">
        <v>6</v>
      </c>
      <c r="G160" s="21">
        <v>10</v>
      </c>
      <c r="H160" s="21">
        <v>13</v>
      </c>
      <c r="I160" s="22">
        <v>23</v>
      </c>
      <c r="J160" s="23">
        <v>0.43478260869565216</v>
      </c>
      <c r="K160" s="23">
        <v>0.56521739130434778</v>
      </c>
      <c r="L160" s="23"/>
      <c r="M160" s="23"/>
      <c r="N160" s="23"/>
    </row>
    <row r="161" spans="1:14" ht="15.75" thickBot="1" x14ac:dyDescent="0.3">
      <c r="A161" s="28" t="s">
        <v>62</v>
      </c>
      <c r="B161" s="21" t="s">
        <v>40</v>
      </c>
      <c r="C161" s="21">
        <v>7</v>
      </c>
      <c r="D161" s="21" t="s">
        <v>47</v>
      </c>
      <c r="E161" s="21">
        <v>4</v>
      </c>
      <c r="F161" s="21">
        <v>7</v>
      </c>
      <c r="G161" s="21">
        <v>3</v>
      </c>
      <c r="H161" s="21">
        <v>113</v>
      </c>
      <c r="I161" s="22">
        <v>116</v>
      </c>
      <c r="J161" s="23">
        <v>2.5862068965517241E-2</v>
      </c>
      <c r="K161" s="23">
        <v>0.97413793103448276</v>
      </c>
      <c r="L161" s="23"/>
      <c r="M161" s="23"/>
      <c r="N161" s="23"/>
    </row>
    <row r="162" spans="1:14" ht="15.75" thickBot="1" x14ac:dyDescent="0.3">
      <c r="A162" s="28" t="s">
        <v>64</v>
      </c>
      <c r="B162" s="21" t="s">
        <v>40</v>
      </c>
      <c r="C162" s="21">
        <v>7</v>
      </c>
      <c r="D162" s="21" t="s">
        <v>47</v>
      </c>
      <c r="E162" s="21">
        <v>4</v>
      </c>
      <c r="F162" s="21">
        <v>6</v>
      </c>
      <c r="G162" s="21">
        <v>9</v>
      </c>
      <c r="H162" s="21">
        <v>194</v>
      </c>
      <c r="I162" s="22">
        <v>203</v>
      </c>
      <c r="J162" s="23">
        <v>4.4334975369458129E-2</v>
      </c>
      <c r="K162" s="23">
        <v>0.95566502463054193</v>
      </c>
      <c r="L162" s="23"/>
      <c r="M162" s="23"/>
      <c r="N162" s="23"/>
    </row>
    <row r="163" spans="1:14" ht="15.75" thickBot="1" x14ac:dyDescent="0.3">
      <c r="A163" s="28" t="s">
        <v>119</v>
      </c>
      <c r="B163" s="21" t="s">
        <v>40</v>
      </c>
      <c r="C163" s="21">
        <v>7</v>
      </c>
      <c r="D163" s="21" t="s">
        <v>47</v>
      </c>
      <c r="E163" s="21">
        <v>4</v>
      </c>
      <c r="F163" s="21">
        <v>6</v>
      </c>
      <c r="G163" s="21">
        <v>4</v>
      </c>
      <c r="H163" s="21">
        <v>7</v>
      </c>
      <c r="I163" s="22">
        <v>11</v>
      </c>
      <c r="J163" s="23">
        <v>0.36363636363636365</v>
      </c>
      <c r="K163" s="23">
        <v>0.63636363636363635</v>
      </c>
      <c r="L163" s="23"/>
      <c r="M163" s="23"/>
      <c r="N163" s="23"/>
    </row>
    <row r="164" spans="1:14" ht="15.75" thickBot="1" x14ac:dyDescent="0.3">
      <c r="A164" s="28" t="s">
        <v>120</v>
      </c>
      <c r="B164" s="21" t="s">
        <v>25</v>
      </c>
      <c r="C164" s="21">
        <v>6</v>
      </c>
      <c r="D164" s="21" t="s">
        <v>26</v>
      </c>
      <c r="E164" s="21">
        <v>4</v>
      </c>
      <c r="F164" s="21">
        <v>6</v>
      </c>
      <c r="G164" s="21">
        <v>122</v>
      </c>
      <c r="H164" s="21">
        <v>44</v>
      </c>
      <c r="I164" s="22">
        <v>166</v>
      </c>
      <c r="J164" s="23">
        <v>0.73493975903614461</v>
      </c>
      <c r="K164" s="23">
        <v>0.26506024096385544</v>
      </c>
      <c r="L164" s="23"/>
      <c r="M164" s="23"/>
      <c r="N164" s="23"/>
    </row>
    <row r="165" spans="1:14" ht="15.75" thickBot="1" x14ac:dyDescent="0.3">
      <c r="A165" s="28" t="s">
        <v>121</v>
      </c>
      <c r="B165" s="21" t="s">
        <v>25</v>
      </c>
      <c r="C165" s="21">
        <v>6</v>
      </c>
      <c r="D165" s="21" t="s">
        <v>26</v>
      </c>
      <c r="E165" s="21">
        <v>4</v>
      </c>
      <c r="F165" s="21">
        <v>7</v>
      </c>
      <c r="G165" s="21">
        <v>117</v>
      </c>
      <c r="H165" s="21">
        <v>34</v>
      </c>
      <c r="I165" s="22">
        <v>151</v>
      </c>
      <c r="J165" s="23">
        <v>0.77483443708609268</v>
      </c>
      <c r="K165" s="23">
        <v>0.2251655629139073</v>
      </c>
      <c r="L165" s="23"/>
      <c r="M165" s="23"/>
      <c r="N165" s="23"/>
    </row>
    <row r="166" spans="1:14" ht="15.75" thickBot="1" x14ac:dyDescent="0.3">
      <c r="A166" s="28" t="s">
        <v>122</v>
      </c>
      <c r="B166" s="21" t="s">
        <v>25</v>
      </c>
      <c r="C166" s="21">
        <v>6</v>
      </c>
      <c r="D166" s="21" t="s">
        <v>26</v>
      </c>
      <c r="E166" s="21">
        <v>4</v>
      </c>
      <c r="F166" s="21">
        <v>6</v>
      </c>
      <c r="G166" s="21">
        <v>56</v>
      </c>
      <c r="H166" s="21">
        <v>0</v>
      </c>
      <c r="I166" s="22">
        <v>56</v>
      </c>
      <c r="J166" s="23">
        <v>1</v>
      </c>
      <c r="K166" s="23">
        <v>0</v>
      </c>
      <c r="L166" s="23"/>
      <c r="M166" s="23"/>
      <c r="N166" s="23"/>
    </row>
    <row r="167" spans="1:14" ht="15.75" thickBot="1" x14ac:dyDescent="0.3">
      <c r="A167" s="28" t="s">
        <v>123</v>
      </c>
      <c r="B167" s="21" t="s">
        <v>33</v>
      </c>
      <c r="C167" s="21">
        <v>6</v>
      </c>
      <c r="D167" s="21" t="s">
        <v>26</v>
      </c>
      <c r="E167" s="21">
        <v>4</v>
      </c>
      <c r="F167" s="21">
        <v>8</v>
      </c>
      <c r="G167" s="21">
        <v>183</v>
      </c>
      <c r="H167" s="21">
        <v>50</v>
      </c>
      <c r="I167" s="22">
        <v>233</v>
      </c>
      <c r="J167" s="23">
        <v>0.78540772532188841</v>
      </c>
      <c r="K167" s="23">
        <v>0.21459227467811159</v>
      </c>
      <c r="L167" s="23"/>
      <c r="M167" s="23"/>
      <c r="N167" s="23"/>
    </row>
    <row r="168" spans="1:14" ht="15.75" thickBot="1" x14ac:dyDescent="0.3">
      <c r="A168" s="28" t="s">
        <v>124</v>
      </c>
      <c r="B168" s="21" t="s">
        <v>33</v>
      </c>
      <c r="C168" s="21">
        <v>6</v>
      </c>
      <c r="D168" s="21" t="s">
        <v>26</v>
      </c>
      <c r="E168" s="21">
        <v>4</v>
      </c>
      <c r="F168" s="21">
        <v>8</v>
      </c>
      <c r="G168" s="21">
        <v>86</v>
      </c>
      <c r="H168" s="21">
        <v>105</v>
      </c>
      <c r="I168" s="22">
        <v>191</v>
      </c>
      <c r="J168" s="23">
        <v>0.45026178010471202</v>
      </c>
      <c r="K168" s="23">
        <v>0.54973821989528793</v>
      </c>
      <c r="L168" s="23"/>
      <c r="M168" s="23"/>
      <c r="N168" s="23"/>
    </row>
    <row r="169" spans="1:14" ht="15.75" thickBot="1" x14ac:dyDescent="0.3">
      <c r="A169" s="28" t="s">
        <v>125</v>
      </c>
      <c r="B169" s="21" t="s">
        <v>33</v>
      </c>
      <c r="C169" s="21">
        <v>6</v>
      </c>
      <c r="D169" s="21" t="s">
        <v>26</v>
      </c>
      <c r="E169" s="21">
        <v>4</v>
      </c>
      <c r="F169" s="21">
        <v>6</v>
      </c>
      <c r="G169" s="21">
        <v>30</v>
      </c>
      <c r="H169" s="21">
        <v>3</v>
      </c>
      <c r="I169" s="22">
        <v>33</v>
      </c>
      <c r="J169" s="23">
        <v>0.90909090909090906</v>
      </c>
      <c r="K169" s="23">
        <v>9.0909090909090912E-2</v>
      </c>
      <c r="L169" s="23"/>
      <c r="M169" s="23"/>
      <c r="N169" s="23"/>
    </row>
    <row r="170" spans="1:14" ht="15.75" thickBot="1" x14ac:dyDescent="0.3">
      <c r="A170" s="28" t="s">
        <v>126</v>
      </c>
      <c r="B170" s="21" t="s">
        <v>40</v>
      </c>
      <c r="C170" s="21">
        <v>6</v>
      </c>
      <c r="D170" s="21" t="s">
        <v>26</v>
      </c>
      <c r="E170" s="21">
        <v>4</v>
      </c>
      <c r="F170" s="21">
        <v>7</v>
      </c>
      <c r="G170" s="21">
        <v>12</v>
      </c>
      <c r="H170" s="21">
        <v>110</v>
      </c>
      <c r="I170" s="22">
        <v>122</v>
      </c>
      <c r="J170" s="23">
        <v>9.8360655737704916E-2</v>
      </c>
      <c r="K170" s="23">
        <v>0.90163934426229508</v>
      </c>
      <c r="L170" s="23"/>
      <c r="M170" s="23"/>
      <c r="N170" s="23"/>
    </row>
    <row r="171" spans="1:14" ht="15.75" thickBot="1" x14ac:dyDescent="0.3">
      <c r="A171" s="28" t="s">
        <v>127</v>
      </c>
      <c r="B171" s="21" t="s">
        <v>40</v>
      </c>
      <c r="C171" s="21">
        <v>6</v>
      </c>
      <c r="D171" s="21" t="s">
        <v>26</v>
      </c>
      <c r="E171" s="21">
        <v>4</v>
      </c>
      <c r="F171" s="21">
        <v>8</v>
      </c>
      <c r="G171" s="21">
        <v>19</v>
      </c>
      <c r="H171" s="21">
        <v>90</v>
      </c>
      <c r="I171" s="22">
        <v>109</v>
      </c>
      <c r="J171" s="23">
        <v>0.1743119266055046</v>
      </c>
      <c r="K171" s="23">
        <v>0.82568807339449546</v>
      </c>
      <c r="L171" s="23"/>
      <c r="M171" s="23"/>
      <c r="N171" s="23"/>
    </row>
    <row r="172" spans="1:14" ht="15.75" thickBot="1" x14ac:dyDescent="0.3">
      <c r="A172" s="28" t="s">
        <v>128</v>
      </c>
      <c r="B172" s="21" t="s">
        <v>40</v>
      </c>
      <c r="C172" s="21">
        <v>6</v>
      </c>
      <c r="D172" s="21" t="s">
        <v>26</v>
      </c>
      <c r="E172" s="21">
        <v>4</v>
      </c>
      <c r="F172" s="21">
        <v>6</v>
      </c>
      <c r="G172" s="21">
        <v>0</v>
      </c>
      <c r="H172" s="21">
        <v>8</v>
      </c>
      <c r="I172" s="22">
        <v>8</v>
      </c>
      <c r="J172" s="23">
        <v>0</v>
      </c>
      <c r="K172" s="23">
        <v>1</v>
      </c>
      <c r="L172" s="23"/>
      <c r="M172" s="23"/>
      <c r="N172" s="24"/>
    </row>
    <row r="173" spans="1:14" ht="15.75" thickBot="1" x14ac:dyDescent="0.3">
      <c r="A173" s="28" t="s">
        <v>129</v>
      </c>
      <c r="B173" s="21" t="s">
        <v>25</v>
      </c>
      <c r="C173" s="21">
        <v>6</v>
      </c>
      <c r="D173" s="21" t="s">
        <v>47</v>
      </c>
      <c r="E173" s="21">
        <v>4</v>
      </c>
      <c r="F173" s="21">
        <v>8</v>
      </c>
      <c r="G173" s="21">
        <v>131</v>
      </c>
      <c r="H173" s="21">
        <v>7</v>
      </c>
      <c r="I173" s="22">
        <v>138</v>
      </c>
      <c r="J173" s="23">
        <v>0.94927536231884058</v>
      </c>
      <c r="K173" s="23">
        <v>5.0724637681159424E-2</v>
      </c>
      <c r="L173" s="23"/>
      <c r="M173" s="23"/>
      <c r="N173" s="23"/>
    </row>
    <row r="174" spans="1:14" ht="15.75" thickBot="1" x14ac:dyDescent="0.3">
      <c r="A174" s="28" t="s">
        <v>130</v>
      </c>
      <c r="B174" s="21" t="s">
        <v>25</v>
      </c>
      <c r="C174" s="21">
        <v>6</v>
      </c>
      <c r="D174" s="21" t="s">
        <v>47</v>
      </c>
      <c r="E174" s="21">
        <v>4</v>
      </c>
      <c r="F174" s="21">
        <v>6</v>
      </c>
      <c r="G174" s="21">
        <v>151</v>
      </c>
      <c r="H174" s="21">
        <v>50</v>
      </c>
      <c r="I174" s="22">
        <v>201</v>
      </c>
      <c r="J174" s="23">
        <v>0.75124378109452739</v>
      </c>
      <c r="K174" s="23">
        <v>0.24875621890547264</v>
      </c>
      <c r="L174" s="23"/>
      <c r="M174" s="23"/>
      <c r="N174" s="23"/>
    </row>
    <row r="175" spans="1:14" ht="15.75" thickBot="1" x14ac:dyDescent="0.3">
      <c r="A175" s="28" t="s">
        <v>131</v>
      </c>
      <c r="B175" s="21" t="s">
        <v>25</v>
      </c>
      <c r="C175" s="21">
        <v>6</v>
      </c>
      <c r="D175" s="21" t="s">
        <v>47</v>
      </c>
      <c r="E175" s="21">
        <v>4</v>
      </c>
      <c r="F175" s="21">
        <v>6</v>
      </c>
      <c r="G175" s="21">
        <v>43</v>
      </c>
      <c r="H175" s="21">
        <v>6</v>
      </c>
      <c r="I175" s="22">
        <v>49</v>
      </c>
      <c r="J175" s="23">
        <v>0.87755102040816324</v>
      </c>
      <c r="K175" s="23">
        <v>0.12244897959183673</v>
      </c>
      <c r="L175" s="23"/>
      <c r="M175" s="23"/>
      <c r="N175" s="23"/>
    </row>
    <row r="176" spans="1:14" ht="15.75" thickBot="1" x14ac:dyDescent="0.3">
      <c r="A176" s="28" t="s">
        <v>132</v>
      </c>
      <c r="B176" s="21" t="s">
        <v>33</v>
      </c>
      <c r="C176" s="21">
        <v>6</v>
      </c>
      <c r="D176" s="21" t="s">
        <v>47</v>
      </c>
      <c r="E176" s="21">
        <v>4</v>
      </c>
      <c r="F176" s="21">
        <v>8</v>
      </c>
      <c r="G176" s="21">
        <v>73</v>
      </c>
      <c r="H176" s="21">
        <v>44</v>
      </c>
      <c r="I176" s="22">
        <v>117</v>
      </c>
      <c r="J176" s="23">
        <v>0.62393162393162394</v>
      </c>
      <c r="K176" s="23">
        <v>0.37606837606837606</v>
      </c>
      <c r="L176" s="23"/>
      <c r="M176" s="23"/>
      <c r="N176" s="23"/>
    </row>
    <row r="177" spans="1:14" ht="15.75" thickBot="1" x14ac:dyDescent="0.3">
      <c r="A177" s="28" t="s">
        <v>133</v>
      </c>
      <c r="B177" s="21" t="s">
        <v>33</v>
      </c>
      <c r="C177" s="21">
        <v>6</v>
      </c>
      <c r="D177" s="21" t="s">
        <v>47</v>
      </c>
      <c r="E177" s="21">
        <v>4</v>
      </c>
      <c r="F177" s="21">
        <v>8</v>
      </c>
      <c r="G177" s="21">
        <v>54</v>
      </c>
      <c r="H177" s="21">
        <v>90</v>
      </c>
      <c r="I177" s="22">
        <v>144</v>
      </c>
      <c r="J177" s="23">
        <v>0.375</v>
      </c>
      <c r="K177" s="23">
        <v>0.625</v>
      </c>
      <c r="L177" s="23"/>
      <c r="M177" s="23"/>
      <c r="N177" s="23"/>
    </row>
    <row r="178" spans="1:14" ht="15.75" thickBot="1" x14ac:dyDescent="0.3">
      <c r="A178" s="28" t="s">
        <v>134</v>
      </c>
      <c r="B178" s="21" t="s">
        <v>33</v>
      </c>
      <c r="C178" s="21">
        <v>6</v>
      </c>
      <c r="D178" s="21" t="s">
        <v>47</v>
      </c>
      <c r="E178" s="21">
        <v>4</v>
      </c>
      <c r="F178" s="21">
        <v>6</v>
      </c>
      <c r="G178" s="21">
        <v>49</v>
      </c>
      <c r="H178" s="21">
        <v>14</v>
      </c>
      <c r="I178" s="22">
        <v>63</v>
      </c>
      <c r="J178" s="23">
        <v>0.77777777777777779</v>
      </c>
      <c r="K178" s="23">
        <v>0.22222222222222221</v>
      </c>
      <c r="L178" s="23"/>
      <c r="M178" s="23"/>
      <c r="N178" s="23"/>
    </row>
    <row r="179" spans="1:14" ht="15.75" thickBot="1" x14ac:dyDescent="0.3">
      <c r="A179" s="28" t="s">
        <v>135</v>
      </c>
      <c r="B179" s="21" t="s">
        <v>40</v>
      </c>
      <c r="C179" s="21">
        <v>6</v>
      </c>
      <c r="D179" s="21" t="s">
        <v>47</v>
      </c>
      <c r="E179" s="21">
        <v>4</v>
      </c>
      <c r="F179" s="21">
        <v>7</v>
      </c>
      <c r="G179" s="21">
        <v>11</v>
      </c>
      <c r="H179" s="21">
        <v>145</v>
      </c>
      <c r="I179" s="22">
        <v>156</v>
      </c>
      <c r="J179" s="23">
        <v>7.0512820512820512E-2</v>
      </c>
      <c r="K179" s="23">
        <v>0.92948717948717952</v>
      </c>
      <c r="L179" s="23"/>
      <c r="M179" s="23"/>
      <c r="N179" s="23"/>
    </row>
    <row r="180" spans="1:14" ht="15.75" thickBot="1" x14ac:dyDescent="0.3">
      <c r="A180" s="28" t="s">
        <v>136</v>
      </c>
      <c r="B180" s="21" t="s">
        <v>40</v>
      </c>
      <c r="C180" s="21">
        <v>6</v>
      </c>
      <c r="D180" s="21" t="s">
        <v>47</v>
      </c>
      <c r="E180" s="21">
        <v>4</v>
      </c>
      <c r="F180" s="21">
        <v>7</v>
      </c>
      <c r="G180" s="21">
        <v>7</v>
      </c>
      <c r="H180" s="21">
        <v>137</v>
      </c>
      <c r="I180" s="22">
        <v>144</v>
      </c>
      <c r="J180" s="23">
        <v>4.8611111111111112E-2</v>
      </c>
      <c r="K180" s="23">
        <v>0.95138888888888884</v>
      </c>
      <c r="L180" s="23"/>
      <c r="M180" s="23"/>
      <c r="N180" s="23"/>
    </row>
    <row r="181" spans="1:14" ht="15.75" thickBot="1" x14ac:dyDescent="0.3">
      <c r="A181" s="28" t="s">
        <v>137</v>
      </c>
      <c r="B181" s="21" t="s">
        <v>40</v>
      </c>
      <c r="C181" s="21">
        <v>6</v>
      </c>
      <c r="D181" s="21" t="s">
        <v>47</v>
      </c>
      <c r="E181" s="21">
        <v>4</v>
      </c>
      <c r="F181" s="21">
        <v>6</v>
      </c>
      <c r="G181" s="21">
        <v>1</v>
      </c>
      <c r="H181" s="21">
        <v>16</v>
      </c>
      <c r="I181" s="22">
        <v>17</v>
      </c>
      <c r="J181" s="23">
        <v>5.8823529411764705E-2</v>
      </c>
      <c r="K181" s="23">
        <v>0.94117647058823528</v>
      </c>
      <c r="L181" s="23"/>
      <c r="M181" s="23"/>
      <c r="N181" s="23"/>
    </row>
    <row r="182" spans="1:14" ht="15" customHeight="1" thickBot="1" x14ac:dyDescent="0.3">
      <c r="A182" s="28" t="s">
        <v>29</v>
      </c>
      <c r="B182" s="21" t="s">
        <v>25</v>
      </c>
      <c r="C182" s="21">
        <v>7</v>
      </c>
      <c r="D182" s="21" t="s">
        <v>26</v>
      </c>
      <c r="E182" s="21">
        <v>5</v>
      </c>
      <c r="F182" s="21">
        <v>7</v>
      </c>
      <c r="G182" s="21">
        <v>18</v>
      </c>
      <c r="H182" s="21">
        <v>3</v>
      </c>
      <c r="I182" s="22">
        <v>21</v>
      </c>
      <c r="J182" s="23">
        <v>0.8571428571428571</v>
      </c>
      <c r="K182" s="23">
        <v>0.14285714285714285</v>
      </c>
      <c r="L182" s="23"/>
      <c r="M182" s="23"/>
      <c r="N182" s="23"/>
    </row>
    <row r="183" spans="1:14" ht="15" customHeight="1" thickBot="1" x14ac:dyDescent="0.3">
      <c r="A183" s="28" t="s">
        <v>31</v>
      </c>
      <c r="B183" s="21" t="s">
        <v>25</v>
      </c>
      <c r="C183" s="21">
        <v>7</v>
      </c>
      <c r="D183" s="21" t="s">
        <v>26</v>
      </c>
      <c r="E183" s="21">
        <v>5</v>
      </c>
      <c r="F183" s="21">
        <v>9</v>
      </c>
      <c r="G183" s="21">
        <v>46</v>
      </c>
      <c r="H183" s="21">
        <v>12</v>
      </c>
      <c r="I183" s="22">
        <v>58</v>
      </c>
      <c r="J183" s="23">
        <v>0.7931034482758621</v>
      </c>
      <c r="K183" s="23">
        <v>0.20689655172413793</v>
      </c>
      <c r="L183" s="23"/>
      <c r="M183" s="23"/>
      <c r="N183" s="23"/>
    </row>
    <row r="184" spans="1:14" ht="15" customHeight="1" thickBot="1" x14ac:dyDescent="0.3">
      <c r="A184" s="28" t="s">
        <v>114</v>
      </c>
      <c r="B184" s="21" t="s">
        <v>25</v>
      </c>
      <c r="C184" s="21">
        <v>7</v>
      </c>
      <c r="D184" s="21" t="s">
        <v>26</v>
      </c>
      <c r="E184" s="21">
        <v>5</v>
      </c>
      <c r="F184" s="21">
        <v>9</v>
      </c>
      <c r="G184" s="21">
        <v>101</v>
      </c>
      <c r="H184" s="21">
        <v>27</v>
      </c>
      <c r="I184" s="22">
        <v>128</v>
      </c>
      <c r="J184" s="23">
        <v>0.7890625</v>
      </c>
      <c r="K184" s="23">
        <v>0.2109375</v>
      </c>
      <c r="L184" s="23"/>
      <c r="M184" s="23"/>
      <c r="N184" s="23"/>
    </row>
    <row r="185" spans="1:14" ht="15" customHeight="1" thickBot="1" x14ac:dyDescent="0.3">
      <c r="A185" s="28" t="s">
        <v>36</v>
      </c>
      <c r="B185" s="21" t="s">
        <v>33</v>
      </c>
      <c r="C185" s="21">
        <v>7</v>
      </c>
      <c r="D185" s="21" t="s">
        <v>26</v>
      </c>
      <c r="E185" s="21">
        <v>5</v>
      </c>
      <c r="F185" s="21">
        <v>7</v>
      </c>
      <c r="G185" s="21">
        <v>24</v>
      </c>
      <c r="H185" s="21">
        <v>53</v>
      </c>
      <c r="I185" s="22">
        <v>77</v>
      </c>
      <c r="J185" s="23">
        <v>0.31168831168831168</v>
      </c>
      <c r="K185" s="23">
        <v>0.68831168831168832</v>
      </c>
      <c r="L185" s="23"/>
      <c r="M185" s="23"/>
      <c r="N185" s="23"/>
    </row>
    <row r="186" spans="1:14" ht="15" customHeight="1" thickBot="1" x14ac:dyDescent="0.3">
      <c r="A186" s="28" t="s">
        <v>38</v>
      </c>
      <c r="B186" s="21" t="s">
        <v>33</v>
      </c>
      <c r="C186" s="21">
        <v>7</v>
      </c>
      <c r="D186" s="21" t="s">
        <v>26</v>
      </c>
      <c r="E186" s="21">
        <v>5</v>
      </c>
      <c r="F186" s="21">
        <v>9</v>
      </c>
      <c r="G186" s="21">
        <v>62</v>
      </c>
      <c r="H186" s="21">
        <v>92</v>
      </c>
      <c r="I186" s="22">
        <v>154</v>
      </c>
      <c r="J186" s="23">
        <v>0.40259740259740262</v>
      </c>
      <c r="K186" s="23">
        <v>0.59740259740259738</v>
      </c>
      <c r="L186" s="23"/>
      <c r="M186" s="23"/>
      <c r="N186" s="23"/>
    </row>
    <row r="187" spans="1:14" ht="15" customHeight="1" thickBot="1" x14ac:dyDescent="0.3">
      <c r="A187" s="28" t="s">
        <v>115</v>
      </c>
      <c r="B187" s="21" t="s">
        <v>33</v>
      </c>
      <c r="C187" s="21">
        <v>7</v>
      </c>
      <c r="D187" s="21" t="s">
        <v>26</v>
      </c>
      <c r="E187" s="21">
        <v>5</v>
      </c>
      <c r="F187" s="21">
        <v>8</v>
      </c>
      <c r="G187" s="21">
        <v>32</v>
      </c>
      <c r="H187" s="21">
        <v>71</v>
      </c>
      <c r="I187" s="22">
        <v>103</v>
      </c>
      <c r="J187" s="23">
        <v>0.31067961165048541</v>
      </c>
      <c r="K187" s="23">
        <v>0.68932038834951459</v>
      </c>
      <c r="L187" s="23"/>
      <c r="M187" s="23"/>
      <c r="N187" s="23"/>
    </row>
    <row r="188" spans="1:14" ht="15" customHeight="1" thickBot="1" x14ac:dyDescent="0.3">
      <c r="A188" s="28" t="s">
        <v>43</v>
      </c>
      <c r="B188" s="21" t="s">
        <v>40</v>
      </c>
      <c r="C188" s="21">
        <v>7</v>
      </c>
      <c r="D188" s="21" t="s">
        <v>26</v>
      </c>
      <c r="E188" s="21">
        <v>5</v>
      </c>
      <c r="F188" s="21">
        <v>7</v>
      </c>
      <c r="G188" s="21">
        <v>7</v>
      </c>
      <c r="H188" s="21">
        <v>85</v>
      </c>
      <c r="I188" s="22">
        <v>92</v>
      </c>
      <c r="J188" s="23">
        <v>7.6086956521739135E-2</v>
      </c>
      <c r="K188" s="23">
        <v>0.92391304347826086</v>
      </c>
      <c r="L188" s="23"/>
      <c r="M188" s="23"/>
      <c r="N188" s="23"/>
    </row>
    <row r="189" spans="1:14" ht="15" customHeight="1" thickBot="1" x14ac:dyDescent="0.3">
      <c r="A189" s="28" t="s">
        <v>45</v>
      </c>
      <c r="B189" s="21" t="s">
        <v>40</v>
      </c>
      <c r="C189" s="21">
        <v>7</v>
      </c>
      <c r="D189" s="21" t="s">
        <v>26</v>
      </c>
      <c r="E189" s="21">
        <v>5</v>
      </c>
      <c r="F189" s="21">
        <v>9</v>
      </c>
      <c r="G189" s="21">
        <v>6</v>
      </c>
      <c r="H189" s="21">
        <v>107</v>
      </c>
      <c r="I189" s="22">
        <v>113</v>
      </c>
      <c r="J189" s="23">
        <v>5.3097345132743362E-2</v>
      </c>
      <c r="K189" s="23">
        <v>0.94690265486725667</v>
      </c>
      <c r="L189" s="23"/>
      <c r="M189" s="23"/>
      <c r="N189" s="23"/>
    </row>
    <row r="190" spans="1:14" ht="15" customHeight="1" thickBot="1" x14ac:dyDescent="0.3">
      <c r="A190" s="28" t="s">
        <v>116</v>
      </c>
      <c r="B190" s="21" t="s">
        <v>40</v>
      </c>
      <c r="C190" s="21">
        <v>7</v>
      </c>
      <c r="D190" s="21" t="s">
        <v>26</v>
      </c>
      <c r="E190" s="21">
        <v>5</v>
      </c>
      <c r="F190" s="21">
        <v>10</v>
      </c>
      <c r="G190" s="21">
        <v>9</v>
      </c>
      <c r="H190" s="21">
        <v>210</v>
      </c>
      <c r="I190" s="22">
        <v>219</v>
      </c>
      <c r="J190" s="23">
        <v>4.1095890410958902E-2</v>
      </c>
      <c r="K190" s="23">
        <v>0.95890410958904104</v>
      </c>
      <c r="L190" s="23"/>
      <c r="M190" s="23"/>
      <c r="N190" s="23"/>
    </row>
    <row r="191" spans="1:14" ht="15" customHeight="1" thickBot="1" x14ac:dyDescent="0.3">
      <c r="A191" s="28" t="s">
        <v>50</v>
      </c>
      <c r="B191" s="21" t="s">
        <v>25</v>
      </c>
      <c r="C191" s="21">
        <v>7</v>
      </c>
      <c r="D191" s="21" t="s">
        <v>47</v>
      </c>
      <c r="E191" s="21">
        <v>5</v>
      </c>
      <c r="F191" s="21">
        <v>7</v>
      </c>
      <c r="G191" s="21">
        <v>34</v>
      </c>
      <c r="H191" s="21">
        <v>5</v>
      </c>
      <c r="I191" s="22">
        <v>39</v>
      </c>
      <c r="J191" s="23">
        <v>0.87179487179487181</v>
      </c>
      <c r="K191" s="23">
        <v>0.12820512820512819</v>
      </c>
      <c r="L191" s="23"/>
      <c r="M191" s="23"/>
      <c r="N191" s="23"/>
    </row>
    <row r="192" spans="1:14" ht="15" customHeight="1" thickBot="1" x14ac:dyDescent="0.3">
      <c r="A192" s="28" t="s">
        <v>52</v>
      </c>
      <c r="B192" s="21" t="s">
        <v>25</v>
      </c>
      <c r="C192" s="21">
        <v>7</v>
      </c>
      <c r="D192" s="21" t="s">
        <v>47</v>
      </c>
      <c r="E192" s="21">
        <v>5</v>
      </c>
      <c r="F192" s="21">
        <v>7</v>
      </c>
      <c r="G192" s="21">
        <v>33</v>
      </c>
      <c r="H192" s="21">
        <v>14</v>
      </c>
      <c r="I192" s="22">
        <v>47</v>
      </c>
      <c r="J192" s="23">
        <v>0.7021276595744681</v>
      </c>
      <c r="K192" s="23">
        <v>0.2978723404255319</v>
      </c>
      <c r="L192" s="23"/>
      <c r="M192" s="23"/>
      <c r="N192" s="23"/>
    </row>
    <row r="193" spans="1:14" ht="15" customHeight="1" thickBot="1" x14ac:dyDescent="0.3">
      <c r="A193" s="28" t="s">
        <v>117</v>
      </c>
      <c r="B193" s="21" t="s">
        <v>25</v>
      </c>
      <c r="C193" s="21">
        <v>7</v>
      </c>
      <c r="D193" s="21" t="s">
        <v>47</v>
      </c>
      <c r="E193" s="21">
        <v>5</v>
      </c>
      <c r="F193" s="21">
        <v>9</v>
      </c>
      <c r="G193" s="21">
        <v>105</v>
      </c>
      <c r="H193" s="21">
        <v>20</v>
      </c>
      <c r="I193" s="22">
        <v>125</v>
      </c>
      <c r="J193" s="23">
        <v>0.84</v>
      </c>
      <c r="K193" s="23">
        <v>0.16</v>
      </c>
      <c r="L193" s="23"/>
      <c r="M193" s="23"/>
      <c r="N193" s="23"/>
    </row>
    <row r="194" spans="1:14" ht="15" customHeight="1" thickBot="1" x14ac:dyDescent="0.3">
      <c r="A194" s="28" t="s">
        <v>56</v>
      </c>
      <c r="B194" s="21" t="s">
        <v>33</v>
      </c>
      <c r="C194" s="21">
        <v>7</v>
      </c>
      <c r="D194" s="21" t="s">
        <v>47</v>
      </c>
      <c r="E194" s="21">
        <v>5</v>
      </c>
      <c r="F194" s="21">
        <v>7</v>
      </c>
      <c r="G194" s="21">
        <v>12</v>
      </c>
      <c r="H194" s="21">
        <v>43</v>
      </c>
      <c r="I194" s="22">
        <v>55</v>
      </c>
      <c r="J194" s="23">
        <v>0.21818181818181817</v>
      </c>
      <c r="K194" s="23">
        <v>0.78181818181818186</v>
      </c>
      <c r="L194" s="23"/>
      <c r="M194" s="23"/>
      <c r="N194" s="23"/>
    </row>
    <row r="195" spans="1:14" ht="15" customHeight="1" thickBot="1" x14ac:dyDescent="0.3">
      <c r="A195" s="28" t="s">
        <v>58</v>
      </c>
      <c r="B195" s="21" t="s">
        <v>33</v>
      </c>
      <c r="C195" s="21">
        <v>7</v>
      </c>
      <c r="D195" s="21" t="s">
        <v>47</v>
      </c>
      <c r="E195" s="21">
        <v>5</v>
      </c>
      <c r="F195" s="21">
        <v>8</v>
      </c>
      <c r="G195" s="21">
        <v>65</v>
      </c>
      <c r="H195" s="21">
        <v>200</v>
      </c>
      <c r="I195" s="22">
        <v>265</v>
      </c>
      <c r="J195" s="23">
        <v>0.24528301886792453</v>
      </c>
      <c r="K195" s="23">
        <v>0.75471698113207553</v>
      </c>
      <c r="L195" s="23"/>
      <c r="M195" s="23"/>
      <c r="N195" s="23"/>
    </row>
    <row r="196" spans="1:14" ht="15" customHeight="1" thickBot="1" x14ac:dyDescent="0.3">
      <c r="A196" s="28" t="s">
        <v>118</v>
      </c>
      <c r="B196" s="21" t="s">
        <v>33</v>
      </c>
      <c r="C196" s="21">
        <v>7</v>
      </c>
      <c r="D196" s="21" t="s">
        <v>47</v>
      </c>
      <c r="E196" s="21">
        <v>5</v>
      </c>
      <c r="F196" s="21">
        <v>10</v>
      </c>
      <c r="G196" s="21">
        <v>61</v>
      </c>
      <c r="H196" s="21">
        <v>139</v>
      </c>
      <c r="I196" s="22">
        <v>200</v>
      </c>
      <c r="J196" s="23">
        <v>0.30499999999999999</v>
      </c>
      <c r="K196" s="23">
        <v>0.69499999999999995</v>
      </c>
      <c r="L196" s="23"/>
      <c r="M196" s="23"/>
      <c r="N196" s="23"/>
    </row>
    <row r="197" spans="1:14" ht="15" customHeight="1" thickBot="1" x14ac:dyDescent="0.3">
      <c r="A197" s="28" t="s">
        <v>62</v>
      </c>
      <c r="B197" s="21" t="s">
        <v>40</v>
      </c>
      <c r="C197" s="21">
        <v>7</v>
      </c>
      <c r="D197" s="21" t="s">
        <v>47</v>
      </c>
      <c r="E197" s="21">
        <v>5</v>
      </c>
      <c r="F197" s="21">
        <v>7</v>
      </c>
      <c r="G197" s="21">
        <v>4</v>
      </c>
      <c r="H197" s="21">
        <v>151</v>
      </c>
      <c r="I197" s="22">
        <v>155</v>
      </c>
      <c r="J197" s="23">
        <v>2.5806451612903226E-2</v>
      </c>
      <c r="K197" s="23">
        <v>0.97419354838709682</v>
      </c>
      <c r="L197" s="23"/>
      <c r="M197" s="23"/>
      <c r="N197" s="23"/>
    </row>
    <row r="198" spans="1:14" ht="15" customHeight="1" thickBot="1" x14ac:dyDescent="0.3">
      <c r="A198" s="28" t="s">
        <v>64</v>
      </c>
      <c r="B198" s="21" t="s">
        <v>40</v>
      </c>
      <c r="C198" s="21">
        <v>7</v>
      </c>
      <c r="D198" s="21" t="s">
        <v>47</v>
      </c>
      <c r="E198" s="21">
        <v>5</v>
      </c>
      <c r="F198" s="21">
        <v>10</v>
      </c>
      <c r="G198" s="21">
        <v>6</v>
      </c>
      <c r="H198" s="21">
        <v>133</v>
      </c>
      <c r="I198" s="22">
        <v>139</v>
      </c>
      <c r="J198" s="23">
        <v>4.3165467625899283E-2</v>
      </c>
      <c r="K198" s="23">
        <v>0.95683453237410077</v>
      </c>
      <c r="L198" s="23"/>
      <c r="M198" s="23"/>
      <c r="N198" s="23"/>
    </row>
    <row r="199" spans="1:14" ht="15" customHeight="1" thickBot="1" x14ac:dyDescent="0.3">
      <c r="A199" s="28" t="s">
        <v>119</v>
      </c>
      <c r="B199" s="21" t="s">
        <v>40</v>
      </c>
      <c r="C199" s="21">
        <v>7</v>
      </c>
      <c r="D199" s="21" t="s">
        <v>47</v>
      </c>
      <c r="E199" s="21">
        <v>5</v>
      </c>
      <c r="F199" s="21">
        <v>10</v>
      </c>
      <c r="G199" s="21">
        <v>14</v>
      </c>
      <c r="H199" s="21">
        <v>233</v>
      </c>
      <c r="I199" s="22">
        <v>247</v>
      </c>
      <c r="J199" s="23">
        <v>5.6680161943319839E-2</v>
      </c>
      <c r="K199" s="23">
        <v>0.94331983805668018</v>
      </c>
      <c r="L199" s="23"/>
      <c r="M199" s="23"/>
      <c r="N199" s="23"/>
    </row>
    <row r="200" spans="1:14" ht="15" customHeight="1" thickBot="1" x14ac:dyDescent="0.3">
      <c r="A200" s="28" t="s">
        <v>120</v>
      </c>
      <c r="B200" s="21" t="s">
        <v>25</v>
      </c>
      <c r="C200" s="21">
        <v>6</v>
      </c>
      <c r="D200" s="21" t="s">
        <v>26</v>
      </c>
      <c r="E200" s="21">
        <v>5</v>
      </c>
      <c r="F200" s="21">
        <v>8</v>
      </c>
      <c r="G200" s="21">
        <v>15</v>
      </c>
      <c r="H200" s="21">
        <v>9</v>
      </c>
      <c r="I200" s="22">
        <v>24</v>
      </c>
      <c r="J200" s="23">
        <v>0.625</v>
      </c>
      <c r="K200" s="23">
        <v>0.375</v>
      </c>
      <c r="L200" s="23"/>
      <c r="M200" s="23"/>
      <c r="N200" s="23"/>
    </row>
    <row r="201" spans="1:14" ht="15" customHeight="1" thickBot="1" x14ac:dyDescent="0.3">
      <c r="A201" s="28" t="s">
        <v>121</v>
      </c>
      <c r="B201" s="21" t="s">
        <v>25</v>
      </c>
      <c r="C201" s="21">
        <v>6</v>
      </c>
      <c r="D201" s="21" t="s">
        <v>26</v>
      </c>
      <c r="E201" s="21">
        <v>5</v>
      </c>
      <c r="F201" s="21">
        <v>8</v>
      </c>
      <c r="G201" s="21">
        <v>84</v>
      </c>
      <c r="H201" s="21">
        <v>29</v>
      </c>
      <c r="I201" s="22">
        <v>113</v>
      </c>
      <c r="J201" s="23">
        <v>0.74336283185840712</v>
      </c>
      <c r="K201" s="23">
        <v>0.25663716814159293</v>
      </c>
      <c r="L201" s="23"/>
      <c r="M201" s="23"/>
      <c r="N201" s="23"/>
    </row>
    <row r="202" spans="1:14" ht="15" customHeight="1" thickBot="1" x14ac:dyDescent="0.3">
      <c r="A202" s="28" t="s">
        <v>122</v>
      </c>
      <c r="B202" s="21" t="s">
        <v>25</v>
      </c>
      <c r="C202" s="21">
        <v>6</v>
      </c>
      <c r="D202" s="21" t="s">
        <v>26</v>
      </c>
      <c r="E202" s="21">
        <v>5</v>
      </c>
      <c r="F202" s="21">
        <v>8</v>
      </c>
      <c r="G202" s="21">
        <v>51</v>
      </c>
      <c r="H202" s="21">
        <v>3</v>
      </c>
      <c r="I202" s="22">
        <v>54</v>
      </c>
      <c r="J202" s="23">
        <v>0.94444444444444442</v>
      </c>
      <c r="K202" s="23">
        <v>5.5555555555555552E-2</v>
      </c>
      <c r="L202" s="23"/>
      <c r="M202" s="23"/>
      <c r="N202" s="23"/>
    </row>
    <row r="203" spans="1:14" ht="15" customHeight="1" thickBot="1" x14ac:dyDescent="0.3">
      <c r="A203" s="28" t="s">
        <v>123</v>
      </c>
      <c r="B203" s="21" t="s">
        <v>33</v>
      </c>
      <c r="C203" s="21">
        <v>6</v>
      </c>
      <c r="D203" s="21" t="s">
        <v>26</v>
      </c>
      <c r="E203" s="21">
        <v>5</v>
      </c>
      <c r="F203" s="21">
        <v>10</v>
      </c>
      <c r="G203" s="21">
        <v>53</v>
      </c>
      <c r="H203" s="21">
        <v>116</v>
      </c>
      <c r="I203" s="22">
        <v>169</v>
      </c>
      <c r="J203" s="23">
        <v>0.31360946745562129</v>
      </c>
      <c r="K203" s="23">
        <v>0.68639053254437865</v>
      </c>
      <c r="L203" s="23"/>
      <c r="M203" s="23"/>
      <c r="N203" s="23"/>
    </row>
    <row r="204" spans="1:14" ht="15" customHeight="1" thickBot="1" x14ac:dyDescent="0.3">
      <c r="A204" s="28" t="s">
        <v>124</v>
      </c>
      <c r="B204" s="21" t="s">
        <v>33</v>
      </c>
      <c r="C204" s="21">
        <v>6</v>
      </c>
      <c r="D204" s="21" t="s">
        <v>26</v>
      </c>
      <c r="E204" s="21">
        <v>5</v>
      </c>
      <c r="F204" s="21">
        <v>7</v>
      </c>
      <c r="G204" s="21">
        <v>42</v>
      </c>
      <c r="H204" s="21">
        <v>96</v>
      </c>
      <c r="I204" s="22">
        <v>138</v>
      </c>
      <c r="J204" s="23">
        <v>0.30434782608695654</v>
      </c>
      <c r="K204" s="23">
        <v>0.69565217391304346</v>
      </c>
      <c r="L204" s="23"/>
      <c r="M204" s="23"/>
      <c r="N204" s="23"/>
    </row>
    <row r="205" spans="1:14" ht="15" customHeight="1" thickBot="1" x14ac:dyDescent="0.3">
      <c r="A205" s="28" t="s">
        <v>125</v>
      </c>
      <c r="B205" s="21" t="s">
        <v>33</v>
      </c>
      <c r="C205" s="21">
        <v>6</v>
      </c>
      <c r="D205" s="21" t="s">
        <v>26</v>
      </c>
      <c r="E205" s="21">
        <v>5</v>
      </c>
      <c r="F205" s="21">
        <v>7</v>
      </c>
      <c r="G205" s="21">
        <v>34</v>
      </c>
      <c r="H205" s="21">
        <v>3</v>
      </c>
      <c r="I205" s="22">
        <v>37</v>
      </c>
      <c r="J205" s="23">
        <v>0.91891891891891897</v>
      </c>
      <c r="K205" s="23">
        <v>8.1081081081081086E-2</v>
      </c>
      <c r="L205" s="23"/>
      <c r="M205" s="23"/>
      <c r="N205" s="23"/>
    </row>
    <row r="206" spans="1:14" ht="15" customHeight="1" thickBot="1" x14ac:dyDescent="0.3">
      <c r="A206" s="28" t="s">
        <v>126</v>
      </c>
      <c r="B206" s="21" t="s">
        <v>40</v>
      </c>
      <c r="C206" s="21">
        <v>6</v>
      </c>
      <c r="D206" s="21" t="s">
        <v>26</v>
      </c>
      <c r="E206" s="21">
        <v>5</v>
      </c>
      <c r="F206" s="21">
        <v>10</v>
      </c>
      <c r="G206" s="21">
        <v>17</v>
      </c>
      <c r="H206" s="21">
        <v>303</v>
      </c>
      <c r="I206" s="22">
        <v>320</v>
      </c>
      <c r="J206" s="23">
        <v>5.3124999999999999E-2</v>
      </c>
      <c r="K206" s="23">
        <v>0.94687500000000002</v>
      </c>
      <c r="L206" s="23"/>
      <c r="M206" s="23"/>
      <c r="N206" s="23"/>
    </row>
    <row r="207" spans="1:14" ht="15" customHeight="1" thickBot="1" x14ac:dyDescent="0.3">
      <c r="A207" s="28" t="s">
        <v>127</v>
      </c>
      <c r="B207" s="21" t="s">
        <v>40</v>
      </c>
      <c r="C207" s="21">
        <v>6</v>
      </c>
      <c r="D207" s="21" t="s">
        <v>26</v>
      </c>
      <c r="E207" s="21">
        <v>5</v>
      </c>
      <c r="F207" s="21">
        <v>11</v>
      </c>
      <c r="G207" s="21">
        <v>1</v>
      </c>
      <c r="H207" s="21">
        <v>207</v>
      </c>
      <c r="I207" s="22">
        <v>208</v>
      </c>
      <c r="J207" s="23">
        <v>4.807692307692308E-3</v>
      </c>
      <c r="K207" s="23">
        <v>0.99519230769230771</v>
      </c>
      <c r="L207" s="23"/>
      <c r="M207" s="23"/>
      <c r="N207" s="23"/>
    </row>
    <row r="208" spans="1:14" ht="15" customHeight="1" thickBot="1" x14ac:dyDescent="0.3">
      <c r="A208" s="28" t="s">
        <v>128</v>
      </c>
      <c r="B208" s="21" t="s">
        <v>40</v>
      </c>
      <c r="C208" s="21">
        <v>6</v>
      </c>
      <c r="D208" s="21" t="s">
        <v>26</v>
      </c>
      <c r="E208" s="21">
        <v>5</v>
      </c>
      <c r="F208" s="21">
        <v>8</v>
      </c>
      <c r="G208" s="21">
        <v>13</v>
      </c>
      <c r="H208" s="21">
        <v>13</v>
      </c>
      <c r="I208" s="22">
        <v>26</v>
      </c>
      <c r="J208" s="23">
        <v>0.5</v>
      </c>
      <c r="K208" s="23">
        <v>0.5</v>
      </c>
      <c r="L208" s="23"/>
      <c r="M208" s="23"/>
      <c r="N208" s="23"/>
    </row>
    <row r="209" spans="1:14" ht="15" customHeight="1" thickBot="1" x14ac:dyDescent="0.3">
      <c r="A209" s="28" t="s">
        <v>129</v>
      </c>
      <c r="B209" s="21" t="s">
        <v>25</v>
      </c>
      <c r="C209" s="21">
        <v>6</v>
      </c>
      <c r="D209" s="21" t="s">
        <v>47</v>
      </c>
      <c r="E209" s="21">
        <v>5</v>
      </c>
      <c r="F209" s="21">
        <v>7</v>
      </c>
      <c r="G209" s="21">
        <v>65</v>
      </c>
      <c r="H209" s="21">
        <v>18</v>
      </c>
      <c r="I209" s="22">
        <v>83</v>
      </c>
      <c r="J209" s="23">
        <v>0.7831325301204819</v>
      </c>
      <c r="K209" s="23">
        <v>0.21686746987951808</v>
      </c>
      <c r="L209" s="23"/>
      <c r="M209" s="23"/>
      <c r="N209" s="23"/>
    </row>
    <row r="210" spans="1:14" ht="15" customHeight="1" thickBot="1" x14ac:dyDescent="0.3">
      <c r="A210" s="28" t="s">
        <v>130</v>
      </c>
      <c r="B210" s="21" t="s">
        <v>25</v>
      </c>
      <c r="C210" s="21">
        <v>6</v>
      </c>
      <c r="D210" s="21" t="s">
        <v>47</v>
      </c>
      <c r="E210" s="21">
        <v>5</v>
      </c>
      <c r="F210" s="21">
        <v>7</v>
      </c>
      <c r="G210" s="21">
        <v>51</v>
      </c>
      <c r="H210" s="21">
        <v>14</v>
      </c>
      <c r="I210" s="22">
        <v>65</v>
      </c>
      <c r="J210" s="23">
        <v>0.7846153846153846</v>
      </c>
      <c r="K210" s="23">
        <v>0.2153846153846154</v>
      </c>
      <c r="L210" s="23"/>
      <c r="M210" s="23"/>
      <c r="N210" s="23"/>
    </row>
    <row r="211" spans="1:14" ht="15" customHeight="1" thickBot="1" x14ac:dyDescent="0.3">
      <c r="A211" s="28" t="s">
        <v>131</v>
      </c>
      <c r="B211" s="21" t="s">
        <v>25</v>
      </c>
      <c r="C211" s="21">
        <v>6</v>
      </c>
      <c r="D211" s="21" t="s">
        <v>47</v>
      </c>
      <c r="E211" s="21">
        <v>5</v>
      </c>
      <c r="F211" s="21">
        <v>7</v>
      </c>
      <c r="G211" s="21">
        <v>69</v>
      </c>
      <c r="H211" s="21">
        <v>0</v>
      </c>
      <c r="I211" s="22">
        <v>69</v>
      </c>
      <c r="J211" s="23">
        <v>1</v>
      </c>
      <c r="K211" s="23">
        <v>0</v>
      </c>
      <c r="L211" s="23"/>
      <c r="M211" s="23"/>
      <c r="N211" s="23"/>
    </row>
    <row r="212" spans="1:14" ht="15" customHeight="1" thickBot="1" x14ac:dyDescent="0.3">
      <c r="A212" s="28" t="s">
        <v>132</v>
      </c>
      <c r="B212" s="21" t="s">
        <v>33</v>
      </c>
      <c r="C212" s="21">
        <v>6</v>
      </c>
      <c r="D212" s="21" t="s">
        <v>47</v>
      </c>
      <c r="E212" s="21">
        <v>5</v>
      </c>
      <c r="F212" s="21">
        <v>7</v>
      </c>
      <c r="G212" s="21">
        <v>16</v>
      </c>
      <c r="H212" s="21">
        <v>58</v>
      </c>
      <c r="I212" s="22">
        <v>74</v>
      </c>
      <c r="J212" s="23">
        <v>0.21621621621621623</v>
      </c>
      <c r="K212" s="23">
        <v>0.78378378378378377</v>
      </c>
      <c r="L212" s="23"/>
      <c r="M212" s="23"/>
      <c r="N212" s="23"/>
    </row>
    <row r="213" spans="1:14" ht="15" customHeight="1" thickBot="1" x14ac:dyDescent="0.3">
      <c r="A213" s="28" t="s">
        <v>133</v>
      </c>
      <c r="B213" s="21" t="s">
        <v>33</v>
      </c>
      <c r="C213" s="21">
        <v>6</v>
      </c>
      <c r="D213" s="21" t="s">
        <v>47</v>
      </c>
      <c r="E213" s="21">
        <v>5</v>
      </c>
      <c r="F213" s="21">
        <v>7</v>
      </c>
      <c r="G213" s="21">
        <v>63</v>
      </c>
      <c r="H213" s="21">
        <v>140</v>
      </c>
      <c r="I213" s="22">
        <v>203</v>
      </c>
      <c r="J213" s="23">
        <v>0.31034482758620691</v>
      </c>
      <c r="K213" s="23">
        <v>0.68965517241379315</v>
      </c>
      <c r="L213" s="23"/>
      <c r="M213" s="23"/>
      <c r="N213" s="23"/>
    </row>
    <row r="214" spans="1:14" ht="15" customHeight="1" thickBot="1" x14ac:dyDescent="0.3">
      <c r="A214" s="28" t="s">
        <v>134</v>
      </c>
      <c r="B214" s="21" t="s">
        <v>33</v>
      </c>
      <c r="C214" s="21">
        <v>6</v>
      </c>
      <c r="D214" s="21" t="s">
        <v>47</v>
      </c>
      <c r="E214" s="21">
        <v>5</v>
      </c>
      <c r="F214" s="21">
        <v>9</v>
      </c>
      <c r="G214" s="21">
        <v>38</v>
      </c>
      <c r="H214" s="21">
        <v>2</v>
      </c>
      <c r="I214" s="22">
        <v>40</v>
      </c>
      <c r="J214" s="23">
        <v>0.95</v>
      </c>
      <c r="K214" s="23">
        <v>0.05</v>
      </c>
      <c r="L214" s="23"/>
      <c r="M214" s="23"/>
      <c r="N214" s="23"/>
    </row>
    <row r="215" spans="1:14" ht="15" customHeight="1" thickBot="1" x14ac:dyDescent="0.3">
      <c r="A215" s="28" t="s">
        <v>135</v>
      </c>
      <c r="B215" s="21" t="s">
        <v>40</v>
      </c>
      <c r="C215" s="21">
        <v>6</v>
      </c>
      <c r="D215" s="21" t="s">
        <v>47</v>
      </c>
      <c r="E215" s="21">
        <v>5</v>
      </c>
      <c r="F215" s="21">
        <v>8</v>
      </c>
      <c r="G215" s="21">
        <v>4</v>
      </c>
      <c r="H215" s="21">
        <v>140</v>
      </c>
      <c r="I215" s="22">
        <v>144</v>
      </c>
      <c r="J215" s="23">
        <v>2.7777777777777776E-2</v>
      </c>
      <c r="K215" s="23">
        <v>0.97222222222222221</v>
      </c>
      <c r="L215" s="23"/>
      <c r="M215" s="23"/>
      <c r="N215" s="23"/>
    </row>
    <row r="216" spans="1:14" ht="15" customHeight="1" thickBot="1" x14ac:dyDescent="0.3">
      <c r="A216" s="28" t="s">
        <v>136</v>
      </c>
      <c r="B216" s="21" t="s">
        <v>40</v>
      </c>
      <c r="C216" s="21">
        <v>6</v>
      </c>
      <c r="D216" s="21" t="s">
        <v>47</v>
      </c>
      <c r="E216" s="21">
        <v>5</v>
      </c>
      <c r="F216" s="21">
        <v>7</v>
      </c>
      <c r="G216" s="21">
        <v>13</v>
      </c>
      <c r="H216" s="21">
        <v>223</v>
      </c>
      <c r="I216" s="22">
        <v>236</v>
      </c>
      <c r="J216" s="23">
        <v>5.5084745762711863E-2</v>
      </c>
      <c r="K216" s="23">
        <v>0.94491525423728817</v>
      </c>
      <c r="L216" s="23"/>
      <c r="M216" s="23"/>
      <c r="N216" s="23"/>
    </row>
    <row r="217" spans="1:14" ht="15" customHeight="1" thickBot="1" x14ac:dyDescent="0.3">
      <c r="A217" s="28" t="s">
        <v>137</v>
      </c>
      <c r="B217" s="21" t="s">
        <v>40</v>
      </c>
      <c r="C217" s="21">
        <v>6</v>
      </c>
      <c r="D217" s="21" t="s">
        <v>47</v>
      </c>
      <c r="E217" s="21">
        <v>5</v>
      </c>
      <c r="F217" s="21">
        <v>7</v>
      </c>
      <c r="G217" s="21">
        <v>4</v>
      </c>
      <c r="H217" s="21">
        <v>6</v>
      </c>
      <c r="I217" s="22">
        <v>10</v>
      </c>
      <c r="J217" s="23">
        <v>0.4</v>
      </c>
      <c r="K217" s="23">
        <v>0.6</v>
      </c>
      <c r="L217" s="23"/>
      <c r="M217" s="23"/>
      <c r="N21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daten</vt:lpstr>
      <vt:lpstr>Tabelle zum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Hoffmann</dc:creator>
  <cp:lastModifiedBy>Julius Hoffmann</cp:lastModifiedBy>
  <dcterms:created xsi:type="dcterms:W3CDTF">2015-06-05T18:17:20Z</dcterms:created>
  <dcterms:modified xsi:type="dcterms:W3CDTF">2024-02-08T08:48:36Z</dcterms:modified>
</cp:coreProperties>
</file>