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us\OneDrive - bwstaff\Promotion\Data\Competition Assay\Species 8_11_23\"/>
    </mc:Choice>
  </mc:AlternateContent>
  <bookViews>
    <workbookView xWindow="0" yWindow="0" windowWidth="28800" windowHeight="12330" activeTab="1"/>
  </bookViews>
  <sheets>
    <sheet name="Original daten" sheetId="1" r:id="rId1"/>
    <sheet name="Tabelle zum Export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GNnMZLIG/IId25uv+86nV7WwGzNbkoSK2f3gbNcAP8="/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1" i="3"/>
  <c r="H20" i="3"/>
  <c r="D37" i="3"/>
  <c r="G37" i="3" s="1"/>
  <c r="D36" i="3"/>
  <c r="G36" i="3" s="1"/>
  <c r="D35" i="3"/>
  <c r="G35" i="3" s="1"/>
  <c r="D34" i="3"/>
  <c r="G34" i="3" s="1"/>
  <c r="D33" i="3"/>
  <c r="G33" i="3" s="1"/>
  <c r="D32" i="3"/>
  <c r="G32" i="3" s="1"/>
  <c r="D31" i="3"/>
  <c r="G31" i="3" s="1"/>
  <c r="D30" i="3"/>
  <c r="G30" i="3" s="1"/>
  <c r="D29" i="3"/>
  <c r="G29" i="3" s="1"/>
  <c r="D28" i="3"/>
  <c r="G28" i="3" s="1"/>
  <c r="D27" i="3"/>
  <c r="G27" i="3" s="1"/>
  <c r="D26" i="3"/>
  <c r="G26" i="3" s="1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9" i="3"/>
  <c r="G19" i="3" s="1"/>
  <c r="D18" i="3"/>
  <c r="E18" i="3" s="1"/>
  <c r="D17" i="3"/>
  <c r="G17" i="3" s="1"/>
  <c r="G16" i="3"/>
  <c r="F16" i="3"/>
  <c r="E16" i="3"/>
  <c r="D16" i="3"/>
  <c r="D15" i="3"/>
  <c r="F15" i="3" s="1"/>
  <c r="D14" i="3"/>
  <c r="G14" i="3" s="1"/>
  <c r="D13" i="3"/>
  <c r="G13" i="3" s="1"/>
  <c r="F12" i="3"/>
  <c r="D12" i="3"/>
  <c r="G12" i="3" s="1"/>
  <c r="D11" i="3"/>
  <c r="F11" i="3" s="1"/>
  <c r="G10" i="3"/>
  <c r="F10" i="3"/>
  <c r="D10" i="3"/>
  <c r="E10" i="3" s="1"/>
  <c r="G9" i="3"/>
  <c r="F9" i="3"/>
  <c r="D9" i="3"/>
  <c r="E9" i="3" s="1"/>
  <c r="D8" i="3"/>
  <c r="E8" i="3" s="1"/>
  <c r="D7" i="3"/>
  <c r="G7" i="3" s="1"/>
  <c r="D6" i="3"/>
  <c r="G6" i="3" s="1"/>
  <c r="D5" i="3"/>
  <c r="G5" i="3" s="1"/>
  <c r="D4" i="3"/>
  <c r="G4" i="3" s="1"/>
  <c r="D3" i="3"/>
  <c r="G3" i="3" s="1"/>
  <c r="D2" i="3"/>
  <c r="G2" i="3" s="1"/>
  <c r="E20" i="3" l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E19" i="3"/>
  <c r="F19" i="3"/>
  <c r="F18" i="3"/>
  <c r="G18" i="3"/>
  <c r="E17" i="3"/>
  <c r="F17" i="3"/>
  <c r="G15" i="3"/>
  <c r="E15" i="3"/>
  <c r="E14" i="3"/>
  <c r="F14" i="3"/>
  <c r="E13" i="3"/>
  <c r="F13" i="3"/>
  <c r="E12" i="3"/>
  <c r="E11" i="3"/>
  <c r="G11" i="3"/>
  <c r="F8" i="3"/>
  <c r="G8" i="3"/>
  <c r="E7" i="3"/>
  <c r="F7" i="3"/>
  <c r="E6" i="3"/>
  <c r="F6" i="3"/>
  <c r="E5" i="3"/>
  <c r="F5" i="3"/>
  <c r="E4" i="3"/>
  <c r="F4" i="3"/>
  <c r="E3" i="3"/>
  <c r="F3" i="3"/>
  <c r="E2" i="3"/>
  <c r="F2" i="3"/>
  <c r="E131" i="1"/>
  <c r="F131" i="1" s="1"/>
  <c r="E16" i="1"/>
  <c r="H16" i="1" s="1"/>
  <c r="E130" i="1"/>
  <c r="F130" i="1" s="1"/>
  <c r="G130" i="1"/>
  <c r="E129" i="1"/>
  <c r="F129" i="1" s="1"/>
  <c r="E128" i="1"/>
  <c r="F128" i="1" s="1"/>
  <c r="E14" i="1"/>
  <c r="H14" i="1" s="1"/>
  <c r="I36" i="1" s="1"/>
  <c r="E127" i="1"/>
  <c r="F127" i="1" s="1"/>
  <c r="E126" i="1"/>
  <c r="F126" i="1" s="1"/>
  <c r="H126" i="1"/>
  <c r="E125" i="1"/>
  <c r="F125" i="1" s="1"/>
  <c r="H125" i="1"/>
  <c r="E12" i="1"/>
  <c r="H12" i="1" s="1"/>
  <c r="I32" i="1" s="1"/>
  <c r="E124" i="1"/>
  <c r="F124" i="1" s="1"/>
  <c r="E123" i="1"/>
  <c r="F123" i="1" s="1"/>
  <c r="G123" i="1"/>
  <c r="E120" i="1"/>
  <c r="F120" i="1" s="1"/>
  <c r="E9" i="1"/>
  <c r="F9" i="1" s="1"/>
  <c r="J28" i="1" s="1"/>
  <c r="H9" i="1"/>
  <c r="E119" i="1"/>
  <c r="F119" i="1" s="1"/>
  <c r="H119" i="1"/>
  <c r="I119" i="1" s="1"/>
  <c r="E118" i="1"/>
  <c r="F118" i="1" s="1"/>
  <c r="E117" i="1"/>
  <c r="F117" i="1" s="1"/>
  <c r="E7" i="1"/>
  <c r="H7" i="1"/>
  <c r="F7" i="1"/>
  <c r="E116" i="1"/>
  <c r="F116" i="1" s="1"/>
  <c r="G116" i="1"/>
  <c r="E115" i="1"/>
  <c r="F115" i="1" s="1"/>
  <c r="G115" i="1"/>
  <c r="E114" i="1"/>
  <c r="F114" i="1" s="1"/>
  <c r="E5" i="1"/>
  <c r="H5" i="1" s="1"/>
  <c r="I21" i="1" s="1"/>
  <c r="E113" i="1"/>
  <c r="G113" i="1" s="1"/>
  <c r="F5" i="1"/>
  <c r="J21" i="1" s="1"/>
  <c r="E112" i="1"/>
  <c r="G112" i="1" s="1"/>
  <c r="H112" i="1"/>
  <c r="E108" i="1"/>
  <c r="G108" i="1" s="1"/>
  <c r="H108" i="1"/>
  <c r="E107" i="1"/>
  <c r="G107" i="1" s="1"/>
  <c r="E106" i="1"/>
  <c r="G106" i="1" s="1"/>
  <c r="E105" i="1"/>
  <c r="G105" i="1" s="1"/>
  <c r="F105" i="1"/>
  <c r="H105" i="1"/>
  <c r="E104" i="1"/>
  <c r="G104" i="1" s="1"/>
  <c r="E103" i="1"/>
  <c r="G103" i="1" s="1"/>
  <c r="F103" i="1"/>
  <c r="E102" i="1"/>
  <c r="G102" i="1" s="1"/>
  <c r="E101" i="1"/>
  <c r="G101" i="1" s="1"/>
  <c r="F101" i="1"/>
  <c r="E100" i="1"/>
  <c r="G100" i="1" s="1"/>
  <c r="E97" i="1"/>
  <c r="G97" i="1" s="1"/>
  <c r="H97" i="1"/>
  <c r="I97" i="1" s="1"/>
  <c r="E96" i="1"/>
  <c r="G96" i="1" s="1"/>
  <c r="E95" i="1"/>
  <c r="G95" i="1" s="1"/>
  <c r="F95" i="1"/>
  <c r="E94" i="1"/>
  <c r="G94" i="1" s="1"/>
  <c r="E93" i="1"/>
  <c r="F93" i="1"/>
  <c r="H93" i="1"/>
  <c r="I93" i="1" s="1"/>
  <c r="G93" i="1"/>
  <c r="E92" i="1"/>
  <c r="H92" i="1" s="1"/>
  <c r="E91" i="1"/>
  <c r="H91" i="1" s="1"/>
  <c r="F91" i="1"/>
  <c r="E90" i="1"/>
  <c r="F90" i="1" s="1"/>
  <c r="E89" i="1"/>
  <c r="H89" i="1" s="1"/>
  <c r="E66" i="1"/>
  <c r="H66" i="1" s="1"/>
  <c r="E67" i="1"/>
  <c r="H67" i="1" s="1"/>
  <c r="E68" i="1"/>
  <c r="H68" i="1" s="1"/>
  <c r="E69" i="1"/>
  <c r="H69" i="1" s="1"/>
  <c r="E70" i="1"/>
  <c r="H70" i="1" s="1"/>
  <c r="I70" i="1" s="1"/>
  <c r="E71" i="1"/>
  <c r="H71" i="1" s="1"/>
  <c r="E72" i="1"/>
  <c r="H72" i="1" s="1"/>
  <c r="I72" i="1" s="1"/>
  <c r="E73" i="1"/>
  <c r="H73" i="1" s="1"/>
  <c r="I73" i="1" s="1"/>
  <c r="F73" i="1"/>
  <c r="E74" i="1"/>
  <c r="H74" i="1" s="1"/>
  <c r="I74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F82" i="1"/>
  <c r="E83" i="1"/>
  <c r="H83" i="1" s="1"/>
  <c r="E84" i="1"/>
  <c r="H84" i="1" s="1"/>
  <c r="F84" i="1"/>
  <c r="E85" i="1"/>
  <c r="H85" i="1" s="1"/>
  <c r="E62" i="1"/>
  <c r="F62" i="1" s="1"/>
  <c r="E61" i="1"/>
  <c r="G61" i="1" s="1"/>
  <c r="E60" i="1"/>
  <c r="G60" i="1"/>
  <c r="E59" i="1"/>
  <c r="H59" i="1" s="1"/>
  <c r="E58" i="1"/>
  <c r="F58" i="1" s="1"/>
  <c r="E57" i="1"/>
  <c r="F57" i="1" s="1"/>
  <c r="E56" i="1"/>
  <c r="G56" i="1" s="1"/>
  <c r="E55" i="1"/>
  <c r="G55" i="1" s="1"/>
  <c r="E54" i="1"/>
  <c r="F54" i="1" s="1"/>
  <c r="E51" i="1"/>
  <c r="G51" i="1"/>
  <c r="E50" i="1"/>
  <c r="G50" i="1" s="1"/>
  <c r="E49" i="1"/>
  <c r="F49" i="1" s="1"/>
  <c r="E48" i="1"/>
  <c r="F48" i="1" s="1"/>
  <c r="E47" i="1"/>
  <c r="G47" i="1" s="1"/>
  <c r="E46" i="1"/>
  <c r="F46" i="1" s="1"/>
  <c r="E45" i="1"/>
  <c r="G45" i="1" s="1"/>
  <c r="E44" i="1"/>
  <c r="G44" i="1" s="1"/>
  <c r="E43" i="1"/>
  <c r="F45" i="1"/>
  <c r="F61" i="1"/>
  <c r="G57" i="1"/>
  <c r="H44" i="1"/>
  <c r="H45" i="1"/>
  <c r="H47" i="1"/>
  <c r="I47" i="1" s="1"/>
  <c r="H50" i="1"/>
  <c r="I50" i="1" s="1"/>
  <c r="H57" i="1"/>
  <c r="H60" i="1"/>
  <c r="H62" i="1"/>
  <c r="F44" i="1"/>
  <c r="F55" i="1"/>
  <c r="F60" i="1"/>
  <c r="E39" i="1"/>
  <c r="G39" i="1" s="1"/>
  <c r="F39" i="1"/>
  <c r="H39" i="1"/>
  <c r="I39" i="1" s="1"/>
  <c r="E38" i="1"/>
  <c r="G38" i="1" s="1"/>
  <c r="E37" i="1"/>
  <c r="H37" i="1"/>
  <c r="E36" i="1"/>
  <c r="H36" i="1"/>
  <c r="E35" i="1"/>
  <c r="H35" i="1" s="1"/>
  <c r="I35" i="1" s="1"/>
  <c r="F35" i="1"/>
  <c r="E34" i="1"/>
  <c r="F34" i="1"/>
  <c r="E33" i="1"/>
  <c r="F33" i="1"/>
  <c r="E32" i="1"/>
  <c r="F32" i="1"/>
  <c r="E31" i="1"/>
  <c r="F31" i="1"/>
  <c r="E28" i="1"/>
  <c r="E27" i="1"/>
  <c r="H27" i="1" s="1"/>
  <c r="I27" i="1" s="1"/>
  <c r="F27" i="1"/>
  <c r="J27" i="1" s="1"/>
  <c r="E26" i="1"/>
  <c r="F26" i="1" s="1"/>
  <c r="E25" i="1"/>
  <c r="F25" i="1" s="1"/>
  <c r="E24" i="1"/>
  <c r="H24" i="1" s="1"/>
  <c r="I24" i="1" s="1"/>
  <c r="J24" i="1" s="1"/>
  <c r="F24" i="1"/>
  <c r="E23" i="1"/>
  <c r="F23" i="1" s="1"/>
  <c r="E22" i="1"/>
  <c r="H22" i="1" s="1"/>
  <c r="I22" i="1" s="1"/>
  <c r="E21" i="1"/>
  <c r="F21" i="1"/>
  <c r="E20" i="1"/>
  <c r="H20" i="1" s="1"/>
  <c r="F20" i="1"/>
  <c r="E17" i="1"/>
  <c r="H17" i="1" s="1"/>
  <c r="G17" i="1"/>
  <c r="G16" i="1"/>
  <c r="E15" i="1"/>
  <c r="F15" i="1"/>
  <c r="E13" i="1"/>
  <c r="H13" i="1"/>
  <c r="E10" i="1"/>
  <c r="H10" i="1"/>
  <c r="G10" i="1"/>
  <c r="G9" i="1"/>
  <c r="E8" i="1"/>
  <c r="F8" i="1"/>
  <c r="G7" i="1"/>
  <c r="E6" i="1"/>
  <c r="F6" i="1"/>
  <c r="H6" i="1"/>
  <c r="F36" i="1"/>
  <c r="G36" i="1"/>
  <c r="G14" i="1"/>
  <c r="G6" i="1"/>
  <c r="F13" i="1"/>
  <c r="F10" i="1"/>
  <c r="G13" i="1"/>
  <c r="F17" i="1"/>
  <c r="G22" i="1"/>
  <c r="H28" i="1"/>
  <c r="I28" i="1"/>
  <c r="G28" i="1"/>
  <c r="H33" i="1"/>
  <c r="G33" i="1"/>
  <c r="F22" i="1"/>
  <c r="J22" i="1" s="1"/>
  <c r="F28" i="1"/>
  <c r="H8" i="1"/>
  <c r="G8" i="1"/>
  <c r="G20" i="1"/>
  <c r="H23" i="1"/>
  <c r="I23" i="1" s="1"/>
  <c r="H31" i="1"/>
  <c r="I31" i="1" s="1"/>
  <c r="G31" i="1"/>
  <c r="H34" i="1"/>
  <c r="I34" i="1" s="1"/>
  <c r="G34" i="1"/>
  <c r="G5" i="1"/>
  <c r="H15" i="1"/>
  <c r="G15" i="1"/>
  <c r="H21" i="1"/>
  <c r="G21" i="1"/>
  <c r="G24" i="1"/>
  <c r="G27" i="1"/>
  <c r="H32" i="1"/>
  <c r="G32" i="1"/>
  <c r="G35" i="1"/>
  <c r="H25" i="1"/>
  <c r="I25" i="1" s="1"/>
  <c r="G25" i="1"/>
  <c r="H38" i="1"/>
  <c r="F37" i="1"/>
  <c r="G37" i="1"/>
  <c r="J25" i="1" l="1"/>
  <c r="J82" i="1"/>
  <c r="J26" i="1"/>
  <c r="J35" i="1"/>
  <c r="I62" i="1"/>
  <c r="I37" i="1"/>
  <c r="J23" i="1"/>
  <c r="I38" i="1"/>
  <c r="I33" i="1"/>
  <c r="J20" i="1"/>
  <c r="I20" i="1"/>
  <c r="I78" i="1"/>
  <c r="I105" i="1"/>
  <c r="I57" i="1"/>
  <c r="I45" i="1"/>
  <c r="J45" i="1" s="1"/>
  <c r="I84" i="1"/>
  <c r="I80" i="1"/>
  <c r="I77" i="1"/>
  <c r="I69" i="1"/>
  <c r="I66" i="1"/>
  <c r="I91" i="1"/>
  <c r="J91" i="1" s="1"/>
  <c r="I108" i="1"/>
  <c r="H113" i="1"/>
  <c r="I113" i="1" s="1"/>
  <c r="I125" i="1"/>
  <c r="F14" i="1"/>
  <c r="H26" i="1"/>
  <c r="I26" i="1" s="1"/>
  <c r="F47" i="1"/>
  <c r="J47" i="1" s="1"/>
  <c r="H55" i="1"/>
  <c r="I55" i="1" s="1"/>
  <c r="I44" i="1"/>
  <c r="I83" i="1"/>
  <c r="F68" i="1"/>
  <c r="G89" i="1"/>
  <c r="G92" i="1"/>
  <c r="F97" i="1"/>
  <c r="J97" i="1" s="1"/>
  <c r="F113" i="1"/>
  <c r="H117" i="1"/>
  <c r="I117" i="1" s="1"/>
  <c r="J117" i="1" s="1"/>
  <c r="G124" i="1"/>
  <c r="F16" i="1"/>
  <c r="J39" i="1" s="1"/>
  <c r="F38" i="1"/>
  <c r="J38" i="1" s="1"/>
  <c r="G23" i="1"/>
  <c r="H54" i="1"/>
  <c r="I54" i="1" s="1"/>
  <c r="J57" i="1"/>
  <c r="F79" i="1"/>
  <c r="F74" i="1"/>
  <c r="J74" i="1" s="1"/>
  <c r="I71" i="1"/>
  <c r="I68" i="1"/>
  <c r="F89" i="1"/>
  <c r="F92" i="1"/>
  <c r="I112" i="1"/>
  <c r="I126" i="1"/>
  <c r="J126" i="1" s="1"/>
  <c r="I60" i="1"/>
  <c r="J73" i="1"/>
  <c r="I67" i="1"/>
  <c r="G54" i="1"/>
  <c r="I85" i="1"/>
  <c r="I79" i="1"/>
  <c r="G70" i="1"/>
  <c r="G67" i="1"/>
  <c r="I89" i="1"/>
  <c r="I92" i="1"/>
  <c r="H107" i="1"/>
  <c r="I107" i="1" s="1"/>
  <c r="F112" i="1"/>
  <c r="J112" i="1" s="1"/>
  <c r="H118" i="1"/>
  <c r="I118" i="1" s="1"/>
  <c r="F12" i="1"/>
  <c r="J32" i="1" s="1"/>
  <c r="I81" i="1"/>
  <c r="G12" i="1"/>
  <c r="G26" i="1"/>
  <c r="G58" i="1"/>
  <c r="H48" i="1"/>
  <c r="I48" i="1" s="1"/>
  <c r="J48" i="1" s="1"/>
  <c r="G49" i="1"/>
  <c r="I59" i="1"/>
  <c r="G84" i="1"/>
  <c r="I82" i="1"/>
  <c r="F78" i="1"/>
  <c r="G73" i="1"/>
  <c r="F70" i="1"/>
  <c r="J70" i="1" s="1"/>
  <c r="F67" i="1"/>
  <c r="J67" i="1" s="1"/>
  <c r="H101" i="1"/>
  <c r="I101" i="1" s="1"/>
  <c r="F107" i="1"/>
  <c r="H127" i="1"/>
  <c r="I127" i="1" s="1"/>
  <c r="H131" i="1"/>
  <c r="I131" i="1" s="1"/>
  <c r="J107" i="1"/>
  <c r="G90" i="1"/>
  <c r="G81" i="1"/>
  <c r="H90" i="1"/>
  <c r="I90" i="1" s="1"/>
  <c r="J90" i="1" s="1"/>
  <c r="J105" i="1"/>
  <c r="G117" i="1"/>
  <c r="G125" i="1"/>
  <c r="G131" i="1"/>
  <c r="F81" i="1"/>
  <c r="J81" i="1" s="1"/>
  <c r="G78" i="1"/>
  <c r="F71" i="1"/>
  <c r="J71" i="1" s="1"/>
  <c r="H95" i="1"/>
  <c r="I95" i="1" s="1"/>
  <c r="J95" i="1" s="1"/>
  <c r="H103" i="1"/>
  <c r="I103" i="1" s="1"/>
  <c r="J103" i="1" s="1"/>
  <c r="G129" i="1"/>
  <c r="J113" i="1"/>
  <c r="J127" i="1"/>
  <c r="J93" i="1"/>
  <c r="J54" i="1"/>
  <c r="H61" i="1"/>
  <c r="I61" i="1" s="1"/>
  <c r="J61" i="1" s="1"/>
  <c r="G59" i="1"/>
  <c r="F59" i="1"/>
  <c r="G48" i="1"/>
  <c r="F51" i="1"/>
  <c r="H51" i="1"/>
  <c r="I51" i="1" s="1"/>
  <c r="G85" i="1"/>
  <c r="G82" i="1"/>
  <c r="G79" i="1"/>
  <c r="G74" i="1"/>
  <c r="G71" i="1"/>
  <c r="G68" i="1"/>
  <c r="J119" i="1"/>
  <c r="H49" i="1"/>
  <c r="I49" i="1" s="1"/>
  <c r="J49" i="1" s="1"/>
  <c r="F56" i="1"/>
  <c r="F85" i="1"/>
  <c r="J89" i="1"/>
  <c r="G91" i="1"/>
  <c r="J92" i="1"/>
  <c r="H94" i="1"/>
  <c r="I94" i="1" s="1"/>
  <c r="H96" i="1"/>
  <c r="I96" i="1" s="1"/>
  <c r="H100" i="1"/>
  <c r="I100" i="1" s="1"/>
  <c r="H102" i="1"/>
  <c r="I102" i="1" s="1"/>
  <c r="H104" i="1"/>
  <c r="I104" i="1" s="1"/>
  <c r="H106" i="1"/>
  <c r="I106" i="1" s="1"/>
  <c r="G43" i="1"/>
  <c r="H43" i="1"/>
  <c r="I43" i="1" s="1"/>
  <c r="J44" i="1"/>
  <c r="G83" i="1"/>
  <c r="G80" i="1"/>
  <c r="G77" i="1"/>
  <c r="G72" i="1"/>
  <c r="G69" i="1"/>
  <c r="G66" i="1"/>
  <c r="F94" i="1"/>
  <c r="F96" i="1"/>
  <c r="F100" i="1"/>
  <c r="F102" i="1"/>
  <c r="F104" i="1"/>
  <c r="F106" i="1"/>
  <c r="F108" i="1"/>
  <c r="J108" i="1" s="1"/>
  <c r="H56" i="1"/>
  <c r="I56" i="1" s="1"/>
  <c r="G62" i="1"/>
  <c r="F83" i="1"/>
  <c r="F80" i="1"/>
  <c r="J80" i="1" s="1"/>
  <c r="F77" i="1"/>
  <c r="J77" i="1" s="1"/>
  <c r="F72" i="1"/>
  <c r="J72" i="1" s="1"/>
  <c r="F69" i="1"/>
  <c r="J69" i="1" s="1"/>
  <c r="F66" i="1"/>
  <c r="J66" i="1" s="1"/>
  <c r="J125" i="1"/>
  <c r="F43" i="1"/>
  <c r="G46" i="1"/>
  <c r="H46" i="1"/>
  <c r="I46" i="1" s="1"/>
  <c r="J46" i="1" s="1"/>
  <c r="J114" i="1"/>
  <c r="J118" i="1"/>
  <c r="J131" i="1"/>
  <c r="H114" i="1"/>
  <c r="I114" i="1" s="1"/>
  <c r="H115" i="1"/>
  <c r="I115" i="1" s="1"/>
  <c r="J115" i="1" s="1"/>
  <c r="H116" i="1"/>
  <c r="I116" i="1" s="1"/>
  <c r="J116" i="1" s="1"/>
  <c r="G118" i="1"/>
  <c r="G119" i="1"/>
  <c r="G120" i="1"/>
  <c r="H120" i="1"/>
  <c r="I120" i="1" s="1"/>
  <c r="J120" i="1" s="1"/>
  <c r="H123" i="1"/>
  <c r="I123" i="1" s="1"/>
  <c r="J123" i="1" s="1"/>
  <c r="H124" i="1"/>
  <c r="I124" i="1" s="1"/>
  <c r="G126" i="1"/>
  <c r="G127" i="1"/>
  <c r="G128" i="1"/>
  <c r="H128" i="1"/>
  <c r="I128" i="1" s="1"/>
  <c r="J128" i="1" s="1"/>
  <c r="H129" i="1"/>
  <c r="I129" i="1" s="1"/>
  <c r="J129" i="1" s="1"/>
  <c r="H130" i="1"/>
  <c r="I130" i="1" s="1"/>
  <c r="J130" i="1" s="1"/>
  <c r="F50" i="1"/>
  <c r="J50" i="1" s="1"/>
  <c r="H58" i="1"/>
  <c r="I58" i="1" s="1"/>
  <c r="J58" i="1" s="1"/>
  <c r="G114" i="1"/>
  <c r="J101" i="1" l="1"/>
  <c r="J79" i="1"/>
  <c r="J55" i="1"/>
  <c r="J60" i="1"/>
  <c r="J62" i="1"/>
  <c r="J68" i="1"/>
  <c r="J34" i="1"/>
  <c r="J36" i="1"/>
  <c r="J33" i="1"/>
  <c r="J31" i="1"/>
  <c r="J124" i="1"/>
  <c r="J85" i="1"/>
  <c r="J84" i="1"/>
  <c r="J37" i="1"/>
  <c r="J78" i="1"/>
  <c r="J83" i="1"/>
  <c r="J59" i="1"/>
  <c r="J100" i="1"/>
  <c r="J96" i="1"/>
  <c r="J94" i="1"/>
  <c r="J106" i="1"/>
  <c r="J104" i="1"/>
  <c r="J43" i="1"/>
  <c r="J102" i="1"/>
  <c r="J56" i="1"/>
  <c r="J51" i="1"/>
</calcChain>
</file>

<file path=xl/comments1.xml><?xml version="1.0" encoding="utf-8"?>
<comments xmlns="http://schemas.openxmlformats.org/spreadsheetml/2006/main">
  <authors>
    <author/>
  </authors>
  <commentList>
    <comment ref="H5" authorId="0" shapeId="0">
      <text>
        <r>
          <rPr>
            <sz val="11"/>
            <color theme="1"/>
            <rFont val="Calibri"/>
            <scheme val="minor"/>
          </rPr>
          <t>======
ID#AAAAwynnRLo
Julius Hoffmann    (2023-05-12 08:58:31)
800µl of pre-mix were given to 500µl medium on the plate. Therefore, to calculate the cell density at the start of the experiment this dilution facter needs to be accounted for.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/yRA+o9tz9z32Ji6uSf1oOuK1hA=="/>
    </ext>
  </extLst>
</comments>
</file>

<file path=xl/sharedStrings.xml><?xml version="1.0" encoding="utf-8"?>
<sst xmlns="http://schemas.openxmlformats.org/spreadsheetml/2006/main" count="538" uniqueCount="67">
  <si>
    <t>Sample</t>
  </si>
  <si>
    <t>Dilution</t>
  </si>
  <si>
    <t>total</t>
  </si>
  <si>
    <t>cell concentration</t>
  </si>
  <si>
    <t>Doublings</t>
  </si>
  <si>
    <t>ω</t>
  </si>
  <si>
    <t>Starting Freq</t>
  </si>
  <si>
    <t>Time point</t>
  </si>
  <si>
    <t>Isolate stained</t>
  </si>
  <si>
    <t>replicate</t>
  </si>
  <si>
    <t>Pre-mixes</t>
  </si>
  <si>
    <t>0.9</t>
  </si>
  <si>
    <t>B1</t>
  </si>
  <si>
    <t>C1</t>
  </si>
  <si>
    <t>0.5</t>
  </si>
  <si>
    <t>B2</t>
  </si>
  <si>
    <t>C2</t>
  </si>
  <si>
    <t>0.1</t>
  </si>
  <si>
    <t>B3</t>
  </si>
  <si>
    <t>C3</t>
  </si>
  <si>
    <t>TP5</t>
  </si>
  <si>
    <t xml:space="preserve">no. Ec (big/fuzzy) </t>
  </si>
  <si>
    <t>FreqPf</t>
  </si>
  <si>
    <t>FreqEc</t>
  </si>
  <si>
    <t>Pf stained vs Ec unstained 0.9:0.1</t>
  </si>
  <si>
    <t>Pf  stained vs Ec unstained 0.9:0.1</t>
  </si>
  <si>
    <t>Pf  stained vs Ec unstained 0.5:0.5</t>
  </si>
  <si>
    <t>Pf  stained vs Ec unstained 0.1:0.9</t>
  </si>
  <si>
    <t>Pf  unstained vs Ec stained 0.9:0.1</t>
  </si>
  <si>
    <t>Pf  unstained vs Ec stained 0.5:0.5</t>
  </si>
  <si>
    <t>Pf  unstained vs Ec stained 0.1:0.9</t>
  </si>
  <si>
    <t xml:space="preserve">Pf stained vs Ec unstained 0.9:0.1 R1 </t>
  </si>
  <si>
    <t>Pf stained vs Ec unstained 0.9:0.1 R2</t>
  </si>
  <si>
    <t>Pf stained vs Ec unstained 0.9:0.1 R3</t>
  </si>
  <si>
    <t>Pf stained vs Ec unstained 0.5:0.5 R1</t>
  </si>
  <si>
    <t>Pf stained vs Ec unstained 0.5:0.5 R2</t>
  </si>
  <si>
    <t>Pf stained vs Ec unstained 0.5:0.5 R3</t>
  </si>
  <si>
    <t xml:space="preserve">Pf stained vs Ec unstained 0.1:0.9 R1 </t>
  </si>
  <si>
    <t>Pf stained vs Ec unstained 0.1:0.9 R2</t>
  </si>
  <si>
    <t>Pf stained vs Ec unstained 0.1:0.9 R3</t>
  </si>
  <si>
    <t xml:space="preserve">Pf  unstained vs Ec stained 0.9:0.1 R1 </t>
  </si>
  <si>
    <t>Pf  unstained vs Ec stained 0.9:0.1 R2</t>
  </si>
  <si>
    <t>Pf  unstained vs Ec stained 0.9:0.1 R3</t>
  </si>
  <si>
    <t xml:space="preserve">Pf  unstained vs Ec stained 0.5:0.5 R1 </t>
  </si>
  <si>
    <t>Pf  unstained vs Ec stained 0.5:0.5 R2</t>
  </si>
  <si>
    <t>Pf  unstained vs Ec stained 0.5:0.5 R3</t>
  </si>
  <si>
    <t xml:space="preserve">Pf  unstained vs Ec stained 0.1:0.9 R1 </t>
  </si>
  <si>
    <t>Pf  unstained vs Ec stained 0.1:0.9 R2</t>
  </si>
  <si>
    <t>Pf  unstained vs Ec stained 0.1:0.9 R3</t>
  </si>
  <si>
    <t>D1</t>
  </si>
  <si>
    <t>D2</t>
  </si>
  <si>
    <t>D3</t>
  </si>
  <si>
    <t>E1</t>
  </si>
  <si>
    <t>F1</t>
  </si>
  <si>
    <t>G1</t>
  </si>
  <si>
    <t>E2</t>
  </si>
  <si>
    <t>F2</t>
  </si>
  <si>
    <t>G2</t>
  </si>
  <si>
    <t>E3</t>
  </si>
  <si>
    <t>F3</t>
  </si>
  <si>
    <t>G3</t>
  </si>
  <si>
    <t>Pf</t>
  </si>
  <si>
    <t>Ec</t>
  </si>
  <si>
    <t xml:space="preserve"> </t>
  </si>
  <si>
    <t>&gt;1000</t>
  </si>
  <si>
    <t>no. Pf (small/smooth)</t>
  </si>
  <si>
    <t>Species stained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</si>
</sst>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9"/>
      <color rgb="FF7E3794"/>
      <name val="Calibri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2" xfId="0" applyFont="1" applyBorder="1"/>
    <xf numFmtId="0" fontId="3" fillId="0" borderId="0" xfId="0" applyFont="1" applyAlignment="1"/>
    <xf numFmtId="0" fontId="4" fillId="0" borderId="2" xfId="0" applyFont="1" applyBorder="1"/>
    <xf numFmtId="0" fontId="5" fillId="0" borderId="3" xfId="0" applyFont="1" applyBorder="1" applyAlignment="1"/>
    <xf numFmtId="0" fontId="2" fillId="0" borderId="0" xfId="0" applyFont="1" applyAlignment="1"/>
    <xf numFmtId="0" fontId="2" fillId="0" borderId="0" xfId="0" applyFont="1"/>
    <xf numFmtId="0" fontId="5" fillId="0" borderId="4" xfId="0" applyFont="1" applyBorder="1" applyAlignment="1"/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5" xfId="0" applyFont="1" applyBorder="1" applyAlignment="1"/>
    <xf numFmtId="0" fontId="1" fillId="0" borderId="0" xfId="0" applyFont="1"/>
    <xf numFmtId="0" fontId="4" fillId="0" borderId="2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1000"/>
  <sheetViews>
    <sheetView zoomScaleNormal="100" workbookViewId="0">
      <selection activeCell="H20" sqref="H20"/>
    </sheetView>
  </sheetViews>
  <sheetFormatPr defaultColWidth="14.42578125" defaultRowHeight="15" customHeight="1" x14ac:dyDescent="0.25"/>
  <cols>
    <col min="1" max="1" width="35.28515625" customWidth="1"/>
    <col min="2" max="2" width="8.7109375" customWidth="1"/>
    <col min="3" max="3" width="22.140625" customWidth="1"/>
    <col min="4" max="4" width="16.42578125" customWidth="1"/>
    <col min="5" max="7" width="8.7109375" customWidth="1"/>
    <col min="8" max="8" width="21.5703125" customWidth="1"/>
    <col min="9" max="9" width="17.140625" customWidth="1"/>
    <col min="10" max="10" width="12.28515625" customWidth="1"/>
    <col min="11" max="11" width="13" customWidth="1"/>
    <col min="12" max="12" width="12.5703125" customWidth="1"/>
    <col min="13" max="13" width="13.42578125" customWidth="1"/>
    <col min="14" max="14" width="9" customWidth="1"/>
    <col min="15" max="25" width="8.7109375" customWidth="1"/>
  </cols>
  <sheetData>
    <row r="3" spans="1:14" x14ac:dyDescent="0.25">
      <c r="A3" s="1" t="s">
        <v>0</v>
      </c>
      <c r="B3" s="1" t="s">
        <v>1</v>
      </c>
      <c r="C3" s="1" t="s">
        <v>65</v>
      </c>
      <c r="D3" s="2" t="s">
        <v>21</v>
      </c>
      <c r="E3" s="3" t="s">
        <v>2</v>
      </c>
      <c r="F3" s="1" t="s">
        <v>22</v>
      </c>
      <c r="G3" s="2" t="s">
        <v>23</v>
      </c>
      <c r="H3" s="1" t="s">
        <v>3</v>
      </c>
      <c r="I3" s="1" t="s">
        <v>4</v>
      </c>
      <c r="J3" s="1" t="s">
        <v>5</v>
      </c>
      <c r="K3" s="4" t="s">
        <v>6</v>
      </c>
      <c r="L3" s="4" t="s">
        <v>7</v>
      </c>
      <c r="M3" t="s">
        <v>66</v>
      </c>
      <c r="N3" s="4" t="s">
        <v>9</v>
      </c>
    </row>
    <row r="4" spans="1:14" x14ac:dyDescent="0.25">
      <c r="A4" s="5" t="s">
        <v>10</v>
      </c>
      <c r="B4" s="3"/>
      <c r="C4" s="3"/>
      <c r="D4" s="3"/>
      <c r="E4" s="3"/>
      <c r="F4" s="3"/>
      <c r="G4" s="3"/>
    </row>
    <row r="5" spans="1:14" x14ac:dyDescent="0.25">
      <c r="A5" s="6" t="s">
        <v>24</v>
      </c>
      <c r="B5" s="7">
        <v>7</v>
      </c>
      <c r="C5" s="7">
        <v>177</v>
      </c>
      <c r="D5" s="7">
        <v>6</v>
      </c>
      <c r="E5" s="8">
        <f t="shared" ref="E5:E10" si="0">C5+D5</f>
        <v>183</v>
      </c>
      <c r="F5" s="8">
        <f t="shared" ref="F5:F10" si="1">C5/E5</f>
        <v>0.96721311475409832</v>
      </c>
      <c r="G5" s="8">
        <f t="shared" ref="G5:G10" si="2">D5/E5</f>
        <v>3.2786885245901641E-2</v>
      </c>
      <c r="H5" s="8">
        <f t="shared" ref="H5:H10" si="3">(1/( 0.1*(1/5)^(B5-1) * 0.1 )*E5) *(800/1300)</f>
        <v>175961538.46153831</v>
      </c>
      <c r="K5" s="17" t="s">
        <v>11</v>
      </c>
      <c r="L5">
        <v>0</v>
      </c>
      <c r="M5" t="s">
        <v>61</v>
      </c>
    </row>
    <row r="6" spans="1:14" x14ac:dyDescent="0.25">
      <c r="A6" s="6" t="s">
        <v>25</v>
      </c>
      <c r="B6" s="7">
        <v>8</v>
      </c>
      <c r="C6" s="7">
        <v>128</v>
      </c>
      <c r="D6" s="7">
        <v>6</v>
      </c>
      <c r="E6" s="8">
        <f t="shared" si="0"/>
        <v>134</v>
      </c>
      <c r="F6" s="8">
        <f t="shared" si="1"/>
        <v>0.95522388059701491</v>
      </c>
      <c r="G6" s="8">
        <f t="shared" si="2"/>
        <v>4.4776119402985072E-2</v>
      </c>
      <c r="H6" s="8">
        <f t="shared" si="3"/>
        <v>644230769.2307688</v>
      </c>
      <c r="K6" s="17" t="s">
        <v>11</v>
      </c>
      <c r="L6">
        <v>0</v>
      </c>
      <c r="M6" t="s">
        <v>61</v>
      </c>
    </row>
    <row r="7" spans="1:14" x14ac:dyDescent="0.25">
      <c r="A7" s="6" t="s">
        <v>26</v>
      </c>
      <c r="B7" s="7">
        <v>7</v>
      </c>
      <c r="C7" s="7">
        <v>71</v>
      </c>
      <c r="D7" s="7">
        <v>73</v>
      </c>
      <c r="E7" s="8">
        <f t="shared" si="0"/>
        <v>144</v>
      </c>
      <c r="F7" s="8">
        <f t="shared" si="1"/>
        <v>0.49305555555555558</v>
      </c>
      <c r="G7" s="8">
        <f t="shared" si="2"/>
        <v>0.50694444444444442</v>
      </c>
      <c r="H7" s="8">
        <f t="shared" si="3"/>
        <v>138461538.46153834</v>
      </c>
      <c r="K7" s="17" t="s">
        <v>14</v>
      </c>
      <c r="L7">
        <v>0</v>
      </c>
      <c r="M7" t="s">
        <v>61</v>
      </c>
    </row>
    <row r="8" spans="1:14" x14ac:dyDescent="0.25">
      <c r="A8" s="6" t="s">
        <v>26</v>
      </c>
      <c r="B8" s="7">
        <v>8</v>
      </c>
      <c r="C8" s="7">
        <v>70</v>
      </c>
      <c r="D8" s="7">
        <v>32</v>
      </c>
      <c r="E8" s="8">
        <f t="shared" si="0"/>
        <v>102</v>
      </c>
      <c r="F8" s="8">
        <f t="shared" si="1"/>
        <v>0.68627450980392157</v>
      </c>
      <c r="G8" s="8">
        <f t="shared" si="2"/>
        <v>0.31372549019607843</v>
      </c>
      <c r="H8" s="8">
        <f t="shared" si="3"/>
        <v>490384615.38461494</v>
      </c>
      <c r="K8" s="17" t="s">
        <v>14</v>
      </c>
      <c r="L8">
        <v>0</v>
      </c>
      <c r="M8" t="s">
        <v>61</v>
      </c>
    </row>
    <row r="9" spans="1:14" x14ac:dyDescent="0.25">
      <c r="A9" s="9" t="s">
        <v>27</v>
      </c>
      <c r="B9" s="7">
        <v>7</v>
      </c>
      <c r="C9" s="7">
        <v>23</v>
      </c>
      <c r="D9" s="7">
        <v>123</v>
      </c>
      <c r="E9" s="8">
        <f t="shared" si="0"/>
        <v>146</v>
      </c>
      <c r="F9" s="8">
        <f t="shared" si="1"/>
        <v>0.15753424657534246</v>
      </c>
      <c r="G9" s="8">
        <f t="shared" si="2"/>
        <v>0.84246575342465757</v>
      </c>
      <c r="H9" s="8">
        <f t="shared" si="3"/>
        <v>140384615.38461527</v>
      </c>
      <c r="K9" s="17" t="s">
        <v>17</v>
      </c>
      <c r="L9">
        <v>0</v>
      </c>
      <c r="M9" t="s">
        <v>61</v>
      </c>
    </row>
    <row r="10" spans="1:14" x14ac:dyDescent="0.25">
      <c r="A10" s="6" t="s">
        <v>27</v>
      </c>
      <c r="B10" s="7">
        <v>8</v>
      </c>
      <c r="C10" s="7">
        <v>9</v>
      </c>
      <c r="D10" s="7">
        <v>44</v>
      </c>
      <c r="E10" s="8">
        <f t="shared" si="0"/>
        <v>53</v>
      </c>
      <c r="F10" s="8">
        <f t="shared" si="1"/>
        <v>0.16981132075471697</v>
      </c>
      <c r="G10" s="8">
        <f t="shared" si="2"/>
        <v>0.83018867924528306</v>
      </c>
      <c r="H10" s="8">
        <f t="shared" si="3"/>
        <v>254807692.30769211</v>
      </c>
      <c r="K10" s="17" t="s">
        <v>17</v>
      </c>
      <c r="L10">
        <v>0</v>
      </c>
      <c r="M10" t="s">
        <v>61</v>
      </c>
    </row>
    <row r="11" spans="1:14" x14ac:dyDescent="0.25">
      <c r="E11" s="8"/>
      <c r="F11" s="8"/>
      <c r="G11" s="8"/>
      <c r="H11" s="8"/>
    </row>
    <row r="12" spans="1:14" x14ac:dyDescent="0.25">
      <c r="A12" s="6" t="s">
        <v>28</v>
      </c>
      <c r="B12" s="7">
        <v>7</v>
      </c>
      <c r="C12" s="7">
        <v>110</v>
      </c>
      <c r="D12" s="7">
        <v>11</v>
      </c>
      <c r="E12" s="8">
        <f t="shared" ref="E12:E17" si="4">C12+D12</f>
        <v>121</v>
      </c>
      <c r="F12" s="8">
        <f t="shared" ref="F12:F17" si="5">C12/E12</f>
        <v>0.90909090909090906</v>
      </c>
      <c r="G12" s="8">
        <f t="shared" ref="G12:G17" si="6">D12/E12</f>
        <v>9.0909090909090912E-2</v>
      </c>
      <c r="H12" s="8">
        <f t="shared" ref="H12:H17" si="7">(1/( 0.1*(1/5)^(B12-1) * 0.1 )*E12) *(800/1300)</f>
        <v>116346153.84615377</v>
      </c>
      <c r="K12" s="17" t="s">
        <v>11</v>
      </c>
      <c r="L12">
        <v>0</v>
      </c>
      <c r="M12" t="s">
        <v>62</v>
      </c>
    </row>
    <row r="13" spans="1:14" x14ac:dyDescent="0.25">
      <c r="A13" s="6" t="s">
        <v>28</v>
      </c>
      <c r="B13" s="7">
        <v>8</v>
      </c>
      <c r="C13" s="7">
        <v>200</v>
      </c>
      <c r="D13" s="7">
        <v>25</v>
      </c>
      <c r="E13" s="8">
        <f t="shared" si="4"/>
        <v>225</v>
      </c>
      <c r="F13" s="8">
        <f t="shared" si="5"/>
        <v>0.88888888888888884</v>
      </c>
      <c r="G13" s="8">
        <f t="shared" si="6"/>
        <v>0.1111111111111111</v>
      </c>
      <c r="H13" s="8">
        <f t="shared" si="7"/>
        <v>1081730769.2307684</v>
      </c>
      <c r="K13" s="17" t="s">
        <v>11</v>
      </c>
      <c r="L13">
        <v>0</v>
      </c>
      <c r="M13" t="s">
        <v>62</v>
      </c>
    </row>
    <row r="14" spans="1:14" x14ac:dyDescent="0.25">
      <c r="A14" s="6" t="s">
        <v>29</v>
      </c>
      <c r="B14" s="7">
        <v>7</v>
      </c>
      <c r="C14" s="7">
        <v>183</v>
      </c>
      <c r="D14" s="7">
        <v>99</v>
      </c>
      <c r="E14" s="8">
        <f t="shared" si="4"/>
        <v>282</v>
      </c>
      <c r="F14" s="8">
        <f t="shared" si="5"/>
        <v>0.64893617021276595</v>
      </c>
      <c r="G14" s="8">
        <f t="shared" si="6"/>
        <v>0.35106382978723405</v>
      </c>
      <c r="H14" s="8">
        <f t="shared" si="7"/>
        <v>271153846.15384597</v>
      </c>
      <c r="K14" s="17" t="s">
        <v>14</v>
      </c>
      <c r="L14">
        <v>0</v>
      </c>
      <c r="M14" t="s">
        <v>62</v>
      </c>
    </row>
    <row r="15" spans="1:14" x14ac:dyDescent="0.25">
      <c r="A15" s="6" t="s">
        <v>29</v>
      </c>
      <c r="B15" s="7">
        <v>8</v>
      </c>
      <c r="C15" s="7">
        <v>58</v>
      </c>
      <c r="D15" s="7">
        <v>44</v>
      </c>
      <c r="E15" s="8">
        <f t="shared" si="4"/>
        <v>102</v>
      </c>
      <c r="F15" s="8">
        <f t="shared" si="5"/>
        <v>0.56862745098039214</v>
      </c>
      <c r="G15" s="8">
        <f t="shared" si="6"/>
        <v>0.43137254901960786</v>
      </c>
      <c r="H15" s="8">
        <f t="shared" si="7"/>
        <v>490384615.38461494</v>
      </c>
      <c r="K15" s="17" t="s">
        <v>14</v>
      </c>
      <c r="L15">
        <v>0</v>
      </c>
      <c r="M15" t="s">
        <v>62</v>
      </c>
    </row>
    <row r="16" spans="1:14" x14ac:dyDescent="0.25">
      <c r="A16" s="6" t="s">
        <v>30</v>
      </c>
      <c r="B16" s="7">
        <v>7</v>
      </c>
      <c r="C16" s="7">
        <v>28</v>
      </c>
      <c r="D16" s="7">
        <v>169</v>
      </c>
      <c r="E16" s="8">
        <f t="shared" si="4"/>
        <v>197</v>
      </c>
      <c r="F16" s="8">
        <f t="shared" si="5"/>
        <v>0.14213197969543148</v>
      </c>
      <c r="G16" s="8">
        <f t="shared" si="6"/>
        <v>0.85786802030456855</v>
      </c>
      <c r="H16" s="8">
        <f t="shared" si="7"/>
        <v>189423076.92307678</v>
      </c>
      <c r="K16" s="17" t="s">
        <v>17</v>
      </c>
      <c r="L16">
        <v>0</v>
      </c>
      <c r="M16" t="s">
        <v>62</v>
      </c>
    </row>
    <row r="17" spans="1:18" x14ac:dyDescent="0.25">
      <c r="A17" s="6" t="s">
        <v>30</v>
      </c>
      <c r="B17" s="7">
        <v>8</v>
      </c>
      <c r="C17" s="7">
        <v>12</v>
      </c>
      <c r="D17" s="7">
        <v>119</v>
      </c>
      <c r="E17" s="8">
        <f t="shared" si="4"/>
        <v>131</v>
      </c>
      <c r="F17" s="8">
        <f t="shared" si="5"/>
        <v>9.1603053435114504E-2</v>
      </c>
      <c r="G17" s="8">
        <f t="shared" si="6"/>
        <v>0.90839694656488545</v>
      </c>
      <c r="H17" s="8">
        <f t="shared" si="7"/>
        <v>629807692.30769181</v>
      </c>
      <c r="K17" s="17" t="s">
        <v>17</v>
      </c>
      <c r="L17">
        <v>0</v>
      </c>
      <c r="M17" t="s">
        <v>62</v>
      </c>
    </row>
    <row r="19" spans="1:18" x14ac:dyDescent="0.25">
      <c r="A19" s="5" t="s">
        <v>20</v>
      </c>
      <c r="B19" s="3"/>
      <c r="C19" s="3"/>
      <c r="D19" s="3"/>
      <c r="E19" s="3"/>
      <c r="F19" s="3"/>
      <c r="G19" s="3"/>
    </row>
    <row r="20" spans="1:18" x14ac:dyDescent="0.25">
      <c r="A20" s="6" t="s">
        <v>31</v>
      </c>
      <c r="B20" s="7">
        <v>10</v>
      </c>
      <c r="C20" s="7">
        <v>1160</v>
      </c>
      <c r="D20" s="7">
        <v>7</v>
      </c>
      <c r="E20" s="8">
        <f t="shared" ref="E20:E28" si="8">C20+D20</f>
        <v>1167</v>
      </c>
      <c r="F20" s="8">
        <f t="shared" ref="F20:F28" si="9">C20/E20</f>
        <v>0.99400171379605828</v>
      </c>
      <c r="G20" s="8">
        <f t="shared" ref="G20:G28" si="10">D20/E20</f>
        <v>5.9982862039417309E-3</v>
      </c>
      <c r="H20" s="10">
        <f t="shared" ref="H20:H28" si="11">(1/(0.1*(1/5)^(B20 - 1)*0.1))*E20</f>
        <v>227929687499.99976</v>
      </c>
      <c r="I20" s="11">
        <f t="shared" ref="I20:I22" si="12">LOG(H20/$H$5)/LOG(2)</f>
        <v>10.339113010226484</v>
      </c>
      <c r="J20" s="11">
        <f t="shared" ref="J20:J21" si="13">(F20/$F$5)^(1/I20)</f>
        <v>1.0026458942026435</v>
      </c>
      <c r="K20" s="4" t="s">
        <v>11</v>
      </c>
      <c r="L20" s="4">
        <v>5</v>
      </c>
      <c r="M20" t="s">
        <v>61</v>
      </c>
      <c r="N20" s="4" t="s">
        <v>12</v>
      </c>
    </row>
    <row r="21" spans="1:18" ht="15.75" customHeight="1" x14ac:dyDescent="0.25">
      <c r="A21" s="6" t="s">
        <v>32</v>
      </c>
      <c r="B21" s="7">
        <v>10</v>
      </c>
      <c r="C21" s="7">
        <v>1215</v>
      </c>
      <c r="D21" s="7">
        <v>7</v>
      </c>
      <c r="E21" s="8">
        <f t="shared" si="8"/>
        <v>1222</v>
      </c>
      <c r="F21" s="8">
        <f t="shared" si="9"/>
        <v>0.99427168576104741</v>
      </c>
      <c r="G21" s="8">
        <f t="shared" si="10"/>
        <v>5.7283142389525366E-3</v>
      </c>
      <c r="H21" s="10">
        <f t="shared" si="11"/>
        <v>238671874999.99976</v>
      </c>
      <c r="I21" s="12">
        <f t="shared" si="12"/>
        <v>10.405552734337865</v>
      </c>
      <c r="J21" s="12">
        <f t="shared" si="13"/>
        <v>1.002655144875416</v>
      </c>
      <c r="K21" s="4" t="s">
        <v>11</v>
      </c>
      <c r="L21" s="17">
        <v>5</v>
      </c>
      <c r="M21" t="s">
        <v>61</v>
      </c>
      <c r="N21" s="4" t="s">
        <v>13</v>
      </c>
      <c r="R21" t="s">
        <v>63</v>
      </c>
    </row>
    <row r="22" spans="1:18" ht="15.75" customHeight="1" x14ac:dyDescent="0.25">
      <c r="A22" s="6" t="s">
        <v>33</v>
      </c>
      <c r="B22" s="7">
        <v>10</v>
      </c>
      <c r="C22" s="7">
        <v>1329</v>
      </c>
      <c r="D22" s="7">
        <v>11</v>
      </c>
      <c r="E22" s="8">
        <f t="shared" si="8"/>
        <v>1340</v>
      </c>
      <c r="F22" s="8">
        <f t="shared" si="9"/>
        <v>0.99179104477611946</v>
      </c>
      <c r="G22" s="8">
        <f t="shared" si="10"/>
        <v>8.2089552238805968E-3</v>
      </c>
      <c r="H22" s="10">
        <f t="shared" si="11"/>
        <v>261718749999.99973</v>
      </c>
      <c r="I22" s="12">
        <f t="shared" si="12"/>
        <v>10.538541449864272</v>
      </c>
      <c r="J22" s="12">
        <f t="shared" ref="J22:J25" si="14">(F22/$F$7)^(1/I22)</f>
        <v>1.0685660207750387</v>
      </c>
      <c r="K22" s="4" t="s">
        <v>11</v>
      </c>
      <c r="L22" s="17">
        <v>5</v>
      </c>
      <c r="M22" t="s">
        <v>61</v>
      </c>
      <c r="N22" t="s">
        <v>49</v>
      </c>
    </row>
    <row r="23" spans="1:18" ht="15.75" customHeight="1" x14ac:dyDescent="0.25">
      <c r="A23" s="6" t="s">
        <v>34</v>
      </c>
      <c r="B23" s="7">
        <v>10</v>
      </c>
      <c r="C23" s="7">
        <v>655</v>
      </c>
      <c r="D23" s="7">
        <v>20</v>
      </c>
      <c r="E23" s="8">
        <f t="shared" si="8"/>
        <v>675</v>
      </c>
      <c r="F23" s="8">
        <f t="shared" si="9"/>
        <v>0.97037037037037033</v>
      </c>
      <c r="G23" s="8">
        <f t="shared" si="10"/>
        <v>2.9629629629629631E-2</v>
      </c>
      <c r="H23" s="10">
        <f t="shared" si="11"/>
        <v>131835937499.99986</v>
      </c>
      <c r="I23" s="12">
        <f t="shared" ref="I23:I25" si="15">LOG(H23/$H$7)/LOG(2)</f>
        <v>9.8950426932990609</v>
      </c>
      <c r="J23" s="12">
        <f t="shared" si="14"/>
        <v>1.07081897619973</v>
      </c>
      <c r="K23" s="4" t="s">
        <v>14</v>
      </c>
      <c r="L23" s="17">
        <v>5</v>
      </c>
      <c r="M23" t="s">
        <v>61</v>
      </c>
      <c r="N23" t="s">
        <v>15</v>
      </c>
    </row>
    <row r="24" spans="1:18" ht="15.75" customHeight="1" x14ac:dyDescent="0.25">
      <c r="A24" s="6" t="s">
        <v>35</v>
      </c>
      <c r="B24" s="7">
        <v>10</v>
      </c>
      <c r="C24" s="7">
        <v>989</v>
      </c>
      <c r="D24" s="7">
        <v>12</v>
      </c>
      <c r="E24" s="8">
        <f t="shared" si="8"/>
        <v>1001</v>
      </c>
      <c r="F24" s="8">
        <f t="shared" si="9"/>
        <v>0.98801198801198797</v>
      </c>
      <c r="G24" s="8">
        <f t="shared" si="10"/>
        <v>1.1988011988011988E-2</v>
      </c>
      <c r="H24" s="10">
        <f t="shared" si="11"/>
        <v>195507812499.99979</v>
      </c>
      <c r="I24" s="12">
        <f t="shared" si="15"/>
        <v>10.46352526019686</v>
      </c>
      <c r="J24" s="12">
        <f t="shared" si="14"/>
        <v>1.0686842120369913</v>
      </c>
      <c r="K24" s="4" t="s">
        <v>14</v>
      </c>
      <c r="L24" s="17">
        <v>5</v>
      </c>
      <c r="M24" t="s">
        <v>61</v>
      </c>
      <c r="N24" t="s">
        <v>16</v>
      </c>
    </row>
    <row r="25" spans="1:18" ht="15.75" customHeight="1" x14ac:dyDescent="0.25">
      <c r="A25" s="6" t="s">
        <v>36</v>
      </c>
      <c r="B25" s="7">
        <v>10</v>
      </c>
      <c r="C25" s="7">
        <v>681</v>
      </c>
      <c r="D25" s="7">
        <v>14</v>
      </c>
      <c r="E25" s="8">
        <f t="shared" si="8"/>
        <v>695</v>
      </c>
      <c r="F25" s="8">
        <f t="shared" si="9"/>
        <v>0.97985611510791371</v>
      </c>
      <c r="G25" s="8">
        <f t="shared" si="10"/>
        <v>2.0143884892086329E-2</v>
      </c>
      <c r="H25" s="10">
        <f t="shared" si="11"/>
        <v>135742187499.99985</v>
      </c>
      <c r="I25" s="12">
        <f t="shared" si="15"/>
        <v>9.9371681689717359</v>
      </c>
      <c r="J25" s="12">
        <f t="shared" si="14"/>
        <v>1.0715568978659489</v>
      </c>
      <c r="K25" s="4" t="s">
        <v>14</v>
      </c>
      <c r="L25" s="17">
        <v>5</v>
      </c>
      <c r="M25" t="s">
        <v>61</v>
      </c>
      <c r="N25" t="s">
        <v>50</v>
      </c>
    </row>
    <row r="26" spans="1:18" ht="15.75" customHeight="1" x14ac:dyDescent="0.25">
      <c r="A26" s="6" t="s">
        <v>37</v>
      </c>
      <c r="B26" s="7">
        <v>10</v>
      </c>
      <c r="C26" s="7">
        <v>288</v>
      </c>
      <c r="D26" s="7">
        <v>13</v>
      </c>
      <c r="E26" s="8">
        <f t="shared" si="8"/>
        <v>301</v>
      </c>
      <c r="F26" s="8">
        <f t="shared" si="9"/>
        <v>0.95681063122923593</v>
      </c>
      <c r="G26" s="8">
        <f t="shared" si="10"/>
        <v>4.3189368770764118E-2</v>
      </c>
      <c r="H26" s="10">
        <f t="shared" si="11"/>
        <v>58789062499.999939</v>
      </c>
      <c r="I26" s="12">
        <f t="shared" ref="I26:I28" si="16">LOG(H26/$H$9)/LOG(2)</f>
        <v>8.7100191206828637</v>
      </c>
      <c r="J26" s="12">
        <f t="shared" ref="J26:J28" si="17">(F26/$F$9)^(1/I26)</f>
        <v>1.2301221934610322</v>
      </c>
      <c r="K26" s="4" t="s">
        <v>17</v>
      </c>
      <c r="L26" s="17">
        <v>5</v>
      </c>
      <c r="M26" t="s">
        <v>61</v>
      </c>
      <c r="N26" t="s">
        <v>18</v>
      </c>
    </row>
    <row r="27" spans="1:18" ht="15.75" customHeight="1" x14ac:dyDescent="0.25">
      <c r="A27" s="6" t="s">
        <v>38</v>
      </c>
      <c r="B27" s="7">
        <v>10</v>
      </c>
      <c r="C27" s="7">
        <v>232</v>
      </c>
      <c r="D27" s="7">
        <v>9</v>
      </c>
      <c r="E27" s="8">
        <f t="shared" si="8"/>
        <v>241</v>
      </c>
      <c r="F27" s="8">
        <f t="shared" si="9"/>
        <v>0.96265560165975106</v>
      </c>
      <c r="G27" s="8">
        <f t="shared" si="10"/>
        <v>3.7344398340248962E-2</v>
      </c>
      <c r="H27" s="10">
        <f t="shared" si="11"/>
        <v>47070312499.999947</v>
      </c>
      <c r="I27" s="12">
        <f t="shared" si="16"/>
        <v>8.3892887801531231</v>
      </c>
      <c r="J27" s="12">
        <f t="shared" si="17"/>
        <v>1.2408015768344722</v>
      </c>
      <c r="K27" s="4" t="s">
        <v>17</v>
      </c>
      <c r="L27" s="17">
        <v>5</v>
      </c>
      <c r="M27" t="s">
        <v>61</v>
      </c>
      <c r="N27" t="s">
        <v>19</v>
      </c>
    </row>
    <row r="28" spans="1:18" ht="15.75" customHeight="1" x14ac:dyDescent="0.25">
      <c r="A28" s="6" t="s">
        <v>39</v>
      </c>
      <c r="B28" s="7">
        <v>10</v>
      </c>
      <c r="C28" s="7">
        <v>207</v>
      </c>
      <c r="D28" s="7">
        <v>19</v>
      </c>
      <c r="E28" s="8">
        <f t="shared" si="8"/>
        <v>226</v>
      </c>
      <c r="F28" s="8">
        <f t="shared" si="9"/>
        <v>0.91592920353982299</v>
      </c>
      <c r="G28" s="8">
        <f t="shared" si="10"/>
        <v>8.4070796460176997E-2</v>
      </c>
      <c r="H28" s="10">
        <f t="shared" si="11"/>
        <v>44140624999.999954</v>
      </c>
      <c r="I28" s="12">
        <f t="shared" si="16"/>
        <v>8.2965784063383499</v>
      </c>
      <c r="J28" s="12">
        <f t="shared" si="17"/>
        <v>1.2363597110448417</v>
      </c>
      <c r="K28" s="4" t="s">
        <v>17</v>
      </c>
      <c r="L28" s="17">
        <v>5</v>
      </c>
      <c r="M28" t="s">
        <v>61</v>
      </c>
      <c r="N28" t="s">
        <v>51</v>
      </c>
    </row>
    <row r="29" spans="1:18" ht="15.75" customHeight="1" x14ac:dyDescent="0.25">
      <c r="A29" s="6"/>
      <c r="B29" s="4"/>
      <c r="C29" s="4"/>
      <c r="D29" s="4"/>
      <c r="E29" s="8"/>
      <c r="F29" s="8"/>
      <c r="G29" s="8"/>
      <c r="H29" s="10"/>
      <c r="I29" s="13"/>
      <c r="J29" s="13"/>
      <c r="K29" s="4"/>
      <c r="L29" s="4"/>
      <c r="M29" s="4"/>
      <c r="N29" s="4"/>
    </row>
    <row r="30" spans="1:18" ht="15.75" customHeight="1" x14ac:dyDescent="0.25">
      <c r="H30" s="10"/>
      <c r="I30" s="13"/>
      <c r="J30" s="13"/>
      <c r="L30" s="4"/>
    </row>
    <row r="31" spans="1:18" ht="15.75" customHeight="1" x14ac:dyDescent="0.25">
      <c r="A31" s="6" t="s">
        <v>40</v>
      </c>
      <c r="B31" s="7">
        <v>10</v>
      </c>
      <c r="C31" s="7">
        <v>1358</v>
      </c>
      <c r="D31" s="7">
        <v>2</v>
      </c>
      <c r="E31" s="8">
        <f t="shared" ref="E31:E39" si="18">C31+D31</f>
        <v>1360</v>
      </c>
      <c r="F31" s="8">
        <f t="shared" ref="F31:F39" si="19">C31/E31</f>
        <v>0.99852941176470589</v>
      </c>
      <c r="G31" s="8">
        <f t="shared" ref="G31:G39" si="20">D31/E31</f>
        <v>1.4705882352941176E-3</v>
      </c>
      <c r="H31" s="10">
        <f t="shared" ref="H31:H39" si="21">(1/(0.1*(1/5)^(B31 - 1)*0.1))*E31</f>
        <v>265624999999.99973</v>
      </c>
      <c r="I31" s="12">
        <f t="shared" ref="I31:I33" si="22">LOG(H31/$H$12)/LOG(2)</f>
        <v>11.156751701666286</v>
      </c>
      <c r="J31" s="12">
        <f t="shared" ref="J31:J33" si="23">(F31/$F$12)^(1/I31)</f>
        <v>1.0084463878372638</v>
      </c>
      <c r="K31" s="4" t="s">
        <v>11</v>
      </c>
      <c r="L31" s="17">
        <v>5</v>
      </c>
      <c r="M31" t="s">
        <v>62</v>
      </c>
      <c r="N31" t="s">
        <v>52</v>
      </c>
    </row>
    <row r="32" spans="1:18" ht="15.75" customHeight="1" x14ac:dyDescent="0.25">
      <c r="A32" s="6" t="s">
        <v>41</v>
      </c>
      <c r="B32" s="7">
        <v>10</v>
      </c>
      <c r="C32" s="7">
        <v>1732</v>
      </c>
      <c r="D32" s="7">
        <v>10</v>
      </c>
      <c r="E32" s="8">
        <f t="shared" si="18"/>
        <v>1742</v>
      </c>
      <c r="F32" s="8">
        <f t="shared" si="19"/>
        <v>0.99425947187141217</v>
      </c>
      <c r="G32" s="8">
        <f t="shared" si="20"/>
        <v>5.7405281285878304E-3</v>
      </c>
      <c r="H32" s="10">
        <f t="shared" si="21"/>
        <v>340234374999.99963</v>
      </c>
      <c r="I32" s="12">
        <f t="shared" si="22"/>
        <v>11.513889674127448</v>
      </c>
      <c r="J32" s="12">
        <f t="shared" si="23"/>
        <v>1.0078081589546579</v>
      </c>
      <c r="K32" s="4" t="s">
        <v>11</v>
      </c>
      <c r="L32" s="17">
        <v>5</v>
      </c>
      <c r="M32" t="s">
        <v>62</v>
      </c>
      <c r="N32" t="s">
        <v>53</v>
      </c>
    </row>
    <row r="33" spans="1:15" ht="15.75" customHeight="1" x14ac:dyDescent="0.25">
      <c r="A33" s="6" t="s">
        <v>42</v>
      </c>
      <c r="B33" s="7">
        <v>10</v>
      </c>
      <c r="C33" s="7">
        <v>1325</v>
      </c>
      <c r="D33" s="7">
        <v>3</v>
      </c>
      <c r="E33" s="8">
        <f t="shared" si="18"/>
        <v>1328</v>
      </c>
      <c r="F33" s="8">
        <f t="shared" si="19"/>
        <v>0.99774096385542166</v>
      </c>
      <c r="G33" s="8">
        <f t="shared" si="20"/>
        <v>2.2590361445783132E-3</v>
      </c>
      <c r="H33" s="10">
        <f t="shared" si="21"/>
        <v>259374999999.99973</v>
      </c>
      <c r="I33" s="12">
        <f t="shared" si="22"/>
        <v>11.122400196875509</v>
      </c>
      <c r="J33" s="12">
        <f t="shared" si="23"/>
        <v>1.0084009647670464</v>
      </c>
      <c r="K33" s="4" t="s">
        <v>11</v>
      </c>
      <c r="L33" s="17">
        <v>5</v>
      </c>
      <c r="M33" t="s">
        <v>62</v>
      </c>
      <c r="N33" t="s">
        <v>54</v>
      </c>
    </row>
    <row r="34" spans="1:15" ht="15.75" customHeight="1" x14ac:dyDescent="0.25">
      <c r="A34" s="6" t="s">
        <v>43</v>
      </c>
      <c r="B34" s="7">
        <v>10</v>
      </c>
      <c r="C34" s="7">
        <v>795</v>
      </c>
      <c r="D34" s="7">
        <v>17</v>
      </c>
      <c r="E34" s="8">
        <f t="shared" si="18"/>
        <v>812</v>
      </c>
      <c r="F34" s="8">
        <f t="shared" si="19"/>
        <v>0.97906403940886699</v>
      </c>
      <c r="G34" s="8">
        <f t="shared" si="20"/>
        <v>2.0935960591133004E-2</v>
      </c>
      <c r="H34" s="10">
        <f t="shared" si="21"/>
        <v>158593749999.99982</v>
      </c>
      <c r="I34" s="12">
        <f t="shared" ref="I34:I36" si="24">LOG(H34/$H$14)/LOG(2)</f>
        <v>9.1920085675895606</v>
      </c>
      <c r="J34" s="12">
        <f t="shared" ref="J34:J36" si="25">(F34/$F$14)^(1/I34)</f>
        <v>1.0457573193182776</v>
      </c>
      <c r="K34" s="4" t="s">
        <v>14</v>
      </c>
      <c r="L34" s="17">
        <v>5</v>
      </c>
      <c r="M34" t="s">
        <v>62</v>
      </c>
      <c r="N34" t="s">
        <v>55</v>
      </c>
    </row>
    <row r="35" spans="1:15" ht="15.75" customHeight="1" x14ac:dyDescent="0.25">
      <c r="A35" s="6" t="s">
        <v>44</v>
      </c>
      <c r="B35" s="7">
        <v>10</v>
      </c>
      <c r="C35" s="7">
        <v>847</v>
      </c>
      <c r="D35" s="7">
        <v>13</v>
      </c>
      <c r="E35" s="8">
        <f t="shared" si="18"/>
        <v>860</v>
      </c>
      <c r="F35" s="8">
        <f t="shared" si="19"/>
        <v>0.98488372093023258</v>
      </c>
      <c r="G35" s="8">
        <f t="shared" si="20"/>
        <v>1.5116279069767442E-2</v>
      </c>
      <c r="H35" s="10">
        <f t="shared" si="21"/>
        <v>167968749999.99982</v>
      </c>
      <c r="I35" s="12">
        <f t="shared" si="24"/>
        <v>9.2748654999938456</v>
      </c>
      <c r="J35" s="12">
        <f t="shared" si="25"/>
        <v>1.0460075906672799</v>
      </c>
      <c r="K35" s="4" t="s">
        <v>14</v>
      </c>
      <c r="L35" s="17">
        <v>5</v>
      </c>
      <c r="M35" t="s">
        <v>62</v>
      </c>
      <c r="N35" t="s">
        <v>56</v>
      </c>
    </row>
    <row r="36" spans="1:15" ht="15.75" customHeight="1" x14ac:dyDescent="0.25">
      <c r="A36" s="6" t="s">
        <v>45</v>
      </c>
      <c r="B36" s="7">
        <v>10</v>
      </c>
      <c r="C36" s="7">
        <v>800</v>
      </c>
      <c r="D36" s="7">
        <v>18</v>
      </c>
      <c r="E36" s="8">
        <f t="shared" si="18"/>
        <v>818</v>
      </c>
      <c r="F36" s="8">
        <f t="shared" si="19"/>
        <v>0.97799511002444983</v>
      </c>
      <c r="G36" s="8">
        <f t="shared" si="20"/>
        <v>2.2004889975550123E-2</v>
      </c>
      <c r="H36" s="10">
        <f t="shared" si="21"/>
        <v>159765624999.99982</v>
      </c>
      <c r="I36" s="12">
        <f t="shared" si="24"/>
        <v>9.2026296833461334</v>
      </c>
      <c r="J36" s="12">
        <f t="shared" si="25"/>
        <v>1.0455791990129062</v>
      </c>
      <c r="K36" s="4" t="s">
        <v>14</v>
      </c>
      <c r="L36" s="17">
        <v>5</v>
      </c>
      <c r="M36" t="s">
        <v>62</v>
      </c>
      <c r="N36" t="s">
        <v>57</v>
      </c>
    </row>
    <row r="37" spans="1:15" ht="15.75" customHeight="1" x14ac:dyDescent="0.25">
      <c r="A37" s="6" t="s">
        <v>46</v>
      </c>
      <c r="B37" s="7">
        <v>10</v>
      </c>
      <c r="C37" s="7">
        <v>229</v>
      </c>
      <c r="D37" s="7">
        <v>16</v>
      </c>
      <c r="E37" s="8">
        <f t="shared" si="18"/>
        <v>245</v>
      </c>
      <c r="F37" s="8">
        <f t="shared" si="19"/>
        <v>0.9346938775510204</v>
      </c>
      <c r="G37" s="8">
        <f t="shared" si="20"/>
        <v>6.5306122448979598E-2</v>
      </c>
      <c r="H37" s="10">
        <f t="shared" si="21"/>
        <v>47851562499.999947</v>
      </c>
      <c r="I37" s="12">
        <f t="shared" ref="I37:I39" si="26">LOG(H37/$H$16)/LOG(2)</f>
        <v>7.9808101223493733</v>
      </c>
      <c r="J37" s="12">
        <f t="shared" ref="J37:J39" si="27">(F37/$F$16)^(1/I37)</f>
        <v>1.2661730128193109</v>
      </c>
      <c r="K37" s="4" t="s">
        <v>17</v>
      </c>
      <c r="L37" s="17">
        <v>5</v>
      </c>
      <c r="M37" t="s">
        <v>62</v>
      </c>
      <c r="N37" t="s">
        <v>58</v>
      </c>
    </row>
    <row r="38" spans="1:15" ht="15.75" customHeight="1" x14ac:dyDescent="0.25">
      <c r="A38" s="6" t="s">
        <v>47</v>
      </c>
      <c r="B38" s="4">
        <v>10</v>
      </c>
      <c r="C38" s="4">
        <v>217</v>
      </c>
      <c r="D38" s="4">
        <v>21</v>
      </c>
      <c r="E38" s="8">
        <f t="shared" si="18"/>
        <v>238</v>
      </c>
      <c r="F38" s="8">
        <f t="shared" si="19"/>
        <v>0.91176470588235292</v>
      </c>
      <c r="G38" s="8">
        <f t="shared" si="20"/>
        <v>8.8235294117647065E-2</v>
      </c>
      <c r="H38" s="10">
        <f t="shared" si="21"/>
        <v>46484374999.999947</v>
      </c>
      <c r="I38" s="12">
        <f t="shared" si="26"/>
        <v>7.9389899466547451</v>
      </c>
      <c r="J38" s="12">
        <f t="shared" si="27"/>
        <v>1.263788111131011</v>
      </c>
      <c r="K38" s="4" t="s">
        <v>17</v>
      </c>
      <c r="L38" s="17">
        <v>5</v>
      </c>
      <c r="M38" t="s">
        <v>62</v>
      </c>
      <c r="N38" t="s">
        <v>59</v>
      </c>
    </row>
    <row r="39" spans="1:15" ht="15.75" customHeight="1" x14ac:dyDescent="0.25">
      <c r="A39" s="6" t="s">
        <v>48</v>
      </c>
      <c r="B39" s="4">
        <v>10</v>
      </c>
      <c r="C39" s="4">
        <v>300</v>
      </c>
      <c r="D39" s="4">
        <v>23</v>
      </c>
      <c r="E39" s="8">
        <f t="shared" si="18"/>
        <v>323</v>
      </c>
      <c r="F39" s="8">
        <f t="shared" si="19"/>
        <v>0.92879256965944268</v>
      </c>
      <c r="G39" s="8">
        <f t="shared" si="20"/>
        <v>7.1207430340557279E-2</v>
      </c>
      <c r="H39" s="10">
        <f t="shared" si="21"/>
        <v>63085937499.999931</v>
      </c>
      <c r="I39" s="12">
        <f t="shared" si="26"/>
        <v>8.3795625380407284</v>
      </c>
      <c r="J39" s="12">
        <f t="shared" si="27"/>
        <v>1.2510870486291805</v>
      </c>
      <c r="K39" s="4" t="s">
        <v>17</v>
      </c>
      <c r="L39" s="17">
        <v>5</v>
      </c>
      <c r="M39" t="s">
        <v>62</v>
      </c>
      <c r="N39" t="s">
        <v>60</v>
      </c>
    </row>
    <row r="40" spans="1:15" ht="15.75" customHeight="1" x14ac:dyDescent="0.25"/>
    <row r="41" spans="1:15" ht="15.75" customHeight="1" x14ac:dyDescent="0.25"/>
    <row r="42" spans="1:15" ht="15.75" customHeight="1" x14ac:dyDescent="0.25"/>
    <row r="43" spans="1:15" ht="15.75" customHeight="1" x14ac:dyDescent="0.25">
      <c r="A43" s="6" t="s">
        <v>31</v>
      </c>
      <c r="B43" s="7">
        <v>9</v>
      </c>
      <c r="C43" s="7">
        <v>903</v>
      </c>
      <c r="D43" s="7">
        <v>10</v>
      </c>
      <c r="E43" s="8">
        <f t="shared" ref="E43:E48" si="28">C43+D43</f>
        <v>913</v>
      </c>
      <c r="F43" s="8">
        <f t="shared" ref="F43:F48" si="29">C43/E43</f>
        <v>0.98904709748083242</v>
      </c>
      <c r="G43" s="8">
        <f t="shared" ref="G43:G48" si="30">D43/E43</f>
        <v>1.0952902519167579E-2</v>
      </c>
      <c r="H43" s="10">
        <f t="shared" ref="H43:H51" si="31">(1/(0.1*(1/5)^(B43 - 1)*0.1))*E43</f>
        <v>35664062499.999969</v>
      </c>
      <c r="I43" s="12">
        <f t="shared" ref="I43:I45" si="32">LOG(H43/$H$5)/LOG(2)</f>
        <v>7.6630671196159952</v>
      </c>
      <c r="J43" s="12">
        <f t="shared" ref="J43:J44" si="33">(F43/$F$5)^(1/I43)</f>
        <v>1.0029173226286263</v>
      </c>
      <c r="K43" s="17" t="s">
        <v>11</v>
      </c>
      <c r="L43" s="17">
        <v>5</v>
      </c>
      <c r="M43" t="s">
        <v>61</v>
      </c>
      <c r="N43" s="17" t="s">
        <v>12</v>
      </c>
    </row>
    <row r="44" spans="1:15" ht="15.75" customHeight="1" x14ac:dyDescent="0.25">
      <c r="A44" s="6" t="s">
        <v>32</v>
      </c>
      <c r="B44" s="7">
        <v>9</v>
      </c>
      <c r="C44" s="7">
        <v>1040</v>
      </c>
      <c r="D44" s="7">
        <v>5</v>
      </c>
      <c r="E44" s="8">
        <f t="shared" si="28"/>
        <v>1045</v>
      </c>
      <c r="F44" s="8">
        <f t="shared" si="29"/>
        <v>0.99521531100478466</v>
      </c>
      <c r="G44" s="8">
        <f t="shared" si="30"/>
        <v>4.7846889952153108E-3</v>
      </c>
      <c r="H44" s="10">
        <f t="shared" si="31"/>
        <v>40820312499.999962</v>
      </c>
      <c r="I44" s="12">
        <f t="shared" si="32"/>
        <v>7.8578832966000185</v>
      </c>
      <c r="J44" s="12">
        <f t="shared" si="33"/>
        <v>1.0036386568210649</v>
      </c>
      <c r="K44" s="17" t="s">
        <v>11</v>
      </c>
      <c r="L44" s="17">
        <v>5</v>
      </c>
      <c r="M44" t="s">
        <v>61</v>
      </c>
      <c r="N44" s="17" t="s">
        <v>13</v>
      </c>
    </row>
    <row r="45" spans="1:15" ht="15.75" customHeight="1" x14ac:dyDescent="0.25">
      <c r="A45" s="6" t="s">
        <v>33</v>
      </c>
      <c r="B45" s="7">
        <v>9</v>
      </c>
      <c r="C45" s="7">
        <v>1052</v>
      </c>
      <c r="D45" s="7">
        <v>10</v>
      </c>
      <c r="E45" s="8">
        <f t="shared" si="28"/>
        <v>1062</v>
      </c>
      <c r="F45" s="8">
        <f t="shared" si="29"/>
        <v>0.99058380414312619</v>
      </c>
      <c r="G45" s="8">
        <f t="shared" si="30"/>
        <v>9.4161958568738224E-3</v>
      </c>
      <c r="H45" s="10">
        <f t="shared" si="31"/>
        <v>41484374999.999962</v>
      </c>
      <c r="I45" s="12">
        <f t="shared" si="32"/>
        <v>7.881164120435928</v>
      </c>
      <c r="J45" s="12">
        <f t="shared" ref="J45:J48" si="34">(F45/$F$7)^(1/I45)</f>
        <v>1.0925605349427536</v>
      </c>
      <c r="K45" s="17" t="s">
        <v>11</v>
      </c>
      <c r="L45" s="17">
        <v>5</v>
      </c>
      <c r="M45" t="s">
        <v>61</v>
      </c>
      <c r="N45" t="s">
        <v>49</v>
      </c>
    </row>
    <row r="46" spans="1:15" ht="15.75" customHeight="1" x14ac:dyDescent="0.25">
      <c r="A46" s="6" t="s">
        <v>34</v>
      </c>
      <c r="B46" s="7">
        <v>9</v>
      </c>
      <c r="C46" s="7">
        <v>741</v>
      </c>
      <c r="D46" s="7">
        <v>18</v>
      </c>
      <c r="E46" s="8">
        <f t="shared" si="28"/>
        <v>759</v>
      </c>
      <c r="F46" s="8">
        <f t="shared" si="29"/>
        <v>0.97628458498023718</v>
      </c>
      <c r="G46" s="8">
        <f t="shared" si="30"/>
        <v>2.3715415019762844E-2</v>
      </c>
      <c r="H46" s="10">
        <f t="shared" si="31"/>
        <v>29648437499.999973</v>
      </c>
      <c r="I46" s="12">
        <f t="shared" ref="I46:I48" si="35">LOG(H46/$H$7)/LOG(2)</f>
        <v>7.7423269818889704</v>
      </c>
      <c r="J46" s="12">
        <f t="shared" si="34"/>
        <v>1.0922430834384693</v>
      </c>
      <c r="K46" s="17" t="s">
        <v>14</v>
      </c>
      <c r="L46" s="17">
        <v>5</v>
      </c>
      <c r="M46" t="s">
        <v>61</v>
      </c>
      <c r="N46" t="s">
        <v>15</v>
      </c>
    </row>
    <row r="47" spans="1:15" ht="15.75" customHeight="1" x14ac:dyDescent="0.25">
      <c r="A47" s="6" t="s">
        <v>35</v>
      </c>
      <c r="B47" s="7">
        <v>9</v>
      </c>
      <c r="C47" s="7">
        <v>808</v>
      </c>
      <c r="D47" s="7">
        <v>6</v>
      </c>
      <c r="E47" s="8">
        <f t="shared" si="28"/>
        <v>814</v>
      </c>
      <c r="F47" s="8">
        <f t="shared" si="29"/>
        <v>0.99262899262899262</v>
      </c>
      <c r="G47" s="8">
        <f t="shared" si="30"/>
        <v>7.3710073710073713E-3</v>
      </c>
      <c r="H47" s="10">
        <f t="shared" si="31"/>
        <v>31796874999.999969</v>
      </c>
      <c r="I47" s="12">
        <f t="shared" si="35"/>
        <v>7.8432558907397523</v>
      </c>
      <c r="J47" s="12">
        <f t="shared" si="34"/>
        <v>1.0933155602193343</v>
      </c>
      <c r="K47" s="17" t="s">
        <v>14</v>
      </c>
      <c r="L47" s="17">
        <v>5</v>
      </c>
      <c r="M47" t="s">
        <v>61</v>
      </c>
      <c r="N47" t="s">
        <v>16</v>
      </c>
    </row>
    <row r="48" spans="1:15" ht="15.75" customHeight="1" x14ac:dyDescent="0.25">
      <c r="A48" s="6" t="s">
        <v>36</v>
      </c>
      <c r="B48" s="7">
        <v>9</v>
      </c>
      <c r="C48" s="7">
        <v>792</v>
      </c>
      <c r="D48" s="7">
        <v>23</v>
      </c>
      <c r="E48" s="8">
        <f t="shared" si="28"/>
        <v>815</v>
      </c>
      <c r="F48" s="8">
        <f t="shared" si="29"/>
        <v>0.97177914110429453</v>
      </c>
      <c r="G48" s="8">
        <f t="shared" si="30"/>
        <v>2.8220858895705522E-2</v>
      </c>
      <c r="H48" s="10">
        <f t="shared" si="31"/>
        <v>31835937499.999969</v>
      </c>
      <c r="I48" s="12">
        <f t="shared" si="35"/>
        <v>7.8450271555919446</v>
      </c>
      <c r="J48" s="12">
        <f t="shared" si="34"/>
        <v>1.0903391164422342</v>
      </c>
      <c r="K48" s="17" t="s">
        <v>14</v>
      </c>
      <c r="L48" s="17">
        <v>5</v>
      </c>
      <c r="M48" t="s">
        <v>61</v>
      </c>
      <c r="N48" t="s">
        <v>50</v>
      </c>
      <c r="O48" s="4"/>
    </row>
    <row r="49" spans="1:15" ht="15.75" customHeight="1" x14ac:dyDescent="0.25">
      <c r="A49" s="6" t="s">
        <v>37</v>
      </c>
      <c r="B49" s="7">
        <v>9</v>
      </c>
      <c r="C49" s="7">
        <v>335</v>
      </c>
      <c r="D49" s="7">
        <v>39</v>
      </c>
      <c r="E49" s="8">
        <f>C49+D49</f>
        <v>374</v>
      </c>
      <c r="F49" s="8">
        <f>C49/E49</f>
        <v>0.89572192513368987</v>
      </c>
      <c r="G49" s="8">
        <f>D49/E49</f>
        <v>0.10427807486631016</v>
      </c>
      <c r="H49" s="10">
        <f t="shared" si="31"/>
        <v>14609374999.999987</v>
      </c>
      <c r="I49" s="12">
        <f t="shared" ref="I49:I51" si="36">LOG(H49/$H$9)/LOG(2)</f>
        <v>6.7013658089234358</v>
      </c>
      <c r="J49" s="12">
        <f t="shared" ref="J49:J51" si="37">(F49/$F$9)^(1/I49)</f>
        <v>1.2960850192233966</v>
      </c>
      <c r="K49" s="17" t="s">
        <v>17</v>
      </c>
      <c r="L49" s="17">
        <v>5</v>
      </c>
      <c r="M49" t="s">
        <v>61</v>
      </c>
      <c r="N49" t="s">
        <v>18</v>
      </c>
      <c r="O49" s="4"/>
    </row>
    <row r="50" spans="1:15" ht="15.75" customHeight="1" x14ac:dyDescent="0.25">
      <c r="A50" s="6" t="s">
        <v>38</v>
      </c>
      <c r="B50" s="7">
        <v>9</v>
      </c>
      <c r="C50" s="7">
        <v>259</v>
      </c>
      <c r="D50" s="7">
        <v>49</v>
      </c>
      <c r="E50" s="8">
        <f>C50+D50</f>
        <v>308</v>
      </c>
      <c r="F50" s="8">
        <f>C50/E50</f>
        <v>0.84090909090909094</v>
      </c>
      <c r="G50" s="8">
        <f>D50/E50</f>
        <v>0.15909090909090909</v>
      </c>
      <c r="H50" s="10">
        <f t="shared" si="31"/>
        <v>12031249999.999989</v>
      </c>
      <c r="I50" s="12">
        <f t="shared" si="36"/>
        <v>6.4212578897307004</v>
      </c>
      <c r="J50" s="12">
        <f t="shared" si="37"/>
        <v>1.2980037490202998</v>
      </c>
      <c r="K50" s="17" t="s">
        <v>17</v>
      </c>
      <c r="L50" s="17">
        <v>5</v>
      </c>
      <c r="M50" t="s">
        <v>61</v>
      </c>
      <c r="N50" t="s">
        <v>19</v>
      </c>
      <c r="O50" s="4"/>
    </row>
    <row r="51" spans="1:15" ht="15.75" customHeight="1" x14ac:dyDescent="0.25">
      <c r="A51" s="6" t="s">
        <v>39</v>
      </c>
      <c r="B51" s="7">
        <v>9</v>
      </c>
      <c r="C51" s="7">
        <v>290</v>
      </c>
      <c r="D51" s="7">
        <v>53</v>
      </c>
      <c r="E51" s="8">
        <f>C51+D51</f>
        <v>343</v>
      </c>
      <c r="F51" s="8">
        <f>C51/E51</f>
        <v>0.84548104956268222</v>
      </c>
      <c r="G51" s="8">
        <f>D51/E51</f>
        <v>0.15451895043731778</v>
      </c>
      <c r="H51" s="10">
        <f t="shared" si="31"/>
        <v>13398437499.999987</v>
      </c>
      <c r="I51" s="12">
        <f t="shared" si="36"/>
        <v>6.5765361152086115</v>
      </c>
      <c r="J51" s="12">
        <f t="shared" si="37"/>
        <v>1.2910987487794225</v>
      </c>
      <c r="K51" s="17" t="s">
        <v>17</v>
      </c>
      <c r="L51" s="17">
        <v>5</v>
      </c>
      <c r="M51" t="s">
        <v>61</v>
      </c>
      <c r="N51" t="s">
        <v>51</v>
      </c>
      <c r="O51" s="4"/>
    </row>
    <row r="52" spans="1:15" ht="15.75" customHeight="1" x14ac:dyDescent="0.25">
      <c r="A52" s="6"/>
      <c r="B52" s="17"/>
      <c r="C52" s="17"/>
      <c r="D52" s="17"/>
      <c r="E52" s="8"/>
      <c r="F52" s="8"/>
      <c r="G52" s="8"/>
      <c r="H52" s="10"/>
      <c r="I52" s="13"/>
      <c r="J52" s="13"/>
      <c r="K52" s="17"/>
      <c r="L52" s="17"/>
      <c r="M52" s="17"/>
      <c r="N52" s="17"/>
      <c r="O52" s="4"/>
    </row>
    <row r="53" spans="1:15" ht="15.75" customHeight="1" x14ac:dyDescent="0.25">
      <c r="H53" s="10"/>
      <c r="I53" s="13"/>
      <c r="J53" s="13"/>
      <c r="L53" s="17"/>
      <c r="O53" s="4"/>
    </row>
    <row r="54" spans="1:15" ht="15.75" customHeight="1" x14ac:dyDescent="0.25">
      <c r="A54" s="6" t="s">
        <v>40</v>
      </c>
      <c r="B54" s="7">
        <v>9</v>
      </c>
      <c r="C54" s="7">
        <v>1196</v>
      </c>
      <c r="D54" s="7">
        <v>7</v>
      </c>
      <c r="E54" s="8">
        <f t="shared" ref="E54:E62" si="38">C54+D54</f>
        <v>1203</v>
      </c>
      <c r="F54" s="8">
        <f t="shared" ref="F54:F62" si="39">C54/E54</f>
        <v>0.99418121363258516</v>
      </c>
      <c r="G54" s="8">
        <f t="shared" ref="G54:G62" si="40">D54/E54</f>
        <v>5.8187863674147968E-3</v>
      </c>
      <c r="H54" s="10">
        <f t="shared" ref="H54:H62" si="41">(1/(0.1*(1/5)^(B54 - 1)*0.1))*E54</f>
        <v>46992187499.999954</v>
      </c>
      <c r="I54" s="12">
        <f t="shared" ref="I54:I56" si="42">LOG(H54/$H$12)/LOG(2)</f>
        <v>8.6578535978172972</v>
      </c>
      <c r="J54" s="12">
        <f t="shared" ref="J54:J56" si="43">(F54/$F$12)^(1/I54)</f>
        <v>1.0103880632443076</v>
      </c>
      <c r="K54" s="17" t="s">
        <v>11</v>
      </c>
      <c r="L54" s="17">
        <v>5</v>
      </c>
      <c r="M54" t="s">
        <v>62</v>
      </c>
      <c r="N54" t="s">
        <v>52</v>
      </c>
      <c r="O54" s="4"/>
    </row>
    <row r="55" spans="1:15" ht="15.75" customHeight="1" x14ac:dyDescent="0.25">
      <c r="A55" s="6" t="s">
        <v>41</v>
      </c>
      <c r="B55" s="7">
        <v>9</v>
      </c>
      <c r="C55" s="7">
        <v>1358</v>
      </c>
      <c r="D55" s="7">
        <v>13</v>
      </c>
      <c r="E55" s="8">
        <f t="shared" si="38"/>
        <v>1371</v>
      </c>
      <c r="F55" s="8">
        <f t="shared" si="39"/>
        <v>0.99051787016776072</v>
      </c>
      <c r="G55" s="8">
        <f t="shared" si="40"/>
        <v>9.4821298322392417E-3</v>
      </c>
      <c r="H55" s="10">
        <f t="shared" si="41"/>
        <v>53554687499.999947</v>
      </c>
      <c r="I55" s="12">
        <f t="shared" si="42"/>
        <v>8.8464455264204478</v>
      </c>
      <c r="J55" s="12">
        <f t="shared" si="43"/>
        <v>1.009744034253294</v>
      </c>
      <c r="K55" s="17" t="s">
        <v>11</v>
      </c>
      <c r="L55" s="17">
        <v>5</v>
      </c>
      <c r="M55" t="s">
        <v>62</v>
      </c>
      <c r="N55" t="s">
        <v>53</v>
      </c>
      <c r="O55" s="4"/>
    </row>
    <row r="56" spans="1:15" ht="15.75" customHeight="1" x14ac:dyDescent="0.25">
      <c r="A56" s="6" t="s">
        <v>42</v>
      </c>
      <c r="B56" s="7">
        <v>9</v>
      </c>
      <c r="C56" s="7">
        <v>1108</v>
      </c>
      <c r="D56" s="7">
        <v>17</v>
      </c>
      <c r="E56" s="8">
        <f t="shared" si="38"/>
        <v>1125</v>
      </c>
      <c r="F56" s="8">
        <f t="shared" si="39"/>
        <v>0.98488888888888892</v>
      </c>
      <c r="G56" s="8">
        <f t="shared" si="40"/>
        <v>1.5111111111111112E-2</v>
      </c>
      <c r="H56" s="10">
        <f t="shared" si="41"/>
        <v>43945312499.999962</v>
      </c>
      <c r="I56" s="12">
        <f t="shared" si="42"/>
        <v>8.5611419567456206</v>
      </c>
      <c r="J56" s="12">
        <f t="shared" si="43"/>
        <v>1.0093982167697197</v>
      </c>
      <c r="K56" s="17" t="s">
        <v>11</v>
      </c>
      <c r="L56" s="17">
        <v>5</v>
      </c>
      <c r="M56" t="s">
        <v>62</v>
      </c>
      <c r="N56" t="s">
        <v>54</v>
      </c>
      <c r="O56" s="4"/>
    </row>
    <row r="57" spans="1:15" ht="15.75" customHeight="1" x14ac:dyDescent="0.25">
      <c r="A57" s="6" t="s">
        <v>43</v>
      </c>
      <c r="B57" s="7">
        <v>9</v>
      </c>
      <c r="C57" s="7">
        <v>1053</v>
      </c>
      <c r="D57" s="7">
        <v>28</v>
      </c>
      <c r="E57" s="8">
        <f t="shared" si="38"/>
        <v>1081</v>
      </c>
      <c r="F57" s="8">
        <f t="shared" si="39"/>
        <v>0.97409805735430155</v>
      </c>
      <c r="G57" s="8">
        <f t="shared" si="40"/>
        <v>2.5901942645698426E-2</v>
      </c>
      <c r="H57" s="10">
        <f t="shared" si="41"/>
        <v>42226562499.999962</v>
      </c>
      <c r="I57" s="12">
        <f t="shared" ref="I57:I59" si="44">LOG(H57/$H$14)/LOG(2)</f>
        <v>7.2828953632516731</v>
      </c>
      <c r="J57" s="12">
        <f t="shared" ref="J57:J59" si="45">(F57/$F$14)^(1/I57)</f>
        <v>1.0573559942094841</v>
      </c>
      <c r="K57" s="17" t="s">
        <v>14</v>
      </c>
      <c r="L57" s="17">
        <v>5</v>
      </c>
      <c r="M57" t="s">
        <v>62</v>
      </c>
      <c r="N57" t="s">
        <v>55</v>
      </c>
    </row>
    <row r="58" spans="1:15" ht="15.75" customHeight="1" x14ac:dyDescent="0.25">
      <c r="A58" s="6" t="s">
        <v>44</v>
      </c>
      <c r="B58" s="7">
        <v>9</v>
      </c>
      <c r="C58" s="7">
        <v>813</v>
      </c>
      <c r="D58" s="7">
        <v>27</v>
      </c>
      <c r="E58" s="8">
        <f t="shared" si="38"/>
        <v>840</v>
      </c>
      <c r="F58" s="8">
        <f t="shared" si="39"/>
        <v>0.96785714285714286</v>
      </c>
      <c r="G58" s="8">
        <f t="shared" si="40"/>
        <v>3.214285714285714E-2</v>
      </c>
      <c r="H58" s="10">
        <f t="shared" si="41"/>
        <v>32812499999.999969</v>
      </c>
      <c r="I58" s="12">
        <f t="shared" si="44"/>
        <v>6.9189900731831457</v>
      </c>
      <c r="J58" s="12">
        <f t="shared" si="45"/>
        <v>1.0594774264514255</v>
      </c>
      <c r="K58" s="17" t="s">
        <v>14</v>
      </c>
      <c r="L58" s="17">
        <v>5</v>
      </c>
      <c r="M58" t="s">
        <v>62</v>
      </c>
      <c r="N58" t="s">
        <v>56</v>
      </c>
    </row>
    <row r="59" spans="1:15" ht="15.75" customHeight="1" x14ac:dyDescent="0.25">
      <c r="A59" s="6" t="s">
        <v>45</v>
      </c>
      <c r="B59" s="7">
        <v>9</v>
      </c>
      <c r="C59" s="7">
        <v>532</v>
      </c>
      <c r="D59" s="7">
        <v>47</v>
      </c>
      <c r="E59" s="8">
        <f t="shared" si="38"/>
        <v>579</v>
      </c>
      <c r="F59" s="8">
        <f t="shared" si="39"/>
        <v>0.91882556131260795</v>
      </c>
      <c r="G59" s="8">
        <f t="shared" si="40"/>
        <v>8.1174438687392061E-2</v>
      </c>
      <c r="H59" s="10">
        <f t="shared" si="41"/>
        <v>22617187499.999977</v>
      </c>
      <c r="I59" s="12">
        <f t="shared" si="44"/>
        <v>6.3821640935062591</v>
      </c>
      <c r="J59" s="12">
        <f t="shared" si="45"/>
        <v>1.0560015537182665</v>
      </c>
      <c r="K59" s="17" t="s">
        <v>14</v>
      </c>
      <c r="L59" s="17">
        <v>5</v>
      </c>
      <c r="M59" t="s">
        <v>62</v>
      </c>
      <c r="N59" t="s">
        <v>57</v>
      </c>
      <c r="O59" s="4"/>
    </row>
    <row r="60" spans="1:15" ht="15.75" customHeight="1" x14ac:dyDescent="0.25">
      <c r="A60" s="6" t="s">
        <v>46</v>
      </c>
      <c r="B60" s="7">
        <v>9</v>
      </c>
      <c r="C60" s="7">
        <v>300</v>
      </c>
      <c r="D60" s="7">
        <v>41</v>
      </c>
      <c r="E60" s="8">
        <f t="shared" si="38"/>
        <v>341</v>
      </c>
      <c r="F60" s="8">
        <f t="shared" si="39"/>
        <v>0.87976539589442815</v>
      </c>
      <c r="G60" s="8">
        <f t="shared" si="40"/>
        <v>0.12023460410557185</v>
      </c>
      <c r="H60" s="10">
        <f t="shared" si="41"/>
        <v>13320312499.999987</v>
      </c>
      <c r="I60" s="12">
        <f t="shared" ref="I60:I62" si="46">LOG(H60/$H$16)/LOG(2)</f>
        <v>6.1358720174836128</v>
      </c>
      <c r="J60" s="12">
        <f t="shared" ref="J60:J62" si="47">(F60/$F$16)^(1/I60)</f>
        <v>1.3459348924077035</v>
      </c>
      <c r="K60" s="17" t="s">
        <v>17</v>
      </c>
      <c r="L60" s="17">
        <v>5</v>
      </c>
      <c r="M60" t="s">
        <v>62</v>
      </c>
      <c r="N60" t="s">
        <v>58</v>
      </c>
      <c r="O60" s="4"/>
    </row>
    <row r="61" spans="1:15" ht="15.75" customHeight="1" x14ac:dyDescent="0.25">
      <c r="A61" s="6" t="s">
        <v>47</v>
      </c>
      <c r="B61" s="7">
        <v>9</v>
      </c>
      <c r="C61" s="17">
        <v>342</v>
      </c>
      <c r="D61" s="17">
        <v>36</v>
      </c>
      <c r="E61" s="8">
        <f t="shared" si="38"/>
        <v>378</v>
      </c>
      <c r="F61" s="8">
        <f t="shared" si="39"/>
        <v>0.90476190476190477</v>
      </c>
      <c r="G61" s="8">
        <f t="shared" si="40"/>
        <v>9.5238095238095233E-2</v>
      </c>
      <c r="H61" s="10">
        <f t="shared" si="41"/>
        <v>14765624999.999987</v>
      </c>
      <c r="I61" s="12">
        <f t="shared" si="46"/>
        <v>6.2844865126805125</v>
      </c>
      <c r="J61" s="12">
        <f t="shared" si="47"/>
        <v>1.3424836909337921</v>
      </c>
      <c r="K61" s="17" t="s">
        <v>17</v>
      </c>
      <c r="L61" s="17">
        <v>5</v>
      </c>
      <c r="M61" t="s">
        <v>62</v>
      </c>
      <c r="N61" t="s">
        <v>59</v>
      </c>
      <c r="O61" s="4"/>
    </row>
    <row r="62" spans="1:15" ht="15.75" customHeight="1" x14ac:dyDescent="0.25">
      <c r="A62" s="6" t="s">
        <v>48</v>
      </c>
      <c r="B62" s="7">
        <v>9</v>
      </c>
      <c r="C62" s="17">
        <v>513</v>
      </c>
      <c r="D62" s="17">
        <v>59</v>
      </c>
      <c r="E62" s="8">
        <f t="shared" si="38"/>
        <v>572</v>
      </c>
      <c r="F62" s="8">
        <f t="shared" si="39"/>
        <v>0.89685314685314688</v>
      </c>
      <c r="G62" s="8">
        <f t="shared" si="40"/>
        <v>0.10314685314685315</v>
      </c>
      <c r="H62" s="10">
        <f t="shared" si="41"/>
        <v>22343749999.999977</v>
      </c>
      <c r="I62" s="12">
        <f t="shared" si="46"/>
        <v>6.8821154252378305</v>
      </c>
      <c r="J62" s="12">
        <f t="shared" si="47"/>
        <v>1.3069158315436427</v>
      </c>
      <c r="K62" s="17" t="s">
        <v>17</v>
      </c>
      <c r="L62" s="17">
        <v>5</v>
      </c>
      <c r="M62" t="s">
        <v>62</v>
      </c>
      <c r="N62" t="s">
        <v>60</v>
      </c>
      <c r="O62" s="4"/>
    </row>
    <row r="63" spans="1:15" ht="15.75" customHeight="1" x14ac:dyDescent="0.25">
      <c r="A63" s="6"/>
      <c r="B63" s="4"/>
      <c r="C63" s="4"/>
      <c r="D63" s="4"/>
      <c r="E63" s="8"/>
      <c r="F63" s="8"/>
      <c r="G63" s="8"/>
      <c r="H63" s="10"/>
      <c r="I63" s="12"/>
      <c r="J63" s="12"/>
      <c r="K63" s="4"/>
      <c r="L63" s="4"/>
      <c r="M63" s="4"/>
      <c r="N63" s="4"/>
      <c r="O63" s="4"/>
    </row>
    <row r="64" spans="1:15" ht="15.75" customHeight="1" x14ac:dyDescent="0.25">
      <c r="O64" s="4"/>
    </row>
    <row r="65" spans="1:15" ht="15.75" customHeight="1" x14ac:dyDescent="0.25">
      <c r="O65" s="4"/>
    </row>
    <row r="66" spans="1:15" ht="15.75" customHeight="1" x14ac:dyDescent="0.25">
      <c r="A66" s="6" t="s">
        <v>31</v>
      </c>
      <c r="B66" s="7">
        <v>8</v>
      </c>
      <c r="C66" s="7">
        <v>952</v>
      </c>
      <c r="D66" s="7">
        <v>29</v>
      </c>
      <c r="E66" s="8">
        <f t="shared" ref="E66:E74" si="48">C66+D66</f>
        <v>981</v>
      </c>
      <c r="F66" s="8">
        <f t="shared" ref="F66:F74" si="49">C66/E66</f>
        <v>0.97043832823649334</v>
      </c>
      <c r="G66" s="8">
        <f t="shared" ref="G66:G74" si="50">D66/E66</f>
        <v>2.9561671763506627E-2</v>
      </c>
      <c r="H66" s="10">
        <f t="shared" ref="H66:H74" si="51">(1/(0.1*(1/5)^(B66 - 1)*0.1))*E66</f>
        <v>7664062499.9999933</v>
      </c>
      <c r="I66" s="12">
        <f t="shared" ref="I66:I68" si="52">LOG(H66/$H$5)/LOG(2)</f>
        <v>5.4447773009636506</v>
      </c>
      <c r="J66" s="12">
        <f t="shared" ref="J66:J67" si="53">(F66/$F$5)^(1/I66)</f>
        <v>1.0006115977217835</v>
      </c>
      <c r="K66" s="17" t="s">
        <v>11</v>
      </c>
      <c r="L66" s="17">
        <v>5</v>
      </c>
      <c r="M66" t="s">
        <v>61</v>
      </c>
      <c r="N66" s="17" t="s">
        <v>12</v>
      </c>
      <c r="O66" s="4"/>
    </row>
    <row r="67" spans="1:15" ht="15.75" customHeight="1" x14ac:dyDescent="0.25">
      <c r="A67" s="6" t="s">
        <v>32</v>
      </c>
      <c r="B67" s="7">
        <v>8</v>
      </c>
      <c r="C67" s="7">
        <v>1323</v>
      </c>
      <c r="D67" s="7">
        <v>9</v>
      </c>
      <c r="E67" s="8">
        <f t="shared" si="48"/>
        <v>1332</v>
      </c>
      <c r="F67" s="8">
        <f t="shared" si="49"/>
        <v>0.9932432432432432</v>
      </c>
      <c r="G67" s="8">
        <f t="shared" si="50"/>
        <v>6.7567567567567571E-3</v>
      </c>
      <c r="H67" s="10">
        <f t="shared" si="51"/>
        <v>10406249999.99999</v>
      </c>
      <c r="I67" s="12">
        <f t="shared" si="52"/>
        <v>5.8860463418156739</v>
      </c>
      <c r="J67" s="12">
        <f t="shared" si="53"/>
        <v>1.0045220053376278</v>
      </c>
      <c r="K67" s="17" t="s">
        <v>11</v>
      </c>
      <c r="L67" s="17">
        <v>5</v>
      </c>
      <c r="M67" t="s">
        <v>61</v>
      </c>
      <c r="N67" s="17" t="s">
        <v>13</v>
      </c>
      <c r="O67" s="4"/>
    </row>
    <row r="68" spans="1:15" ht="15.75" customHeight="1" x14ac:dyDescent="0.25">
      <c r="A68" s="6" t="s">
        <v>33</v>
      </c>
      <c r="B68" s="7">
        <v>8</v>
      </c>
      <c r="C68" s="7">
        <v>1204</v>
      </c>
      <c r="D68" s="7">
        <v>19</v>
      </c>
      <c r="E68" s="8">
        <f t="shared" si="48"/>
        <v>1223</v>
      </c>
      <c r="F68" s="8">
        <f t="shared" si="49"/>
        <v>0.98446443172526577</v>
      </c>
      <c r="G68" s="8">
        <f t="shared" si="50"/>
        <v>1.5535568274734259E-2</v>
      </c>
      <c r="H68" s="10">
        <f t="shared" si="51"/>
        <v>9554687499.9999924</v>
      </c>
      <c r="I68" s="12">
        <f t="shared" si="52"/>
        <v>5.7628766632717987</v>
      </c>
      <c r="J68" s="12">
        <f t="shared" ref="J68:J71" si="54">(F68/$F$7)^(1/I68)</f>
        <v>1.1274832958033509</v>
      </c>
      <c r="K68" s="17" t="s">
        <v>11</v>
      </c>
      <c r="L68" s="17">
        <v>5</v>
      </c>
      <c r="M68" t="s">
        <v>61</v>
      </c>
      <c r="N68" t="s">
        <v>49</v>
      </c>
      <c r="O68" s="4"/>
    </row>
    <row r="69" spans="1:15" ht="15.75" customHeight="1" x14ac:dyDescent="0.25">
      <c r="A69" s="6" t="s">
        <v>34</v>
      </c>
      <c r="B69" s="7">
        <v>8</v>
      </c>
      <c r="C69" s="7">
        <v>758</v>
      </c>
      <c r="D69" s="7">
        <v>84</v>
      </c>
      <c r="E69" s="8">
        <f t="shared" si="48"/>
        <v>842</v>
      </c>
      <c r="F69" s="8">
        <f t="shared" si="49"/>
        <v>0.9002375296912114</v>
      </c>
      <c r="G69" s="8">
        <f t="shared" si="50"/>
        <v>9.9762470308788598E-2</v>
      </c>
      <c r="H69" s="10">
        <f t="shared" si="51"/>
        <v>6578124999.9999943</v>
      </c>
      <c r="I69" s="12">
        <f t="shared" ref="I69:I71" si="55">LOG(H69/$H$7)/LOG(2)</f>
        <v>5.5701192346525383</v>
      </c>
      <c r="J69" s="12">
        <f t="shared" si="54"/>
        <v>1.1141405345593374</v>
      </c>
      <c r="K69" s="17" t="s">
        <v>14</v>
      </c>
      <c r="L69" s="17">
        <v>5</v>
      </c>
      <c r="M69" t="s">
        <v>61</v>
      </c>
      <c r="N69" t="s">
        <v>15</v>
      </c>
      <c r="O69" s="4"/>
    </row>
    <row r="70" spans="1:15" ht="15.75" customHeight="1" x14ac:dyDescent="0.25">
      <c r="A70" s="6" t="s">
        <v>35</v>
      </c>
      <c r="B70" s="7">
        <v>8</v>
      </c>
      <c r="C70" s="7">
        <v>936</v>
      </c>
      <c r="D70" s="7">
        <v>64</v>
      </c>
      <c r="E70" s="8">
        <f t="shared" si="48"/>
        <v>1000</v>
      </c>
      <c r="F70" s="8">
        <f t="shared" si="49"/>
        <v>0.93600000000000005</v>
      </c>
      <c r="G70" s="8">
        <f t="shared" si="50"/>
        <v>6.4000000000000001E-2</v>
      </c>
      <c r="H70" s="10">
        <f t="shared" si="51"/>
        <v>7812499999.9999933</v>
      </c>
      <c r="I70" s="12">
        <f t="shared" si="55"/>
        <v>5.8182270962482292</v>
      </c>
      <c r="J70" s="12">
        <f t="shared" si="54"/>
        <v>1.1164677657524442</v>
      </c>
      <c r="K70" s="17" t="s">
        <v>14</v>
      </c>
      <c r="L70" s="17">
        <v>5</v>
      </c>
      <c r="M70" t="s">
        <v>61</v>
      </c>
      <c r="N70" t="s">
        <v>16</v>
      </c>
      <c r="O70" s="4"/>
    </row>
    <row r="71" spans="1:15" ht="15.75" customHeight="1" x14ac:dyDescent="0.25">
      <c r="A71" s="6" t="s">
        <v>36</v>
      </c>
      <c r="B71" s="7">
        <v>8</v>
      </c>
      <c r="C71" s="7">
        <v>908</v>
      </c>
      <c r="D71" s="7">
        <v>80</v>
      </c>
      <c r="E71" s="8">
        <f t="shared" si="48"/>
        <v>988</v>
      </c>
      <c r="F71" s="8">
        <f t="shared" si="49"/>
        <v>0.91902834008097167</v>
      </c>
      <c r="G71" s="8">
        <f t="shared" si="50"/>
        <v>8.0971659919028341E-2</v>
      </c>
      <c r="H71" s="10">
        <f t="shared" si="51"/>
        <v>7718749999.9999933</v>
      </c>
      <c r="I71" s="12">
        <f t="shared" si="55"/>
        <v>5.8008100431708201</v>
      </c>
      <c r="J71" s="12">
        <f t="shared" si="54"/>
        <v>1.1133196551665501</v>
      </c>
      <c r="K71" s="17" t="s">
        <v>14</v>
      </c>
      <c r="L71" s="17">
        <v>5</v>
      </c>
      <c r="M71" t="s">
        <v>61</v>
      </c>
      <c r="N71" t="s">
        <v>50</v>
      </c>
      <c r="O71" s="4"/>
    </row>
    <row r="72" spans="1:15" ht="15.75" customHeight="1" x14ac:dyDescent="0.25">
      <c r="A72" s="6" t="s">
        <v>37</v>
      </c>
      <c r="B72" s="7">
        <v>8</v>
      </c>
      <c r="C72" s="7">
        <v>397</v>
      </c>
      <c r="D72" s="7">
        <v>81</v>
      </c>
      <c r="E72" s="8">
        <f t="shared" si="48"/>
        <v>478</v>
      </c>
      <c r="F72" s="8">
        <f t="shared" si="49"/>
        <v>0.83054393305439334</v>
      </c>
      <c r="G72" s="8">
        <f t="shared" si="50"/>
        <v>0.16945606694560669</v>
      </c>
      <c r="H72" s="10">
        <f t="shared" si="51"/>
        <v>3734374999.9999967</v>
      </c>
      <c r="I72" s="12">
        <f t="shared" ref="I72:I74" si="56">LOG(H72/$H$9)/LOG(2)</f>
        <v>4.7334100621291855</v>
      </c>
      <c r="J72" s="12">
        <f t="shared" ref="J72:J74" si="57">(F72/$F$9)^(1/I72)</f>
        <v>1.4207907641400974</v>
      </c>
      <c r="K72" s="17" t="s">
        <v>17</v>
      </c>
      <c r="L72" s="17">
        <v>5</v>
      </c>
      <c r="M72" t="s">
        <v>61</v>
      </c>
      <c r="N72" t="s">
        <v>18</v>
      </c>
      <c r="O72" s="4"/>
    </row>
    <row r="73" spans="1:15" ht="15.75" customHeight="1" x14ac:dyDescent="0.25">
      <c r="A73" s="6" t="s">
        <v>38</v>
      </c>
      <c r="B73" s="7">
        <v>8</v>
      </c>
      <c r="C73" s="7">
        <v>300</v>
      </c>
      <c r="D73" s="7">
        <v>88</v>
      </c>
      <c r="E73" s="8">
        <f t="shared" si="48"/>
        <v>388</v>
      </c>
      <c r="F73" s="8">
        <f t="shared" si="49"/>
        <v>0.77319587628865982</v>
      </c>
      <c r="G73" s="8">
        <f t="shared" si="50"/>
        <v>0.22680412371134021</v>
      </c>
      <c r="H73" s="10">
        <f t="shared" si="51"/>
        <v>3031249999.9999976</v>
      </c>
      <c r="I73" s="12">
        <f t="shared" si="56"/>
        <v>4.4324560963355646</v>
      </c>
      <c r="J73" s="12">
        <f t="shared" si="57"/>
        <v>1.4317797990269794</v>
      </c>
      <c r="K73" s="17" t="s">
        <v>17</v>
      </c>
      <c r="L73" s="17">
        <v>5</v>
      </c>
      <c r="M73" t="s">
        <v>61</v>
      </c>
      <c r="N73" t="s">
        <v>19</v>
      </c>
      <c r="O73" s="4"/>
    </row>
    <row r="74" spans="1:15" ht="15.75" customHeight="1" x14ac:dyDescent="0.25">
      <c r="A74" s="6" t="s">
        <v>39</v>
      </c>
      <c r="B74" s="7">
        <v>8</v>
      </c>
      <c r="C74" s="7">
        <v>289</v>
      </c>
      <c r="D74" s="7">
        <v>103</v>
      </c>
      <c r="E74" s="8">
        <f t="shared" si="48"/>
        <v>392</v>
      </c>
      <c r="F74" s="8">
        <f t="shared" si="49"/>
        <v>0.73724489795918369</v>
      </c>
      <c r="G74" s="8">
        <f t="shared" si="50"/>
        <v>0.26275510204081631</v>
      </c>
      <c r="H74" s="10">
        <f t="shared" si="51"/>
        <v>3062499999.9999976</v>
      </c>
      <c r="I74" s="12">
        <f t="shared" si="56"/>
        <v>4.4472530982636451</v>
      </c>
      <c r="J74" s="12">
        <f t="shared" si="57"/>
        <v>1.41484231269952</v>
      </c>
      <c r="K74" s="17" t="s">
        <v>17</v>
      </c>
      <c r="L74" s="17">
        <v>5</v>
      </c>
      <c r="M74" t="s">
        <v>61</v>
      </c>
      <c r="N74" t="s">
        <v>51</v>
      </c>
      <c r="O74" s="4"/>
    </row>
    <row r="75" spans="1:15" ht="15.75" customHeight="1" x14ac:dyDescent="0.25">
      <c r="A75" s="6"/>
      <c r="B75" s="17"/>
      <c r="C75" s="17"/>
      <c r="D75" s="17"/>
      <c r="E75" s="8"/>
      <c r="F75" s="8"/>
      <c r="G75" s="8"/>
      <c r="H75" s="10"/>
      <c r="I75" s="13"/>
      <c r="J75" s="13"/>
      <c r="K75" s="17"/>
      <c r="L75" s="17"/>
      <c r="M75" s="17"/>
      <c r="N75" s="17"/>
      <c r="O75" s="4"/>
    </row>
    <row r="76" spans="1:15" ht="15.75" customHeight="1" x14ac:dyDescent="0.25">
      <c r="H76" s="10"/>
      <c r="I76" s="13"/>
      <c r="J76" s="13"/>
      <c r="L76" s="17"/>
      <c r="O76" s="4"/>
    </row>
    <row r="77" spans="1:15" ht="15.75" customHeight="1" x14ac:dyDescent="0.25">
      <c r="A77" s="6" t="s">
        <v>40</v>
      </c>
      <c r="B77" s="7">
        <v>8</v>
      </c>
      <c r="C77" s="7">
        <v>1499</v>
      </c>
      <c r="D77" s="7">
        <v>30</v>
      </c>
      <c r="E77" s="8">
        <f t="shared" ref="E77:E85" si="58">C77+D77</f>
        <v>1529</v>
      </c>
      <c r="F77" s="8">
        <f t="shared" ref="F77:F85" si="59">C77/E77</f>
        <v>0.98037933289731849</v>
      </c>
      <c r="G77" s="8">
        <f t="shared" ref="G77:G85" si="60">D77/E77</f>
        <v>1.962066710268149E-2</v>
      </c>
      <c r="H77" s="10">
        <f t="shared" ref="H77:H85" si="61">(1/(0.1*(1/5)^(B77 - 1)*0.1))*E77</f>
        <v>11945312499.99999</v>
      </c>
      <c r="I77" s="12">
        <f t="shared" ref="I77:I79" si="62">LOG(H77/$H$12)/LOG(2)</f>
        <v>6.6818772671146647</v>
      </c>
      <c r="J77" s="12">
        <f t="shared" ref="J77:J79" si="63">(F77/$F$12)^(1/I77)</f>
        <v>1.0113624603938185</v>
      </c>
      <c r="K77" s="17" t="s">
        <v>11</v>
      </c>
      <c r="L77" s="17">
        <v>5</v>
      </c>
      <c r="M77" t="s">
        <v>62</v>
      </c>
      <c r="N77" t="s">
        <v>52</v>
      </c>
    </row>
    <row r="78" spans="1:15" ht="15.75" customHeight="1" x14ac:dyDescent="0.25">
      <c r="A78" s="6" t="s">
        <v>41</v>
      </c>
      <c r="B78" s="7">
        <v>8</v>
      </c>
      <c r="C78" s="7" t="s">
        <v>64</v>
      </c>
      <c r="D78" s="7">
        <v>18</v>
      </c>
      <c r="E78" s="8" t="e">
        <f t="shared" si="58"/>
        <v>#VALUE!</v>
      </c>
      <c r="F78" s="8" t="e">
        <f t="shared" si="59"/>
        <v>#VALUE!</v>
      </c>
      <c r="G78" s="8" t="e">
        <f t="shared" si="60"/>
        <v>#VALUE!</v>
      </c>
      <c r="H78" s="10" t="e">
        <f t="shared" si="61"/>
        <v>#VALUE!</v>
      </c>
      <c r="I78" s="12" t="e">
        <f t="shared" si="62"/>
        <v>#VALUE!</v>
      </c>
      <c r="J78" s="12" t="e">
        <f t="shared" si="63"/>
        <v>#VALUE!</v>
      </c>
      <c r="K78" s="17" t="s">
        <v>11</v>
      </c>
      <c r="L78" s="17">
        <v>5</v>
      </c>
      <c r="M78" t="s">
        <v>62</v>
      </c>
      <c r="N78" t="s">
        <v>53</v>
      </c>
      <c r="O78" s="4"/>
    </row>
    <row r="79" spans="1:15" ht="15.75" customHeight="1" x14ac:dyDescent="0.25">
      <c r="A79" s="6" t="s">
        <v>42</v>
      </c>
      <c r="B79" s="7">
        <v>8</v>
      </c>
      <c r="C79" s="7">
        <v>1197</v>
      </c>
      <c r="D79" s="7">
        <v>8</v>
      </c>
      <c r="E79" s="8">
        <f t="shared" si="58"/>
        <v>1205</v>
      </c>
      <c r="F79" s="8">
        <f t="shared" si="59"/>
        <v>0.99336099585062243</v>
      </c>
      <c r="G79" s="8">
        <f t="shared" si="60"/>
        <v>6.6390041493775932E-3</v>
      </c>
      <c r="H79" s="10">
        <f t="shared" si="61"/>
        <v>9414062499.9999924</v>
      </c>
      <c r="I79" s="12">
        <f t="shared" si="62"/>
        <v>6.3383220068711843</v>
      </c>
      <c r="J79" s="12">
        <f t="shared" si="63"/>
        <v>1.0140844645059262</v>
      </c>
      <c r="K79" s="17" t="s">
        <v>11</v>
      </c>
      <c r="L79" s="17">
        <v>5</v>
      </c>
      <c r="M79" t="s">
        <v>62</v>
      </c>
      <c r="N79" t="s">
        <v>54</v>
      </c>
      <c r="O79" s="4"/>
    </row>
    <row r="80" spans="1:15" ht="15.75" customHeight="1" x14ac:dyDescent="0.25">
      <c r="A80" s="6" t="s">
        <v>43</v>
      </c>
      <c r="B80" s="7">
        <v>8</v>
      </c>
      <c r="C80" s="7">
        <v>791</v>
      </c>
      <c r="D80" s="7">
        <v>66</v>
      </c>
      <c r="E80" s="8">
        <f t="shared" si="58"/>
        <v>857</v>
      </c>
      <c r="F80" s="8">
        <f t="shared" si="59"/>
        <v>0.92298716452742124</v>
      </c>
      <c r="G80" s="8">
        <f t="shared" si="60"/>
        <v>7.7012835472578769E-2</v>
      </c>
      <c r="H80" s="10">
        <f t="shared" si="61"/>
        <v>6695312499.9999943</v>
      </c>
      <c r="I80" s="12">
        <f t="shared" ref="I80:I82" si="64">LOG(H80/$H$14)/LOG(2)</f>
        <v>4.6259678547421599</v>
      </c>
      <c r="J80" s="12">
        <f t="shared" ref="J80:J82" si="65">(F80/$F$14)^(1/I80)</f>
        <v>1.0791275834336203</v>
      </c>
      <c r="K80" s="17" t="s">
        <v>14</v>
      </c>
      <c r="L80" s="17">
        <v>5</v>
      </c>
      <c r="M80" t="s">
        <v>62</v>
      </c>
      <c r="N80" t="s">
        <v>55</v>
      </c>
      <c r="O80" s="4"/>
    </row>
    <row r="81" spans="1:15" ht="15.75" customHeight="1" x14ac:dyDescent="0.25">
      <c r="A81" s="6" t="s">
        <v>44</v>
      </c>
      <c r="B81" s="7">
        <v>8</v>
      </c>
      <c r="C81" s="7">
        <v>757</v>
      </c>
      <c r="D81" s="7">
        <v>65</v>
      </c>
      <c r="E81" s="8">
        <f t="shared" si="58"/>
        <v>822</v>
      </c>
      <c r="F81" s="8">
        <f t="shared" si="59"/>
        <v>0.92092457420924578</v>
      </c>
      <c r="G81" s="8">
        <f t="shared" si="60"/>
        <v>7.9075425790754258E-2</v>
      </c>
      <c r="H81" s="10">
        <f t="shared" si="61"/>
        <v>6421874999.9999943</v>
      </c>
      <c r="I81" s="12">
        <f t="shared" si="64"/>
        <v>4.565811044311344</v>
      </c>
      <c r="J81" s="12">
        <f t="shared" si="65"/>
        <v>1.0796817116317723</v>
      </c>
      <c r="K81" s="17" t="s">
        <v>14</v>
      </c>
      <c r="L81" s="17">
        <v>5</v>
      </c>
      <c r="M81" t="s">
        <v>62</v>
      </c>
      <c r="N81" t="s">
        <v>56</v>
      </c>
      <c r="O81" s="4"/>
    </row>
    <row r="82" spans="1:15" ht="15.75" customHeight="1" x14ac:dyDescent="0.25">
      <c r="A82" s="6" t="s">
        <v>45</v>
      </c>
      <c r="B82" s="7">
        <v>8</v>
      </c>
      <c r="C82" s="7">
        <v>484</v>
      </c>
      <c r="D82" s="7">
        <v>55</v>
      </c>
      <c r="E82" s="8">
        <f t="shared" si="58"/>
        <v>539</v>
      </c>
      <c r="F82" s="8">
        <f t="shared" si="59"/>
        <v>0.89795918367346939</v>
      </c>
      <c r="G82" s="8">
        <f t="shared" si="60"/>
        <v>0.10204081632653061</v>
      </c>
      <c r="H82" s="10">
        <f t="shared" si="61"/>
        <v>4210937499.9999967</v>
      </c>
      <c r="I82" s="12">
        <f t="shared" si="64"/>
        <v>3.9569579233821663</v>
      </c>
      <c r="J82" s="12">
        <f t="shared" si="65"/>
        <v>1.085543513260645</v>
      </c>
      <c r="K82" s="17" t="s">
        <v>14</v>
      </c>
      <c r="L82" s="17">
        <v>5</v>
      </c>
      <c r="M82" t="s">
        <v>62</v>
      </c>
      <c r="N82" t="s">
        <v>57</v>
      </c>
      <c r="O82" s="4"/>
    </row>
    <row r="83" spans="1:15" ht="15.75" customHeight="1" x14ac:dyDescent="0.25">
      <c r="A83" s="6" t="s">
        <v>46</v>
      </c>
      <c r="B83" s="7">
        <v>8</v>
      </c>
      <c r="C83" s="7">
        <v>267</v>
      </c>
      <c r="D83" s="7">
        <v>91</v>
      </c>
      <c r="E83" s="8">
        <f t="shared" si="58"/>
        <v>358</v>
      </c>
      <c r="F83" s="8">
        <f t="shared" si="59"/>
        <v>0.74581005586592175</v>
      </c>
      <c r="G83" s="8">
        <f t="shared" si="60"/>
        <v>0.25418994413407819</v>
      </c>
      <c r="H83" s="10">
        <f t="shared" si="61"/>
        <v>2796874999.9999976</v>
      </c>
      <c r="I83" s="12">
        <f t="shared" ref="I83:I85" si="66">LOG(H83/$H$16)/LOG(2)</f>
        <v>3.8841317708363343</v>
      </c>
      <c r="J83" s="12">
        <f t="shared" ref="J83:J85" si="67">(F83/$F$16)^(1/I83)</f>
        <v>1.5323333207542347</v>
      </c>
      <c r="K83" s="17" t="s">
        <v>17</v>
      </c>
      <c r="L83" s="17">
        <v>5</v>
      </c>
      <c r="M83" t="s">
        <v>62</v>
      </c>
      <c r="N83" t="s">
        <v>58</v>
      </c>
      <c r="O83" s="4"/>
    </row>
    <row r="84" spans="1:15" ht="15.75" customHeight="1" x14ac:dyDescent="0.25">
      <c r="A84" s="6" t="s">
        <v>47</v>
      </c>
      <c r="B84" s="7">
        <v>8</v>
      </c>
      <c r="C84" s="17">
        <v>299</v>
      </c>
      <c r="D84" s="17">
        <v>86</v>
      </c>
      <c r="E84" s="8">
        <f t="shared" si="58"/>
        <v>385</v>
      </c>
      <c r="F84" s="8">
        <f t="shared" si="59"/>
        <v>0.77662337662337666</v>
      </c>
      <c r="G84" s="8">
        <f t="shared" si="60"/>
        <v>0.22337662337662337</v>
      </c>
      <c r="H84" s="10">
        <f t="shared" si="61"/>
        <v>3007812499.9999976</v>
      </c>
      <c r="I84" s="12">
        <f t="shared" si="66"/>
        <v>3.9890306291543416</v>
      </c>
      <c r="J84" s="12">
        <f t="shared" si="67"/>
        <v>1.5306880301416959</v>
      </c>
      <c r="K84" s="17" t="s">
        <v>17</v>
      </c>
      <c r="L84" s="17">
        <v>5</v>
      </c>
      <c r="M84" t="s">
        <v>62</v>
      </c>
      <c r="N84" t="s">
        <v>59</v>
      </c>
      <c r="O84" s="4"/>
    </row>
    <row r="85" spans="1:15" ht="15.75" customHeight="1" x14ac:dyDescent="0.25">
      <c r="A85" s="6" t="s">
        <v>48</v>
      </c>
      <c r="B85" s="7">
        <v>8</v>
      </c>
      <c r="C85" s="17">
        <v>438</v>
      </c>
      <c r="D85" s="17">
        <v>95</v>
      </c>
      <c r="E85" s="8">
        <f t="shared" si="58"/>
        <v>533</v>
      </c>
      <c r="F85" s="8">
        <f t="shared" si="59"/>
        <v>0.8217636022514071</v>
      </c>
      <c r="G85" s="8">
        <f t="shared" si="60"/>
        <v>0.17823639774859287</v>
      </c>
      <c r="H85" s="10">
        <f t="shared" si="61"/>
        <v>4164062499.9999967</v>
      </c>
      <c r="I85" s="12">
        <f t="shared" si="66"/>
        <v>4.4583077163312543</v>
      </c>
      <c r="J85" s="12">
        <f t="shared" si="67"/>
        <v>1.4822765159495377</v>
      </c>
      <c r="K85" s="17" t="s">
        <v>17</v>
      </c>
      <c r="L85" s="17">
        <v>5</v>
      </c>
      <c r="M85" t="s">
        <v>62</v>
      </c>
      <c r="N85" t="s">
        <v>60</v>
      </c>
      <c r="O85" s="4"/>
    </row>
    <row r="86" spans="1:15" ht="15.75" customHeight="1" x14ac:dyDescent="0.25">
      <c r="A86" s="6"/>
      <c r="B86" s="4"/>
      <c r="C86" s="4"/>
      <c r="D86" s="4"/>
      <c r="E86" s="8"/>
      <c r="F86" s="8"/>
      <c r="G86" s="8"/>
      <c r="H86" s="10"/>
      <c r="I86" s="12"/>
      <c r="J86" s="12"/>
      <c r="K86" s="4"/>
      <c r="L86" s="4"/>
      <c r="M86" s="4"/>
      <c r="N86" s="4"/>
      <c r="O86" s="4"/>
    </row>
    <row r="87" spans="1:15" ht="15.75" customHeight="1" x14ac:dyDescent="0.25">
      <c r="A87" s="6"/>
      <c r="B87" s="4"/>
      <c r="C87" s="4"/>
      <c r="D87" s="4"/>
      <c r="E87" s="8"/>
      <c r="F87" s="8"/>
      <c r="G87" s="8"/>
      <c r="H87" s="10"/>
      <c r="I87" s="12"/>
      <c r="J87" s="12"/>
      <c r="K87" s="4"/>
      <c r="L87" s="4"/>
      <c r="M87" s="4"/>
      <c r="N87" s="4"/>
      <c r="O87" s="4"/>
    </row>
    <row r="88" spans="1:15" ht="15.75" customHeight="1" x14ac:dyDescent="0.25">
      <c r="A88" s="6"/>
      <c r="B88" s="4"/>
      <c r="C88" s="4"/>
      <c r="D88" s="4"/>
      <c r="E88" s="8"/>
      <c r="F88" s="8"/>
      <c r="G88" s="8"/>
      <c r="H88" s="10"/>
      <c r="I88" s="12"/>
      <c r="J88" s="12"/>
      <c r="K88" s="4"/>
      <c r="L88" s="4"/>
      <c r="M88" s="4"/>
      <c r="N88" s="4"/>
      <c r="O88" s="4"/>
    </row>
    <row r="89" spans="1:15" ht="15.75" customHeight="1" x14ac:dyDescent="0.25">
      <c r="A89" s="6" t="s">
        <v>31</v>
      </c>
      <c r="B89" s="7">
        <v>7</v>
      </c>
      <c r="C89" s="7">
        <v>1183</v>
      </c>
      <c r="D89" s="7">
        <v>46</v>
      </c>
      <c r="E89" s="8">
        <f t="shared" ref="E89:E97" si="68">C89+D89</f>
        <v>1229</v>
      </c>
      <c r="F89" s="8">
        <f t="shared" ref="F89:F97" si="69">C89/E89</f>
        <v>0.96257119609438568</v>
      </c>
      <c r="G89" s="8">
        <f t="shared" ref="G89:G97" si="70">D89/E89</f>
        <v>3.7428803905614323E-2</v>
      </c>
      <c r="H89" s="10">
        <f t="shared" ref="H89:H97" si="71">(1/(0.1*(1/5)^(B89 - 1)*0.1))*E89</f>
        <v>1920312499.9999986</v>
      </c>
      <c r="I89" s="12">
        <f t="shared" ref="I89:I91" si="72">LOG(H89/$H$5)/LOG(2)</f>
        <v>3.4480090802297112</v>
      </c>
      <c r="J89" s="12">
        <f t="shared" ref="J89:J90" si="73">(F89/$F$5)^(1/I89)</f>
        <v>0.99860572561642325</v>
      </c>
      <c r="K89" s="17" t="s">
        <v>11</v>
      </c>
      <c r="L89" s="17">
        <v>5</v>
      </c>
      <c r="M89" t="s">
        <v>61</v>
      </c>
      <c r="N89" s="17" t="s">
        <v>12</v>
      </c>
      <c r="O89" s="4"/>
    </row>
    <row r="90" spans="1:15" ht="15.75" customHeight="1" x14ac:dyDescent="0.25">
      <c r="A90" s="6" t="s">
        <v>32</v>
      </c>
      <c r="B90" s="7">
        <v>7</v>
      </c>
      <c r="C90" s="7">
        <v>1259</v>
      </c>
      <c r="D90" s="7">
        <v>48</v>
      </c>
      <c r="E90" s="8">
        <f t="shared" si="68"/>
        <v>1307</v>
      </c>
      <c r="F90" s="8">
        <f t="shared" si="69"/>
        <v>0.96327467482785001</v>
      </c>
      <c r="G90" s="8">
        <f t="shared" si="70"/>
        <v>3.6725325172149964E-2</v>
      </c>
      <c r="H90" s="10">
        <f t="shared" si="71"/>
        <v>2042187499.9999986</v>
      </c>
      <c r="I90" s="12">
        <f t="shared" si="72"/>
        <v>3.5367833056524827</v>
      </c>
      <c r="J90" s="12">
        <f t="shared" si="73"/>
        <v>0.99884700128882253</v>
      </c>
      <c r="K90" s="17" t="s">
        <v>11</v>
      </c>
      <c r="L90" s="17">
        <v>5</v>
      </c>
      <c r="M90" t="s">
        <v>61</v>
      </c>
      <c r="N90" s="17" t="s">
        <v>13</v>
      </c>
      <c r="O90" s="4"/>
    </row>
    <row r="91" spans="1:15" ht="15.75" customHeight="1" x14ac:dyDescent="0.25">
      <c r="A91" s="6" t="s">
        <v>33</v>
      </c>
      <c r="B91" s="7">
        <v>7</v>
      </c>
      <c r="C91" s="7" t="s">
        <v>64</v>
      </c>
      <c r="D91" s="7">
        <v>53</v>
      </c>
      <c r="E91" s="8" t="e">
        <f t="shared" si="68"/>
        <v>#VALUE!</v>
      </c>
      <c r="F91" s="8" t="e">
        <f t="shared" si="69"/>
        <v>#VALUE!</v>
      </c>
      <c r="G91" s="8" t="e">
        <f t="shared" si="70"/>
        <v>#VALUE!</v>
      </c>
      <c r="H91" s="10" t="e">
        <f t="shared" si="71"/>
        <v>#VALUE!</v>
      </c>
      <c r="I91" s="12" t="e">
        <f t="shared" si="72"/>
        <v>#VALUE!</v>
      </c>
      <c r="J91" s="12" t="e">
        <f t="shared" ref="J91:J94" si="74">(F91/$F$7)^(1/I91)</f>
        <v>#VALUE!</v>
      </c>
      <c r="K91" s="17" t="s">
        <v>11</v>
      </c>
      <c r="L91" s="17">
        <v>5</v>
      </c>
      <c r="M91" t="s">
        <v>61</v>
      </c>
      <c r="N91" t="s">
        <v>49</v>
      </c>
      <c r="O91" s="4"/>
    </row>
    <row r="92" spans="1:15" ht="15.75" customHeight="1" x14ac:dyDescent="0.25">
      <c r="A92" s="6" t="s">
        <v>34</v>
      </c>
      <c r="B92" s="7">
        <v>7</v>
      </c>
      <c r="C92" s="7">
        <v>1178</v>
      </c>
      <c r="D92" s="7">
        <v>170</v>
      </c>
      <c r="E92" s="8">
        <f t="shared" si="68"/>
        <v>1348</v>
      </c>
      <c r="F92" s="8">
        <f t="shared" si="69"/>
        <v>0.87388724035608312</v>
      </c>
      <c r="G92" s="8">
        <f t="shared" si="70"/>
        <v>0.12611275964391691</v>
      </c>
      <c r="H92" s="10">
        <f t="shared" si="71"/>
        <v>2106249999.9999983</v>
      </c>
      <c r="I92" s="12">
        <f t="shared" ref="I92:I94" si="75">LOG(H92/$H$7)/LOG(2)</f>
        <v>3.9271194978806387</v>
      </c>
      <c r="J92" s="12">
        <f t="shared" si="74"/>
        <v>1.156892734189608</v>
      </c>
      <c r="K92" s="17" t="s">
        <v>14</v>
      </c>
      <c r="L92" s="17">
        <v>5</v>
      </c>
      <c r="M92" t="s">
        <v>61</v>
      </c>
      <c r="N92" t="s">
        <v>15</v>
      </c>
      <c r="O92" s="4"/>
    </row>
    <row r="93" spans="1:15" ht="15.75" customHeight="1" x14ac:dyDescent="0.25">
      <c r="A93" s="6" t="s">
        <v>35</v>
      </c>
      <c r="B93" s="7">
        <v>7</v>
      </c>
      <c r="C93" s="7">
        <v>1232</v>
      </c>
      <c r="D93" s="7">
        <v>116</v>
      </c>
      <c r="E93" s="8">
        <f t="shared" si="68"/>
        <v>1348</v>
      </c>
      <c r="F93" s="8">
        <f t="shared" si="69"/>
        <v>0.91394658753709201</v>
      </c>
      <c r="G93" s="8">
        <f t="shared" si="70"/>
        <v>8.6053412462908013E-2</v>
      </c>
      <c r="H93" s="10">
        <f t="shared" si="71"/>
        <v>2106249999.9999983</v>
      </c>
      <c r="I93" s="12">
        <f t="shared" si="75"/>
        <v>3.9271194978806387</v>
      </c>
      <c r="J93" s="12">
        <f t="shared" si="74"/>
        <v>1.1701721532366667</v>
      </c>
      <c r="K93" s="17" t="s">
        <v>14</v>
      </c>
      <c r="L93" s="17">
        <v>5</v>
      </c>
      <c r="M93" t="s">
        <v>61</v>
      </c>
      <c r="N93" t="s">
        <v>16</v>
      </c>
      <c r="O93" s="4"/>
    </row>
    <row r="94" spans="1:15" ht="15.75" customHeight="1" x14ac:dyDescent="0.25">
      <c r="A94" s="6" t="s">
        <v>36</v>
      </c>
      <c r="B94" s="7">
        <v>7</v>
      </c>
      <c r="C94" s="7">
        <v>1170</v>
      </c>
      <c r="D94" s="7">
        <v>98</v>
      </c>
      <c r="E94" s="8">
        <f t="shared" si="68"/>
        <v>1268</v>
      </c>
      <c r="F94" s="8">
        <f t="shared" si="69"/>
        <v>0.92271293375394325</v>
      </c>
      <c r="G94" s="8">
        <f t="shared" si="70"/>
        <v>7.7287066246056788E-2</v>
      </c>
      <c r="H94" s="10">
        <f t="shared" si="71"/>
        <v>1981249999.9999986</v>
      </c>
      <c r="I94" s="12">
        <f t="shared" si="75"/>
        <v>3.8388537468381876</v>
      </c>
      <c r="J94" s="12">
        <f t="shared" si="74"/>
        <v>1.1773320410092281</v>
      </c>
      <c r="K94" s="17" t="s">
        <v>14</v>
      </c>
      <c r="L94" s="17">
        <v>5</v>
      </c>
      <c r="M94" t="s">
        <v>61</v>
      </c>
      <c r="N94" t="s">
        <v>50</v>
      </c>
      <c r="O94" s="4"/>
    </row>
    <row r="95" spans="1:15" ht="15.75" customHeight="1" x14ac:dyDescent="0.25">
      <c r="A95" s="6" t="s">
        <v>37</v>
      </c>
      <c r="B95" s="7">
        <v>7</v>
      </c>
      <c r="C95" s="7">
        <v>397</v>
      </c>
      <c r="D95" s="7">
        <v>192</v>
      </c>
      <c r="E95" s="8">
        <f t="shared" si="68"/>
        <v>589</v>
      </c>
      <c r="F95" s="8">
        <f t="shared" si="69"/>
        <v>0.67402376910016981</v>
      </c>
      <c r="G95" s="8">
        <f t="shared" si="70"/>
        <v>0.32597623089983024</v>
      </c>
      <c r="H95" s="10">
        <f t="shared" si="71"/>
        <v>920312499.99999928</v>
      </c>
      <c r="I95" s="12">
        <f t="shared" ref="I95:I97" si="76">LOG(H95/$H$9)/LOG(2)</f>
        <v>2.7127389830915356</v>
      </c>
      <c r="J95" s="12">
        <f t="shared" ref="J95:J97" si="77">(F95/$F$9)^(1/I95)</f>
        <v>1.7089010209867341</v>
      </c>
      <c r="K95" s="17" t="s">
        <v>17</v>
      </c>
      <c r="L95" s="17">
        <v>5</v>
      </c>
      <c r="M95" t="s">
        <v>61</v>
      </c>
      <c r="N95" t="s">
        <v>18</v>
      </c>
      <c r="O95" s="4"/>
    </row>
    <row r="96" spans="1:15" ht="15.75" customHeight="1" x14ac:dyDescent="0.25">
      <c r="A96" s="6" t="s">
        <v>38</v>
      </c>
      <c r="B96" s="7">
        <v>7</v>
      </c>
      <c r="C96" s="7">
        <v>243</v>
      </c>
      <c r="D96" s="7">
        <v>323</v>
      </c>
      <c r="E96" s="8">
        <f t="shared" si="68"/>
        <v>566</v>
      </c>
      <c r="F96" s="8">
        <f t="shared" si="69"/>
        <v>0.42932862190812721</v>
      </c>
      <c r="G96" s="8">
        <f t="shared" si="70"/>
        <v>0.57067137809187274</v>
      </c>
      <c r="H96" s="10">
        <f t="shared" si="71"/>
        <v>884374999.99999928</v>
      </c>
      <c r="I96" s="12">
        <f t="shared" si="76"/>
        <v>2.6552734020929574</v>
      </c>
      <c r="J96" s="12">
        <f t="shared" si="77"/>
        <v>1.458751039983627</v>
      </c>
      <c r="K96" s="17" t="s">
        <v>17</v>
      </c>
      <c r="L96" s="17">
        <v>5</v>
      </c>
      <c r="M96" t="s">
        <v>61</v>
      </c>
      <c r="N96" t="s">
        <v>19</v>
      </c>
    </row>
    <row r="97" spans="1:15" ht="15.75" customHeight="1" x14ac:dyDescent="0.25">
      <c r="A97" s="6" t="s">
        <v>39</v>
      </c>
      <c r="B97" s="7">
        <v>7</v>
      </c>
      <c r="C97" s="7">
        <v>475</v>
      </c>
      <c r="D97" s="7">
        <v>332</v>
      </c>
      <c r="E97" s="8">
        <f t="shared" si="68"/>
        <v>807</v>
      </c>
      <c r="F97" s="8">
        <f t="shared" si="69"/>
        <v>0.58859975216852545</v>
      </c>
      <c r="G97" s="8">
        <f t="shared" si="70"/>
        <v>0.41140024783147461</v>
      </c>
      <c r="H97" s="10">
        <f t="shared" si="71"/>
        <v>1260937499.999999</v>
      </c>
      <c r="I97" s="12">
        <f t="shared" si="76"/>
        <v>3.1670400225388553</v>
      </c>
      <c r="J97" s="12">
        <f t="shared" si="77"/>
        <v>1.5161802121163235</v>
      </c>
      <c r="K97" s="17" t="s">
        <v>17</v>
      </c>
      <c r="L97" s="17">
        <v>5</v>
      </c>
      <c r="M97" t="s">
        <v>61</v>
      </c>
      <c r="N97" t="s">
        <v>51</v>
      </c>
    </row>
    <row r="98" spans="1:15" ht="15.75" customHeight="1" x14ac:dyDescent="0.25">
      <c r="A98" s="6"/>
      <c r="B98" s="17"/>
      <c r="C98" s="17"/>
      <c r="D98" s="17"/>
      <c r="E98" s="8"/>
      <c r="F98" s="8"/>
      <c r="G98" s="8"/>
      <c r="H98" s="10"/>
      <c r="I98" s="13"/>
      <c r="J98" s="13"/>
      <c r="K98" s="17"/>
      <c r="L98" s="17"/>
      <c r="M98" s="17"/>
      <c r="N98" s="17"/>
      <c r="O98" s="4"/>
    </row>
    <row r="99" spans="1:15" ht="15.75" customHeight="1" x14ac:dyDescent="0.25">
      <c r="H99" s="10"/>
      <c r="I99" s="13"/>
      <c r="J99" s="13"/>
      <c r="L99" s="17"/>
      <c r="O99" s="4"/>
    </row>
    <row r="100" spans="1:15" ht="15.75" customHeight="1" x14ac:dyDescent="0.25">
      <c r="A100" s="6" t="s">
        <v>40</v>
      </c>
      <c r="B100" s="7">
        <v>7</v>
      </c>
      <c r="C100" s="7" t="s">
        <v>64</v>
      </c>
      <c r="D100" s="7">
        <v>48</v>
      </c>
      <c r="E100" s="8" t="e">
        <f t="shared" ref="E100:E108" si="78">C100+D100</f>
        <v>#VALUE!</v>
      </c>
      <c r="F100" s="8" t="e">
        <f t="shared" ref="F100:F108" si="79">C100/E100</f>
        <v>#VALUE!</v>
      </c>
      <c r="G100" s="8" t="e">
        <f t="shared" ref="G100:G108" si="80">D100/E100</f>
        <v>#VALUE!</v>
      </c>
      <c r="H100" s="10" t="e">
        <f t="shared" ref="H100:H108" si="81">(1/(0.1*(1/5)^(B100 - 1)*0.1))*E100</f>
        <v>#VALUE!</v>
      </c>
      <c r="I100" s="12" t="e">
        <f t="shared" ref="I100:I102" si="82">LOG(H100/$H$12)/LOG(2)</f>
        <v>#VALUE!</v>
      </c>
      <c r="J100" s="12" t="e">
        <f t="shared" ref="J100:J102" si="83">(F100/$F$12)^(1/I100)</f>
        <v>#VALUE!</v>
      </c>
      <c r="K100" s="17" t="s">
        <v>11</v>
      </c>
      <c r="L100" s="17">
        <v>5</v>
      </c>
      <c r="M100" t="s">
        <v>62</v>
      </c>
      <c r="N100" t="s">
        <v>52</v>
      </c>
      <c r="O100" s="4"/>
    </row>
    <row r="101" spans="1:15" ht="15.75" customHeight="1" x14ac:dyDescent="0.25">
      <c r="A101" s="6" t="s">
        <v>41</v>
      </c>
      <c r="B101" s="7">
        <v>7</v>
      </c>
      <c r="C101" s="7" t="s">
        <v>64</v>
      </c>
      <c r="D101" s="7">
        <v>62</v>
      </c>
      <c r="E101" s="8" t="e">
        <f t="shared" si="78"/>
        <v>#VALUE!</v>
      </c>
      <c r="F101" s="8" t="e">
        <f t="shared" si="79"/>
        <v>#VALUE!</v>
      </c>
      <c r="G101" s="8" t="e">
        <f t="shared" si="80"/>
        <v>#VALUE!</v>
      </c>
      <c r="H101" s="10" t="e">
        <f t="shared" si="81"/>
        <v>#VALUE!</v>
      </c>
      <c r="I101" s="12" t="e">
        <f t="shared" si="82"/>
        <v>#VALUE!</v>
      </c>
      <c r="J101" s="12" t="e">
        <f t="shared" si="83"/>
        <v>#VALUE!</v>
      </c>
      <c r="K101" s="17" t="s">
        <v>11</v>
      </c>
      <c r="L101" s="17">
        <v>5</v>
      </c>
      <c r="M101" t="s">
        <v>62</v>
      </c>
      <c r="N101" t="s">
        <v>53</v>
      </c>
      <c r="O101" s="4"/>
    </row>
    <row r="102" spans="1:15" ht="15.75" customHeight="1" x14ac:dyDescent="0.25">
      <c r="A102" s="6" t="s">
        <v>42</v>
      </c>
      <c r="B102" s="7">
        <v>7</v>
      </c>
      <c r="C102" s="7"/>
      <c r="D102" s="7">
        <v>53</v>
      </c>
      <c r="E102" s="8">
        <f t="shared" si="78"/>
        <v>53</v>
      </c>
      <c r="F102" s="8">
        <f t="shared" si="79"/>
        <v>0</v>
      </c>
      <c r="G102" s="8">
        <f t="shared" si="80"/>
        <v>1</v>
      </c>
      <c r="H102" s="10">
        <f t="shared" si="81"/>
        <v>82812499.99999994</v>
      </c>
      <c r="I102" s="12">
        <f t="shared" si="82"/>
        <v>-0.49050306457030329</v>
      </c>
      <c r="J102" s="12" t="e">
        <f t="shared" si="83"/>
        <v>#DIV/0!</v>
      </c>
      <c r="K102" s="17" t="s">
        <v>11</v>
      </c>
      <c r="L102" s="17">
        <v>5</v>
      </c>
      <c r="M102" t="s">
        <v>62</v>
      </c>
      <c r="N102" t="s">
        <v>54</v>
      </c>
      <c r="O102" s="4"/>
    </row>
    <row r="103" spans="1:15" ht="15.75" customHeight="1" x14ac:dyDescent="0.25">
      <c r="A103" s="6" t="s">
        <v>43</v>
      </c>
      <c r="B103" s="7">
        <v>7</v>
      </c>
      <c r="C103" s="7">
        <v>893</v>
      </c>
      <c r="D103" s="7">
        <v>131</v>
      </c>
      <c r="E103" s="8">
        <f t="shared" si="78"/>
        <v>1024</v>
      </c>
      <c r="F103" s="8">
        <f t="shared" si="79"/>
        <v>0.8720703125</v>
      </c>
      <c r="G103" s="8">
        <f t="shared" si="80"/>
        <v>0.1279296875</v>
      </c>
      <c r="H103" s="10">
        <f t="shared" si="81"/>
        <v>1599999999.9999988</v>
      </c>
      <c r="I103" s="12">
        <f t="shared" ref="I103:I105" si="84">LOG(H103/$H$14)/LOG(2)</f>
        <v>2.5608883657422985</v>
      </c>
      <c r="J103" s="12">
        <f t="shared" ref="J103:J105" si="85">(F103/$F$14)^(1/I103)</f>
        <v>1.1223262981299891</v>
      </c>
      <c r="K103" s="17" t="s">
        <v>14</v>
      </c>
      <c r="L103" s="17">
        <v>5</v>
      </c>
      <c r="M103" t="s">
        <v>62</v>
      </c>
      <c r="N103" t="s">
        <v>55</v>
      </c>
      <c r="O103" s="4"/>
    </row>
    <row r="104" spans="1:15" ht="15.75" customHeight="1" x14ac:dyDescent="0.25">
      <c r="A104" s="6" t="s">
        <v>44</v>
      </c>
      <c r="B104" s="7">
        <v>7</v>
      </c>
      <c r="C104" s="7">
        <v>1103</v>
      </c>
      <c r="D104" s="7">
        <v>149</v>
      </c>
      <c r="E104" s="8">
        <f t="shared" si="78"/>
        <v>1252</v>
      </c>
      <c r="F104" s="8">
        <f t="shared" si="79"/>
        <v>0.88099041533546329</v>
      </c>
      <c r="G104" s="8">
        <f t="shared" si="80"/>
        <v>0.11900958466453675</v>
      </c>
      <c r="H104" s="10">
        <f t="shared" si="81"/>
        <v>1956249999.9999986</v>
      </c>
      <c r="I104" s="12">
        <f t="shared" si="84"/>
        <v>2.8509072126749171</v>
      </c>
      <c r="J104" s="12">
        <f t="shared" si="85"/>
        <v>1.1131940093635526</v>
      </c>
      <c r="K104" s="17" t="s">
        <v>14</v>
      </c>
      <c r="L104" s="17">
        <v>5</v>
      </c>
      <c r="M104" t="s">
        <v>62</v>
      </c>
      <c r="N104" t="s">
        <v>56</v>
      </c>
      <c r="O104" s="4"/>
    </row>
    <row r="105" spans="1:15" ht="15.75" customHeight="1" x14ac:dyDescent="0.25">
      <c r="A105" s="6" t="s">
        <v>45</v>
      </c>
      <c r="B105" s="7">
        <v>7</v>
      </c>
      <c r="C105" s="7">
        <v>667</v>
      </c>
      <c r="D105" s="7">
        <v>129</v>
      </c>
      <c r="E105" s="8">
        <f t="shared" si="78"/>
        <v>796</v>
      </c>
      <c r="F105" s="8">
        <f t="shared" si="79"/>
        <v>0.8379396984924623</v>
      </c>
      <c r="G105" s="8">
        <f t="shared" si="80"/>
        <v>0.1620603015075377</v>
      </c>
      <c r="H105" s="10">
        <f t="shared" si="81"/>
        <v>1243749999.999999</v>
      </c>
      <c r="I105" s="12">
        <f t="shared" si="84"/>
        <v>2.1975129862859473</v>
      </c>
      <c r="J105" s="12">
        <f t="shared" si="85"/>
        <v>1.1233537892934058</v>
      </c>
      <c r="K105" s="17" t="s">
        <v>14</v>
      </c>
      <c r="L105" s="17">
        <v>5</v>
      </c>
      <c r="M105" t="s">
        <v>62</v>
      </c>
      <c r="N105" t="s">
        <v>57</v>
      </c>
      <c r="O105" s="4"/>
    </row>
    <row r="106" spans="1:15" ht="15.75" customHeight="1" x14ac:dyDescent="0.25">
      <c r="A106" s="6" t="s">
        <v>46</v>
      </c>
      <c r="B106" s="7">
        <v>7</v>
      </c>
      <c r="C106" s="7">
        <v>338</v>
      </c>
      <c r="D106" s="7">
        <v>233</v>
      </c>
      <c r="E106" s="8">
        <f t="shared" si="78"/>
        <v>571</v>
      </c>
      <c r="F106" s="8">
        <f t="shared" si="79"/>
        <v>0.59194395796847632</v>
      </c>
      <c r="G106" s="8">
        <f t="shared" si="80"/>
        <v>0.40805604203152362</v>
      </c>
      <c r="H106" s="10">
        <f t="shared" si="81"/>
        <v>892187499.99999928</v>
      </c>
      <c r="I106" s="12">
        <f t="shared" ref="I106:I108" si="86">LOG(H106/$H$16)/LOG(2)</f>
        <v>2.2357348340475585</v>
      </c>
      <c r="J106" s="12">
        <f t="shared" ref="J106:J108" si="87">(F106/$F$16)^(1/I106)</f>
        <v>1.8929093552879781</v>
      </c>
      <c r="K106" s="17" t="s">
        <v>17</v>
      </c>
      <c r="L106" s="17">
        <v>5</v>
      </c>
      <c r="M106" t="s">
        <v>62</v>
      </c>
      <c r="N106" t="s">
        <v>58</v>
      </c>
      <c r="O106" s="4"/>
    </row>
    <row r="107" spans="1:15" ht="15.75" customHeight="1" x14ac:dyDescent="0.25">
      <c r="A107" s="6" t="s">
        <v>47</v>
      </c>
      <c r="B107" s="7">
        <v>7</v>
      </c>
      <c r="C107" s="17">
        <v>550</v>
      </c>
      <c r="D107" s="17">
        <v>268</v>
      </c>
      <c r="E107" s="8">
        <f t="shared" si="78"/>
        <v>818</v>
      </c>
      <c r="F107" s="8">
        <f t="shared" si="79"/>
        <v>0.67237163814180934</v>
      </c>
      <c r="G107" s="8">
        <f t="shared" si="80"/>
        <v>0.32762836185819072</v>
      </c>
      <c r="H107" s="10">
        <f t="shared" si="81"/>
        <v>1278124999.999999</v>
      </c>
      <c r="I107" s="12">
        <f t="shared" si="86"/>
        <v>2.754344931626465</v>
      </c>
      <c r="J107" s="12">
        <f t="shared" si="87"/>
        <v>1.758075095053532</v>
      </c>
      <c r="K107" s="17" t="s">
        <v>17</v>
      </c>
      <c r="L107" s="17">
        <v>5</v>
      </c>
      <c r="M107" t="s">
        <v>62</v>
      </c>
      <c r="N107" t="s">
        <v>59</v>
      </c>
      <c r="O107" s="4"/>
    </row>
    <row r="108" spans="1:15" ht="15.75" customHeight="1" x14ac:dyDescent="0.25">
      <c r="A108" s="6" t="s">
        <v>48</v>
      </c>
      <c r="B108" s="7">
        <v>7</v>
      </c>
      <c r="C108" s="17">
        <v>460</v>
      </c>
      <c r="D108" s="17">
        <v>237</v>
      </c>
      <c r="E108" s="8">
        <f t="shared" si="78"/>
        <v>697</v>
      </c>
      <c r="F108" s="8">
        <f t="shared" si="79"/>
        <v>0.65997130559540884</v>
      </c>
      <c r="G108" s="8">
        <f t="shared" si="80"/>
        <v>0.3400286944045911</v>
      </c>
      <c r="H108" s="10">
        <f t="shared" si="81"/>
        <v>1089062499.9999993</v>
      </c>
      <c r="I108" s="12">
        <f t="shared" si="86"/>
        <v>2.5234027445531391</v>
      </c>
      <c r="J108" s="12">
        <f t="shared" si="87"/>
        <v>1.8376362102550208</v>
      </c>
      <c r="K108" s="17" t="s">
        <v>17</v>
      </c>
      <c r="L108" s="17">
        <v>5</v>
      </c>
      <c r="M108" t="s">
        <v>62</v>
      </c>
      <c r="N108" t="s">
        <v>60</v>
      </c>
      <c r="O108" s="4"/>
    </row>
    <row r="109" spans="1:15" ht="15.75" customHeight="1" x14ac:dyDescent="0.25">
      <c r="A109" s="6"/>
      <c r="B109" s="7"/>
      <c r="C109" s="7"/>
      <c r="D109" s="7"/>
      <c r="E109" s="8"/>
      <c r="F109" s="8"/>
      <c r="G109" s="8"/>
      <c r="H109" s="10"/>
      <c r="I109" s="12"/>
      <c r="J109" s="12"/>
      <c r="K109" s="4"/>
      <c r="L109" s="4"/>
      <c r="M109" s="4"/>
      <c r="N109" s="4"/>
      <c r="O109" s="4"/>
    </row>
    <row r="110" spans="1:15" ht="15.75" customHeight="1" x14ac:dyDescent="0.25">
      <c r="A110" s="6"/>
      <c r="B110" s="4"/>
      <c r="C110" s="4"/>
      <c r="D110" s="4"/>
      <c r="E110" s="8"/>
      <c r="F110" s="8"/>
      <c r="G110" s="8"/>
      <c r="H110" s="10"/>
      <c r="I110" s="12"/>
      <c r="J110" s="12"/>
      <c r="K110" s="4"/>
      <c r="L110" s="4"/>
      <c r="M110" s="4"/>
      <c r="N110" s="4"/>
      <c r="O110" s="4"/>
    </row>
    <row r="111" spans="1:15" ht="15.75" customHeight="1" x14ac:dyDescent="0.25">
      <c r="A111" s="6"/>
      <c r="B111" s="7"/>
      <c r="C111" s="7"/>
      <c r="D111" s="7"/>
      <c r="E111" s="8"/>
      <c r="F111" s="8"/>
      <c r="G111" s="8"/>
      <c r="H111" s="10"/>
      <c r="I111" s="13"/>
      <c r="J111" s="13"/>
      <c r="K111" s="4"/>
      <c r="L111" s="4"/>
      <c r="M111" s="4"/>
      <c r="N111" s="4"/>
      <c r="O111" s="4"/>
    </row>
    <row r="112" spans="1:15" ht="15.75" customHeight="1" x14ac:dyDescent="0.25">
      <c r="A112" s="6" t="s">
        <v>31</v>
      </c>
      <c r="B112" s="7">
        <v>6</v>
      </c>
      <c r="C112" s="7"/>
      <c r="D112" s="7"/>
      <c r="E112" s="8">
        <f t="shared" ref="E112:E120" si="88">C112+D112</f>
        <v>0</v>
      </c>
      <c r="F112" s="8" t="e">
        <f t="shared" ref="F112:F120" si="89">C112/E112</f>
        <v>#DIV/0!</v>
      </c>
      <c r="G112" s="8" t="e">
        <f t="shared" ref="G112:G120" si="90">D112/E112</f>
        <v>#DIV/0!</v>
      </c>
      <c r="H112" s="10">
        <f t="shared" ref="H112:H120" si="91">(1/(0.1*(1/5)^(B112 - 1)*0.1))*E112</f>
        <v>0</v>
      </c>
      <c r="I112" s="12" t="e">
        <f t="shared" ref="I112:I114" si="92">LOG(H112/$H$5)/LOG(2)</f>
        <v>#NUM!</v>
      </c>
      <c r="J112" s="12" t="e">
        <f t="shared" ref="J112:J113" si="93">(F112/$F$5)^(1/I112)</f>
        <v>#DIV/0!</v>
      </c>
      <c r="K112" s="17" t="s">
        <v>11</v>
      </c>
      <c r="L112" s="17">
        <v>5</v>
      </c>
      <c r="M112" t="s">
        <v>61</v>
      </c>
      <c r="N112" s="17" t="s">
        <v>12</v>
      </c>
      <c r="O112" s="4"/>
    </row>
    <row r="113" spans="1:15" ht="15.75" customHeight="1" x14ac:dyDescent="0.25">
      <c r="A113" s="6" t="s">
        <v>32</v>
      </c>
      <c r="B113" s="7">
        <v>6</v>
      </c>
      <c r="C113" s="7"/>
      <c r="D113" s="7"/>
      <c r="E113" s="8">
        <f t="shared" si="88"/>
        <v>0</v>
      </c>
      <c r="F113" s="8" t="e">
        <f t="shared" si="89"/>
        <v>#DIV/0!</v>
      </c>
      <c r="G113" s="8" t="e">
        <f t="shared" si="90"/>
        <v>#DIV/0!</v>
      </c>
      <c r="H113" s="10">
        <f t="shared" si="91"/>
        <v>0</v>
      </c>
      <c r="I113" s="12" t="e">
        <f t="shared" si="92"/>
        <v>#NUM!</v>
      </c>
      <c r="J113" s="12" t="e">
        <f t="shared" si="93"/>
        <v>#DIV/0!</v>
      </c>
      <c r="K113" s="17" t="s">
        <v>11</v>
      </c>
      <c r="L113" s="17">
        <v>5</v>
      </c>
      <c r="M113" t="s">
        <v>61</v>
      </c>
      <c r="N113" s="17" t="s">
        <v>13</v>
      </c>
      <c r="O113" s="4"/>
    </row>
    <row r="114" spans="1:15" ht="15.75" customHeight="1" x14ac:dyDescent="0.25">
      <c r="A114" s="6" t="s">
        <v>33</v>
      </c>
      <c r="B114" s="7">
        <v>6</v>
      </c>
      <c r="C114" s="7"/>
      <c r="D114" s="7"/>
      <c r="E114" s="8">
        <f t="shared" si="88"/>
        <v>0</v>
      </c>
      <c r="F114" s="8" t="e">
        <f t="shared" si="89"/>
        <v>#DIV/0!</v>
      </c>
      <c r="G114" s="8" t="e">
        <f t="shared" si="90"/>
        <v>#DIV/0!</v>
      </c>
      <c r="H114" s="10">
        <f t="shared" si="91"/>
        <v>0</v>
      </c>
      <c r="I114" s="12" t="e">
        <f t="shared" si="92"/>
        <v>#NUM!</v>
      </c>
      <c r="J114" s="12" t="e">
        <f t="shared" ref="J114:J117" si="94">(F114/$F$7)^(1/I114)</f>
        <v>#DIV/0!</v>
      </c>
      <c r="K114" s="17" t="s">
        <v>11</v>
      </c>
      <c r="L114" s="17">
        <v>5</v>
      </c>
      <c r="M114" t="s">
        <v>61</v>
      </c>
      <c r="N114" t="s">
        <v>49</v>
      </c>
      <c r="O114" s="4"/>
    </row>
    <row r="115" spans="1:15" ht="15.75" customHeight="1" x14ac:dyDescent="0.25">
      <c r="A115" s="6" t="s">
        <v>34</v>
      </c>
      <c r="B115" s="7">
        <v>6</v>
      </c>
      <c r="C115" s="7"/>
      <c r="D115" s="7"/>
      <c r="E115" s="8">
        <f t="shared" si="88"/>
        <v>0</v>
      </c>
      <c r="F115" s="8" t="e">
        <f t="shared" si="89"/>
        <v>#DIV/0!</v>
      </c>
      <c r="G115" s="8" t="e">
        <f t="shared" si="90"/>
        <v>#DIV/0!</v>
      </c>
      <c r="H115" s="10">
        <f t="shared" si="91"/>
        <v>0</v>
      </c>
      <c r="I115" s="12" t="e">
        <f t="shared" ref="I115:I117" si="95">LOG(H115/$H$7)/LOG(2)</f>
        <v>#NUM!</v>
      </c>
      <c r="J115" s="12" t="e">
        <f t="shared" si="94"/>
        <v>#DIV/0!</v>
      </c>
      <c r="K115" s="17" t="s">
        <v>14</v>
      </c>
      <c r="L115" s="17">
        <v>5</v>
      </c>
      <c r="M115" t="s">
        <v>61</v>
      </c>
      <c r="N115" t="s">
        <v>15</v>
      </c>
      <c r="O115" s="4"/>
    </row>
    <row r="116" spans="1:15" ht="15.75" customHeight="1" x14ac:dyDescent="0.25">
      <c r="A116" s="6" t="s">
        <v>35</v>
      </c>
      <c r="B116" s="7">
        <v>6</v>
      </c>
      <c r="C116" s="7"/>
      <c r="D116" s="7"/>
      <c r="E116" s="8">
        <f t="shared" si="88"/>
        <v>0</v>
      </c>
      <c r="F116" s="8" t="e">
        <f t="shared" si="89"/>
        <v>#DIV/0!</v>
      </c>
      <c r="G116" s="8" t="e">
        <f t="shared" si="90"/>
        <v>#DIV/0!</v>
      </c>
      <c r="H116" s="10">
        <f t="shared" si="91"/>
        <v>0</v>
      </c>
      <c r="I116" s="12" t="e">
        <f t="shared" si="95"/>
        <v>#NUM!</v>
      </c>
      <c r="J116" s="12" t="e">
        <f t="shared" si="94"/>
        <v>#DIV/0!</v>
      </c>
      <c r="K116" s="17" t="s">
        <v>14</v>
      </c>
      <c r="L116" s="17">
        <v>5</v>
      </c>
      <c r="M116" t="s">
        <v>61</v>
      </c>
      <c r="N116" t="s">
        <v>16</v>
      </c>
    </row>
    <row r="117" spans="1:15" ht="15.75" customHeight="1" x14ac:dyDescent="0.25">
      <c r="A117" s="6" t="s">
        <v>36</v>
      </c>
      <c r="B117" s="7">
        <v>6</v>
      </c>
      <c r="C117" s="7"/>
      <c r="D117" s="7"/>
      <c r="E117" s="8">
        <f t="shared" si="88"/>
        <v>0</v>
      </c>
      <c r="F117" s="8" t="e">
        <f t="shared" si="89"/>
        <v>#DIV/0!</v>
      </c>
      <c r="G117" s="8" t="e">
        <f t="shared" si="90"/>
        <v>#DIV/0!</v>
      </c>
      <c r="H117" s="10">
        <f t="shared" si="91"/>
        <v>0</v>
      </c>
      <c r="I117" s="12" t="e">
        <f t="shared" si="95"/>
        <v>#NUM!</v>
      </c>
      <c r="J117" s="12" t="e">
        <f t="shared" si="94"/>
        <v>#DIV/0!</v>
      </c>
      <c r="K117" s="17" t="s">
        <v>14</v>
      </c>
      <c r="L117" s="17">
        <v>5</v>
      </c>
      <c r="M117" t="s">
        <v>61</v>
      </c>
      <c r="N117" t="s">
        <v>50</v>
      </c>
      <c r="O117" s="4"/>
    </row>
    <row r="118" spans="1:15" ht="15.75" customHeight="1" x14ac:dyDescent="0.25">
      <c r="A118" s="6" t="s">
        <v>37</v>
      </c>
      <c r="B118" s="7">
        <v>6</v>
      </c>
      <c r="C118" s="7">
        <v>358</v>
      </c>
      <c r="D118" s="7">
        <v>445</v>
      </c>
      <c r="E118" s="8">
        <f t="shared" si="88"/>
        <v>803</v>
      </c>
      <c r="F118" s="8">
        <f t="shared" si="89"/>
        <v>0.44582814445828145</v>
      </c>
      <c r="G118" s="8">
        <f t="shared" si="90"/>
        <v>0.55417185554171855</v>
      </c>
      <c r="H118" s="10">
        <f t="shared" si="91"/>
        <v>250937499.99999985</v>
      </c>
      <c r="I118" s="12">
        <f t="shared" ref="I118:I120" si="96">LOG(H118/$H$9)/LOG(2)</f>
        <v>0.83794324189102742</v>
      </c>
      <c r="J118" s="12">
        <f t="shared" ref="J118:J120" si="97">(F118/$F$9)^(1/I118)</f>
        <v>3.4607352856348599</v>
      </c>
      <c r="K118" s="17" t="s">
        <v>17</v>
      </c>
      <c r="L118" s="17">
        <v>5</v>
      </c>
      <c r="M118" t="s">
        <v>61</v>
      </c>
      <c r="N118" t="s">
        <v>18</v>
      </c>
      <c r="O118" s="4"/>
    </row>
    <row r="119" spans="1:15" ht="15.75" customHeight="1" x14ac:dyDescent="0.25">
      <c r="A119" s="6" t="s">
        <v>38</v>
      </c>
      <c r="B119" s="7">
        <v>6</v>
      </c>
      <c r="C119" s="7">
        <v>346</v>
      </c>
      <c r="D119" s="7">
        <v>408</v>
      </c>
      <c r="E119" s="8">
        <f t="shared" si="88"/>
        <v>754</v>
      </c>
      <c r="F119" s="8">
        <f t="shared" si="89"/>
        <v>0.45888594164456231</v>
      </c>
      <c r="G119" s="8">
        <f t="shared" si="90"/>
        <v>0.54111405835543769</v>
      </c>
      <c r="H119" s="10">
        <f t="shared" si="91"/>
        <v>235624999.99999988</v>
      </c>
      <c r="I119" s="12">
        <f t="shared" si="96"/>
        <v>0.74710777764237712</v>
      </c>
      <c r="J119" s="12">
        <f t="shared" si="97"/>
        <v>4.1831463957503479</v>
      </c>
      <c r="K119" s="17" t="s">
        <v>17</v>
      </c>
      <c r="L119" s="17">
        <v>5</v>
      </c>
      <c r="M119" t="s">
        <v>61</v>
      </c>
      <c r="N119" t="s">
        <v>19</v>
      </c>
      <c r="O119" s="4"/>
    </row>
    <row r="120" spans="1:15" ht="15.75" customHeight="1" x14ac:dyDescent="0.25">
      <c r="A120" s="6" t="s">
        <v>39</v>
      </c>
      <c r="B120" s="7">
        <v>6</v>
      </c>
      <c r="C120" s="7">
        <v>409</v>
      </c>
      <c r="D120" s="7">
        <v>464</v>
      </c>
      <c r="E120" s="8">
        <f t="shared" si="88"/>
        <v>873</v>
      </c>
      <c r="F120" s="8">
        <f t="shared" si="89"/>
        <v>0.46849942726231386</v>
      </c>
      <c r="G120" s="8">
        <f t="shared" si="90"/>
        <v>0.53150057273768614</v>
      </c>
      <c r="H120" s="10">
        <f t="shared" si="91"/>
        <v>272812499.99999982</v>
      </c>
      <c r="I120" s="12">
        <f t="shared" si="96"/>
        <v>0.95852490800315282</v>
      </c>
      <c r="J120" s="12">
        <f t="shared" si="97"/>
        <v>3.1175620864303939</v>
      </c>
      <c r="K120" s="17" t="s">
        <v>17</v>
      </c>
      <c r="L120" s="17">
        <v>5</v>
      </c>
      <c r="M120" t="s">
        <v>61</v>
      </c>
      <c r="N120" t="s">
        <v>51</v>
      </c>
      <c r="O120" s="4"/>
    </row>
    <row r="121" spans="1:15" ht="15.75" customHeight="1" x14ac:dyDescent="0.25">
      <c r="A121" s="6"/>
      <c r="B121" s="17"/>
      <c r="C121" s="17"/>
      <c r="D121" s="17"/>
      <c r="E121" s="8"/>
      <c r="F121" s="8"/>
      <c r="G121" s="8"/>
      <c r="H121" s="10"/>
      <c r="I121" s="13"/>
      <c r="J121" s="13"/>
      <c r="K121" s="17"/>
      <c r="L121" s="17"/>
      <c r="M121" s="17"/>
      <c r="N121" s="17"/>
      <c r="O121" s="4"/>
    </row>
    <row r="122" spans="1:15" ht="15.75" customHeight="1" x14ac:dyDescent="0.25">
      <c r="H122" s="10"/>
      <c r="I122" s="13"/>
      <c r="J122" s="13"/>
      <c r="L122" s="17">
        <v>1</v>
      </c>
      <c r="O122" s="4"/>
    </row>
    <row r="123" spans="1:15" ht="15.75" customHeight="1" x14ac:dyDescent="0.25">
      <c r="A123" s="6" t="s">
        <v>40</v>
      </c>
      <c r="B123" s="7">
        <v>6</v>
      </c>
      <c r="C123" s="7"/>
      <c r="D123" s="7"/>
      <c r="E123" s="8">
        <f t="shared" ref="E123:E131" si="98">C123+D123</f>
        <v>0</v>
      </c>
      <c r="F123" s="8" t="e">
        <f t="shared" ref="F123:F131" si="99">C123/E123</f>
        <v>#DIV/0!</v>
      </c>
      <c r="G123" s="8" t="e">
        <f t="shared" ref="G123:G131" si="100">D123/E123</f>
        <v>#DIV/0!</v>
      </c>
      <c r="H123" s="10">
        <f t="shared" ref="H123:H131" si="101">(1/(0.1*(1/5)^(B123 - 1)*0.1))*E123</f>
        <v>0</v>
      </c>
      <c r="I123" s="12" t="e">
        <f t="shared" ref="I123:I125" si="102">LOG(H123/$H$12)/LOG(2)</f>
        <v>#NUM!</v>
      </c>
      <c r="J123" s="12" t="e">
        <f t="shared" ref="J123:J125" si="103">(F123/$F$12)^(1/I123)</f>
        <v>#DIV/0!</v>
      </c>
      <c r="K123" s="17" t="s">
        <v>11</v>
      </c>
      <c r="L123" s="17">
        <v>5</v>
      </c>
      <c r="M123" t="s">
        <v>62</v>
      </c>
      <c r="N123" t="s">
        <v>52</v>
      </c>
      <c r="O123" s="4"/>
    </row>
    <row r="124" spans="1:15" ht="15.75" customHeight="1" x14ac:dyDescent="0.25">
      <c r="A124" s="6" t="s">
        <v>41</v>
      </c>
      <c r="B124" s="7">
        <v>6</v>
      </c>
      <c r="C124" s="7"/>
      <c r="D124" s="7"/>
      <c r="E124" s="8">
        <f t="shared" si="98"/>
        <v>0</v>
      </c>
      <c r="F124" s="8" t="e">
        <f t="shared" si="99"/>
        <v>#DIV/0!</v>
      </c>
      <c r="G124" s="8" t="e">
        <f t="shared" si="100"/>
        <v>#DIV/0!</v>
      </c>
      <c r="H124" s="10">
        <f t="shared" si="101"/>
        <v>0</v>
      </c>
      <c r="I124" s="12" t="e">
        <f t="shared" si="102"/>
        <v>#NUM!</v>
      </c>
      <c r="J124" s="12" t="e">
        <f t="shared" si="103"/>
        <v>#DIV/0!</v>
      </c>
      <c r="K124" s="17" t="s">
        <v>11</v>
      </c>
      <c r="L124" s="17">
        <v>5</v>
      </c>
      <c r="M124" t="s">
        <v>62</v>
      </c>
      <c r="N124" t="s">
        <v>53</v>
      </c>
      <c r="O124" s="4"/>
    </row>
    <row r="125" spans="1:15" ht="15.75" customHeight="1" x14ac:dyDescent="0.25">
      <c r="A125" s="6" t="s">
        <v>42</v>
      </c>
      <c r="B125" s="7">
        <v>6</v>
      </c>
      <c r="C125" s="7"/>
      <c r="D125" s="7"/>
      <c r="E125" s="8">
        <f t="shared" si="98"/>
        <v>0</v>
      </c>
      <c r="F125" s="8" t="e">
        <f t="shared" si="99"/>
        <v>#DIV/0!</v>
      </c>
      <c r="G125" s="8" t="e">
        <f t="shared" si="100"/>
        <v>#DIV/0!</v>
      </c>
      <c r="H125" s="10">
        <f t="shared" si="101"/>
        <v>0</v>
      </c>
      <c r="I125" s="12" t="e">
        <f t="shared" si="102"/>
        <v>#NUM!</v>
      </c>
      <c r="J125" s="12" t="e">
        <f t="shared" si="103"/>
        <v>#DIV/0!</v>
      </c>
      <c r="K125" s="17" t="s">
        <v>11</v>
      </c>
      <c r="L125" s="17">
        <v>5</v>
      </c>
      <c r="M125" t="s">
        <v>62</v>
      </c>
      <c r="N125" t="s">
        <v>54</v>
      </c>
      <c r="O125" s="4"/>
    </row>
    <row r="126" spans="1:15" ht="15.75" customHeight="1" x14ac:dyDescent="0.25">
      <c r="A126" s="6" t="s">
        <v>43</v>
      </c>
      <c r="B126" s="7">
        <v>6</v>
      </c>
      <c r="C126" s="7"/>
      <c r="D126" s="7"/>
      <c r="E126" s="8">
        <f t="shared" si="98"/>
        <v>0</v>
      </c>
      <c r="F126" s="8" t="e">
        <f t="shared" si="99"/>
        <v>#DIV/0!</v>
      </c>
      <c r="G126" s="8" t="e">
        <f t="shared" si="100"/>
        <v>#DIV/0!</v>
      </c>
      <c r="H126" s="10">
        <f t="shared" si="101"/>
        <v>0</v>
      </c>
      <c r="I126" s="12" t="e">
        <f t="shared" ref="I126:I128" si="104">LOG(H126/$H$14)/LOG(2)</f>
        <v>#NUM!</v>
      </c>
      <c r="J126" s="12" t="e">
        <f t="shared" ref="J126:J128" si="105">(F126/$F$14)^(1/I126)</f>
        <v>#DIV/0!</v>
      </c>
      <c r="K126" s="17" t="s">
        <v>14</v>
      </c>
      <c r="L126" s="17">
        <v>5</v>
      </c>
      <c r="M126" t="s">
        <v>62</v>
      </c>
      <c r="N126" t="s">
        <v>55</v>
      </c>
      <c r="O126" s="4"/>
    </row>
    <row r="127" spans="1:15" ht="15.75" customHeight="1" x14ac:dyDescent="0.25">
      <c r="A127" s="6" t="s">
        <v>44</v>
      </c>
      <c r="B127" s="7">
        <v>6</v>
      </c>
      <c r="C127" s="7"/>
      <c r="D127" s="7"/>
      <c r="E127" s="8">
        <f t="shared" si="98"/>
        <v>0</v>
      </c>
      <c r="F127" s="8" t="e">
        <f t="shared" si="99"/>
        <v>#DIV/0!</v>
      </c>
      <c r="G127" s="8" t="e">
        <f t="shared" si="100"/>
        <v>#DIV/0!</v>
      </c>
      <c r="H127" s="10">
        <f t="shared" si="101"/>
        <v>0</v>
      </c>
      <c r="I127" s="12" t="e">
        <f t="shared" si="104"/>
        <v>#NUM!</v>
      </c>
      <c r="J127" s="12" t="e">
        <f t="shared" si="105"/>
        <v>#DIV/0!</v>
      </c>
      <c r="K127" s="17" t="s">
        <v>14</v>
      </c>
      <c r="L127" s="17">
        <v>5</v>
      </c>
      <c r="M127" t="s">
        <v>62</v>
      </c>
      <c r="N127" t="s">
        <v>56</v>
      </c>
      <c r="O127" s="4"/>
    </row>
    <row r="128" spans="1:15" ht="15.75" customHeight="1" x14ac:dyDescent="0.25">
      <c r="A128" s="6" t="s">
        <v>45</v>
      </c>
      <c r="B128" s="7">
        <v>6</v>
      </c>
      <c r="C128" s="7"/>
      <c r="D128" s="7"/>
      <c r="E128" s="8">
        <f t="shared" si="98"/>
        <v>0</v>
      </c>
      <c r="F128" s="8" t="e">
        <f t="shared" si="99"/>
        <v>#DIV/0!</v>
      </c>
      <c r="G128" s="8" t="e">
        <f t="shared" si="100"/>
        <v>#DIV/0!</v>
      </c>
      <c r="H128" s="10">
        <f t="shared" si="101"/>
        <v>0</v>
      </c>
      <c r="I128" s="12" t="e">
        <f t="shared" si="104"/>
        <v>#NUM!</v>
      </c>
      <c r="J128" s="12" t="e">
        <f t="shared" si="105"/>
        <v>#DIV/0!</v>
      </c>
      <c r="K128" s="17" t="s">
        <v>14</v>
      </c>
      <c r="L128" s="17">
        <v>5</v>
      </c>
      <c r="M128" t="s">
        <v>62</v>
      </c>
      <c r="N128" t="s">
        <v>57</v>
      </c>
      <c r="O128" s="4"/>
    </row>
    <row r="129" spans="1:15" ht="15.75" customHeight="1" x14ac:dyDescent="0.25">
      <c r="A129" s="6" t="s">
        <v>46</v>
      </c>
      <c r="B129" s="7">
        <v>6</v>
      </c>
      <c r="C129" s="7">
        <v>224</v>
      </c>
      <c r="D129" s="7">
        <v>462</v>
      </c>
      <c r="E129" s="8">
        <f t="shared" si="98"/>
        <v>686</v>
      </c>
      <c r="F129" s="8">
        <f t="shared" si="99"/>
        <v>0.32653061224489793</v>
      </c>
      <c r="G129" s="8">
        <f t="shared" si="100"/>
        <v>0.67346938775510201</v>
      </c>
      <c r="H129" s="10">
        <f t="shared" si="101"/>
        <v>214374999.99999988</v>
      </c>
      <c r="I129" s="12">
        <f t="shared" ref="I129:I131" si="106">LOG(H129/$H$16)/LOG(2)</f>
        <v>0.17852456997016614</v>
      </c>
      <c r="J129" s="12">
        <f t="shared" ref="J129:J131" si="107">(F129/$F$16)^(1/I129)</f>
        <v>105.543310060878</v>
      </c>
      <c r="K129" s="17" t="s">
        <v>17</v>
      </c>
      <c r="L129" s="17">
        <v>5</v>
      </c>
      <c r="M129" t="s">
        <v>62</v>
      </c>
      <c r="N129" t="s">
        <v>58</v>
      </c>
      <c r="O129" s="4"/>
    </row>
    <row r="130" spans="1:15" ht="15.75" customHeight="1" x14ac:dyDescent="0.25">
      <c r="A130" s="6" t="s">
        <v>47</v>
      </c>
      <c r="B130" s="7">
        <v>6</v>
      </c>
      <c r="C130" s="17">
        <v>314</v>
      </c>
      <c r="D130" s="17">
        <v>565</v>
      </c>
      <c r="E130" s="8">
        <f t="shared" si="98"/>
        <v>879</v>
      </c>
      <c r="F130" s="8">
        <f t="shared" si="99"/>
        <v>0.35722411831626849</v>
      </c>
      <c r="G130" s="8">
        <f t="shared" si="100"/>
        <v>0.64277588168373156</v>
      </c>
      <c r="H130" s="10">
        <f t="shared" si="101"/>
        <v>274687499.99999982</v>
      </c>
      <c r="I130" s="12">
        <f t="shared" si="106"/>
        <v>0.53617915894075785</v>
      </c>
      <c r="J130" s="12">
        <f t="shared" si="107"/>
        <v>5.5780658316472636</v>
      </c>
      <c r="K130" s="17" t="s">
        <v>17</v>
      </c>
      <c r="L130" s="17">
        <v>5</v>
      </c>
      <c r="M130" t="s">
        <v>62</v>
      </c>
      <c r="N130" t="s">
        <v>59</v>
      </c>
      <c r="O130" s="4"/>
    </row>
    <row r="131" spans="1:15" ht="15.75" customHeight="1" x14ac:dyDescent="0.25">
      <c r="A131" s="6" t="s">
        <v>48</v>
      </c>
      <c r="B131" s="7">
        <v>6</v>
      </c>
      <c r="C131" s="17">
        <v>321</v>
      </c>
      <c r="D131" s="17">
        <v>521</v>
      </c>
      <c r="E131" s="8">
        <f t="shared" si="98"/>
        <v>842</v>
      </c>
      <c r="F131" s="8">
        <f t="shared" si="99"/>
        <v>0.38123515439429928</v>
      </c>
      <c r="G131" s="8">
        <f t="shared" si="100"/>
        <v>0.61876484560570066</v>
      </c>
      <c r="H131" s="10">
        <f t="shared" si="101"/>
        <v>263124999.99999985</v>
      </c>
      <c r="I131" s="12">
        <f t="shared" si="106"/>
        <v>0.47413622686374984</v>
      </c>
      <c r="J131" s="12">
        <f t="shared" si="107"/>
        <v>8.0121873923686913</v>
      </c>
      <c r="K131" s="17" t="s">
        <v>17</v>
      </c>
      <c r="L131" s="17">
        <v>5</v>
      </c>
      <c r="M131" t="s">
        <v>62</v>
      </c>
      <c r="N131" t="s">
        <v>60</v>
      </c>
      <c r="O131" s="4"/>
    </row>
    <row r="132" spans="1:15" ht="15.75" customHeight="1" x14ac:dyDescent="0.25">
      <c r="A132" s="6"/>
      <c r="B132" s="7"/>
      <c r="C132" s="7"/>
      <c r="D132" s="7"/>
      <c r="E132" s="8"/>
      <c r="F132" s="8"/>
      <c r="G132" s="8"/>
      <c r="H132" s="10"/>
      <c r="I132" s="12"/>
      <c r="J132" s="12"/>
      <c r="K132" s="4"/>
      <c r="L132" s="4"/>
      <c r="M132" s="4"/>
      <c r="N132" s="4"/>
      <c r="O132" s="4"/>
    </row>
    <row r="133" spans="1:15" ht="15.75" customHeight="1" x14ac:dyDescent="0.25">
      <c r="A133" s="6"/>
      <c r="B133" s="7"/>
      <c r="C133" s="7"/>
      <c r="D133" s="7"/>
      <c r="E133" s="8"/>
      <c r="F133" s="8"/>
      <c r="G133" s="8"/>
      <c r="H133" s="10"/>
      <c r="I133" s="12"/>
      <c r="J133" s="12"/>
      <c r="K133" s="4"/>
      <c r="L133" s="4"/>
      <c r="M133" s="4"/>
      <c r="N133" s="4"/>
      <c r="O133" s="4"/>
    </row>
    <row r="134" spans="1:15" ht="15.75" customHeight="1" x14ac:dyDescent="0.25">
      <c r="A134" s="14"/>
      <c r="B134" s="4"/>
      <c r="C134" s="4"/>
      <c r="D134" s="4"/>
      <c r="E134" s="8"/>
      <c r="F134" s="8"/>
      <c r="G134" s="8"/>
      <c r="H134" s="10"/>
      <c r="I134" s="12"/>
      <c r="J134" s="12"/>
      <c r="K134" s="4"/>
      <c r="L134" s="4"/>
      <c r="M134" s="4"/>
      <c r="N134" s="4"/>
      <c r="O134" s="4"/>
    </row>
    <row r="135" spans="1:15" ht="15.75" customHeight="1" x14ac:dyDescent="0.25">
      <c r="A135" s="15"/>
      <c r="B135" s="15"/>
      <c r="C135" s="15"/>
      <c r="D135" s="15"/>
      <c r="H135" s="10"/>
      <c r="I135" s="15"/>
      <c r="J135" s="15"/>
    </row>
    <row r="136" spans="1:15" ht="15.75" customHeight="1" x14ac:dyDescent="0.25">
      <c r="A136" s="5"/>
      <c r="B136" s="3"/>
      <c r="C136" s="3"/>
      <c r="D136" s="3"/>
      <c r="E136" s="3"/>
      <c r="F136" s="3"/>
      <c r="G136" s="3"/>
      <c r="H136" s="10"/>
    </row>
    <row r="137" spans="1:15" ht="15.75" customHeight="1" x14ac:dyDescent="0.25">
      <c r="A137" s="6"/>
      <c r="B137" s="7"/>
      <c r="C137" s="7"/>
      <c r="D137" s="7"/>
      <c r="E137" s="8"/>
      <c r="F137" s="8"/>
      <c r="G137" s="8"/>
      <c r="H137" s="10"/>
      <c r="I137" s="11"/>
      <c r="J137" s="11"/>
      <c r="K137" s="4"/>
      <c r="L137" s="4"/>
      <c r="M137" s="4"/>
      <c r="N137" s="4"/>
      <c r="O137" s="4"/>
    </row>
    <row r="138" spans="1:15" ht="15.75" customHeight="1" x14ac:dyDescent="0.25">
      <c r="A138" s="6"/>
      <c r="B138" s="7"/>
      <c r="C138" s="7"/>
      <c r="D138" s="7"/>
      <c r="E138" s="8"/>
      <c r="F138" s="8"/>
      <c r="G138" s="8"/>
      <c r="H138" s="10"/>
      <c r="I138" s="12"/>
      <c r="J138" s="12"/>
      <c r="K138" s="4"/>
      <c r="L138" s="4"/>
      <c r="M138" s="4"/>
      <c r="N138" s="4"/>
      <c r="O138" s="4"/>
    </row>
    <row r="139" spans="1:15" ht="15.75" customHeight="1" x14ac:dyDescent="0.25">
      <c r="A139" s="6"/>
      <c r="B139" s="4"/>
      <c r="C139" s="4"/>
      <c r="D139" s="4"/>
      <c r="E139" s="8"/>
      <c r="F139" s="8"/>
      <c r="G139" s="8"/>
      <c r="H139" s="10"/>
      <c r="I139" s="12"/>
      <c r="J139" s="12"/>
      <c r="K139" s="4"/>
      <c r="L139" s="4"/>
      <c r="M139" s="4"/>
      <c r="N139" s="4"/>
      <c r="O139" s="4"/>
    </row>
    <row r="140" spans="1:15" ht="15.75" customHeight="1" x14ac:dyDescent="0.25">
      <c r="A140" s="6"/>
      <c r="B140" s="7"/>
      <c r="C140" s="7"/>
      <c r="D140" s="7"/>
      <c r="E140" s="8"/>
      <c r="F140" s="8"/>
      <c r="G140" s="8"/>
      <c r="H140" s="10"/>
      <c r="I140" s="12"/>
      <c r="J140" s="12"/>
      <c r="K140" s="4"/>
      <c r="L140" s="4"/>
      <c r="M140" s="4"/>
      <c r="N140" s="4"/>
      <c r="O140" s="4"/>
    </row>
    <row r="141" spans="1:15" ht="15.75" customHeight="1" x14ac:dyDescent="0.25">
      <c r="A141" s="6"/>
      <c r="B141" s="7"/>
      <c r="C141" s="7"/>
      <c r="D141" s="7"/>
      <c r="E141" s="8"/>
      <c r="F141" s="8"/>
      <c r="G141" s="8"/>
      <c r="H141" s="10"/>
      <c r="I141" s="12"/>
      <c r="J141" s="12"/>
      <c r="K141" s="4"/>
      <c r="L141" s="4"/>
      <c r="M141" s="4"/>
      <c r="N141" s="4"/>
      <c r="O141" s="4"/>
    </row>
    <row r="142" spans="1:15" ht="15.75" customHeight="1" x14ac:dyDescent="0.25">
      <c r="A142" s="6"/>
      <c r="B142" s="4"/>
      <c r="C142" s="4"/>
      <c r="D142" s="4"/>
      <c r="E142" s="8"/>
      <c r="F142" s="8"/>
      <c r="G142" s="8"/>
      <c r="H142" s="10"/>
      <c r="I142" s="12"/>
      <c r="J142" s="12"/>
      <c r="K142" s="4"/>
      <c r="L142" s="4"/>
      <c r="M142" s="4"/>
      <c r="N142" s="4"/>
      <c r="O142" s="4"/>
    </row>
    <row r="143" spans="1:15" ht="15.75" customHeight="1" x14ac:dyDescent="0.25">
      <c r="A143" s="6"/>
      <c r="B143" s="7"/>
      <c r="C143" s="7"/>
      <c r="D143" s="7"/>
      <c r="E143" s="8"/>
      <c r="F143" s="8"/>
      <c r="G143" s="8"/>
      <c r="H143" s="10"/>
      <c r="I143" s="12"/>
      <c r="J143" s="12"/>
      <c r="K143" s="4"/>
      <c r="L143" s="4"/>
      <c r="M143" s="4"/>
      <c r="N143" s="4"/>
      <c r="O143" s="4"/>
    </row>
    <row r="144" spans="1:15" ht="15.75" customHeight="1" x14ac:dyDescent="0.25">
      <c r="A144" s="6"/>
      <c r="B144" s="7"/>
      <c r="C144" s="7"/>
      <c r="D144" s="7"/>
      <c r="E144" s="8"/>
      <c r="F144" s="8"/>
      <c r="G144" s="8"/>
      <c r="H144" s="10"/>
      <c r="I144" s="12"/>
      <c r="J144" s="12"/>
      <c r="K144" s="4"/>
      <c r="L144" s="4"/>
      <c r="M144" s="4"/>
      <c r="N144" s="4"/>
      <c r="O144" s="4"/>
    </row>
    <row r="145" spans="1:15" ht="15.75" customHeight="1" x14ac:dyDescent="0.25">
      <c r="A145" s="6"/>
      <c r="B145" s="4"/>
      <c r="C145" s="4"/>
      <c r="D145" s="4"/>
      <c r="E145" s="8"/>
      <c r="F145" s="8"/>
      <c r="G145" s="8"/>
      <c r="H145" s="10"/>
      <c r="I145" s="12"/>
      <c r="J145" s="12"/>
      <c r="K145" s="4"/>
      <c r="L145" s="4"/>
      <c r="M145" s="4"/>
      <c r="N145" s="4"/>
      <c r="O145" s="4"/>
    </row>
    <row r="146" spans="1:15" ht="15.75" customHeight="1" x14ac:dyDescent="0.25">
      <c r="A146" s="6"/>
      <c r="B146" s="7"/>
      <c r="C146" s="7"/>
      <c r="D146" s="7"/>
      <c r="E146" s="8"/>
      <c r="F146" s="8"/>
      <c r="G146" s="8"/>
      <c r="H146" s="10"/>
      <c r="I146" s="13"/>
      <c r="J146" s="13"/>
      <c r="K146" s="4"/>
      <c r="L146" s="4"/>
      <c r="M146" s="4"/>
      <c r="N146" s="4"/>
      <c r="O146" s="4"/>
    </row>
    <row r="147" spans="1:15" ht="15.75" customHeight="1" x14ac:dyDescent="0.25">
      <c r="A147" s="6"/>
      <c r="B147" s="7"/>
      <c r="C147" s="7"/>
      <c r="D147" s="7"/>
      <c r="E147" s="8"/>
      <c r="F147" s="8"/>
      <c r="G147" s="8"/>
      <c r="H147" s="10"/>
      <c r="I147" s="13"/>
      <c r="J147" s="13"/>
      <c r="K147" s="4"/>
      <c r="L147" s="4"/>
      <c r="M147" s="4"/>
      <c r="N147" s="4"/>
      <c r="O147" s="4"/>
    </row>
    <row r="148" spans="1:15" ht="15.75" customHeight="1" x14ac:dyDescent="0.25">
      <c r="A148" s="6"/>
      <c r="B148" s="4"/>
      <c r="C148" s="4"/>
      <c r="D148" s="4"/>
      <c r="E148" s="8"/>
      <c r="F148" s="8"/>
      <c r="G148" s="8"/>
      <c r="H148" s="10"/>
      <c r="I148" s="13"/>
      <c r="J148" s="13"/>
      <c r="K148" s="4"/>
      <c r="L148" s="4"/>
      <c r="M148" s="4"/>
      <c r="N148" s="4"/>
      <c r="O148" s="4"/>
    </row>
    <row r="149" spans="1:15" ht="15.75" customHeight="1" x14ac:dyDescent="0.25">
      <c r="A149" s="6"/>
      <c r="B149" s="7"/>
      <c r="C149" s="7"/>
      <c r="D149" s="7"/>
      <c r="E149" s="8"/>
      <c r="F149" s="8"/>
      <c r="G149" s="8"/>
      <c r="H149" s="10"/>
      <c r="I149" s="12"/>
      <c r="J149" s="12"/>
      <c r="K149" s="4"/>
      <c r="L149" s="4"/>
      <c r="M149" s="4"/>
      <c r="N149" s="4"/>
      <c r="O149" s="4"/>
    </row>
    <row r="150" spans="1:15" ht="15.75" customHeight="1" x14ac:dyDescent="0.25">
      <c r="A150" s="6"/>
      <c r="B150" s="7"/>
      <c r="C150" s="7"/>
      <c r="D150" s="7"/>
      <c r="E150" s="8"/>
      <c r="F150" s="8"/>
      <c r="G150" s="8"/>
      <c r="H150" s="10"/>
      <c r="I150" s="12"/>
      <c r="J150" s="12"/>
      <c r="K150" s="4"/>
      <c r="L150" s="4"/>
      <c r="M150" s="4"/>
      <c r="N150" s="4"/>
      <c r="O150" s="4"/>
    </row>
    <row r="151" spans="1:15" ht="15.75" customHeight="1" x14ac:dyDescent="0.25">
      <c r="A151" s="6"/>
      <c r="B151" s="4"/>
      <c r="C151" s="4"/>
      <c r="D151" s="4"/>
      <c r="E151" s="8"/>
      <c r="F151" s="8"/>
      <c r="G151" s="8"/>
      <c r="H151" s="10"/>
      <c r="I151" s="12"/>
      <c r="J151" s="12"/>
      <c r="K151" s="4"/>
      <c r="L151" s="4"/>
      <c r="M151" s="4"/>
      <c r="N151" s="4"/>
      <c r="O151" s="4"/>
    </row>
    <row r="152" spans="1:15" ht="15.75" customHeight="1" x14ac:dyDescent="0.25">
      <c r="A152" s="6"/>
      <c r="B152" s="7"/>
      <c r="C152" s="7"/>
      <c r="D152" s="7"/>
      <c r="E152" s="8"/>
      <c r="F152" s="8"/>
      <c r="G152" s="8"/>
      <c r="H152" s="10"/>
      <c r="I152" s="12"/>
      <c r="J152" s="12"/>
      <c r="K152" s="4"/>
      <c r="L152" s="4"/>
      <c r="M152" s="4"/>
      <c r="N152" s="4"/>
      <c r="O152" s="4"/>
    </row>
    <row r="153" spans="1:15" ht="15.75" customHeight="1" x14ac:dyDescent="0.25">
      <c r="A153" s="6"/>
      <c r="B153" s="7"/>
      <c r="C153" s="7"/>
      <c r="D153" s="7"/>
      <c r="E153" s="8"/>
      <c r="F153" s="8"/>
      <c r="G153" s="8"/>
      <c r="H153" s="10"/>
      <c r="I153" s="12"/>
      <c r="J153" s="12"/>
      <c r="K153" s="4"/>
      <c r="L153" s="4"/>
      <c r="M153" s="4"/>
      <c r="N153" s="4"/>
      <c r="O153" s="4"/>
    </row>
    <row r="154" spans="1:15" ht="15.75" customHeight="1" x14ac:dyDescent="0.25">
      <c r="A154" s="14"/>
      <c r="B154" s="4"/>
      <c r="C154" s="4"/>
      <c r="D154" s="4"/>
      <c r="E154" s="8"/>
      <c r="F154" s="8"/>
      <c r="G154" s="8"/>
      <c r="H154" s="10"/>
      <c r="I154" s="12"/>
      <c r="J154" s="12"/>
      <c r="K154" s="4"/>
      <c r="L154" s="4"/>
      <c r="M154" s="4"/>
      <c r="N154" s="4"/>
      <c r="O154" s="4"/>
    </row>
    <row r="155" spans="1:15" ht="15.75" customHeight="1" x14ac:dyDescent="0.25">
      <c r="A155" s="15"/>
      <c r="B155" s="15"/>
      <c r="C155" s="15"/>
      <c r="D155" s="15"/>
      <c r="H155" s="10"/>
      <c r="I155" s="13"/>
      <c r="J155" s="13"/>
      <c r="L155" s="4"/>
    </row>
    <row r="156" spans="1:15" ht="15.75" customHeight="1" x14ac:dyDescent="0.25">
      <c r="A156" s="9"/>
      <c r="B156" s="7"/>
      <c r="C156" s="7"/>
      <c r="D156" s="7"/>
      <c r="E156" s="8"/>
      <c r="F156" s="8"/>
      <c r="G156" s="8"/>
      <c r="H156" s="10"/>
      <c r="I156" s="12"/>
      <c r="J156" s="12"/>
      <c r="K156" s="4"/>
      <c r="L156" s="4"/>
      <c r="M156" s="4"/>
      <c r="N156" s="4"/>
      <c r="O156" s="4"/>
    </row>
    <row r="157" spans="1:15" ht="15.75" customHeight="1" x14ac:dyDescent="0.25">
      <c r="A157" s="6"/>
      <c r="B157" s="7"/>
      <c r="C157" s="7"/>
      <c r="D157" s="7"/>
      <c r="E157" s="8"/>
      <c r="F157" s="8"/>
      <c r="G157" s="8"/>
      <c r="H157" s="10"/>
      <c r="I157" s="12"/>
      <c r="J157" s="12"/>
      <c r="K157" s="4"/>
      <c r="L157" s="4"/>
      <c r="M157" s="4"/>
      <c r="N157" s="4"/>
      <c r="O157" s="4"/>
    </row>
    <row r="158" spans="1:15" ht="15.75" customHeight="1" x14ac:dyDescent="0.25">
      <c r="A158" s="6"/>
      <c r="B158" s="4"/>
      <c r="C158" s="4"/>
      <c r="D158" s="4"/>
      <c r="E158" s="8"/>
      <c r="F158" s="8"/>
      <c r="G158" s="8"/>
      <c r="H158" s="10"/>
      <c r="I158" s="12"/>
      <c r="J158" s="12"/>
      <c r="K158" s="4"/>
      <c r="L158" s="4"/>
      <c r="M158" s="4"/>
      <c r="N158" s="4"/>
      <c r="O158" s="4"/>
    </row>
    <row r="159" spans="1:15" ht="15.75" customHeight="1" x14ac:dyDescent="0.25">
      <c r="A159" s="6"/>
      <c r="B159" s="7"/>
      <c r="C159" s="7"/>
      <c r="D159" s="7"/>
      <c r="E159" s="8"/>
      <c r="F159" s="8"/>
      <c r="G159" s="8"/>
      <c r="H159" s="10"/>
      <c r="I159" s="12"/>
      <c r="J159" s="12"/>
      <c r="K159" s="4"/>
      <c r="L159" s="4"/>
      <c r="M159" s="4"/>
      <c r="N159" s="4"/>
      <c r="O159" s="4"/>
    </row>
    <row r="160" spans="1:15" ht="15.75" customHeight="1" x14ac:dyDescent="0.25">
      <c r="A160" s="6"/>
      <c r="B160" s="7"/>
      <c r="C160" s="7"/>
      <c r="D160" s="7"/>
      <c r="E160" s="8"/>
      <c r="F160" s="8"/>
      <c r="G160" s="8"/>
      <c r="H160" s="10"/>
      <c r="I160" s="12"/>
      <c r="J160" s="12"/>
      <c r="K160" s="4"/>
      <c r="L160" s="4"/>
      <c r="M160" s="4"/>
      <c r="N160" s="4"/>
      <c r="O160" s="4"/>
    </row>
    <row r="161" spans="1:15" ht="15.75" customHeight="1" x14ac:dyDescent="0.25">
      <c r="A161" s="6"/>
      <c r="B161" s="4"/>
      <c r="C161" s="4"/>
      <c r="D161" s="4"/>
      <c r="E161" s="8"/>
      <c r="F161" s="8"/>
      <c r="G161" s="8"/>
      <c r="H161" s="10"/>
      <c r="I161" s="12"/>
      <c r="J161" s="12"/>
      <c r="K161" s="4"/>
      <c r="L161" s="4"/>
      <c r="M161" s="4"/>
      <c r="N161" s="4"/>
      <c r="O161" s="4"/>
    </row>
    <row r="162" spans="1:15" ht="15.75" customHeight="1" x14ac:dyDescent="0.25">
      <c r="A162" s="6"/>
      <c r="B162" s="7"/>
      <c r="C162" s="7"/>
      <c r="D162" s="7"/>
      <c r="E162" s="8"/>
      <c r="F162" s="8"/>
      <c r="G162" s="8"/>
      <c r="H162" s="10"/>
      <c r="I162" s="12"/>
      <c r="J162" s="12"/>
      <c r="K162" s="4"/>
      <c r="L162" s="4"/>
      <c r="M162" s="4"/>
      <c r="N162" s="4"/>
      <c r="O162" s="4"/>
    </row>
    <row r="163" spans="1:15" ht="15.75" customHeight="1" x14ac:dyDescent="0.25">
      <c r="A163" s="6"/>
      <c r="B163" s="7"/>
      <c r="C163" s="7"/>
      <c r="D163" s="7"/>
      <c r="E163" s="8"/>
      <c r="F163" s="8"/>
      <c r="G163" s="8"/>
      <c r="H163" s="10"/>
      <c r="I163" s="12"/>
      <c r="J163" s="12"/>
      <c r="K163" s="4"/>
      <c r="L163" s="4"/>
      <c r="M163" s="4"/>
      <c r="N163" s="4"/>
      <c r="O163" s="4"/>
    </row>
    <row r="164" spans="1:15" ht="15.75" customHeight="1" x14ac:dyDescent="0.25">
      <c r="A164" s="6"/>
      <c r="B164" s="4"/>
      <c r="C164" s="4"/>
      <c r="D164" s="4"/>
      <c r="E164" s="8"/>
      <c r="F164" s="8"/>
      <c r="G164" s="8"/>
      <c r="H164" s="10"/>
      <c r="I164" s="12"/>
      <c r="J164" s="12"/>
      <c r="K164" s="4"/>
      <c r="L164" s="4"/>
      <c r="M164" s="4"/>
      <c r="N164" s="4"/>
      <c r="O164" s="4"/>
    </row>
    <row r="165" spans="1:15" ht="15.75" customHeight="1" x14ac:dyDescent="0.25">
      <c r="A165" s="6"/>
      <c r="B165" s="7"/>
      <c r="C165" s="7"/>
      <c r="D165" s="7"/>
      <c r="E165" s="8"/>
      <c r="F165" s="8"/>
      <c r="G165" s="8"/>
      <c r="H165" s="10"/>
      <c r="I165" s="13"/>
      <c r="J165" s="13"/>
      <c r="K165" s="4"/>
      <c r="L165" s="4"/>
      <c r="M165" s="4"/>
      <c r="N165" s="4"/>
      <c r="O165" s="4"/>
    </row>
    <row r="166" spans="1:15" ht="15.75" customHeight="1" x14ac:dyDescent="0.25">
      <c r="A166" s="6"/>
      <c r="B166" s="7"/>
      <c r="C166" s="7"/>
      <c r="D166" s="7"/>
      <c r="E166" s="8"/>
      <c r="F166" s="8"/>
      <c r="G166" s="8"/>
      <c r="H166" s="10"/>
      <c r="I166" s="13"/>
      <c r="J166" s="13"/>
      <c r="K166" s="4"/>
      <c r="L166" s="4"/>
      <c r="M166" s="4"/>
      <c r="N166" s="4"/>
      <c r="O166" s="4"/>
    </row>
    <row r="167" spans="1:15" ht="15.75" customHeight="1" x14ac:dyDescent="0.25">
      <c r="A167" s="6"/>
      <c r="B167" s="4"/>
      <c r="C167" s="4"/>
      <c r="D167" s="4"/>
      <c r="E167" s="8"/>
      <c r="F167" s="8"/>
      <c r="G167" s="8"/>
      <c r="H167" s="10"/>
      <c r="I167" s="13"/>
      <c r="J167" s="13"/>
      <c r="K167" s="4"/>
      <c r="L167" s="4"/>
      <c r="M167" s="4"/>
      <c r="N167" s="4"/>
      <c r="O167" s="4"/>
    </row>
    <row r="168" spans="1:15" ht="15.75" customHeight="1" x14ac:dyDescent="0.25">
      <c r="A168" s="6"/>
      <c r="B168" s="7"/>
      <c r="C168" s="7"/>
      <c r="D168" s="7"/>
      <c r="E168" s="8"/>
      <c r="F168" s="8"/>
      <c r="G168" s="8"/>
      <c r="H168" s="10"/>
      <c r="I168" s="12"/>
      <c r="J168" s="12"/>
      <c r="K168" s="4"/>
      <c r="L168" s="4"/>
      <c r="M168" s="4"/>
      <c r="N168" s="4"/>
      <c r="O168" s="4"/>
    </row>
    <row r="169" spans="1:15" ht="15.75" customHeight="1" x14ac:dyDescent="0.25">
      <c r="A169" s="6"/>
      <c r="B169" s="7"/>
      <c r="C169" s="7"/>
      <c r="D169" s="7"/>
      <c r="E169" s="8"/>
      <c r="F169" s="8"/>
      <c r="G169" s="8"/>
      <c r="H169" s="10"/>
      <c r="I169" s="12"/>
      <c r="J169" s="12"/>
      <c r="K169" s="4"/>
      <c r="L169" s="4"/>
      <c r="M169" s="4"/>
      <c r="N169" s="4"/>
      <c r="O169" s="4"/>
    </row>
    <row r="170" spans="1:15" ht="15.75" customHeight="1" x14ac:dyDescent="0.25">
      <c r="A170" s="6"/>
      <c r="B170" s="4"/>
      <c r="C170" s="4"/>
      <c r="D170" s="7"/>
      <c r="E170" s="8"/>
      <c r="F170" s="8"/>
      <c r="G170" s="8"/>
      <c r="H170" s="10"/>
      <c r="I170" s="12"/>
      <c r="J170" s="12"/>
      <c r="K170" s="4"/>
      <c r="L170" s="4"/>
      <c r="M170" s="4"/>
      <c r="N170" s="4"/>
      <c r="O170" s="4"/>
    </row>
    <row r="171" spans="1:15" ht="15.75" customHeight="1" x14ac:dyDescent="0.25">
      <c r="A171" s="6"/>
      <c r="B171" s="7"/>
      <c r="C171" s="7"/>
      <c r="D171" s="7"/>
      <c r="E171" s="8"/>
      <c r="F171" s="8"/>
      <c r="G171" s="8"/>
      <c r="H171" s="10"/>
      <c r="I171" s="12"/>
      <c r="J171" s="12"/>
      <c r="K171" s="4"/>
      <c r="L171" s="4"/>
      <c r="M171" s="4"/>
      <c r="N171" s="4"/>
      <c r="O171" s="4"/>
    </row>
    <row r="172" spans="1:15" ht="15.75" customHeight="1" x14ac:dyDescent="0.25">
      <c r="A172" s="6"/>
      <c r="B172" s="7"/>
      <c r="C172" s="7"/>
      <c r="D172" s="7"/>
      <c r="E172" s="8"/>
      <c r="F172" s="8"/>
      <c r="G172" s="8"/>
      <c r="H172" s="10"/>
      <c r="I172" s="12"/>
      <c r="J172" s="12"/>
      <c r="K172" s="4"/>
      <c r="L172" s="4"/>
      <c r="M172" s="4"/>
      <c r="N172" s="4"/>
      <c r="O172" s="4"/>
    </row>
    <row r="173" spans="1:15" ht="15.75" customHeight="1" x14ac:dyDescent="0.25">
      <c r="A173" s="6"/>
      <c r="B173" s="4"/>
      <c r="C173" s="4"/>
      <c r="D173" s="4"/>
      <c r="E173" s="8"/>
      <c r="F173" s="8"/>
      <c r="G173" s="8"/>
      <c r="H173" s="10"/>
      <c r="I173" s="12"/>
      <c r="J173" s="12"/>
      <c r="K173" s="4"/>
      <c r="L173" s="4"/>
      <c r="M173" s="4"/>
      <c r="N173" s="4"/>
      <c r="O173" s="4"/>
    </row>
    <row r="174" spans="1:15" ht="15.75" customHeight="1" x14ac:dyDescent="0.25"/>
    <row r="175" spans="1:15" ht="15.75" customHeight="1" x14ac:dyDescent="0.25">
      <c r="A175" s="16"/>
      <c r="B175" s="3"/>
      <c r="C175" s="3"/>
      <c r="D175" s="3"/>
      <c r="E175" s="3"/>
      <c r="F175" s="3"/>
      <c r="G175" s="3"/>
      <c r="H175" s="10"/>
    </row>
    <row r="176" spans="1:15" ht="15.75" customHeight="1" x14ac:dyDescent="0.25">
      <c r="A176" s="6"/>
      <c r="B176" s="7"/>
      <c r="C176" s="7"/>
      <c r="D176" s="7"/>
      <c r="E176" s="8"/>
      <c r="F176" s="8"/>
      <c r="G176" s="8"/>
      <c r="H176" s="10"/>
      <c r="I176" s="11"/>
      <c r="J176" s="11"/>
      <c r="K176" s="4"/>
      <c r="L176" s="4"/>
      <c r="M176" s="4"/>
      <c r="N176" s="4"/>
      <c r="O176" s="4"/>
    </row>
    <row r="177" spans="1:15" ht="15.75" customHeight="1" x14ac:dyDescent="0.25">
      <c r="A177" s="6"/>
      <c r="B177" s="7"/>
      <c r="C177" s="7"/>
      <c r="D177" s="7"/>
      <c r="E177" s="8"/>
      <c r="F177" s="8"/>
      <c r="G177" s="8"/>
      <c r="H177" s="10"/>
      <c r="I177" s="12"/>
      <c r="J177" s="12"/>
      <c r="K177" s="4"/>
      <c r="L177" s="4"/>
      <c r="M177" s="4"/>
      <c r="N177" s="4"/>
      <c r="O177" s="4"/>
    </row>
    <row r="178" spans="1:15" ht="15.75" customHeight="1" x14ac:dyDescent="0.25">
      <c r="A178" s="6"/>
      <c r="B178" s="4"/>
      <c r="C178" s="4"/>
      <c r="D178" s="4"/>
      <c r="E178" s="8"/>
      <c r="F178" s="8"/>
      <c r="G178" s="8"/>
      <c r="H178" s="10"/>
      <c r="I178" s="12"/>
      <c r="J178" s="12"/>
      <c r="K178" s="4"/>
      <c r="L178" s="4"/>
      <c r="M178" s="4"/>
      <c r="N178" s="4"/>
      <c r="O178" s="4"/>
    </row>
    <row r="179" spans="1:15" ht="15.75" customHeight="1" x14ac:dyDescent="0.25">
      <c r="A179" s="6"/>
      <c r="B179" s="7"/>
      <c r="C179" s="7"/>
      <c r="D179" s="7"/>
      <c r="E179" s="8"/>
      <c r="F179" s="8"/>
      <c r="G179" s="8"/>
      <c r="H179" s="10"/>
      <c r="I179" s="12"/>
      <c r="J179" s="12"/>
      <c r="K179" s="4"/>
      <c r="L179" s="4"/>
      <c r="M179" s="4"/>
      <c r="N179" s="4"/>
      <c r="O179" s="4"/>
    </row>
    <row r="180" spans="1:15" ht="15.75" customHeight="1" x14ac:dyDescent="0.25">
      <c r="A180" s="6"/>
      <c r="B180" s="7"/>
      <c r="C180" s="7"/>
      <c r="D180" s="7"/>
      <c r="E180" s="8"/>
      <c r="F180" s="8"/>
      <c r="G180" s="8"/>
      <c r="H180" s="10"/>
      <c r="I180" s="12"/>
      <c r="J180" s="12"/>
      <c r="K180" s="4"/>
      <c r="L180" s="4"/>
      <c r="M180" s="4"/>
      <c r="N180" s="4"/>
      <c r="O180" s="4"/>
    </row>
    <row r="181" spans="1:15" ht="15.75" customHeight="1" x14ac:dyDescent="0.25">
      <c r="A181" s="6"/>
      <c r="B181" s="4"/>
      <c r="C181" s="4"/>
      <c r="D181" s="4"/>
      <c r="E181" s="8"/>
      <c r="F181" s="8"/>
      <c r="G181" s="8"/>
      <c r="H181" s="10"/>
      <c r="I181" s="12"/>
      <c r="J181" s="12"/>
      <c r="K181" s="4"/>
      <c r="L181" s="4"/>
      <c r="M181" s="4"/>
      <c r="N181" s="4"/>
      <c r="O181" s="4"/>
    </row>
    <row r="182" spans="1:15" ht="15.75" customHeight="1" x14ac:dyDescent="0.25">
      <c r="A182" s="6"/>
      <c r="B182" s="7"/>
      <c r="C182" s="7"/>
      <c r="D182" s="7"/>
      <c r="E182" s="8"/>
      <c r="F182" s="8"/>
      <c r="G182" s="8"/>
      <c r="H182" s="10"/>
      <c r="I182" s="12"/>
      <c r="J182" s="12"/>
      <c r="K182" s="4"/>
      <c r="L182" s="4"/>
      <c r="M182" s="4"/>
      <c r="N182" s="4"/>
      <c r="O182" s="4"/>
    </row>
    <row r="183" spans="1:15" ht="15.75" customHeight="1" x14ac:dyDescent="0.25">
      <c r="A183" s="6"/>
      <c r="B183" s="7"/>
      <c r="C183" s="7"/>
      <c r="D183" s="7"/>
      <c r="E183" s="8"/>
      <c r="F183" s="8"/>
      <c r="G183" s="8"/>
      <c r="H183" s="10"/>
      <c r="I183" s="12"/>
      <c r="J183" s="12"/>
      <c r="K183" s="4"/>
      <c r="L183" s="4"/>
      <c r="M183" s="4"/>
      <c r="N183" s="4"/>
      <c r="O183" s="4"/>
    </row>
    <row r="184" spans="1:15" ht="15.75" customHeight="1" x14ac:dyDescent="0.25">
      <c r="A184" s="6"/>
      <c r="B184" s="4"/>
      <c r="C184" s="4"/>
      <c r="D184" s="4"/>
      <c r="E184" s="8"/>
      <c r="F184" s="8"/>
      <c r="G184" s="8"/>
      <c r="H184" s="10"/>
      <c r="I184" s="12"/>
      <c r="J184" s="12"/>
      <c r="K184" s="4"/>
      <c r="L184" s="4"/>
      <c r="M184" s="4"/>
      <c r="N184" s="4"/>
      <c r="O184" s="4"/>
    </row>
    <row r="185" spans="1:15" ht="15.75" customHeight="1" x14ac:dyDescent="0.25">
      <c r="A185" s="6"/>
      <c r="B185" s="7"/>
      <c r="C185" s="7"/>
      <c r="D185" s="7"/>
      <c r="E185" s="8"/>
      <c r="F185" s="8"/>
      <c r="G185" s="8"/>
      <c r="H185" s="10"/>
      <c r="I185" s="13"/>
      <c r="J185" s="13"/>
      <c r="K185" s="4"/>
      <c r="L185" s="4"/>
      <c r="M185" s="4"/>
      <c r="N185" s="4"/>
      <c r="O185" s="4"/>
    </row>
    <row r="186" spans="1:15" ht="15.75" customHeight="1" x14ac:dyDescent="0.25">
      <c r="A186" s="6"/>
      <c r="B186" s="7"/>
      <c r="C186" s="7"/>
      <c r="D186" s="7"/>
      <c r="E186" s="8"/>
      <c r="F186" s="8"/>
      <c r="G186" s="8"/>
      <c r="H186" s="10"/>
      <c r="I186" s="13"/>
      <c r="J186" s="13"/>
      <c r="K186" s="4"/>
      <c r="L186" s="4"/>
      <c r="M186" s="4"/>
      <c r="N186" s="4"/>
      <c r="O186" s="4"/>
    </row>
    <row r="187" spans="1:15" ht="15.75" customHeight="1" x14ac:dyDescent="0.25">
      <c r="A187" s="6"/>
      <c r="B187" s="4"/>
      <c r="C187" s="4"/>
      <c r="D187" s="4"/>
      <c r="E187" s="8"/>
      <c r="F187" s="8"/>
      <c r="G187" s="8"/>
      <c r="H187" s="10"/>
      <c r="I187" s="13"/>
      <c r="J187" s="13"/>
      <c r="K187" s="4"/>
      <c r="L187" s="4"/>
      <c r="M187" s="4"/>
      <c r="N187" s="4"/>
      <c r="O187" s="4"/>
    </row>
    <row r="188" spans="1:15" ht="15.75" customHeight="1" x14ac:dyDescent="0.25">
      <c r="A188" s="6"/>
      <c r="B188" s="7"/>
      <c r="C188" s="7"/>
      <c r="D188" s="7"/>
      <c r="E188" s="8"/>
      <c r="F188" s="8"/>
      <c r="G188" s="8"/>
      <c r="H188" s="10"/>
      <c r="I188" s="12"/>
      <c r="J188" s="12"/>
      <c r="K188" s="4"/>
      <c r="L188" s="4"/>
      <c r="M188" s="4"/>
      <c r="N188" s="4"/>
      <c r="O188" s="4"/>
    </row>
    <row r="189" spans="1:15" ht="15.75" customHeight="1" x14ac:dyDescent="0.25">
      <c r="A189" s="6"/>
      <c r="B189" s="7"/>
      <c r="C189" s="7"/>
      <c r="D189" s="7"/>
      <c r="E189" s="8"/>
      <c r="F189" s="8"/>
      <c r="G189" s="8"/>
      <c r="H189" s="10"/>
      <c r="I189" s="12"/>
      <c r="J189" s="12"/>
      <c r="K189" s="4"/>
      <c r="L189" s="4"/>
      <c r="M189" s="4"/>
      <c r="N189" s="4"/>
      <c r="O189" s="4"/>
    </row>
    <row r="190" spans="1:15" ht="15.75" customHeight="1" x14ac:dyDescent="0.25">
      <c r="A190" s="6"/>
      <c r="B190" s="4"/>
      <c r="C190" s="4"/>
      <c r="D190" s="4"/>
      <c r="E190" s="8"/>
      <c r="F190" s="8"/>
      <c r="G190" s="8"/>
      <c r="H190" s="10"/>
      <c r="I190" s="12"/>
      <c r="J190" s="12"/>
      <c r="K190" s="4"/>
      <c r="L190" s="4"/>
      <c r="M190" s="4"/>
      <c r="N190" s="4"/>
      <c r="O190" s="4"/>
    </row>
    <row r="191" spans="1:15" ht="15.75" customHeight="1" x14ac:dyDescent="0.25">
      <c r="A191" s="6"/>
      <c r="B191" s="7"/>
      <c r="C191" s="7"/>
      <c r="D191" s="7"/>
      <c r="E191" s="8"/>
      <c r="F191" s="8"/>
      <c r="G191" s="8"/>
      <c r="H191" s="10"/>
      <c r="I191" s="12"/>
      <c r="J191" s="12"/>
      <c r="K191" s="4"/>
      <c r="L191" s="4"/>
      <c r="M191" s="4"/>
      <c r="N191" s="4"/>
      <c r="O191" s="4"/>
    </row>
    <row r="192" spans="1:15" ht="15.75" customHeight="1" x14ac:dyDescent="0.25">
      <c r="A192" s="6"/>
      <c r="B192" s="7"/>
      <c r="C192" s="7"/>
      <c r="D192" s="7"/>
      <c r="E192" s="8"/>
      <c r="F192" s="8"/>
      <c r="G192" s="8"/>
      <c r="H192" s="10"/>
      <c r="I192" s="12"/>
      <c r="J192" s="12"/>
      <c r="K192" s="4"/>
      <c r="L192" s="4"/>
      <c r="M192" s="4"/>
      <c r="N192" s="4"/>
      <c r="O192" s="4"/>
    </row>
    <row r="193" spans="1:15" ht="15.75" customHeight="1" x14ac:dyDescent="0.25">
      <c r="A193" s="14"/>
      <c r="B193" s="4"/>
      <c r="C193" s="4"/>
      <c r="D193" s="4"/>
      <c r="E193" s="8"/>
      <c r="F193" s="8"/>
      <c r="G193" s="8"/>
      <c r="H193" s="10"/>
      <c r="I193" s="12"/>
      <c r="J193" s="12"/>
      <c r="K193" s="4"/>
      <c r="L193" s="4"/>
      <c r="M193" s="4"/>
      <c r="N193" s="4"/>
      <c r="O193" s="4"/>
    </row>
    <row r="194" spans="1:15" ht="15.75" customHeight="1" x14ac:dyDescent="0.25">
      <c r="A194" s="15"/>
      <c r="B194" s="15"/>
      <c r="C194" s="15"/>
      <c r="D194" s="15"/>
      <c r="H194" s="10"/>
      <c r="I194" s="13"/>
      <c r="J194" s="13"/>
      <c r="L194" s="4"/>
    </row>
    <row r="195" spans="1:15" ht="15.75" customHeight="1" x14ac:dyDescent="0.25">
      <c r="A195" s="9"/>
      <c r="B195" s="7"/>
      <c r="C195" s="7"/>
      <c r="D195" s="7"/>
      <c r="E195" s="8"/>
      <c r="F195" s="8"/>
      <c r="G195" s="8"/>
      <c r="H195" s="10"/>
      <c r="I195" s="12"/>
      <c r="J195" s="12"/>
      <c r="K195" s="4"/>
      <c r="L195" s="4"/>
      <c r="M195" s="4"/>
      <c r="N195" s="4"/>
      <c r="O195" s="4"/>
    </row>
    <row r="196" spans="1:15" ht="15.75" customHeight="1" x14ac:dyDescent="0.25">
      <c r="A196" s="6"/>
      <c r="B196" s="7"/>
      <c r="C196" s="7"/>
      <c r="D196" s="7"/>
      <c r="E196" s="8"/>
      <c r="F196" s="8"/>
      <c r="G196" s="8"/>
      <c r="H196" s="10"/>
      <c r="I196" s="12"/>
      <c r="J196" s="12"/>
      <c r="K196" s="4"/>
      <c r="L196" s="4"/>
      <c r="M196" s="4"/>
      <c r="N196" s="4"/>
      <c r="O196" s="4"/>
    </row>
    <row r="197" spans="1:15" ht="15.75" customHeight="1" x14ac:dyDescent="0.25">
      <c r="A197" s="6"/>
      <c r="B197" s="4"/>
      <c r="C197" s="4"/>
      <c r="D197" s="4"/>
      <c r="E197" s="8"/>
      <c r="F197" s="8"/>
      <c r="G197" s="8"/>
      <c r="H197" s="10"/>
      <c r="I197" s="12"/>
      <c r="J197" s="12"/>
      <c r="K197" s="4"/>
      <c r="L197" s="4"/>
      <c r="M197" s="4"/>
      <c r="N197" s="4"/>
      <c r="O197" s="4"/>
    </row>
    <row r="198" spans="1:15" ht="15.75" customHeight="1" x14ac:dyDescent="0.25">
      <c r="A198" s="6"/>
      <c r="B198" s="7"/>
      <c r="C198" s="7"/>
      <c r="D198" s="7"/>
      <c r="E198" s="8"/>
      <c r="F198" s="8"/>
      <c r="G198" s="8"/>
      <c r="H198" s="10"/>
      <c r="I198" s="12"/>
      <c r="J198" s="12"/>
      <c r="K198" s="4"/>
      <c r="L198" s="4"/>
      <c r="M198" s="4"/>
      <c r="N198" s="4"/>
      <c r="O198" s="4"/>
    </row>
    <row r="199" spans="1:15" ht="15.75" customHeight="1" x14ac:dyDescent="0.25">
      <c r="A199" s="6"/>
      <c r="B199" s="7"/>
      <c r="C199" s="7"/>
      <c r="D199" s="7"/>
      <c r="E199" s="8"/>
      <c r="F199" s="8"/>
      <c r="G199" s="8"/>
      <c r="H199" s="10"/>
      <c r="I199" s="12"/>
      <c r="J199" s="12"/>
      <c r="K199" s="4"/>
      <c r="L199" s="4"/>
      <c r="M199" s="4"/>
      <c r="N199" s="4"/>
      <c r="O199" s="4"/>
    </row>
    <row r="200" spans="1:15" ht="15.75" customHeight="1" x14ac:dyDescent="0.25">
      <c r="A200" s="6"/>
      <c r="B200" s="4"/>
      <c r="C200" s="4"/>
      <c r="D200" s="4"/>
      <c r="E200" s="8"/>
      <c r="F200" s="8"/>
      <c r="G200" s="8"/>
      <c r="H200" s="10"/>
      <c r="I200" s="12"/>
      <c r="J200" s="12"/>
      <c r="K200" s="4"/>
      <c r="L200" s="4"/>
      <c r="M200" s="4"/>
      <c r="N200" s="4"/>
      <c r="O200" s="4"/>
    </row>
    <row r="201" spans="1:15" ht="15.75" customHeight="1" x14ac:dyDescent="0.25">
      <c r="A201" s="6"/>
      <c r="B201" s="7"/>
      <c r="C201" s="7"/>
      <c r="D201" s="7"/>
      <c r="E201" s="8"/>
      <c r="F201" s="8"/>
      <c r="G201" s="8"/>
      <c r="H201" s="10"/>
      <c r="I201" s="12"/>
      <c r="J201" s="12"/>
      <c r="K201" s="4"/>
      <c r="L201" s="4"/>
      <c r="M201" s="4"/>
      <c r="N201" s="4"/>
      <c r="O201" s="4"/>
    </row>
    <row r="202" spans="1:15" ht="15.75" customHeight="1" x14ac:dyDescent="0.25">
      <c r="A202" s="6"/>
      <c r="B202" s="7"/>
      <c r="C202" s="7"/>
      <c r="D202" s="7"/>
      <c r="E202" s="8"/>
      <c r="F202" s="8"/>
      <c r="G202" s="8"/>
      <c r="H202" s="10"/>
      <c r="I202" s="12"/>
      <c r="J202" s="12"/>
      <c r="K202" s="4"/>
      <c r="L202" s="4"/>
      <c r="M202" s="4"/>
      <c r="N202" s="4"/>
      <c r="O202" s="4"/>
    </row>
    <row r="203" spans="1:15" ht="15.75" customHeight="1" x14ac:dyDescent="0.25">
      <c r="A203" s="6"/>
      <c r="B203" s="4"/>
      <c r="C203" s="4"/>
      <c r="D203" s="4"/>
      <c r="E203" s="8"/>
      <c r="F203" s="8"/>
      <c r="G203" s="8"/>
      <c r="H203" s="10"/>
      <c r="I203" s="12"/>
      <c r="J203" s="12"/>
      <c r="K203" s="4"/>
      <c r="L203" s="4"/>
      <c r="M203" s="4"/>
      <c r="N203" s="4"/>
      <c r="O203" s="4"/>
    </row>
    <row r="204" spans="1:15" ht="15.75" customHeight="1" x14ac:dyDescent="0.25">
      <c r="A204" s="6"/>
      <c r="B204" s="7"/>
      <c r="C204" s="7"/>
      <c r="D204" s="7"/>
      <c r="E204" s="8"/>
      <c r="F204" s="8"/>
      <c r="G204" s="8"/>
      <c r="H204" s="10"/>
      <c r="I204" s="13"/>
      <c r="J204" s="13"/>
      <c r="K204" s="4"/>
      <c r="L204" s="4"/>
      <c r="M204" s="4"/>
      <c r="N204" s="4"/>
      <c r="O204" s="4"/>
    </row>
    <row r="205" spans="1:15" ht="15.75" customHeight="1" x14ac:dyDescent="0.25">
      <c r="A205" s="6"/>
      <c r="B205" s="7"/>
      <c r="C205" s="7"/>
      <c r="D205" s="7"/>
      <c r="E205" s="8"/>
      <c r="F205" s="8"/>
      <c r="G205" s="8"/>
      <c r="H205" s="10"/>
      <c r="I205" s="13"/>
      <c r="J205" s="13"/>
      <c r="K205" s="4"/>
      <c r="L205" s="4"/>
      <c r="M205" s="4"/>
      <c r="N205" s="4"/>
      <c r="O205" s="4"/>
    </row>
    <row r="206" spans="1:15" ht="15.75" customHeight="1" x14ac:dyDescent="0.25">
      <c r="A206" s="6"/>
      <c r="B206" s="4"/>
      <c r="C206" s="4"/>
      <c r="D206" s="4"/>
      <c r="E206" s="8"/>
      <c r="F206" s="8"/>
      <c r="G206" s="8"/>
      <c r="H206" s="10"/>
      <c r="I206" s="13"/>
      <c r="J206" s="13"/>
      <c r="K206" s="4"/>
      <c r="L206" s="4"/>
      <c r="M206" s="4"/>
      <c r="N206" s="4"/>
      <c r="O206" s="4"/>
    </row>
    <row r="207" spans="1:15" ht="15.75" customHeight="1" x14ac:dyDescent="0.25">
      <c r="A207" s="6"/>
      <c r="B207" s="7"/>
      <c r="C207" s="7"/>
      <c r="D207" s="7"/>
      <c r="E207" s="8"/>
      <c r="F207" s="8"/>
      <c r="G207" s="8"/>
      <c r="H207" s="10"/>
      <c r="I207" s="12"/>
      <c r="J207" s="12"/>
      <c r="K207" s="4"/>
      <c r="L207" s="4"/>
      <c r="M207" s="4"/>
      <c r="N207" s="4"/>
      <c r="O207" s="4"/>
    </row>
    <row r="208" spans="1:15" ht="15.75" customHeight="1" x14ac:dyDescent="0.25">
      <c r="A208" s="6"/>
      <c r="B208" s="7"/>
      <c r="C208" s="7"/>
      <c r="D208" s="7"/>
      <c r="E208" s="8"/>
      <c r="F208" s="8"/>
      <c r="G208" s="8"/>
      <c r="H208" s="10"/>
      <c r="I208" s="12"/>
      <c r="J208" s="12"/>
      <c r="K208" s="4"/>
      <c r="L208" s="4"/>
      <c r="M208" s="4"/>
      <c r="N208" s="4"/>
      <c r="O208" s="4"/>
    </row>
    <row r="209" spans="1:15" ht="15.75" customHeight="1" x14ac:dyDescent="0.25">
      <c r="A209" s="6"/>
      <c r="B209" s="4"/>
      <c r="C209" s="4"/>
      <c r="D209" s="7"/>
      <c r="E209" s="8"/>
      <c r="F209" s="8"/>
      <c r="G209" s="8"/>
      <c r="H209" s="10"/>
      <c r="I209" s="12"/>
      <c r="J209" s="12"/>
      <c r="K209" s="4"/>
      <c r="L209" s="4"/>
      <c r="M209" s="4"/>
      <c r="N209" s="4"/>
      <c r="O209" s="4"/>
    </row>
    <row r="210" spans="1:15" ht="15.75" customHeight="1" x14ac:dyDescent="0.25">
      <c r="A210" s="6"/>
      <c r="B210" s="7"/>
      <c r="C210" s="7"/>
      <c r="D210" s="7"/>
      <c r="E210" s="8"/>
      <c r="F210" s="8"/>
      <c r="G210" s="8"/>
      <c r="H210" s="10"/>
      <c r="I210" s="12"/>
      <c r="J210" s="12"/>
      <c r="K210" s="4"/>
      <c r="L210" s="4"/>
      <c r="M210" s="4"/>
      <c r="N210" s="4"/>
      <c r="O210" s="4"/>
    </row>
    <row r="211" spans="1:15" ht="15.75" customHeight="1" x14ac:dyDescent="0.25">
      <c r="A211" s="6"/>
      <c r="B211" s="7"/>
      <c r="C211" s="7"/>
      <c r="D211" s="7"/>
      <c r="E211" s="8"/>
      <c r="F211" s="8"/>
      <c r="G211" s="8"/>
      <c r="H211" s="10"/>
      <c r="I211" s="12"/>
      <c r="J211" s="12"/>
      <c r="K211" s="4"/>
      <c r="L211" s="4"/>
      <c r="M211" s="4"/>
      <c r="N211" s="4"/>
      <c r="O211" s="4"/>
    </row>
    <row r="212" spans="1:15" ht="15.75" customHeight="1" x14ac:dyDescent="0.25">
      <c r="A212" s="6"/>
      <c r="B212" s="4"/>
      <c r="C212" s="4"/>
      <c r="D212" s="4"/>
      <c r="E212" s="8"/>
      <c r="F212" s="8"/>
      <c r="G212" s="8"/>
      <c r="H212" s="10"/>
      <c r="I212" s="12"/>
      <c r="J212" s="12"/>
      <c r="K212" s="4"/>
      <c r="L212" s="4"/>
      <c r="M212" s="4"/>
      <c r="N212" s="4"/>
      <c r="O212" s="4"/>
    </row>
    <row r="213" spans="1:15" ht="15.75" customHeight="1" x14ac:dyDescent="0.25"/>
    <row r="214" spans="1:15" ht="15.75" customHeight="1" x14ac:dyDescent="0.25"/>
    <row r="215" spans="1:15" ht="15.75" customHeight="1" x14ac:dyDescent="0.25"/>
    <row r="216" spans="1:15" ht="15.75" customHeight="1" x14ac:dyDescent="0.25"/>
    <row r="217" spans="1:15" ht="15.75" customHeight="1" x14ac:dyDescent="0.25"/>
    <row r="218" spans="1:15" ht="15.75" customHeight="1" x14ac:dyDescent="0.25"/>
    <row r="219" spans="1:15" ht="15.75" customHeight="1" x14ac:dyDescent="0.25"/>
    <row r="220" spans="1:15" ht="15.75" customHeight="1" x14ac:dyDescent="0.25"/>
    <row r="221" spans="1:15" ht="15.75" customHeight="1" x14ac:dyDescent="0.25"/>
    <row r="222" spans="1:15" ht="15.75" customHeight="1" x14ac:dyDescent="0.25"/>
    <row r="223" spans="1:15" ht="15.75" customHeight="1" x14ac:dyDescent="0.25"/>
    <row r="224" spans="1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7" alignment="center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G2" sqref="G2"/>
    </sheetView>
  </sheetViews>
  <sheetFormatPr defaultRowHeight="15" x14ac:dyDescent="0.25"/>
  <cols>
    <col min="1" max="1" width="8.140625" bestFit="1" customWidth="1"/>
    <col min="2" max="2" width="20.5703125" bestFit="1" customWidth="1"/>
    <col min="3" max="3" width="16.7109375" bestFit="1" customWidth="1"/>
    <col min="4" max="4" width="5.140625" bestFit="1" customWidth="1"/>
    <col min="5" max="6" width="12" bestFit="1" customWidth="1"/>
    <col min="7" max="7" width="17" bestFit="1" customWidth="1"/>
    <col min="8" max="8" width="9.85546875" bestFit="1" customWidth="1"/>
    <col min="9" max="9" width="12" bestFit="1" customWidth="1"/>
    <col min="10" max="10" width="12.28515625" bestFit="1" customWidth="1"/>
    <col min="11" max="11" width="10.5703125" bestFit="1" customWidth="1"/>
    <col min="12" max="13" width="14.140625" bestFit="1" customWidth="1"/>
  </cols>
  <sheetData>
    <row r="1" spans="1:13" ht="15.75" thickBot="1" x14ac:dyDescent="0.3">
      <c r="A1" s="1" t="s">
        <v>1</v>
      </c>
      <c r="B1" s="1" t="s">
        <v>65</v>
      </c>
      <c r="C1" s="2" t="s">
        <v>21</v>
      </c>
      <c r="D1" s="3" t="s">
        <v>2</v>
      </c>
      <c r="E1" s="1" t="s">
        <v>22</v>
      </c>
      <c r="F1" s="2" t="s">
        <v>23</v>
      </c>
      <c r="G1" s="1" t="s">
        <v>3</v>
      </c>
      <c r="H1" s="1" t="s">
        <v>4</v>
      </c>
      <c r="I1" s="1" t="s">
        <v>5</v>
      </c>
      <c r="J1" s="17" t="s">
        <v>6</v>
      </c>
      <c r="K1" s="17" t="s">
        <v>7</v>
      </c>
      <c r="L1" s="17" t="s">
        <v>8</v>
      </c>
      <c r="M1" s="17" t="s">
        <v>9</v>
      </c>
    </row>
    <row r="2" spans="1:13" ht="15.75" thickTop="1" x14ac:dyDescent="0.25">
      <c r="A2" s="7">
        <v>8</v>
      </c>
      <c r="B2" s="7">
        <v>128</v>
      </c>
      <c r="C2" s="7">
        <v>6</v>
      </c>
      <c r="D2" s="8">
        <f t="shared" ref="D2" si="0">B2+C2</f>
        <v>134</v>
      </c>
      <c r="E2" s="8">
        <f t="shared" ref="E2" si="1">B2/D2</f>
        <v>0.95522388059701491</v>
      </c>
      <c r="F2" s="8">
        <f t="shared" ref="F2" si="2">C2/D2</f>
        <v>4.4776119402985072E-2</v>
      </c>
      <c r="G2" s="8">
        <f t="shared" ref="G2" si="3">(1/( 0.1*(1/5)^(A2-1) * 0.1 )*D2) *(800/1300)</f>
        <v>644230769.2307688</v>
      </c>
      <c r="J2" s="17" t="s">
        <v>11</v>
      </c>
      <c r="K2">
        <v>0</v>
      </c>
      <c r="L2" t="s">
        <v>61</v>
      </c>
      <c r="M2" s="17" t="s">
        <v>12</v>
      </c>
    </row>
    <row r="3" spans="1:13" x14ac:dyDescent="0.25">
      <c r="A3" s="7">
        <v>8</v>
      </c>
      <c r="B3" s="7">
        <v>128</v>
      </c>
      <c r="C3" s="7">
        <v>6</v>
      </c>
      <c r="D3" s="8">
        <f t="shared" ref="D3:D28" si="4">B3+C3</f>
        <v>134</v>
      </c>
      <c r="E3" s="8">
        <f t="shared" ref="E3:E28" si="5">B3/D3</f>
        <v>0.95522388059701491</v>
      </c>
      <c r="F3" s="8">
        <f t="shared" ref="F3:F28" si="6">C3/D3</f>
        <v>4.4776119402985072E-2</v>
      </c>
      <c r="G3" s="8">
        <f t="shared" ref="G3:G19" si="7">(1/( 0.1*(1/5)^(A3-1) * 0.1 )*D3) *(800/1300)</f>
        <v>644230769.2307688</v>
      </c>
      <c r="J3" s="17" t="s">
        <v>11</v>
      </c>
      <c r="K3">
        <v>0</v>
      </c>
      <c r="L3" t="s">
        <v>61</v>
      </c>
      <c r="M3" s="17" t="s">
        <v>13</v>
      </c>
    </row>
    <row r="4" spans="1:13" x14ac:dyDescent="0.25">
      <c r="A4" s="7">
        <v>8</v>
      </c>
      <c r="B4" s="7">
        <v>128</v>
      </c>
      <c r="C4" s="7">
        <v>6</v>
      </c>
      <c r="D4" s="8">
        <f t="shared" si="4"/>
        <v>134</v>
      </c>
      <c r="E4" s="8">
        <f t="shared" si="5"/>
        <v>0.95522388059701491</v>
      </c>
      <c r="F4" s="8">
        <f t="shared" si="6"/>
        <v>4.4776119402985072E-2</v>
      </c>
      <c r="G4" s="8">
        <f t="shared" si="7"/>
        <v>644230769.2307688</v>
      </c>
      <c r="J4" s="17" t="s">
        <v>11</v>
      </c>
      <c r="K4">
        <v>0</v>
      </c>
      <c r="L4" t="s">
        <v>61</v>
      </c>
      <c r="M4" t="s">
        <v>49</v>
      </c>
    </row>
    <row r="5" spans="1:13" x14ac:dyDescent="0.25">
      <c r="A5" s="7">
        <v>8</v>
      </c>
      <c r="B5" s="7">
        <v>70</v>
      </c>
      <c r="C5" s="7">
        <v>32</v>
      </c>
      <c r="D5" s="8">
        <f t="shared" si="4"/>
        <v>102</v>
      </c>
      <c r="E5" s="8">
        <f t="shared" si="5"/>
        <v>0.68627450980392157</v>
      </c>
      <c r="F5" s="8">
        <f t="shared" si="6"/>
        <v>0.31372549019607843</v>
      </c>
      <c r="G5" s="8">
        <f t="shared" si="7"/>
        <v>490384615.38461494</v>
      </c>
      <c r="J5" s="17" t="s">
        <v>14</v>
      </c>
      <c r="K5">
        <v>0</v>
      </c>
      <c r="L5" t="s">
        <v>61</v>
      </c>
      <c r="M5" t="s">
        <v>15</v>
      </c>
    </row>
    <row r="6" spans="1:13" x14ac:dyDescent="0.25">
      <c r="A6" s="7">
        <v>8</v>
      </c>
      <c r="B6" s="7">
        <v>70</v>
      </c>
      <c r="C6" s="7">
        <v>32</v>
      </c>
      <c r="D6" s="8">
        <f t="shared" si="4"/>
        <v>102</v>
      </c>
      <c r="E6" s="8">
        <f t="shared" si="5"/>
        <v>0.68627450980392157</v>
      </c>
      <c r="F6" s="8">
        <f t="shared" si="6"/>
        <v>0.31372549019607843</v>
      </c>
      <c r="G6" s="8">
        <f t="shared" si="7"/>
        <v>490384615.38461494</v>
      </c>
      <c r="J6" s="17" t="s">
        <v>14</v>
      </c>
      <c r="K6">
        <v>0</v>
      </c>
      <c r="L6" t="s">
        <v>61</v>
      </c>
      <c r="M6" t="s">
        <v>16</v>
      </c>
    </row>
    <row r="7" spans="1:13" x14ac:dyDescent="0.25">
      <c r="A7" s="7">
        <v>8</v>
      </c>
      <c r="B7" s="7">
        <v>70</v>
      </c>
      <c r="C7" s="7">
        <v>32</v>
      </c>
      <c r="D7" s="8">
        <f t="shared" si="4"/>
        <v>102</v>
      </c>
      <c r="E7" s="8">
        <f t="shared" si="5"/>
        <v>0.68627450980392157</v>
      </c>
      <c r="F7" s="8">
        <f t="shared" si="6"/>
        <v>0.31372549019607843</v>
      </c>
      <c r="G7" s="8">
        <f t="shared" si="7"/>
        <v>490384615.38461494</v>
      </c>
      <c r="J7" s="17" t="s">
        <v>14</v>
      </c>
      <c r="K7">
        <v>0</v>
      </c>
      <c r="L7" t="s">
        <v>61</v>
      </c>
      <c r="M7" t="s">
        <v>50</v>
      </c>
    </row>
    <row r="8" spans="1:13" x14ac:dyDescent="0.25">
      <c r="A8" s="7">
        <v>8</v>
      </c>
      <c r="B8" s="7">
        <v>9</v>
      </c>
      <c r="C8" s="7">
        <v>44</v>
      </c>
      <c r="D8" s="8">
        <f t="shared" si="4"/>
        <v>53</v>
      </c>
      <c r="E8" s="8">
        <f t="shared" si="5"/>
        <v>0.16981132075471697</v>
      </c>
      <c r="F8" s="8">
        <f t="shared" si="6"/>
        <v>0.83018867924528306</v>
      </c>
      <c r="G8" s="8">
        <f t="shared" si="7"/>
        <v>254807692.30769211</v>
      </c>
      <c r="J8" s="17" t="s">
        <v>17</v>
      </c>
      <c r="K8">
        <v>0</v>
      </c>
      <c r="L8" t="s">
        <v>61</v>
      </c>
      <c r="M8" t="s">
        <v>18</v>
      </c>
    </row>
    <row r="9" spans="1:13" x14ac:dyDescent="0.25">
      <c r="A9" s="7">
        <v>8</v>
      </c>
      <c r="B9" s="7">
        <v>9</v>
      </c>
      <c r="C9" s="7">
        <v>44</v>
      </c>
      <c r="D9" s="8">
        <f t="shared" si="4"/>
        <v>53</v>
      </c>
      <c r="E9" s="8">
        <f t="shared" si="5"/>
        <v>0.16981132075471697</v>
      </c>
      <c r="F9" s="8">
        <f t="shared" si="6"/>
        <v>0.83018867924528306</v>
      </c>
      <c r="G9" s="8">
        <f t="shared" si="7"/>
        <v>254807692.30769211</v>
      </c>
      <c r="J9" s="17" t="s">
        <v>17</v>
      </c>
      <c r="K9">
        <v>0</v>
      </c>
      <c r="L9" t="s">
        <v>61</v>
      </c>
      <c r="M9" t="s">
        <v>19</v>
      </c>
    </row>
    <row r="10" spans="1:13" x14ac:dyDescent="0.25">
      <c r="A10" s="7">
        <v>8</v>
      </c>
      <c r="B10" s="7">
        <v>9</v>
      </c>
      <c r="C10" s="7">
        <v>44</v>
      </c>
      <c r="D10" s="8">
        <f t="shared" si="4"/>
        <v>53</v>
      </c>
      <c r="E10" s="8">
        <f t="shared" si="5"/>
        <v>0.16981132075471697</v>
      </c>
      <c r="F10" s="8">
        <f t="shared" si="6"/>
        <v>0.83018867924528306</v>
      </c>
      <c r="G10" s="8">
        <f t="shared" si="7"/>
        <v>254807692.30769211</v>
      </c>
      <c r="J10" s="17" t="s">
        <v>17</v>
      </c>
      <c r="K10">
        <v>0</v>
      </c>
      <c r="L10" t="s">
        <v>61</v>
      </c>
      <c r="M10" t="s">
        <v>51</v>
      </c>
    </row>
    <row r="11" spans="1:13" x14ac:dyDescent="0.25">
      <c r="A11" s="7">
        <v>8</v>
      </c>
      <c r="B11" s="7">
        <v>200</v>
      </c>
      <c r="C11" s="7">
        <v>25</v>
      </c>
      <c r="D11" s="8">
        <f t="shared" si="4"/>
        <v>225</v>
      </c>
      <c r="E11" s="8">
        <f t="shared" si="5"/>
        <v>0.88888888888888884</v>
      </c>
      <c r="F11" s="8">
        <f t="shared" si="6"/>
        <v>0.1111111111111111</v>
      </c>
      <c r="G11" s="8">
        <f t="shared" si="7"/>
        <v>1081730769.2307684</v>
      </c>
      <c r="J11" s="17" t="s">
        <v>11</v>
      </c>
      <c r="K11">
        <v>0</v>
      </c>
      <c r="L11" t="s">
        <v>62</v>
      </c>
      <c r="M11" t="s">
        <v>52</v>
      </c>
    </row>
    <row r="12" spans="1:13" x14ac:dyDescent="0.25">
      <c r="A12" s="7">
        <v>8</v>
      </c>
      <c r="B12" s="7">
        <v>200</v>
      </c>
      <c r="C12" s="7">
        <v>25</v>
      </c>
      <c r="D12" s="8">
        <f t="shared" si="4"/>
        <v>225</v>
      </c>
      <c r="E12" s="8">
        <f t="shared" si="5"/>
        <v>0.88888888888888884</v>
      </c>
      <c r="F12" s="8">
        <f t="shared" si="6"/>
        <v>0.1111111111111111</v>
      </c>
      <c r="G12" s="8">
        <f t="shared" si="7"/>
        <v>1081730769.2307684</v>
      </c>
      <c r="J12" s="17" t="s">
        <v>11</v>
      </c>
      <c r="K12">
        <v>0</v>
      </c>
      <c r="L12" t="s">
        <v>62</v>
      </c>
      <c r="M12" t="s">
        <v>53</v>
      </c>
    </row>
    <row r="13" spans="1:13" x14ac:dyDescent="0.25">
      <c r="A13" s="7">
        <v>8</v>
      </c>
      <c r="B13" s="7">
        <v>200</v>
      </c>
      <c r="C13" s="7">
        <v>25</v>
      </c>
      <c r="D13" s="8">
        <f t="shared" si="4"/>
        <v>225</v>
      </c>
      <c r="E13" s="8">
        <f t="shared" si="5"/>
        <v>0.88888888888888884</v>
      </c>
      <c r="F13" s="8">
        <f t="shared" si="6"/>
        <v>0.1111111111111111</v>
      </c>
      <c r="G13" s="8">
        <f t="shared" si="7"/>
        <v>1081730769.2307684</v>
      </c>
      <c r="J13" s="17" t="s">
        <v>11</v>
      </c>
      <c r="K13">
        <v>0</v>
      </c>
      <c r="L13" t="s">
        <v>62</v>
      </c>
      <c r="M13" t="s">
        <v>54</v>
      </c>
    </row>
    <row r="14" spans="1:13" x14ac:dyDescent="0.25">
      <c r="A14" s="7">
        <v>8</v>
      </c>
      <c r="B14" s="7">
        <v>58</v>
      </c>
      <c r="C14" s="7">
        <v>44</v>
      </c>
      <c r="D14" s="8">
        <f t="shared" si="4"/>
        <v>102</v>
      </c>
      <c r="E14" s="8">
        <f t="shared" si="5"/>
        <v>0.56862745098039214</v>
      </c>
      <c r="F14" s="8">
        <f t="shared" si="6"/>
        <v>0.43137254901960786</v>
      </c>
      <c r="G14" s="8">
        <f t="shared" si="7"/>
        <v>490384615.38461494</v>
      </c>
      <c r="J14" s="17" t="s">
        <v>14</v>
      </c>
      <c r="K14">
        <v>0</v>
      </c>
      <c r="L14" t="s">
        <v>62</v>
      </c>
      <c r="M14" t="s">
        <v>55</v>
      </c>
    </row>
    <row r="15" spans="1:13" x14ac:dyDescent="0.25">
      <c r="A15" s="7">
        <v>8</v>
      </c>
      <c r="B15" s="7">
        <v>58</v>
      </c>
      <c r="C15" s="7">
        <v>44</v>
      </c>
      <c r="D15" s="8">
        <f t="shared" si="4"/>
        <v>102</v>
      </c>
      <c r="E15" s="8">
        <f t="shared" si="5"/>
        <v>0.56862745098039214</v>
      </c>
      <c r="F15" s="8">
        <f t="shared" si="6"/>
        <v>0.43137254901960786</v>
      </c>
      <c r="G15" s="8">
        <f t="shared" si="7"/>
        <v>490384615.38461494</v>
      </c>
      <c r="J15" s="17" t="s">
        <v>14</v>
      </c>
      <c r="K15">
        <v>0</v>
      </c>
      <c r="L15" t="s">
        <v>62</v>
      </c>
      <c r="M15" t="s">
        <v>56</v>
      </c>
    </row>
    <row r="16" spans="1:13" x14ac:dyDescent="0.25">
      <c r="A16" s="7">
        <v>8</v>
      </c>
      <c r="B16" s="7">
        <v>58</v>
      </c>
      <c r="C16" s="7">
        <v>44</v>
      </c>
      <c r="D16" s="8">
        <f t="shared" si="4"/>
        <v>102</v>
      </c>
      <c r="E16" s="8">
        <f t="shared" si="5"/>
        <v>0.56862745098039214</v>
      </c>
      <c r="F16" s="8">
        <f t="shared" si="6"/>
        <v>0.43137254901960786</v>
      </c>
      <c r="G16" s="8">
        <f t="shared" si="7"/>
        <v>490384615.38461494</v>
      </c>
      <c r="J16" s="17" t="s">
        <v>14</v>
      </c>
      <c r="K16">
        <v>0</v>
      </c>
      <c r="L16" t="s">
        <v>62</v>
      </c>
      <c r="M16" t="s">
        <v>57</v>
      </c>
    </row>
    <row r="17" spans="1:13" x14ac:dyDescent="0.25">
      <c r="A17" s="7">
        <v>8</v>
      </c>
      <c r="B17" s="7">
        <v>12</v>
      </c>
      <c r="C17" s="7">
        <v>119</v>
      </c>
      <c r="D17" s="8">
        <f t="shared" si="4"/>
        <v>131</v>
      </c>
      <c r="E17" s="8">
        <f t="shared" si="5"/>
        <v>9.1603053435114504E-2</v>
      </c>
      <c r="F17" s="8">
        <f t="shared" si="6"/>
        <v>0.90839694656488545</v>
      </c>
      <c r="G17" s="8">
        <f t="shared" si="7"/>
        <v>629807692.30769181</v>
      </c>
      <c r="J17" s="17" t="s">
        <v>17</v>
      </c>
      <c r="K17">
        <v>0</v>
      </c>
      <c r="L17" t="s">
        <v>62</v>
      </c>
      <c r="M17" t="s">
        <v>58</v>
      </c>
    </row>
    <row r="18" spans="1:13" x14ac:dyDescent="0.25">
      <c r="A18" s="7">
        <v>8</v>
      </c>
      <c r="B18" s="7">
        <v>12</v>
      </c>
      <c r="C18" s="7">
        <v>119</v>
      </c>
      <c r="D18" s="8">
        <f t="shared" si="4"/>
        <v>131</v>
      </c>
      <c r="E18" s="8">
        <f t="shared" si="5"/>
        <v>9.1603053435114504E-2</v>
      </c>
      <c r="F18" s="8">
        <f t="shared" si="6"/>
        <v>0.90839694656488545</v>
      </c>
      <c r="G18" s="8">
        <f t="shared" si="7"/>
        <v>629807692.30769181</v>
      </c>
      <c r="J18" s="17" t="s">
        <v>17</v>
      </c>
      <c r="K18">
        <v>0</v>
      </c>
      <c r="L18" t="s">
        <v>62</v>
      </c>
      <c r="M18" t="s">
        <v>59</v>
      </c>
    </row>
    <row r="19" spans="1:13" x14ac:dyDescent="0.25">
      <c r="A19" s="7">
        <v>8</v>
      </c>
      <c r="B19" s="7">
        <v>12</v>
      </c>
      <c r="C19" s="7">
        <v>119</v>
      </c>
      <c r="D19" s="8">
        <f t="shared" si="4"/>
        <v>131</v>
      </c>
      <c r="E19" s="8">
        <f t="shared" si="5"/>
        <v>9.1603053435114504E-2</v>
      </c>
      <c r="F19" s="8">
        <f t="shared" si="6"/>
        <v>0.90839694656488545</v>
      </c>
      <c r="G19" s="8">
        <f t="shared" si="7"/>
        <v>629807692.30769181</v>
      </c>
      <c r="J19" s="17" t="s">
        <v>17</v>
      </c>
      <c r="K19">
        <v>0</v>
      </c>
      <c r="L19" t="s">
        <v>62</v>
      </c>
      <c r="M19" t="s">
        <v>60</v>
      </c>
    </row>
    <row r="20" spans="1:13" x14ac:dyDescent="0.25">
      <c r="A20" s="7">
        <v>10</v>
      </c>
      <c r="B20" s="7">
        <v>1160</v>
      </c>
      <c r="C20" s="7">
        <v>7</v>
      </c>
      <c r="D20" s="8">
        <f t="shared" si="4"/>
        <v>1167</v>
      </c>
      <c r="E20" s="8">
        <f t="shared" si="5"/>
        <v>0.99400171379605828</v>
      </c>
      <c r="F20" s="8">
        <f t="shared" si="6"/>
        <v>5.9982862039417309E-3</v>
      </c>
      <c r="G20" s="10">
        <f t="shared" ref="G20:G28" si="8">(1/(0.1*(1/5)^(A20 - 1)*0.1))*D20</f>
        <v>227929687499.99976</v>
      </c>
      <c r="H20" s="12">
        <f>LOG(G20/G2)/LOG(2)</f>
        <v>8.4667955631653928</v>
      </c>
      <c r="I20" s="12">
        <f>(E20/E2)^(1/H20)</f>
        <v>1.0047109731710782</v>
      </c>
      <c r="J20" s="17" t="s">
        <v>11</v>
      </c>
      <c r="K20" s="17">
        <v>5</v>
      </c>
      <c r="L20" t="s">
        <v>61</v>
      </c>
      <c r="M20" s="17" t="s">
        <v>12</v>
      </c>
    </row>
    <row r="21" spans="1:13" x14ac:dyDescent="0.25">
      <c r="A21" s="7">
        <v>10</v>
      </c>
      <c r="B21" s="7">
        <v>1215</v>
      </c>
      <c r="C21" s="7">
        <v>7</v>
      </c>
      <c r="D21" s="8">
        <f t="shared" si="4"/>
        <v>1222</v>
      </c>
      <c r="E21" s="8">
        <f t="shared" si="5"/>
        <v>0.99427168576104741</v>
      </c>
      <c r="F21" s="8">
        <f t="shared" si="6"/>
        <v>5.7283142389525366E-3</v>
      </c>
      <c r="G21" s="10">
        <f t="shared" si="8"/>
        <v>238671874999.99976</v>
      </c>
      <c r="H21" s="12">
        <f>LOG(G21/G3)/LOG(2)</f>
        <v>8.5332352872767725</v>
      </c>
      <c r="I21" s="12">
        <f t="shared" ref="I21:I37" si="9">(E21/E3)^(1/H21)</f>
        <v>1.0047061815299072</v>
      </c>
      <c r="J21" s="17" t="s">
        <v>11</v>
      </c>
      <c r="K21" s="17">
        <v>5</v>
      </c>
      <c r="L21" t="s">
        <v>61</v>
      </c>
      <c r="M21" s="17" t="s">
        <v>13</v>
      </c>
    </row>
    <row r="22" spans="1:13" x14ac:dyDescent="0.25">
      <c r="A22" s="7">
        <v>10</v>
      </c>
      <c r="B22" s="7">
        <v>1329</v>
      </c>
      <c r="C22" s="7">
        <v>11</v>
      </c>
      <c r="D22" s="8">
        <f t="shared" si="4"/>
        <v>1340</v>
      </c>
      <c r="E22" s="8">
        <f t="shared" si="5"/>
        <v>0.99179104477611946</v>
      </c>
      <c r="F22" s="8">
        <f t="shared" si="6"/>
        <v>8.2089552238805968E-3</v>
      </c>
      <c r="G22" s="10">
        <f t="shared" si="8"/>
        <v>261718749999.99973</v>
      </c>
      <c r="H22" s="12">
        <f t="shared" ref="H22:H37" si="10">LOG(G22/G4)/LOG(2)</f>
        <v>8.6662240028031796</v>
      </c>
      <c r="I22" s="12">
        <f t="shared" si="9"/>
        <v>1.0043442498605419</v>
      </c>
      <c r="J22" s="17" t="s">
        <v>11</v>
      </c>
      <c r="K22" s="17">
        <v>5</v>
      </c>
      <c r="L22" t="s">
        <v>61</v>
      </c>
      <c r="M22" t="s">
        <v>49</v>
      </c>
    </row>
    <row r="23" spans="1:13" x14ac:dyDescent="0.25">
      <c r="A23" s="7">
        <v>10</v>
      </c>
      <c r="B23" s="7">
        <v>655</v>
      </c>
      <c r="C23" s="7">
        <v>20</v>
      </c>
      <c r="D23" s="8">
        <f t="shared" si="4"/>
        <v>675</v>
      </c>
      <c r="E23" s="8">
        <f t="shared" si="5"/>
        <v>0.97037037037037033</v>
      </c>
      <c r="F23" s="8">
        <f t="shared" si="6"/>
        <v>2.9629629629629631E-2</v>
      </c>
      <c r="G23" s="10">
        <f t="shared" si="8"/>
        <v>131835937499.99986</v>
      </c>
      <c r="H23" s="12">
        <f t="shared" si="10"/>
        <v>8.0706142578825144</v>
      </c>
      <c r="I23" s="12">
        <f t="shared" si="9"/>
        <v>1.0438555927556115</v>
      </c>
      <c r="J23" s="17" t="s">
        <v>14</v>
      </c>
      <c r="K23" s="17">
        <v>5</v>
      </c>
      <c r="L23" t="s">
        <v>61</v>
      </c>
      <c r="M23" t="s">
        <v>15</v>
      </c>
    </row>
    <row r="24" spans="1:13" x14ac:dyDescent="0.25">
      <c r="A24" s="7">
        <v>10</v>
      </c>
      <c r="B24" s="7">
        <v>989</v>
      </c>
      <c r="C24" s="7">
        <v>12</v>
      </c>
      <c r="D24" s="8">
        <f t="shared" si="4"/>
        <v>1001</v>
      </c>
      <c r="E24" s="8">
        <f t="shared" si="5"/>
        <v>0.98801198801198797</v>
      </c>
      <c r="F24" s="8">
        <f t="shared" si="6"/>
        <v>1.1988011988011988E-2</v>
      </c>
      <c r="G24" s="10">
        <f t="shared" si="8"/>
        <v>195507812499.99979</v>
      </c>
      <c r="H24" s="12">
        <f t="shared" si="10"/>
        <v>8.6390968247803155</v>
      </c>
      <c r="I24" s="12">
        <f t="shared" si="9"/>
        <v>1.0430846338014252</v>
      </c>
      <c r="J24" s="17" t="s">
        <v>14</v>
      </c>
      <c r="K24" s="17">
        <v>5</v>
      </c>
      <c r="L24" t="s">
        <v>61</v>
      </c>
      <c r="M24" t="s">
        <v>16</v>
      </c>
    </row>
    <row r="25" spans="1:13" x14ac:dyDescent="0.25">
      <c r="A25" s="7">
        <v>10</v>
      </c>
      <c r="B25" s="7">
        <v>681</v>
      </c>
      <c r="C25" s="7">
        <v>14</v>
      </c>
      <c r="D25" s="8">
        <f t="shared" si="4"/>
        <v>695</v>
      </c>
      <c r="E25" s="8">
        <f t="shared" si="5"/>
        <v>0.97985611510791371</v>
      </c>
      <c r="F25" s="8">
        <f t="shared" si="6"/>
        <v>2.0143884892086329E-2</v>
      </c>
      <c r="G25" s="10">
        <f t="shared" si="8"/>
        <v>135742187499.99985</v>
      </c>
      <c r="H25" s="12">
        <f t="shared" si="10"/>
        <v>8.1127397335551894</v>
      </c>
      <c r="I25" s="12">
        <f t="shared" si="9"/>
        <v>1.0448751259620404</v>
      </c>
      <c r="J25" s="17" t="s">
        <v>14</v>
      </c>
      <c r="K25" s="17">
        <v>5</v>
      </c>
      <c r="L25" t="s">
        <v>61</v>
      </c>
      <c r="M25" t="s">
        <v>50</v>
      </c>
    </row>
    <row r="26" spans="1:13" x14ac:dyDescent="0.25">
      <c r="A26" s="7">
        <v>10</v>
      </c>
      <c r="B26" s="7">
        <v>288</v>
      </c>
      <c r="C26" s="7">
        <v>13</v>
      </c>
      <c r="D26" s="8">
        <f t="shared" si="4"/>
        <v>301</v>
      </c>
      <c r="E26" s="8">
        <f t="shared" si="5"/>
        <v>0.95681063122923593</v>
      </c>
      <c r="F26" s="8">
        <f t="shared" si="6"/>
        <v>4.3189368770764118E-2</v>
      </c>
      <c r="G26" s="10">
        <f t="shared" si="8"/>
        <v>58789062499.999939</v>
      </c>
      <c r="H26" s="12">
        <f t="shared" si="10"/>
        <v>7.8499951301123199</v>
      </c>
      <c r="I26" s="12">
        <f t="shared" si="9"/>
        <v>1.2463813223221272</v>
      </c>
      <c r="J26" s="17" t="s">
        <v>17</v>
      </c>
      <c r="K26" s="17">
        <v>5</v>
      </c>
      <c r="L26" t="s">
        <v>61</v>
      </c>
      <c r="M26" t="s">
        <v>18</v>
      </c>
    </row>
    <row r="27" spans="1:13" x14ac:dyDescent="0.25">
      <c r="A27" s="7">
        <v>10</v>
      </c>
      <c r="B27" s="7">
        <v>232</v>
      </c>
      <c r="C27" s="7">
        <v>9</v>
      </c>
      <c r="D27" s="8">
        <f t="shared" si="4"/>
        <v>241</v>
      </c>
      <c r="E27" s="8">
        <f t="shared" si="5"/>
        <v>0.96265560165975106</v>
      </c>
      <c r="F27" s="8">
        <f t="shared" si="6"/>
        <v>3.7344398340248962E-2</v>
      </c>
      <c r="G27" s="10">
        <f t="shared" si="8"/>
        <v>47070312499.999947</v>
      </c>
      <c r="H27" s="12">
        <f t="shared" si="10"/>
        <v>7.5292647895825784</v>
      </c>
      <c r="I27" s="12">
        <f t="shared" si="9"/>
        <v>1.2591478947293264</v>
      </c>
      <c r="J27" s="17" t="s">
        <v>17</v>
      </c>
      <c r="K27" s="17">
        <v>5</v>
      </c>
      <c r="L27" t="s">
        <v>61</v>
      </c>
      <c r="M27" t="s">
        <v>19</v>
      </c>
    </row>
    <row r="28" spans="1:13" x14ac:dyDescent="0.25">
      <c r="A28" s="7">
        <v>10</v>
      </c>
      <c r="B28" s="7">
        <v>207</v>
      </c>
      <c r="C28" s="7">
        <v>19</v>
      </c>
      <c r="D28" s="8">
        <f t="shared" si="4"/>
        <v>226</v>
      </c>
      <c r="E28" s="8">
        <f t="shared" si="5"/>
        <v>0.91592920353982299</v>
      </c>
      <c r="F28" s="8">
        <f t="shared" si="6"/>
        <v>8.4070796460176997E-2</v>
      </c>
      <c r="G28" s="10">
        <f t="shared" si="8"/>
        <v>44140624999.999954</v>
      </c>
      <c r="H28" s="12">
        <f t="shared" si="10"/>
        <v>7.4365544157678052</v>
      </c>
      <c r="I28" s="12">
        <f t="shared" si="9"/>
        <v>1.2543496094522086</v>
      </c>
      <c r="J28" s="17" t="s">
        <v>17</v>
      </c>
      <c r="K28" s="17">
        <v>5</v>
      </c>
      <c r="L28" t="s">
        <v>61</v>
      </c>
      <c r="M28" t="s">
        <v>51</v>
      </c>
    </row>
    <row r="29" spans="1:13" x14ac:dyDescent="0.25">
      <c r="A29" s="7">
        <v>10</v>
      </c>
      <c r="B29" s="7">
        <v>1358</v>
      </c>
      <c r="C29" s="7">
        <v>2</v>
      </c>
      <c r="D29" s="8">
        <f t="shared" ref="D29:D37" si="11">B29+C29</f>
        <v>1360</v>
      </c>
      <c r="E29" s="8">
        <f t="shared" ref="E29:E37" si="12">B29/D29</f>
        <v>0.99852941176470589</v>
      </c>
      <c r="F29" s="8">
        <f t="shared" ref="F29:F37" si="13">C29/D29</f>
        <v>1.4705882352941176E-3</v>
      </c>
      <c r="G29" s="10">
        <f t="shared" ref="G29:G37" si="14">(1/(0.1*(1/5)^(A29 - 1)*0.1))*D29</f>
        <v>265624999999.99973</v>
      </c>
      <c r="H29" s="12">
        <f t="shared" si="10"/>
        <v>7.9399056528364813</v>
      </c>
      <c r="I29" s="12">
        <f t="shared" si="9"/>
        <v>1.0147567824687913</v>
      </c>
      <c r="J29" s="17" t="s">
        <v>11</v>
      </c>
      <c r="K29" s="17">
        <v>5</v>
      </c>
      <c r="L29" t="s">
        <v>62</v>
      </c>
      <c r="M29" t="s">
        <v>52</v>
      </c>
    </row>
    <row r="30" spans="1:13" x14ac:dyDescent="0.25">
      <c r="A30" s="7">
        <v>10</v>
      </c>
      <c r="B30" s="7">
        <v>1732</v>
      </c>
      <c r="C30" s="7">
        <v>10</v>
      </c>
      <c r="D30" s="8">
        <f t="shared" si="11"/>
        <v>1742</v>
      </c>
      <c r="E30" s="8">
        <f t="shared" si="12"/>
        <v>0.99425947187141217</v>
      </c>
      <c r="F30" s="8">
        <f t="shared" si="13"/>
        <v>5.7405281285878304E-3</v>
      </c>
      <c r="G30" s="10">
        <f t="shared" si="14"/>
        <v>340234374999.99963</v>
      </c>
      <c r="H30" s="12">
        <f t="shared" si="10"/>
        <v>8.2970436252976434</v>
      </c>
      <c r="I30" s="12">
        <f t="shared" si="9"/>
        <v>1.0135934762076804</v>
      </c>
      <c r="J30" s="17" t="s">
        <v>11</v>
      </c>
      <c r="K30" s="17">
        <v>5</v>
      </c>
      <c r="L30" t="s">
        <v>62</v>
      </c>
      <c r="M30" t="s">
        <v>53</v>
      </c>
    </row>
    <row r="31" spans="1:13" x14ac:dyDescent="0.25">
      <c r="A31" s="7">
        <v>10</v>
      </c>
      <c r="B31" s="7">
        <v>1325</v>
      </c>
      <c r="C31" s="7">
        <v>3</v>
      </c>
      <c r="D31" s="8">
        <f t="shared" si="11"/>
        <v>1328</v>
      </c>
      <c r="E31" s="8">
        <f t="shared" si="12"/>
        <v>0.99774096385542166</v>
      </c>
      <c r="F31" s="8">
        <f t="shared" si="13"/>
        <v>2.2590361445783132E-3</v>
      </c>
      <c r="G31" s="10">
        <f t="shared" si="14"/>
        <v>259374999999.99973</v>
      </c>
      <c r="H31" s="12">
        <f t="shared" si="10"/>
        <v>7.9055541480457032</v>
      </c>
      <c r="I31" s="12">
        <f t="shared" si="9"/>
        <v>1.0147199814098498</v>
      </c>
      <c r="J31" s="17" t="s">
        <v>11</v>
      </c>
      <c r="K31" s="17">
        <v>5</v>
      </c>
      <c r="L31" t="s">
        <v>62</v>
      </c>
      <c r="M31" t="s">
        <v>54</v>
      </c>
    </row>
    <row r="32" spans="1:13" x14ac:dyDescent="0.25">
      <c r="A32" s="7">
        <v>10</v>
      </c>
      <c r="B32" s="7">
        <v>795</v>
      </c>
      <c r="C32" s="7">
        <v>17</v>
      </c>
      <c r="D32" s="8">
        <f t="shared" si="11"/>
        <v>812</v>
      </c>
      <c r="E32" s="8">
        <f t="shared" si="12"/>
        <v>0.97906403940886699</v>
      </c>
      <c r="F32" s="8">
        <f t="shared" si="13"/>
        <v>2.0935960591133004E-2</v>
      </c>
      <c r="G32" s="10">
        <f t="shared" si="14"/>
        <v>158593749999.99982</v>
      </c>
      <c r="H32" s="12">
        <f t="shared" si="10"/>
        <v>8.3372064831294956</v>
      </c>
      <c r="I32" s="12">
        <f t="shared" si="9"/>
        <v>1.0673450439474159</v>
      </c>
      <c r="J32" s="17" t="s">
        <v>14</v>
      </c>
      <c r="K32" s="17">
        <v>5</v>
      </c>
      <c r="L32" t="s">
        <v>62</v>
      </c>
      <c r="M32" t="s">
        <v>55</v>
      </c>
    </row>
    <row r="33" spans="1:13" x14ac:dyDescent="0.25">
      <c r="A33" s="7">
        <v>10</v>
      </c>
      <c r="B33" s="7">
        <v>847</v>
      </c>
      <c r="C33" s="7">
        <v>13</v>
      </c>
      <c r="D33" s="8">
        <f t="shared" si="11"/>
        <v>860</v>
      </c>
      <c r="E33" s="8">
        <f t="shared" si="12"/>
        <v>0.98488372093023258</v>
      </c>
      <c r="F33" s="8">
        <f t="shared" si="13"/>
        <v>1.5116279069767442E-2</v>
      </c>
      <c r="G33" s="10">
        <f t="shared" si="14"/>
        <v>167968749999.99982</v>
      </c>
      <c r="H33" s="12">
        <f t="shared" si="10"/>
        <v>8.4200634155337823</v>
      </c>
      <c r="I33" s="12">
        <f t="shared" si="9"/>
        <v>1.0674117721568361</v>
      </c>
      <c r="J33" s="17" t="s">
        <v>14</v>
      </c>
      <c r="K33" s="17">
        <v>5</v>
      </c>
      <c r="L33" t="s">
        <v>62</v>
      </c>
      <c r="M33" t="s">
        <v>56</v>
      </c>
    </row>
    <row r="34" spans="1:13" x14ac:dyDescent="0.25">
      <c r="A34" s="7">
        <v>10</v>
      </c>
      <c r="B34" s="7">
        <v>800</v>
      </c>
      <c r="C34" s="7">
        <v>18</v>
      </c>
      <c r="D34" s="8">
        <f t="shared" si="11"/>
        <v>818</v>
      </c>
      <c r="E34" s="8">
        <f t="shared" si="12"/>
        <v>0.97799511002444983</v>
      </c>
      <c r="F34" s="8">
        <f t="shared" si="13"/>
        <v>2.2004889975550123E-2</v>
      </c>
      <c r="G34" s="10">
        <f t="shared" si="14"/>
        <v>159765624999.99982</v>
      </c>
      <c r="H34" s="12">
        <f t="shared" si="10"/>
        <v>8.3478275988860702</v>
      </c>
      <c r="I34" s="12">
        <f t="shared" si="9"/>
        <v>1.0671168902122252</v>
      </c>
      <c r="J34" s="17" t="s">
        <v>14</v>
      </c>
      <c r="K34" s="17">
        <v>5</v>
      </c>
      <c r="L34" t="s">
        <v>62</v>
      </c>
      <c r="M34" t="s">
        <v>57</v>
      </c>
    </row>
    <row r="35" spans="1:13" x14ac:dyDescent="0.25">
      <c r="A35" s="7">
        <v>10</v>
      </c>
      <c r="B35" s="7">
        <v>229</v>
      </c>
      <c r="C35" s="7">
        <v>16</v>
      </c>
      <c r="D35" s="8">
        <f t="shared" si="11"/>
        <v>245</v>
      </c>
      <c r="E35" s="8">
        <f t="shared" si="12"/>
        <v>0.9346938775510204</v>
      </c>
      <c r="F35" s="8">
        <f t="shared" si="13"/>
        <v>6.5306122448979598E-2</v>
      </c>
      <c r="G35" s="10">
        <f t="shared" si="14"/>
        <v>47851562499.999947</v>
      </c>
      <c r="H35" s="12">
        <f t="shared" si="10"/>
        <v>6.2475108453809369</v>
      </c>
      <c r="I35" s="12">
        <f t="shared" si="9"/>
        <v>1.4503266181904315</v>
      </c>
      <c r="J35" s="17" t="s">
        <v>17</v>
      </c>
      <c r="K35" s="17">
        <v>5</v>
      </c>
      <c r="L35" t="s">
        <v>62</v>
      </c>
      <c r="M35" t="s">
        <v>58</v>
      </c>
    </row>
    <row r="36" spans="1:13" x14ac:dyDescent="0.25">
      <c r="A36" s="17">
        <v>10</v>
      </c>
      <c r="B36" s="17">
        <v>217</v>
      </c>
      <c r="C36" s="17">
        <v>21</v>
      </c>
      <c r="D36" s="8">
        <f t="shared" si="11"/>
        <v>238</v>
      </c>
      <c r="E36" s="8">
        <f t="shared" si="12"/>
        <v>0.91176470588235292</v>
      </c>
      <c r="F36" s="8">
        <f t="shared" si="13"/>
        <v>8.8235294117647065E-2</v>
      </c>
      <c r="G36" s="10">
        <f t="shared" si="14"/>
        <v>46484374999.999947</v>
      </c>
      <c r="H36" s="12">
        <f t="shared" si="10"/>
        <v>6.2056906696863097</v>
      </c>
      <c r="I36" s="12">
        <f t="shared" si="9"/>
        <v>1.4481573551151974</v>
      </c>
      <c r="J36" s="17" t="s">
        <v>17</v>
      </c>
      <c r="K36" s="17">
        <v>5</v>
      </c>
      <c r="L36" t="s">
        <v>62</v>
      </c>
      <c r="M36" t="s">
        <v>59</v>
      </c>
    </row>
    <row r="37" spans="1:13" x14ac:dyDescent="0.25">
      <c r="A37" s="17">
        <v>10</v>
      </c>
      <c r="B37" s="17">
        <v>300</v>
      </c>
      <c r="C37" s="17">
        <v>23</v>
      </c>
      <c r="D37" s="8">
        <f t="shared" si="11"/>
        <v>323</v>
      </c>
      <c r="E37" s="8">
        <f t="shared" si="12"/>
        <v>0.92879256965944268</v>
      </c>
      <c r="F37" s="8">
        <f t="shared" si="13"/>
        <v>7.1207430340557279E-2</v>
      </c>
      <c r="G37" s="10">
        <f t="shared" si="14"/>
        <v>63085937499.999931</v>
      </c>
      <c r="H37" s="12">
        <f t="shared" si="10"/>
        <v>6.6462632610722903</v>
      </c>
      <c r="I37" s="12">
        <f t="shared" si="9"/>
        <v>1.4169827725846067</v>
      </c>
      <c r="J37" s="17" t="s">
        <v>17</v>
      </c>
      <c r="K37" s="17">
        <v>5</v>
      </c>
      <c r="L37" t="s">
        <v>62</v>
      </c>
      <c r="M3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daten</vt:lpstr>
      <vt:lpstr>Tabelle zum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Hoffmann</dc:creator>
  <cp:lastModifiedBy>Julius</cp:lastModifiedBy>
  <dcterms:created xsi:type="dcterms:W3CDTF">2015-06-05T18:17:20Z</dcterms:created>
  <dcterms:modified xsi:type="dcterms:W3CDTF">2023-11-16T13:25:10Z</dcterms:modified>
</cp:coreProperties>
</file>