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vaco\Downloads\"/>
    </mc:Choice>
  </mc:AlternateContent>
  <bookViews>
    <workbookView xWindow="0" yWindow="0" windowWidth="28800" windowHeight="12300"/>
  </bookViews>
  <sheets>
    <sheet name="All" sheetId="1" r:id="rId1"/>
    <sheet name="Unmodified" sheetId="4" r:id="rId2"/>
    <sheet name="Modified" sheetId="5" r:id="rId3"/>
  </sheets>
  <definedNames>
    <definedName name="_xlnm._FilterDatabase" localSheetId="0" hidden="1">All!$B$2:$J$581</definedName>
    <definedName name="_xlnm._FilterDatabase" localSheetId="2" hidden="1">Modified!$B$3:$AA$408</definedName>
    <definedName name="_xlnm._FilterDatabase" localSheetId="1" hidden="1">Unmodified!$C$3:$AD$177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5" i="5" l="1"/>
  <c r="H374" i="5"/>
  <c r="H316" i="5"/>
  <c r="H315" i="5"/>
  <c r="H307" i="5"/>
  <c r="H306" i="5"/>
  <c r="H305" i="5"/>
  <c r="H303" i="5"/>
  <c r="H302" i="5"/>
  <c r="H275" i="5"/>
  <c r="H269" i="5"/>
  <c r="H267" i="5"/>
  <c r="H265" i="5"/>
  <c r="H264" i="5"/>
  <c r="H263" i="5"/>
  <c r="H262" i="5"/>
  <c r="H233" i="5"/>
  <c r="H232" i="5"/>
  <c r="H214" i="5"/>
  <c r="H88" i="5"/>
  <c r="H72" i="5"/>
  <c r="H71" i="5"/>
  <c r="H68" i="5"/>
  <c r="H67" i="5"/>
  <c r="H66" i="5"/>
  <c r="H65" i="5"/>
  <c r="H64" i="5"/>
  <c r="H57" i="5"/>
  <c r="H43" i="5"/>
  <c r="H41" i="5"/>
  <c r="H39" i="5"/>
  <c r="H37" i="5"/>
  <c r="H31" i="5"/>
  <c r="H30" i="5"/>
  <c r="H29" i="5"/>
  <c r="H26" i="5"/>
  <c r="H25" i="5"/>
  <c r="H24" i="5"/>
  <c r="H23" i="5"/>
  <c r="H8" i="5"/>
  <c r="H163" i="4"/>
  <c r="H162" i="4"/>
  <c r="H161" i="4"/>
  <c r="H160" i="4"/>
  <c r="H159" i="4"/>
  <c r="H133" i="4"/>
  <c r="H132" i="4"/>
  <c r="H128" i="4"/>
  <c r="H125" i="4"/>
  <c r="H124" i="4"/>
  <c r="H123" i="4"/>
  <c r="H122" i="4"/>
  <c r="H121" i="4"/>
  <c r="H118" i="4"/>
  <c r="H96" i="4"/>
  <c r="H93" i="4"/>
  <c r="H91" i="4"/>
  <c r="H34" i="4"/>
  <c r="H28" i="4"/>
  <c r="H27" i="4"/>
  <c r="H26" i="4"/>
  <c r="H25" i="4"/>
  <c r="H24" i="4"/>
  <c r="H23" i="4"/>
  <c r="H22" i="4"/>
  <c r="H21" i="4"/>
  <c r="H11" i="4"/>
  <c r="H10" i="4"/>
  <c r="H9" i="4"/>
  <c r="F548" i="1" l="1"/>
  <c r="F547" i="1"/>
  <c r="F489" i="1"/>
  <c r="F488" i="1"/>
  <c r="F480" i="1"/>
  <c r="F479" i="1"/>
  <c r="F478" i="1"/>
  <c r="F476" i="1"/>
  <c r="F475" i="1"/>
  <c r="F448" i="1"/>
  <c r="F442" i="1"/>
  <c r="F440" i="1"/>
  <c r="F438" i="1"/>
  <c r="F437" i="1"/>
  <c r="F436" i="1"/>
  <c r="F435" i="1"/>
  <c r="F406" i="1"/>
  <c r="F405" i="1"/>
  <c r="F387" i="1"/>
  <c r="F261" i="1"/>
  <c r="F245" i="1"/>
  <c r="F244" i="1"/>
  <c r="F241" i="1"/>
  <c r="F240" i="1"/>
  <c r="F239" i="1"/>
  <c r="F238" i="1"/>
  <c r="F237" i="1"/>
  <c r="F230" i="1"/>
  <c r="F216" i="1"/>
  <c r="F214" i="1"/>
  <c r="F212" i="1"/>
  <c r="F210" i="1"/>
  <c r="F204" i="1"/>
  <c r="F203" i="1"/>
  <c r="F202" i="1"/>
  <c r="F199" i="1"/>
  <c r="F198" i="1"/>
  <c r="F197" i="1"/>
  <c r="F196" i="1"/>
  <c r="F181" i="1"/>
  <c r="F162" i="1" l="1"/>
  <c r="F161" i="1"/>
  <c r="F160" i="1"/>
  <c r="F159" i="1"/>
  <c r="F158" i="1"/>
  <c r="F132" i="1"/>
  <c r="F131" i="1"/>
  <c r="F127" i="1"/>
  <c r="F124" i="1"/>
  <c r="F123" i="1"/>
  <c r="F122" i="1"/>
  <c r="F121" i="1"/>
  <c r="F120" i="1"/>
  <c r="F117" i="1"/>
  <c r="F95" i="1"/>
  <c r="F92" i="1"/>
  <c r="F90" i="1"/>
  <c r="F33" i="1"/>
  <c r="F27" i="1"/>
  <c r="F26" i="1"/>
  <c r="F25" i="1"/>
  <c r="F24" i="1"/>
  <c r="F23" i="1"/>
  <c r="F22" i="1"/>
  <c r="F21" i="1"/>
  <c r="F20" i="1"/>
  <c r="F10" i="1"/>
  <c r="F9" i="1"/>
  <c r="F8" i="1"/>
</calcChain>
</file>

<file path=xl/sharedStrings.xml><?xml version="1.0" encoding="utf-8"?>
<sst xmlns="http://schemas.openxmlformats.org/spreadsheetml/2006/main" count="12510" uniqueCount="1220">
  <si>
    <t>Name of Peptide</t>
  </si>
  <si>
    <t>Sequence</t>
  </si>
  <si>
    <t>Modifications</t>
  </si>
  <si>
    <t>Half-life (hours)</t>
  </si>
  <si>
    <t>Half-life (code)</t>
  </si>
  <si>
    <t>Half-Life (code_code)</t>
  </si>
  <si>
    <t>Assay</t>
  </si>
  <si>
    <t>Assay (code)</t>
  </si>
  <si>
    <t>NZ2114</t>
  </si>
  <si>
    <t>Ac-GFGCNGPWNEDDLRCHNHCKSIKGYKGGYCAKGGFVCKCY-NH2</t>
  </si>
  <si>
    <t>N.A.</t>
  </si>
  <si>
    <t>Low stability</t>
  </si>
  <si>
    <t>rat</t>
  </si>
  <si>
    <t>FB006</t>
  </si>
  <si>
    <t>Ac-WEEWDREINNYTKLIHELIEESQNQQEKNEQELL-NH2</t>
  </si>
  <si>
    <t>Stable</t>
  </si>
  <si>
    <t>Very high stability</t>
  </si>
  <si>
    <t>monkey</t>
  </si>
  <si>
    <t>hBD1</t>
  </si>
  <si>
    <t>Ac-DHYNCVSSGGQCLYSACPIFTKIQGTCYRGKAKCCK-NH2</t>
  </si>
  <si>
    <t>80 % intact after 48h</t>
  </si>
  <si>
    <t>Undegradable</t>
  </si>
  <si>
    <t>human serum</t>
  </si>
  <si>
    <t>hBD3</t>
  </si>
  <si>
    <t>Ac-GIINTLQKYYCRVRGGRCAVLSCLPKEEQIGKCSTRGRKCCRRKK-NH2</t>
  </si>
  <si>
    <t>High stability</t>
  </si>
  <si>
    <r>
      <t>BIM BH3</t>
    </r>
    <r>
      <rPr>
        <vertAlign val="subscript"/>
        <sz val="10"/>
        <color theme="1"/>
        <rFont val="Calibri"/>
        <family val="2"/>
        <scheme val="minor"/>
      </rPr>
      <t>1</t>
    </r>
  </si>
  <si>
    <t>Ac-IWIAQELRRIGDEFNAYYARR-NH2</t>
  </si>
  <si>
    <t>Asp-N</t>
  </si>
  <si>
    <r>
      <t>BIM SAHB</t>
    </r>
    <r>
      <rPr>
        <vertAlign val="subscript"/>
        <sz val="10"/>
        <color theme="1"/>
        <rFont val="Calibri"/>
        <family val="2"/>
        <scheme val="minor"/>
      </rPr>
      <t>A1</t>
    </r>
  </si>
  <si>
    <t>Ac-IWIAQELRXIGDXFNAYYARR-NH2</t>
  </si>
  <si>
    <t>Ac-FMHNLWKHLSSMERVEWLRKKLQDVHNF-NH2</t>
  </si>
  <si>
    <t>Unstable</t>
  </si>
  <si>
    <t>trypsin</t>
  </si>
  <si>
    <t>N2.1</t>
  </si>
  <si>
    <t>Ac-GTCRTFGCTCKPLRCKAPRMVRCGETCMG-NH2</t>
  </si>
  <si>
    <t>Degraded</t>
  </si>
  <si>
    <t xml:space="preserve">uPA </t>
  </si>
  <si>
    <t>MMP-9</t>
  </si>
  <si>
    <t>MT-SP1</t>
  </si>
  <si>
    <t>Hp1404-T1e</t>
  </si>
  <si>
    <t>ILKKLLKKVKK-NH2</t>
  </si>
  <si>
    <t>80% intact after 2h</t>
  </si>
  <si>
    <r>
      <t>Cul3</t>
    </r>
    <r>
      <rPr>
        <vertAlign val="superscript"/>
        <sz val="10"/>
        <color theme="1"/>
        <rFont val="Calibri"/>
        <family val="2"/>
        <scheme val="minor"/>
      </rPr>
      <t>49-68</t>
    </r>
  </si>
  <si>
    <t>Ac-NSGLSFEELYRNAYTMVLHL-NH2</t>
  </si>
  <si>
    <t>Bicarinalin</t>
  </si>
  <si>
    <t>KIKIPWGKVKDFLVGGMKAV-NH2</t>
  </si>
  <si>
    <t>AsK T16Y</t>
  </si>
  <si>
    <t>CENTISGCSRADCLLYHRKQGCQKTCGLC</t>
  </si>
  <si>
    <t>AsK Q20Y</t>
  </si>
  <si>
    <t>CENTISGCSRADCLLTHRKYGCQKTCGLC</t>
  </si>
  <si>
    <t>AsK L28Y</t>
  </si>
  <si>
    <t>CENTISGCSRADCLLTHRKQGCQKTCGYC</t>
  </si>
  <si>
    <t>ACPP</t>
  </si>
  <si>
    <t>Ac-y-e9-x-PLGLAG-r9-x-k-(DOTA)-NH2</t>
  </si>
  <si>
    <t>mouse</t>
  </si>
  <si>
    <t>V114</t>
  </si>
  <si>
    <t>VEPNCDIHVIleWEWECFERL-NH2</t>
  </si>
  <si>
    <t>proteinase K</t>
  </si>
  <si>
    <t>Noxa</t>
  </si>
  <si>
    <t>Ac-AAQLRRIGDKVNLRQKLLN</t>
  </si>
  <si>
    <t>chymotrypsin</t>
  </si>
  <si>
    <t>Very low stability</t>
  </si>
  <si>
    <t>mouse serum</t>
  </si>
  <si>
    <t>Noxa-5</t>
  </si>
  <si>
    <t>Ac-AAc’LRAIGDC’VNLAQALLN</t>
  </si>
  <si>
    <t>Tat Peptide</t>
  </si>
  <si>
    <t>YGRKRRQRR</t>
  </si>
  <si>
    <t>10% intact after 1h</t>
  </si>
  <si>
    <t>0% intact after 1h</t>
  </si>
  <si>
    <t>pronase</t>
  </si>
  <si>
    <t>T-pep1</t>
  </si>
  <si>
    <t>REAGDEE</t>
  </si>
  <si>
    <t>HL2-pep</t>
  </si>
  <si>
    <t>MDYKDDDDKGSGSTLDDMEEMDGLSDT</t>
  </si>
  <si>
    <t>CF-SD1 α</t>
  </si>
  <si>
    <t>CF-KPVSLSYRCPCRFFESHVARANVKHLKILNTPNCALQIVARLKNNNRQVCIDPKLKWIQEYLEKALNK-OH</t>
  </si>
  <si>
    <t>liver homogenates</t>
  </si>
  <si>
    <r>
      <t>R9-F-</t>
    </r>
    <r>
      <rPr>
        <i/>
        <sz val="10"/>
        <color theme="1"/>
        <rFont val="Calibri"/>
        <family val="2"/>
        <scheme val="minor"/>
      </rPr>
      <t>Ac</t>
    </r>
  </si>
  <si>
    <t>62% intact after 2h</t>
  </si>
  <si>
    <t>hCT(9-32)</t>
  </si>
  <si>
    <t>LGTYTQDFNKFHTFPQTAIGVGAP-NH2</t>
  </si>
  <si>
    <t>100% intact after 48h</t>
  </si>
  <si>
    <t>SAP</t>
  </si>
  <si>
    <r>
      <t>(VRLPPP)</t>
    </r>
    <r>
      <rPr>
        <vertAlign val="subscript"/>
        <sz val="10"/>
        <color theme="1"/>
        <rFont val="Calibri"/>
        <family val="2"/>
        <scheme val="minor"/>
      </rPr>
      <t>3</t>
    </r>
  </si>
  <si>
    <t>PP 14b</t>
  </si>
  <si>
    <t>HAPLEPVYPGDNATPEQMAQYAADLRRYINMLTRPRY-TAMRA</t>
  </si>
  <si>
    <t>human plasma</t>
  </si>
  <si>
    <t>PP 20</t>
  </si>
  <si>
    <t>HAPLEPVYPGDNATPEQMAQYAADLRRYINMLTRPRY-NH2</t>
  </si>
  <si>
    <t>ML</t>
  </si>
  <si>
    <t>Ac-LLLLRVKR-NH2</t>
  </si>
  <si>
    <t>mouse plasma</t>
  </si>
  <si>
    <t>ML 7</t>
  </si>
  <si>
    <t>Ac-lLLLRVKR-NH2</t>
  </si>
  <si>
    <t>Linear Npep1</t>
  </si>
  <si>
    <t>GNVWKWEQ</t>
  </si>
  <si>
    <t>2,3% intact after 1h</t>
  </si>
  <si>
    <t>8,4% intact after 1h</t>
  </si>
  <si>
    <t>pepsin</t>
  </si>
  <si>
    <t>1% intact after 1h</t>
  </si>
  <si>
    <t>Cp4-wt</t>
  </si>
  <si>
    <t>GLLCYCRKGHCKRGERVRGTCGIRFLYCCPRR</t>
  </si>
  <si>
    <t>100% intact after 1h</t>
  </si>
  <si>
    <t>Crp4-6C/A</t>
  </si>
  <si>
    <t>GLLAYARKGHAKRGERVRGTAGIRFLYAAPRR</t>
  </si>
  <si>
    <t>0% intact after 0,167h</t>
  </si>
  <si>
    <t>Crp4-R/A</t>
  </si>
  <si>
    <t>CYCRKGHCKRGERVRGTCGIRFLYCCPRRGLL</t>
  </si>
  <si>
    <t>0% intact after 0,5h</t>
  </si>
  <si>
    <t>HD5</t>
  </si>
  <si>
    <t>ATCYCRTGRCATRESLSGVCEISGRLYRLCCR</t>
  </si>
  <si>
    <r>
      <t>HD5[Ser</t>
    </r>
    <r>
      <rPr>
        <vertAlign val="superscript"/>
        <sz val="10"/>
        <color theme="1"/>
        <rFont val="Calibri"/>
        <family val="2"/>
        <scheme val="minor"/>
      </rPr>
      <t>3,31</t>
    </r>
    <r>
      <rPr>
        <sz val="10"/>
        <color theme="1"/>
        <rFont val="Calibri"/>
        <family val="2"/>
        <scheme val="minor"/>
      </rPr>
      <t>]</t>
    </r>
  </si>
  <si>
    <t>ATSYCRTGRCATRESLSGVCEISGRLYRLCSR</t>
  </si>
  <si>
    <r>
      <t>HD5[Ala</t>
    </r>
    <r>
      <rPr>
        <vertAlign val="superscript"/>
        <sz val="10"/>
        <color theme="1"/>
        <rFont val="Calibri"/>
        <family val="2"/>
        <scheme val="minor"/>
      </rPr>
      <t>3,31</t>
    </r>
    <r>
      <rPr>
        <sz val="10"/>
        <color theme="1"/>
        <rFont val="Calibri"/>
        <family val="2"/>
        <scheme val="minor"/>
      </rPr>
      <t>]</t>
    </r>
  </si>
  <si>
    <t>ATAYCRTGRCATRESÇSGVCEISGRLYRLCAR</t>
  </si>
  <si>
    <t>0% intact after 0,033h</t>
  </si>
  <si>
    <t>LL-37</t>
  </si>
  <si>
    <t>LLGDFFRKSKEKIGKEFKRIVQRIKDFLRNLVPRTES</t>
  </si>
  <si>
    <t>cathepsins</t>
  </si>
  <si>
    <t>GnRH</t>
  </si>
  <si>
    <t>pEHWSYGLEPG-NH2</t>
  </si>
  <si>
    <t>5% intact after 1h</t>
  </si>
  <si>
    <t>Pyr1-apelin-13</t>
  </si>
  <si>
    <t>GluRPRLSHKGPMPF</t>
  </si>
  <si>
    <t>BMAP28</t>
  </si>
  <si>
    <t>GGLRSLGRKILRAWLLYGPIIVPIIRIG</t>
  </si>
  <si>
    <t>proteinase XXV</t>
  </si>
  <si>
    <t>LyP1</t>
  </si>
  <si>
    <t>CGMKRTRGC</t>
  </si>
  <si>
    <t>MCoTI-II</t>
  </si>
  <si>
    <t>CPKILKKCRRDSDCPGACICRGNGYCGSGSDGGV</t>
  </si>
  <si>
    <t>85% intact after 24h</t>
  </si>
  <si>
    <t>BTD-2</t>
  </si>
  <si>
    <t>GVCRCVCRRGVCRCVCRR</t>
  </si>
  <si>
    <t>80% intact after 24h</t>
  </si>
  <si>
    <t>BTD-2_LyP1_RGDS_lin</t>
  </si>
  <si>
    <t>CGNKRTRGCRCVCRGDSCR</t>
  </si>
  <si>
    <t>0% intact after 10h</t>
  </si>
  <si>
    <t>WLWL-scrambled</t>
  </si>
  <si>
    <t>KWVRWIKQVONG</t>
  </si>
  <si>
    <t>WKFK</t>
  </si>
  <si>
    <t>WKFK-pGturn</t>
  </si>
  <si>
    <t>RWVKVpGOFIKQ</t>
  </si>
  <si>
    <t>WKWK</t>
  </si>
  <si>
    <t>RWVKVNGOWIKQ</t>
  </si>
  <si>
    <t>WKWK-pGturn</t>
  </si>
  <si>
    <t>RWVKVpGOWIKQ</t>
  </si>
  <si>
    <t>Trp pocket</t>
  </si>
  <si>
    <t>RWVWVNGOKILQ</t>
  </si>
  <si>
    <t>Α-host</t>
  </si>
  <si>
    <t>VSADPSRVNAYKSADSRVNST</t>
  </si>
  <si>
    <t>Akt-01</t>
  </si>
  <si>
    <t>RPRNIeYDapNIle-OH</t>
  </si>
  <si>
    <t>0% intact after 6h</t>
  </si>
  <si>
    <t>26RFa(20-26)</t>
  </si>
  <si>
    <t>GGFSFRF-NH2</t>
  </si>
  <si>
    <t>LV-2094</t>
  </si>
  <si>
    <t>G(me)GFSFRF-NH2</t>
  </si>
  <si>
    <t>LV-2098</t>
  </si>
  <si>
    <t>LV-2095</t>
  </si>
  <si>
    <t>GG(me)FSFRF-NH2</t>
  </si>
  <si>
    <t>LV-2096</t>
  </si>
  <si>
    <t>PYY3-36</t>
  </si>
  <si>
    <t>IKPEAPGEDASPEELNRYYASLRHYLNLVTRQRY-NH2</t>
  </si>
  <si>
    <t>69% intact after 5h</t>
  </si>
  <si>
    <t>R8</t>
  </si>
  <si>
    <t>RRRRRRRR-OH</t>
  </si>
  <si>
    <t>0% intact after 5 min</t>
  </si>
  <si>
    <t>ABD</t>
  </si>
  <si>
    <t>LAEAKGVSAKTALP</t>
  </si>
  <si>
    <t>EG3287</t>
  </si>
  <si>
    <t>SCKNTDSRCKARQLELNERTCRCDKPRR</t>
  </si>
  <si>
    <t>cell medium</t>
  </si>
  <si>
    <t>C34</t>
  </si>
  <si>
    <t>WMEWDREINNYTSLIHSLIEESQNQQEKNEQELL-NH2</t>
  </si>
  <si>
    <t>0% intact after 4h</t>
  </si>
  <si>
    <t>cp28</t>
  </si>
  <si>
    <t>CQGTSNKLTQLGTFEDHFLSLQRMFNNC</t>
  </si>
  <si>
    <t>linSUPR</t>
  </si>
  <si>
    <t>MFYAYEYAQWSK</t>
  </si>
  <si>
    <t>linGIBP</t>
  </si>
  <si>
    <t>MITWYEFVAGTK</t>
  </si>
  <si>
    <t>α-VEGF-2</t>
  </si>
  <si>
    <t>VDNKFNKEQCNARAIEAALDPNLNDQQFHAKIWSIIDDC-NH2</t>
  </si>
  <si>
    <t>EM-2</t>
  </si>
  <si>
    <t>YPFF-NH2</t>
  </si>
  <si>
    <t>P2</t>
  </si>
  <si>
    <t>RPPGLPVRSFSPLR-NH2</t>
  </si>
  <si>
    <t>BbKI51-62</t>
  </si>
  <si>
    <t>RPGLPVRFESPL-NH2</t>
  </si>
  <si>
    <r>
      <t>64</t>
    </r>
    <r>
      <rPr>
        <sz val="10"/>
        <color theme="1"/>
        <rFont val="Calibri"/>
        <family val="2"/>
        <scheme val="minor"/>
      </rPr>
      <t>Cu-</t>
    </r>
    <r>
      <rPr>
        <vertAlign val="subscript"/>
        <sz val="10"/>
        <color theme="1"/>
        <rFont val="Calibri"/>
        <family val="2"/>
        <scheme val="minor"/>
      </rPr>
      <t>Ds</t>
    </r>
    <r>
      <rPr>
        <sz val="10"/>
        <color theme="1"/>
        <rFont val="Calibri"/>
        <family val="2"/>
        <scheme val="minor"/>
      </rPr>
      <t>C18</t>
    </r>
  </si>
  <si>
    <t>βAGLRKRLRKFRNKIEK-NH2</t>
  </si>
  <si>
    <r>
      <t>68</t>
    </r>
    <r>
      <rPr>
        <sz val="10"/>
        <color theme="1"/>
        <rFont val="Calibri"/>
        <family val="2"/>
        <scheme val="minor"/>
      </rPr>
      <t>Ga-</t>
    </r>
    <r>
      <rPr>
        <vertAlign val="subscript"/>
        <sz val="10"/>
        <color theme="1"/>
        <rFont val="Calibri"/>
        <family val="2"/>
        <scheme val="minor"/>
      </rPr>
      <t>Ds</t>
    </r>
    <r>
      <rPr>
        <sz val="10"/>
        <color theme="1"/>
        <rFont val="Calibri"/>
        <family val="2"/>
        <scheme val="minor"/>
      </rPr>
      <t>C18</t>
    </r>
  </si>
  <si>
    <r>
      <t>64</t>
    </r>
    <r>
      <rPr>
        <sz val="10"/>
        <color theme="1"/>
        <rFont val="Calibri"/>
        <family val="2"/>
        <scheme val="minor"/>
      </rPr>
      <t>Cu-</t>
    </r>
    <r>
      <rPr>
        <vertAlign val="subscript"/>
        <sz val="10"/>
        <color theme="1"/>
        <rFont val="Calibri"/>
        <family val="2"/>
        <scheme val="minor"/>
      </rPr>
      <t>Ds</t>
    </r>
    <r>
      <rPr>
        <sz val="10"/>
        <color theme="1"/>
        <rFont val="Calibri"/>
        <family val="2"/>
        <scheme val="minor"/>
      </rPr>
      <t>C18(NIA)</t>
    </r>
    <r>
      <rPr>
        <vertAlign val="subscript"/>
        <sz val="10"/>
        <color theme="1"/>
        <rFont val="Calibri"/>
        <family val="2"/>
        <scheme val="minor"/>
      </rPr>
      <t>2</t>
    </r>
  </si>
  <si>
    <r>
      <t>βAGLRK[β(A)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-NIA]RLRKFRNK[β(A)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-NIA]IEK-NH2</t>
    </r>
  </si>
  <si>
    <r>
      <t>68</t>
    </r>
    <r>
      <rPr>
        <sz val="10"/>
        <color theme="1"/>
        <rFont val="Calibri"/>
        <family val="2"/>
        <scheme val="minor"/>
      </rPr>
      <t>Ga-</t>
    </r>
    <r>
      <rPr>
        <vertAlign val="subscript"/>
        <sz val="10"/>
        <color theme="1"/>
        <rFont val="Calibri"/>
        <family val="2"/>
        <scheme val="minor"/>
      </rPr>
      <t>Ds</t>
    </r>
    <r>
      <rPr>
        <sz val="10"/>
        <color theme="1"/>
        <rFont val="Calibri"/>
        <family val="2"/>
        <scheme val="minor"/>
      </rPr>
      <t>C18(NIA)</t>
    </r>
    <r>
      <rPr>
        <vertAlign val="subscript"/>
        <sz val="10"/>
        <color theme="1"/>
        <rFont val="Calibri"/>
        <family val="2"/>
        <scheme val="minor"/>
      </rPr>
      <t>2</t>
    </r>
  </si>
  <si>
    <t>VIP</t>
  </si>
  <si>
    <t>HSDAVFTDNYTRLRK-QMAVKKYLNSILN</t>
  </si>
  <si>
    <t>NPY-BBB2(K3)</t>
  </si>
  <si>
    <t>Ac-YKKK(Ahx)ARHYINLITRQRY</t>
  </si>
  <si>
    <t>NPY-BBB0</t>
  </si>
  <si>
    <t>Ac-(Ahx)ARHYINLITRQRY</t>
  </si>
  <si>
    <t>NT-BBB1(K4)</t>
  </si>
  <si>
    <t>Ac-KKKKPYIL</t>
  </si>
  <si>
    <t>NT-BBB0</t>
  </si>
  <si>
    <t>RRPYIL</t>
  </si>
  <si>
    <t>PIK</t>
  </si>
  <si>
    <t>RKKYKYRRK-NH2</t>
  </si>
  <si>
    <t>MAC-1</t>
  </si>
  <si>
    <t>GFGMALKLLKKVL-NH2</t>
  </si>
  <si>
    <t>Buforin II</t>
  </si>
  <si>
    <t>TRSSRAGLQFPVGRVHRLLRK</t>
  </si>
  <si>
    <t>ALP1</t>
  </si>
  <si>
    <t>RWCVYARVRGVRYRRCW</t>
  </si>
  <si>
    <t>ALP2</t>
  </si>
  <si>
    <t>RWCVYACVRGVCYRRCW</t>
  </si>
  <si>
    <t>Tat(W)</t>
  </si>
  <si>
    <t>GRKKRRQRRRPWQ-NH2</t>
  </si>
  <si>
    <t>di-Tat(W)-C</t>
  </si>
  <si>
    <t>(GRKKRRQRRRPWQC-NH2)2</t>
  </si>
  <si>
    <t>di-Tat(W)-K</t>
  </si>
  <si>
    <t>(GRKKRRQRRRPWQ)2-K-NH2</t>
  </si>
  <si>
    <t>BLGTYTQDFNXFHTFPQTAIGVGAP</t>
  </si>
  <si>
    <r>
      <t>99m</t>
    </r>
    <r>
      <rPr>
        <sz val="10"/>
        <color theme="1"/>
        <rFont val="Calibri"/>
        <family val="2"/>
        <scheme val="minor"/>
      </rPr>
      <t>Tc-[K6T]P8</t>
    </r>
  </si>
  <si>
    <t>KVTAMTCFLL‐NH2</t>
  </si>
  <si>
    <t>100% intact after 3h</t>
  </si>
  <si>
    <t>CIGB-552</t>
  </si>
  <si>
    <t>Ac-HARIKpTFRRlKWKYKGKFW</t>
  </si>
  <si>
    <t>Anoplin</t>
  </si>
  <si>
    <t>GLLKRIKTLL-NH2</t>
  </si>
  <si>
    <t>20% intact after 2h</t>
  </si>
  <si>
    <t>RI-MSH</t>
  </si>
  <si>
    <t>Ac-SYSMEHFRWGKPV-NH2</t>
  </si>
  <si>
    <t>0% intact after 24h</t>
  </si>
  <si>
    <t>OP 2</t>
  </si>
  <si>
    <t>QGLNpYNleDL-NH2</t>
  </si>
  <si>
    <t>enzymes</t>
  </si>
  <si>
    <t>YRFK-NH2</t>
  </si>
  <si>
    <t>H102</t>
  </si>
  <si>
    <t>HKQLPFFEED</t>
  </si>
  <si>
    <t>41% intact after 6h</t>
  </si>
  <si>
    <t>CTP512</t>
  </si>
  <si>
    <t>NH2-YGRKARRRRRR-COOH</t>
  </si>
  <si>
    <t>MCo-TI-II</t>
  </si>
  <si>
    <t>GGVPKILKKRRDSDPGARGNGYGSGSD</t>
  </si>
  <si>
    <t>MCo-RM1</t>
  </si>
  <si>
    <t>GGVPRILRRRRDSDPGAKGNGYGSGSD</t>
  </si>
  <si>
    <t>MCo-CTP</t>
  </si>
  <si>
    <t>GGVYGRRARRRRRDSDPGAKGNGYGSGSD</t>
  </si>
  <si>
    <t>40% intact after 24h</t>
  </si>
  <si>
    <t>IGF-I</t>
  </si>
  <si>
    <t>37% intact after 18h</t>
  </si>
  <si>
    <t>A7R</t>
  </si>
  <si>
    <t>ATWLPPR</t>
  </si>
  <si>
    <t>0% intact after 2h</t>
  </si>
  <si>
    <t>GG-SVS-1</t>
  </si>
  <si>
    <r>
      <t>GGKVKVKVKV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PPTKVKVKVK-NH2</t>
    </r>
  </si>
  <si>
    <t>40% intact after 8h</t>
  </si>
  <si>
    <t>LL-III</t>
  </si>
  <si>
    <t>VNWKKILGKIIKVVK-NH2</t>
  </si>
  <si>
    <t>95% intact after 8h</t>
  </si>
  <si>
    <t>MEP-N</t>
  </si>
  <si>
    <t>GFSILKKVLPKVXAHXK-NH2</t>
  </si>
  <si>
    <t>P000</t>
  </si>
  <si>
    <t>Dh-β-AHTVEK-NH2</t>
  </si>
  <si>
    <t>LB1</t>
  </si>
  <si>
    <t>pGHWSYGLRPG-VKRFKKFFRKLKKSV-NH2</t>
  </si>
  <si>
    <t>rat plasma</t>
  </si>
  <si>
    <t>WB1</t>
  </si>
  <si>
    <t>QHWSWGLRPG-VKRFKKFFRKLKKSV-NH2</t>
  </si>
  <si>
    <t>TB1</t>
  </si>
  <si>
    <t>pGHWSYwLRPG-VKRFKKFFRKLKKSV-NH2</t>
  </si>
  <si>
    <t>BP100</t>
  </si>
  <si>
    <t>KKLFKKILKYL-NH2</t>
  </si>
  <si>
    <t>SP-E</t>
  </si>
  <si>
    <t>NH2-DKPKKKPPPPAGPPPPPPPPPGPPPPGP-28</t>
  </si>
  <si>
    <t>100% intact after 24h</t>
  </si>
  <si>
    <t>lin-MC12(n)</t>
  </si>
  <si>
    <t>GR[CTQAWPPIC]FPD</t>
  </si>
  <si>
    <t>75% intact after 8h</t>
  </si>
  <si>
    <t>lin-MC12 (p)</t>
  </si>
  <si>
    <t>[CTQAWPPIC]FPDGR</t>
  </si>
  <si>
    <t>MC-12</t>
  </si>
  <si>
    <t>QAW</t>
  </si>
  <si>
    <t>10% intact after 8h</t>
  </si>
  <si>
    <t>wt ANP</t>
  </si>
  <si>
    <t>SLRRSSCFGGRMDRIGAQSGLGCNSFRY</t>
  </si>
  <si>
    <t>Endomorphin-1</t>
  </si>
  <si>
    <t>YPWF-NH2</t>
  </si>
  <si>
    <t>Linear CTX</t>
  </si>
  <si>
    <t>MCMPCFTTDHQMARKCDDCCGGKGRGKCYGPQCLCR</t>
  </si>
  <si>
    <t>70% intact after 24h</t>
  </si>
  <si>
    <t>Phybrids 1</t>
  </si>
  <si>
    <t>HGEGYFYSDLSKQMEEEAVRLFIEWLKNGGGKCNTATCVLGRLSQELHRLQTYPRTNTGSNTY</t>
  </si>
  <si>
    <t>Ctn</t>
  </si>
  <si>
    <t>KRFKKFFKKVKKSVKKRLKKIFKKPMVIGVTIPF</t>
  </si>
  <si>
    <t>Ctn[1-14]</t>
  </si>
  <si>
    <t>KRFKKFFKKVKKSV</t>
  </si>
  <si>
    <t>Ctn[15-34]</t>
  </si>
  <si>
    <t>KKRLKKIFKKPMVIGVTIPF</t>
  </si>
  <si>
    <t>NK1 1</t>
  </si>
  <si>
    <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AGFMPLWNH(3,5-Bzl(CF3)2)</t>
    </r>
  </si>
  <si>
    <t>40% intact after 6h</t>
  </si>
  <si>
    <t>NK1 2</t>
  </si>
  <si>
    <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AGFNIePLWNH(3,5-Bzl(CF3)2)</t>
    </r>
  </si>
  <si>
    <t>60% intact after 6h</t>
  </si>
  <si>
    <t>RGDechi</t>
  </si>
  <si>
    <t>(c(KRDGe)MDDPGRNPH</t>
  </si>
  <si>
    <t>0% intact after 3h</t>
  </si>
  <si>
    <t>1b</t>
  </si>
  <si>
    <t>ACi NTWNPWCiiPWDAPLCiiiA</t>
  </si>
  <si>
    <t>human vitreous</t>
  </si>
  <si>
    <t>Ac-(Phe)4-CONH2</t>
  </si>
  <si>
    <t>FFFF</t>
  </si>
  <si>
    <t>6% intact after 12h</t>
  </si>
  <si>
    <t>Linear</t>
  </si>
  <si>
    <t>c-KEEKDINNNVKKT-NH2</t>
  </si>
  <si>
    <t>40% intact after 50h</t>
  </si>
  <si>
    <t>CXCR4 2</t>
  </si>
  <si>
    <t>H-RA[CRFFC]-COOH</t>
  </si>
  <si>
    <t>WXEAAYQRFL</t>
  </si>
  <si>
    <t>CF-hPP</t>
  </si>
  <si>
    <t>CF-APLEPVYPGDNATPEQMAQYAADLRRYINMLTRPRY-NH2</t>
  </si>
  <si>
    <r>
      <t>CF-[K</t>
    </r>
    <r>
      <rPr>
        <vertAlign val="superscript"/>
        <sz val="10"/>
        <color theme="1"/>
        <rFont val="Calibri"/>
        <family val="2"/>
        <scheme val="minor"/>
      </rPr>
      <t>13</t>
    </r>
    <r>
      <rPr>
        <sz val="10"/>
        <color theme="1"/>
        <rFont val="Calibri"/>
        <family val="2"/>
        <scheme val="minor"/>
      </rPr>
      <t>, Q</t>
    </r>
    <r>
      <rPr>
        <vertAlign val="superscript"/>
        <sz val="10"/>
        <color theme="1"/>
        <rFont val="Calibri"/>
        <family val="2"/>
        <scheme val="minor"/>
      </rPr>
      <t>34</t>
    </r>
    <r>
      <rPr>
        <sz val="10"/>
        <color theme="1"/>
        <rFont val="Calibri"/>
        <family val="2"/>
        <scheme val="minor"/>
      </rPr>
      <t>]hPP</t>
    </r>
  </si>
  <si>
    <t>CF-APLEPVYPGDNAKPEQMAQYAADLRRYINMLTRQRY-NH2</t>
  </si>
  <si>
    <t>FB006M</t>
  </si>
  <si>
    <t>Ac-WEEWDREINNYTK(Alb)LIHELIEESQNQQEKNEQELL-NH2</t>
  </si>
  <si>
    <t>Albumin</t>
  </si>
  <si>
    <r>
      <t>PEG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-CaLL</t>
    </r>
  </si>
  <si>
    <r>
      <t>(PEG)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-KWKLFKKIFKRIVQRIKDFLR-NH2</t>
    </r>
  </si>
  <si>
    <t>PEGylation</t>
  </si>
  <si>
    <t>Colistin</t>
  </si>
  <si>
    <t>DabTDabDabDabLLDabDabT</t>
  </si>
  <si>
    <t>Cyclization</t>
  </si>
  <si>
    <t>Ecumicin</t>
  </si>
  <si>
    <t>Cyclization/Methylation</t>
  </si>
  <si>
    <t>cpYR</t>
  </si>
  <si>
    <t>Ac-YLKGCWTKSIPPKPCFSR-NH2</t>
  </si>
  <si>
    <t>SFTI-1</t>
  </si>
  <si>
    <t>Ac-GRCTKSIPPICFPD-NH2</t>
  </si>
  <si>
    <t>G3KL</t>
  </si>
  <si>
    <t>Ac-KLKLKLKLKLKLKLKLKKLKKLKKLKKLKKLKKLKKL-NH2</t>
  </si>
  <si>
    <t>Branched</t>
  </si>
  <si>
    <t>CLP-4</t>
  </si>
  <si>
    <t>DapLWKNR</t>
  </si>
  <si>
    <t>Stapled</t>
  </si>
  <si>
    <t>Ac-FMHNLWKWLSSMERVEWLRKKLQDVHNF-NH2</t>
  </si>
  <si>
    <t>α to β replacement</t>
  </si>
  <si>
    <t>THR-5</t>
  </si>
  <si>
    <t>Ac-GTCNTPGCTCSWPVCIDGGRLMCGETCVG-NH2</t>
  </si>
  <si>
    <t>N2.1 C</t>
  </si>
  <si>
    <t>AST3-88</t>
  </si>
  <si>
    <t>GG3</t>
  </si>
  <si>
    <t>PRYTIAALLSPTSTSQSLVVTP</t>
  </si>
  <si>
    <t>Leu-Enk 4</t>
  </si>
  <si>
    <t>Ac-YGGF-Hic-NH2</t>
  </si>
  <si>
    <t>Hydroxy isocaproic acid</t>
  </si>
  <si>
    <t>Leu-Enk 8</t>
  </si>
  <si>
    <t>Ac-YGGFL-NH2</t>
  </si>
  <si>
    <t>Methylation</t>
  </si>
  <si>
    <t>cycPRP-1</t>
  </si>
  <si>
    <t>MITWIDFISPSK</t>
  </si>
  <si>
    <t>cycPRP-2</t>
  </si>
  <si>
    <t>MTWFEYLSGSK</t>
  </si>
  <si>
    <t>cycPRP-3</t>
  </si>
  <si>
    <t>MTWFEFLSSTSK</t>
  </si>
  <si>
    <t>cycGiBP</t>
  </si>
  <si>
    <r>
      <t>Cul3</t>
    </r>
    <r>
      <rPr>
        <vertAlign val="superscript"/>
        <sz val="10"/>
        <color theme="1"/>
        <rFont val="Calibri"/>
        <family val="2"/>
        <scheme val="minor"/>
      </rPr>
      <t>49-68LA</t>
    </r>
  </si>
  <si>
    <r>
      <t>Ac-NSGLSFEE</t>
    </r>
    <r>
      <rPr>
        <sz val="10"/>
        <color rgb="FFFF0000"/>
        <rFont val="Calibri"/>
        <family val="2"/>
        <scheme val="minor"/>
      </rPr>
      <t>S</t>
    </r>
    <r>
      <rPr>
        <vertAlign val="subscript"/>
        <sz val="10"/>
        <color rgb="FFFF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>YRN</t>
    </r>
    <r>
      <rPr>
        <sz val="10"/>
        <color rgb="FFFF0000"/>
        <rFont val="Calibri"/>
        <family val="2"/>
        <scheme val="minor"/>
      </rPr>
      <t>S</t>
    </r>
    <r>
      <rPr>
        <vertAlign val="subscript"/>
        <sz val="10"/>
        <color rgb="FFFF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>YTMVLHK-NH2</t>
    </r>
  </si>
  <si>
    <t>Unnatural amino acid</t>
  </si>
  <si>
    <r>
      <t>Cul3</t>
    </r>
    <r>
      <rPr>
        <vertAlign val="superscript"/>
        <sz val="10"/>
        <color theme="1"/>
        <rFont val="Calibri"/>
        <family val="2"/>
        <scheme val="minor"/>
      </rPr>
      <t>49-68EN</t>
    </r>
  </si>
  <si>
    <r>
      <t>Ac-NSGLSFE</t>
    </r>
    <r>
      <rPr>
        <sz val="10"/>
        <color rgb="FFFF0000"/>
        <rFont val="Calibri"/>
        <family val="2"/>
        <scheme val="minor"/>
      </rPr>
      <t>S</t>
    </r>
    <r>
      <rPr>
        <vertAlign val="subscript"/>
        <sz val="10"/>
        <color rgb="FFFF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>LYR</t>
    </r>
    <r>
      <rPr>
        <sz val="10"/>
        <color rgb="FFFF0000"/>
        <rFont val="Calibri"/>
        <family val="2"/>
        <scheme val="minor"/>
      </rPr>
      <t>S</t>
    </r>
    <r>
      <rPr>
        <vertAlign val="subscript"/>
        <sz val="10"/>
        <color rgb="FFFF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>AYTMVLHK-NH2</t>
    </r>
  </si>
  <si>
    <r>
      <t>Cul3</t>
    </r>
    <r>
      <rPr>
        <vertAlign val="superscript"/>
        <sz val="10"/>
        <color theme="1"/>
        <rFont val="Calibri"/>
        <family val="2"/>
        <scheme val="minor"/>
      </rPr>
      <t>49-68SL</t>
    </r>
  </si>
  <si>
    <r>
      <t>Ac-NSGL</t>
    </r>
    <r>
      <rPr>
        <sz val="10"/>
        <color rgb="FFFF0000"/>
        <rFont val="Calibri"/>
        <family val="2"/>
        <scheme val="minor"/>
      </rPr>
      <t>S</t>
    </r>
    <r>
      <rPr>
        <vertAlign val="subscript"/>
        <sz val="10"/>
        <color rgb="FFFF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>FEE</t>
    </r>
    <r>
      <rPr>
        <sz val="10"/>
        <color rgb="FFFF0000"/>
        <rFont val="Calibri"/>
        <family val="2"/>
        <scheme val="minor"/>
      </rPr>
      <t>S</t>
    </r>
    <r>
      <rPr>
        <vertAlign val="subscript"/>
        <sz val="10"/>
        <color rgb="FFFF0000"/>
        <rFont val="Calibri"/>
        <family val="2"/>
        <scheme val="minor"/>
      </rPr>
      <t>5</t>
    </r>
    <r>
      <rPr>
        <sz val="10"/>
        <color rgb="FF000000"/>
        <rFont val="Calibri"/>
        <family val="2"/>
        <scheme val="minor"/>
      </rPr>
      <t>YRNAYTMVLHK-NH2</t>
    </r>
  </si>
  <si>
    <t>BPC194</t>
  </si>
  <si>
    <t>KKLKLFKKLQ</t>
  </si>
  <si>
    <t>BPC198</t>
  </si>
  <si>
    <t>KLKKKFKKLQ</t>
  </si>
  <si>
    <t>BA1</t>
  </si>
  <si>
    <r>
      <t>HYNIC-D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WAVGH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F-NHMe</t>
    </r>
  </si>
  <si>
    <t>BA2</t>
  </si>
  <si>
    <r>
      <t>HYNIC-D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WAVGH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Y-NHMe</t>
    </r>
  </si>
  <si>
    <t>CSA</t>
  </si>
  <si>
    <t>LLLLPY</t>
  </si>
  <si>
    <t>CSA-3</t>
  </si>
  <si>
    <r>
      <t>LL(</t>
    </r>
    <r>
      <rPr>
        <i/>
        <sz val="10"/>
        <color theme="1"/>
        <rFont val="Calibri"/>
        <family val="2"/>
        <scheme val="minor"/>
      </rPr>
      <t>me</t>
    </r>
    <r>
      <rPr>
        <sz val="10"/>
        <color theme="1"/>
        <rFont val="Calibri"/>
        <family val="2"/>
        <scheme val="minor"/>
      </rPr>
      <t>)LLPY</t>
    </r>
  </si>
  <si>
    <t>VH434</t>
  </si>
  <si>
    <t>Ac-[CMPRLRGC]c-NH2</t>
  </si>
  <si>
    <t>VH445</t>
  </si>
  <si>
    <t>Ac-[cMPRLRGC]c-NH2</t>
  </si>
  <si>
    <t>VH4106</t>
  </si>
  <si>
    <t>Ac-[D-“Pen”M“Thz”RLRGC]c-NH2</t>
  </si>
  <si>
    <t>Cyclization/D-amino acid/Propionylation</t>
  </si>
  <si>
    <t>VH4127</t>
  </si>
  <si>
    <t>Pr-[cM“Thz”RLRG“Pen”]c-NH2</t>
  </si>
  <si>
    <t>Cyclization/Propionylation</t>
  </si>
  <si>
    <t>VH4128</t>
  </si>
  <si>
    <t>Pr-[cM“Thz”RLR“Sar”“Pen”]c-NH2</t>
  </si>
  <si>
    <t>VH4129</t>
  </si>
  <si>
    <t>Pr-[cM“Pip”RLR“Sar”C]c-NH2</t>
  </si>
  <si>
    <t>VH4130</t>
  </si>
  <si>
    <t>Pr-[cM“Pip”RLRG“Pen”]c-NH2</t>
  </si>
  <si>
    <t>VH4131</t>
  </si>
  <si>
    <t>Pr-[cM“Pip”RLR“Sar”“Pen”]c-NH2</t>
  </si>
  <si>
    <t>CPT31</t>
  </si>
  <si>
    <t>Ac-HPCDYPEWQWLCELG-PEG4-K-NH2</t>
  </si>
  <si>
    <t>PEGylation/Lipidation</t>
  </si>
  <si>
    <t xml:space="preserve">Alb-ACPP </t>
  </si>
  <si>
    <t>-</t>
  </si>
  <si>
    <t>βAβAKLVFF-PEG</t>
  </si>
  <si>
    <t>Hydro 2</t>
  </si>
  <si>
    <r>
      <t>F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</t>
    </r>
  </si>
  <si>
    <t>D-amino acid</t>
  </si>
  <si>
    <t>Hydro 3</t>
  </si>
  <si>
    <r>
      <t>D</t>
    </r>
    <r>
      <rPr>
        <sz val="10"/>
        <color theme="1"/>
        <rFont val="Calibri"/>
        <family val="2"/>
        <scheme val="minor"/>
      </rPr>
      <t>FF</t>
    </r>
  </si>
  <si>
    <t>Hydro 4</t>
  </si>
  <si>
    <t>FF-Glycoside</t>
  </si>
  <si>
    <t>Glycosylation</t>
  </si>
  <si>
    <t>Hydro 6</t>
  </si>
  <si>
    <r>
      <t>FRGD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</t>
    </r>
  </si>
  <si>
    <t>Hydro 7</t>
  </si>
  <si>
    <t>FRGD-Glucosamine</t>
  </si>
  <si>
    <t>V114-3</t>
  </si>
  <si>
    <r>
      <t>V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EP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NCDIHVIleW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EWECFER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L-NH2</t>
    </r>
  </si>
  <si>
    <t>β-peptide</t>
  </si>
  <si>
    <t>V114-4</t>
  </si>
  <si>
    <r>
      <t>β</t>
    </r>
    <r>
      <rPr>
        <sz val="10"/>
        <color theme="1"/>
        <rFont val="Calibri"/>
        <family val="2"/>
        <scheme val="minor"/>
      </rPr>
      <t>VE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PNCDIHVIle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WEW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ECFER</t>
    </r>
    <r>
      <rPr>
        <vertAlign val="subscript"/>
        <sz val="10"/>
        <color theme="1"/>
        <rFont val="Calibri"/>
        <family val="2"/>
        <scheme val="minor"/>
      </rPr>
      <t>β</t>
    </r>
    <r>
      <rPr>
        <sz val="10"/>
        <color theme="1"/>
        <rFont val="Calibri"/>
        <family val="2"/>
        <scheme val="minor"/>
      </rPr>
      <t>L-NH2</t>
    </r>
  </si>
  <si>
    <t>Noxa-8</t>
  </si>
  <si>
    <t>Moc-AmAmc’LRAIGDC’VNLAQALLN</t>
  </si>
  <si>
    <t>Peptide 6a</t>
  </si>
  <si>
    <t>H2N-ITFCDLLCYYGKKK-CONH2</t>
  </si>
  <si>
    <t>Peptide 6b</t>
  </si>
  <si>
    <t>R 12-Stp</t>
  </si>
  <si>
    <r>
      <t>RRRRR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RRRRRRS</t>
    </r>
    <r>
      <rPr>
        <vertAlign val="subscript"/>
        <sz val="10"/>
        <color theme="1"/>
        <rFont val="Calibri"/>
        <family val="2"/>
        <scheme val="minor"/>
      </rPr>
      <t>8</t>
    </r>
  </si>
  <si>
    <t>R 12-Stc</t>
  </si>
  <si>
    <r>
      <t>S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RRRB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RRRRRRS</t>
    </r>
    <r>
      <rPr>
        <vertAlign val="subscript"/>
        <sz val="10"/>
        <color theme="1"/>
        <rFont val="Calibri"/>
        <family val="2"/>
        <scheme val="minor"/>
      </rPr>
      <t>8</t>
    </r>
  </si>
  <si>
    <t>Stitched</t>
  </si>
  <si>
    <t>IAPP</t>
  </si>
  <si>
    <t>KCNTATCATQRLANFLVHSSNNFGAILSSTNVGSNTY-NH2</t>
  </si>
  <si>
    <t>β-sheets</t>
  </si>
  <si>
    <t>Tat Polymer</t>
  </si>
  <si>
    <t>Polymer-YGRKRRQRR</t>
  </si>
  <si>
    <t>Polymer</t>
  </si>
  <si>
    <t>Tat Partile</t>
  </si>
  <si>
    <t>Nanoparticle-YGRKRRQRR</t>
  </si>
  <si>
    <t>Nanoparticle</t>
  </si>
  <si>
    <t>T-cp4n2m3</t>
  </si>
  <si>
    <t>REXGDGXE</t>
  </si>
  <si>
    <t>HL2-m1</t>
  </si>
  <si>
    <t>MDYKDDDDKGSGSTLDD(O2beY)EEMDGCSDT</t>
  </si>
  <si>
    <t>HL2-m3</t>
  </si>
  <si>
    <t>MDYKDDDDKGSGSTLDW(O2beY)EEMDMCTDT</t>
  </si>
  <si>
    <t>HL2-M5</t>
  </si>
  <si>
    <t>MDYKDDDDKGSGSTLSW(O2beY)EAMDMCTDT</t>
  </si>
  <si>
    <t>Tat-PS 5</t>
  </si>
  <si>
    <t>GRKKRRQRRRPQDTC(Acm)RQTFRSH</t>
  </si>
  <si>
    <t>Tat-KIR</t>
  </si>
  <si>
    <r>
      <t>GRKKRRQRRRPQ D</t>
    </r>
    <r>
      <rPr>
        <vertAlign val="subscript"/>
        <sz val="10"/>
        <color theme="1"/>
        <rFont val="Calibri"/>
        <family val="2"/>
        <scheme val="minor"/>
      </rPr>
      <t>52</t>
    </r>
    <r>
      <rPr>
        <sz val="10"/>
        <color theme="1"/>
        <rFont val="Calibri"/>
        <family val="2"/>
        <scheme val="minor"/>
      </rPr>
      <t>THFRTFRSHSDYRRI</t>
    </r>
    <r>
      <rPr>
        <vertAlign val="subscript"/>
        <sz val="10"/>
        <color theme="1"/>
        <rFont val="Calibri"/>
        <family val="2"/>
        <scheme val="minor"/>
      </rPr>
      <t>67</t>
    </r>
  </si>
  <si>
    <t>Wr-AI1</t>
  </si>
  <si>
    <t>CAQKGEYCSVYLQCCDPYHCTQPVIGGICA</t>
  </si>
  <si>
    <t>PseudoCyclization</t>
  </si>
  <si>
    <r>
      <t>CF-[K</t>
    </r>
    <r>
      <rPr>
        <vertAlign val="superscript"/>
        <sz val="10"/>
        <color theme="1"/>
        <rFont val="Calibri"/>
        <family val="2"/>
        <scheme val="minor"/>
      </rPr>
      <t>68</t>
    </r>
    <r>
      <rPr>
        <sz val="10"/>
        <color theme="1"/>
        <rFont val="Calibri"/>
        <family val="2"/>
        <scheme val="minor"/>
      </rPr>
      <t>[E-Pam)] SD1 α</t>
    </r>
  </si>
  <si>
    <t>CF-KPVSLSYRCPCRFFESHVARANVKHLKILNTPNCALQIVARLKNNNRQVCIDPKLKWIQEYLEKALNK-FA</t>
  </si>
  <si>
    <t>Lipidation</t>
  </si>
  <si>
    <r>
      <t>[K</t>
    </r>
    <r>
      <rPr>
        <vertAlign val="super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(X-Y)]-(F</t>
    </r>
    <r>
      <rPr>
        <vertAlign val="superscript"/>
        <sz val="10"/>
        <color theme="1"/>
        <rFont val="Calibri"/>
        <family val="2"/>
        <scheme val="minor"/>
      </rPr>
      <t>7</t>
    </r>
    <r>
      <rPr>
        <sz val="10"/>
        <color theme="1"/>
        <rFont val="Calibri"/>
        <family val="2"/>
        <scheme val="minor"/>
      </rPr>
      <t>,P</t>
    </r>
    <r>
      <rPr>
        <vertAlign val="superscript"/>
        <sz val="10"/>
        <color theme="1"/>
        <rFont val="Calibri"/>
        <family val="2"/>
        <scheme val="minor"/>
      </rPr>
      <t>34</t>
    </r>
    <r>
      <rPr>
        <sz val="10"/>
        <color theme="1"/>
        <rFont val="Calibri"/>
        <family val="2"/>
        <scheme val="minor"/>
      </rPr>
      <t>]-NPY</t>
    </r>
  </si>
  <si>
    <t>YPSK(X-Y)PDFPGEDAPAEDLARYYSALRHYINLITRPRY</t>
  </si>
  <si>
    <t>X-amide</t>
  </si>
  <si>
    <t>X-ester</t>
  </si>
  <si>
    <t>X-disulfide</t>
  </si>
  <si>
    <t>X-enzymatic</t>
  </si>
  <si>
    <r>
      <t>(R-XHA-R)4-F-</t>
    </r>
    <r>
      <rPr>
        <i/>
        <sz val="10"/>
        <color theme="1"/>
        <rFont val="Calibri"/>
        <family val="2"/>
        <scheme val="minor"/>
      </rPr>
      <t>Ac</t>
    </r>
  </si>
  <si>
    <t>HA = 6-aminohexanoic acid</t>
  </si>
  <si>
    <t>(R-XCHA-R)4- F-Ac</t>
  </si>
  <si>
    <t>XCHA =cis-4-aminocyclohexanecarboxylic acid</t>
  </si>
  <si>
    <t>(R-XTHAR)4-F-Ac</t>
  </si>
  <si>
    <t>XTHA = trans-4-aminocyclohexanecarboxylic acid</t>
  </si>
  <si>
    <t>(R-XCHAAR)4-F-Ac</t>
  </si>
  <si>
    <t>XCHAA = cis-4-aminocyclohexane acetic acid</t>
  </si>
  <si>
    <t>(R-XTHAAR)4-F-Ac</t>
  </si>
  <si>
    <t>XTHAA = transN.A.4N.A.aminocyclohexane acetic acid</t>
  </si>
  <si>
    <t>Fusaricidin/LI-F 6</t>
  </si>
  <si>
    <r>
      <t>T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VVTNA-(12-ADA)</t>
    </r>
  </si>
  <si>
    <t>Fusaricidin/LI-F 14</t>
  </si>
  <si>
    <r>
      <t>Dap-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T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A-(12-GDA)</t>
    </r>
  </si>
  <si>
    <t>Deca 1</t>
  </si>
  <si>
    <t>LF(Me)PLA(Me)LF(Me)PLA(Me)</t>
  </si>
  <si>
    <t>Deca 3</t>
  </si>
  <si>
    <t>LT(Me)PLA(Me)LT(Me)PLA(Me)</t>
  </si>
  <si>
    <t>Deca 4</t>
  </si>
  <si>
    <t>LPyrA(Me)PLA(Me)LPyrA(Me)PLA(Me)</t>
  </si>
  <si>
    <t>Deca 5</t>
  </si>
  <si>
    <t>LPyrAPLA(Me)LPyrAPLA(Me)</t>
  </si>
  <si>
    <t>Deca 6</t>
  </si>
  <si>
    <t>LY(Me)PLA(Me)LY(Me)PLA(Me)</t>
  </si>
  <si>
    <t>Deca 7</t>
  </si>
  <si>
    <t>LF(Me)PLA(Me)LPyrAPLA(Me)</t>
  </si>
  <si>
    <t>Deca 8</t>
  </si>
  <si>
    <t>Deca 9</t>
  </si>
  <si>
    <t>LF(Me)PLA(Me)LT(Me)PLA(Me)</t>
  </si>
  <si>
    <t>Deca 10</t>
  </si>
  <si>
    <t>LF(Me)PLG(Me)LF(Me)PLG(Me)</t>
  </si>
  <si>
    <t>Deca 11</t>
  </si>
  <si>
    <t>LF(Me)PGL(Me)LF(Me)PGL(Me)</t>
  </si>
  <si>
    <t>Deca 12</t>
  </si>
  <si>
    <t>LF(Me)PLA(Me)LF(Me)PGL(Me)</t>
  </si>
  <si>
    <t>Deca 13</t>
  </si>
  <si>
    <t>LF(Me)PLA(Me)LF(Me)PLD(Me)</t>
  </si>
  <si>
    <t>Deca 14</t>
  </si>
  <si>
    <t>LF(Me)PLA(Me)LF(Me)PLK(Me)</t>
  </si>
  <si>
    <t>Deca 15</t>
  </si>
  <si>
    <t>LF(Me)PLA(Me)LF(Me)PLT(Me)</t>
  </si>
  <si>
    <t>hCT(9-32)-2br</t>
  </si>
  <si>
    <t>LGTYTQDFNK(PKKKRKVEDPGVGFAPKKKRKVEDPGVGFA)FHTFPQTAIGVGAP-NH2</t>
  </si>
  <si>
    <t>hCT(9-32)-K7</t>
  </si>
  <si>
    <t>(KKRKAPKKKRKFA)KFHTFPQTAIGVGAP-NH2</t>
  </si>
  <si>
    <t>D-SAP</t>
  </si>
  <si>
    <r>
      <t>D</t>
    </r>
    <r>
      <rPr>
        <sz val="10"/>
        <color theme="1"/>
        <rFont val="Calibri"/>
        <family val="2"/>
        <scheme val="minor"/>
      </rPr>
      <t>(VRLPPP)</t>
    </r>
    <r>
      <rPr>
        <vertAlign val="subscript"/>
        <sz val="10"/>
        <color theme="1"/>
        <rFont val="Calibri"/>
        <family val="2"/>
        <scheme val="minor"/>
      </rPr>
      <t>3</t>
    </r>
  </si>
  <si>
    <t>Ape13</t>
  </si>
  <si>
    <t>Ape1</t>
  </si>
  <si>
    <t>GluRPRLSHKGPNlePF</t>
  </si>
  <si>
    <t>Ape14</t>
  </si>
  <si>
    <t>GluRPRLSHKGPNlePDip</t>
  </si>
  <si>
    <t>Ape15</t>
  </si>
  <si>
    <t>GluRPRLSHKGPNlePBip</t>
  </si>
  <si>
    <t>Ape16</t>
  </si>
  <si>
    <t>GluRPRLSHKGPNleP1Nal</t>
  </si>
  <si>
    <t>Ape17</t>
  </si>
  <si>
    <t>GluRPRLSHKGPNleP2Nal</t>
  </si>
  <si>
    <t>Ape18</t>
  </si>
  <si>
    <t>GluRPRLSHKGPNlePCha</t>
  </si>
  <si>
    <t>Ape19</t>
  </si>
  <si>
    <t>GluRPRLSHKGPNlePW</t>
  </si>
  <si>
    <t>Ape20</t>
  </si>
  <si>
    <t>GluRPRLSHKGPNleP(4-bromo)F</t>
  </si>
  <si>
    <t>Ape21</t>
  </si>
  <si>
    <t>GluRPRLSHKGPNleP(2,4,5-trifluoro)F</t>
  </si>
  <si>
    <t>Ape22</t>
  </si>
  <si>
    <t>GluRPRLSHKGPNleP(4-nitro)F</t>
  </si>
  <si>
    <t>PP 15b</t>
  </si>
  <si>
    <t>HAPLEPVYPGDNATPEQMAQYAADLRRYINMLTRPRY- TAMRA</t>
  </si>
  <si>
    <t>PP 16b</t>
  </si>
  <si>
    <t>PP 18b</t>
  </si>
  <si>
    <t>ML 3</t>
  </si>
  <si>
    <t>Ac-[PEG8]LLLLRVKR-NH2</t>
  </si>
  <si>
    <t>ML 5</t>
  </si>
  <si>
    <t>Ac-[C8]LLLLRVKR-NH2</t>
  </si>
  <si>
    <t>ML 8</t>
  </si>
  <si>
    <t>Ac-[PEG8]lLLLRVKR-NH2</t>
  </si>
  <si>
    <t>ML 10</t>
  </si>
  <si>
    <t>Ac-[C8]lLLLRVKR-NH2</t>
  </si>
  <si>
    <t>ML 12</t>
  </si>
  <si>
    <t>Ac-LLLLRVK[Amba]</t>
  </si>
  <si>
    <t>ML 13</t>
  </si>
  <si>
    <t>Ac-[PEG8]LLLLRVK[Amba]</t>
  </si>
  <si>
    <t>ML 17</t>
  </si>
  <si>
    <t>Ac-lLLLRVK[Amba]</t>
  </si>
  <si>
    <t>ML 21</t>
  </si>
  <si>
    <t>Ac-[C8]lLLLRVK[Amba]</t>
  </si>
  <si>
    <t>Lipidation/Unnatural amino acid</t>
  </si>
  <si>
    <t>Q-peptide</t>
  </si>
  <si>
    <t>CVWLWEQC</t>
  </si>
  <si>
    <t>HTNpep1</t>
  </si>
  <si>
    <t>HTNpepDap</t>
  </si>
  <si>
    <t>DapVWLWEQ</t>
  </si>
  <si>
    <t>ΔFm</t>
  </si>
  <si>
    <t>Ac-GΔFmRKΔFmHKΔFmWA-NH2</t>
  </si>
  <si>
    <t>Fm</t>
  </si>
  <si>
    <t>Ac-GFmRKFmHKFmWA-NH2</t>
  </si>
  <si>
    <t>Um</t>
  </si>
  <si>
    <t>Ac-GUmRKUmHKUmWA-NH2</t>
  </si>
  <si>
    <t>Crp4-1</t>
  </si>
  <si>
    <t>cgm9a-GLP</t>
  </si>
  <si>
    <t>GLPSCNNSCQSHSDCASHCICTFRGCGAVN</t>
  </si>
  <si>
    <t>gm9a</t>
  </si>
  <si>
    <t>SCNNSCQSHSDCASHCICTFRGCGAVN</t>
  </si>
  <si>
    <t>cbru9a-GLP</t>
  </si>
  <si>
    <t>GLPSCGGSCFGGCWOGCSCYARTCFRD</t>
  </si>
  <si>
    <t>bru9a</t>
  </si>
  <si>
    <t xml:space="preserve">SCGGSCFGGCWOGCSCYARTCFRD </t>
  </si>
  <si>
    <t>linear</t>
  </si>
  <si>
    <t>cVc1.1-L1</t>
  </si>
  <si>
    <t>GCCSDPRCNYDHPEICGKGKGK</t>
  </si>
  <si>
    <t>cVc1.1-L2</t>
  </si>
  <si>
    <t>GCCSDPRCNYDHPEICGVGVGV</t>
  </si>
  <si>
    <t>cVc1.1-L3</t>
  </si>
  <si>
    <t>GCCSDPRCNYDHPEICGEGEGE</t>
  </si>
  <si>
    <r>
      <t>C</t>
    </r>
    <r>
      <rPr>
        <vertAlign val="subscript"/>
        <sz val="10"/>
        <color theme="1"/>
        <rFont val="Calibri"/>
        <family val="2"/>
        <scheme val="minor"/>
      </rPr>
      <t>20</t>
    </r>
  </si>
  <si>
    <t>ISQVNEKINWSLAFIRKSDE</t>
  </si>
  <si>
    <t>NMEGylation</t>
  </si>
  <si>
    <r>
      <t>Nmeg-Gly-C</t>
    </r>
    <r>
      <rPr>
        <vertAlign val="subscript"/>
        <sz val="10"/>
        <color theme="1"/>
        <rFont val="Calibri"/>
        <family val="2"/>
        <scheme val="minor"/>
      </rPr>
      <t>20</t>
    </r>
  </si>
  <si>
    <t>NMEG1-G-ISQVNEKINWSLAFIRKSDE</t>
  </si>
  <si>
    <r>
      <t>Nmeg-C</t>
    </r>
    <r>
      <rPr>
        <vertAlign val="subscript"/>
        <sz val="10"/>
        <color theme="1"/>
        <rFont val="Calibri"/>
        <family val="2"/>
        <scheme val="minor"/>
      </rPr>
      <t>20</t>
    </r>
  </si>
  <si>
    <t>NMEG3-ISQVNEKINWSLAFIRKSDE</t>
  </si>
  <si>
    <r>
      <t>C</t>
    </r>
    <r>
      <rPr>
        <vertAlign val="subscript"/>
        <sz val="10"/>
        <color theme="1"/>
        <rFont val="Calibri"/>
        <family val="2"/>
        <scheme val="minor"/>
      </rPr>
      <t>20</t>
    </r>
    <r>
      <rPr>
        <sz val="10"/>
        <color theme="1"/>
        <rFont val="Calibri"/>
        <family val="2"/>
        <scheme val="minor"/>
      </rPr>
      <t>-Nmeg</t>
    </r>
  </si>
  <si>
    <t>ISQVNEKINWSLAFIRKSDE-NMEG</t>
  </si>
  <si>
    <r>
      <t>Nmeg-C</t>
    </r>
    <r>
      <rPr>
        <vertAlign val="subscript"/>
        <sz val="10"/>
        <color theme="1"/>
        <rFont val="Calibri"/>
        <family val="2"/>
        <scheme val="minor"/>
      </rPr>
      <t>20</t>
    </r>
    <r>
      <rPr>
        <sz val="10"/>
        <color theme="1"/>
        <rFont val="Calibri"/>
        <family val="2"/>
        <scheme val="minor"/>
      </rPr>
      <t>-Nmeg</t>
    </r>
  </si>
  <si>
    <t>NMEG1-ISQVNEKINWSLAFIRKSDENMEG1</t>
  </si>
  <si>
    <t>IV</t>
  </si>
  <si>
    <r>
      <t>pEHWS(Me)Y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KG(tBu)LRP-NHEt</t>
    </r>
  </si>
  <si>
    <t>D-amino acid/Methylation</t>
  </si>
  <si>
    <t>II</t>
  </si>
  <si>
    <r>
      <t>pEHWS(Me)Y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K(Sar)LRP-NHEt</t>
    </r>
  </si>
  <si>
    <t>D-amino acid/Methylation/Unnatural amino acid</t>
  </si>
  <si>
    <t>VII</t>
  </si>
  <si>
    <r>
      <t>pEHWS(Me)Y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ELRP-NHEt</t>
    </r>
  </si>
  <si>
    <t>ADP355</t>
  </si>
  <si>
    <r>
      <t>D</t>
    </r>
    <r>
      <rPr>
        <sz val="10"/>
        <color theme="1"/>
        <rFont val="Calibri"/>
        <family val="2"/>
        <scheme val="minor"/>
      </rPr>
      <t>NIPNvaLY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SFA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S-NH2</t>
    </r>
  </si>
  <si>
    <t>Mono1</t>
  </si>
  <si>
    <r>
      <t>D</t>
    </r>
    <r>
      <rPr>
        <sz val="10"/>
        <color theme="1"/>
        <rFont val="Calibri"/>
        <family val="2"/>
        <scheme val="minor"/>
      </rPr>
      <t>SNIPNvaLY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SFA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H-NH2</t>
    </r>
  </si>
  <si>
    <t>Mono3</t>
  </si>
  <si>
    <r>
      <t>D</t>
    </r>
    <r>
      <rPr>
        <sz val="10"/>
        <color theme="1"/>
        <rFont val="Calibri"/>
        <family val="2"/>
        <scheme val="minor"/>
      </rPr>
      <t>SNIPPLYHypFAY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H-NH2</t>
    </r>
  </si>
  <si>
    <t>Mono4</t>
  </si>
  <si>
    <r>
      <t>D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SNIPNvaLY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SFAY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HMeW-NH2</t>
    </r>
  </si>
  <si>
    <t>CTX</t>
  </si>
  <si>
    <t>Disulfide-bond</t>
  </si>
  <si>
    <t>CTX_M1</t>
  </si>
  <si>
    <t>MCMPCFTTDHQMARRCDDCCGGRGRGKCYGPQCLCR</t>
  </si>
  <si>
    <t>CTX_M2</t>
  </si>
  <si>
    <t>MCMPCFTTDHQMARRCDDCCGGRGRGKCWGPQCLCR</t>
  </si>
  <si>
    <t>Pyr1-Nle11-apelin-13</t>
  </si>
  <si>
    <t>Pyr1-Phe5-apelin-13</t>
  </si>
  <si>
    <t>GluRPRFSHKGPNlePF</t>
  </si>
  <si>
    <t>Pyr1-Cha5-apelin-13</t>
  </si>
  <si>
    <t>GluRPRChaSHKGPNlePF</t>
  </si>
  <si>
    <t>Pyr1-Lys5-apelin-13</t>
  </si>
  <si>
    <t>GluRPRKSHKGPNlePF</t>
  </si>
  <si>
    <t>Pyr1-Glu5-apelin-13</t>
  </si>
  <si>
    <t>GluRPRESHKGPNlePF</t>
  </si>
  <si>
    <t>Pyr1-(D)Leu5-apelin-13</t>
  </si>
  <si>
    <r>
      <t>GluRPR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LSHKGPMPF</t>
    </r>
  </si>
  <si>
    <t>Pyr1-(D)Ser6-apelin-13</t>
  </si>
  <si>
    <r>
      <t>GluRPRL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SHKGPMPF</t>
    </r>
  </si>
  <si>
    <t>Pyr1-Tyr(OBn)13-apelin-13</t>
  </si>
  <si>
    <t>GluRPRLSHKGPNlePY(OBn)</t>
  </si>
  <si>
    <t>Pyr1-(L-a-Me)Phe13-apelin-13</t>
  </si>
  <si>
    <t>GluRPRLSHKGPNleP(L-a-Me)F</t>
  </si>
  <si>
    <t>Pyr1-Bpa13-apelin-13</t>
  </si>
  <si>
    <t>GluRPRLSHKGPNlePBpa</t>
  </si>
  <si>
    <t>Pyr1-(4-Me)Phe13-apelin-13</t>
  </si>
  <si>
    <t>GluRPRLSHKGPNlePF(4-Me)</t>
  </si>
  <si>
    <t>Pyr1-(D)Phe13-apelin-13</t>
  </si>
  <si>
    <r>
      <t>GluRPRLSHKGPMP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</t>
    </r>
  </si>
  <si>
    <t>D- BMAP28</t>
  </si>
  <si>
    <r>
      <t>GG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W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RIG</t>
    </r>
  </si>
  <si>
    <t>RI- BMAP28</t>
  </si>
  <si>
    <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W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I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RLGG</t>
    </r>
  </si>
  <si>
    <t>Retro/D-amino acid</t>
  </si>
  <si>
    <t>LyP1_RGDS</t>
  </si>
  <si>
    <t>c[CGNKRTRGC]RGDS</t>
  </si>
  <si>
    <t>LyP1-grafted MCo TI-II L6</t>
  </si>
  <si>
    <t>CPKILKKCRRDSDCPGACICRGNGYCGNKRTRG</t>
  </si>
  <si>
    <t>LyP1-grafted MCo TI-II L2</t>
  </si>
  <si>
    <t>CPKILKKCGNKRTRGCPGACICRGNGYCGSGSDGGV</t>
  </si>
  <si>
    <t>LyP1-grafted MCo TI-II L1</t>
  </si>
  <si>
    <t>CGNKRTRGCRRDSDCPGACICRGNGYCGSGSDGGV</t>
  </si>
  <si>
    <t>BTD-2_RGDS</t>
  </si>
  <si>
    <t>GVCRCVCRGDSCRCVCRR</t>
  </si>
  <si>
    <r>
      <t>[Lys</t>
    </r>
    <r>
      <rPr>
        <vertAlign val="super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]BTD-2</t>
    </r>
  </si>
  <si>
    <t>GVCKCVCRRGVCRCVCRR</t>
  </si>
  <si>
    <t>BTD-2_LyP1_b</t>
  </si>
  <si>
    <t>CGNKRTRGCRCVCRRGVCRCV</t>
  </si>
  <si>
    <t>BTD-2_LyP1_RGDS_b</t>
  </si>
  <si>
    <t>CGNKRTRGCRCVCRGDSCRCV</t>
  </si>
  <si>
    <t>BTD-2_LyP1_a</t>
  </si>
  <si>
    <t>CGNKRTRGCRCVCRRGDSCRCV</t>
  </si>
  <si>
    <t>BTD-2_LyP1_RGDS_a</t>
  </si>
  <si>
    <t>[Tyr3] octrotate 16</t>
  </si>
  <si>
    <r>
      <t>DOTA-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Fc[Y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WLTC]T</t>
    </r>
  </si>
  <si>
    <t>Monomer/D-amino acid</t>
  </si>
  <si>
    <t>[Tyr3] octrotate 17</t>
  </si>
  <si>
    <t>Dimer/D-amino acid</t>
  </si>
  <si>
    <t>[Tyr3] octrotate 18</t>
  </si>
  <si>
    <t>P5Ala</t>
  </si>
  <si>
    <t>VSADPSAVNAYKSADSRVNST</t>
  </si>
  <si>
    <t>Amino acid substitution</t>
  </si>
  <si>
    <t>P4Ala</t>
  </si>
  <si>
    <t>VSADPSRANAYKSADSRVNST</t>
  </si>
  <si>
    <t>P3Ala</t>
  </si>
  <si>
    <t>VSADPSRVAAYKSADSRVNST</t>
  </si>
  <si>
    <t>P1Ala</t>
  </si>
  <si>
    <t>VSADPSRVNAAKSADSRVNST</t>
  </si>
  <si>
    <t>P1´Ala</t>
  </si>
  <si>
    <t>VSADPSRVNAYASADSRVNST</t>
  </si>
  <si>
    <t>P2´Ala</t>
  </si>
  <si>
    <t>VSADPSRVNAYKAADSRVNST</t>
  </si>
  <si>
    <t>P5D</t>
  </si>
  <si>
    <r>
      <t>VSADPS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RVNAYKSADSRVNST</t>
    </r>
  </si>
  <si>
    <t>P4D</t>
  </si>
  <si>
    <r>
      <t>VSADPSR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VNAYKSADSRVNST</t>
    </r>
  </si>
  <si>
    <t>P3D</t>
  </si>
  <si>
    <r>
      <t>VSADPSRV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NAYKSADSRVNST</t>
    </r>
  </si>
  <si>
    <t>P2D</t>
  </si>
  <si>
    <r>
      <t>VSADPSRVN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AYKSADSRVNST</t>
    </r>
  </si>
  <si>
    <t>P1D</t>
  </si>
  <si>
    <r>
      <t>VSADPSRVNA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YKSADSRVNST</t>
    </r>
  </si>
  <si>
    <t>P1´D</t>
  </si>
  <si>
    <r>
      <t>VSADPSRVNAY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KSADSRVNST</t>
    </r>
  </si>
  <si>
    <t>P2´D</t>
  </si>
  <si>
    <r>
      <t>VSADPSRVNAYK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SADSRVNST</t>
    </r>
  </si>
  <si>
    <t>P3´D</t>
  </si>
  <si>
    <r>
      <t>VSADPSRVNAYKS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ADSRVNST</t>
    </r>
  </si>
  <si>
    <r>
      <t>P5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</si>
  <si>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VSADPSR(me)VNAYKSADSRVNST</t>
  </si>
  <si>
    <r>
      <t>P4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</si>
  <si>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VSADPSRV(me)NAYKSADSRVNST</t>
  </si>
  <si>
    <r>
      <t>P3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</si>
  <si>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VSADPSRVN(me)AYKSADSRVNST</t>
  </si>
  <si>
    <r>
      <t>P2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</si>
  <si>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VSADPSRVNA(me)YKSADSRVNST</t>
  </si>
  <si>
    <r>
      <t>P1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</si>
  <si>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VSADPSRVNAY(me)KSADSRVNST</t>
  </si>
  <si>
    <r>
      <t>P1´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</si>
  <si>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VSADPSRVNAYK(me)SADSRVNST</t>
  </si>
  <si>
    <r>
      <t>P2´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</si>
  <si>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VSADPSRVNAYKS(me)ADSRVNST</t>
  </si>
  <si>
    <r>
      <t>P3´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-Me</t>
    </r>
  </si>
  <si>
    <t>VSADPSRVNAYKSA(me)DSRVNST</t>
  </si>
  <si>
    <t>P5β3</t>
  </si>
  <si>
    <t>VSADPSβRVNAYKSADSRVNST</t>
  </si>
  <si>
    <t>α-helix</t>
  </si>
  <si>
    <t>Peptide 6</t>
  </si>
  <si>
    <t>RPAzaGRNIeYDapNIle-NH2</t>
  </si>
  <si>
    <t>Peptide 7</t>
  </si>
  <si>
    <t>RAzaGPRNIeYDapNIle-NH2</t>
  </si>
  <si>
    <t>Peptide 8</t>
  </si>
  <si>
    <t>AzaGRPRNIeYDapNIle-NH2</t>
  </si>
  <si>
    <r>
      <t>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Glc) KPEAPGEDASPEELNRYYASLRHYLNLVTRQRY-NH2</t>
    </r>
  </si>
  <si>
    <r>
      <t>IKPEAPGEDAS(β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Glc)PEELNRYYASLRHYLNLVTRQRY-NH2</t>
    </r>
  </si>
  <si>
    <r>
      <t>IKPEAPGEDASPEELS(β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Glc)RYYASLRHYLNLVTRQRY-NH2</t>
    </r>
  </si>
  <si>
    <r>
      <t>IKPEAPGEDASPEELNRYYS(β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Glc)SLRHYLNLVTRQRY-NH2</t>
    </r>
  </si>
  <si>
    <r>
      <t>IKPEAPGEDASPEELNRYYAS(β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Glc)LRHYLNLVTRQRY-NH2</t>
    </r>
  </si>
  <si>
    <r>
      <t>IKPEAPGEDASPEELNRY(β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Glc)YASLRHYLNLVTRQRY-NH2</t>
    </r>
  </si>
  <si>
    <r>
      <t>IKPEAPS(β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Gal) EDASPEELNRYYASLRHYLNLVTRQRY-NH2</t>
    </r>
  </si>
  <si>
    <r>
      <t>IKPEAPSEDAS(β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Gal) PEELNRYYASLRHYLNLVTRQRY-NH2</t>
    </r>
  </si>
  <si>
    <r>
      <t>IKPEAPSEDASPEELNRYYAS(β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Gal) LRHYLNLVTRQRY-NH2</t>
    </r>
  </si>
  <si>
    <r>
      <t>IKPEAPSEDASPEELNRY(β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Gal) YASLRHYLNLVTRQRY-NH2</t>
    </r>
  </si>
  <si>
    <r>
      <t>IKPEAPSEDASPEELNRYY(β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Gal) ASLRHYLNLVTRQRY-NH2</t>
    </r>
  </si>
  <si>
    <r>
      <t>L(perg)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L(perg)L(perg)L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L(perg)L(perg)L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L(perg)L(perg)L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L(perg)G</t>
    </r>
  </si>
  <si>
    <t>D-amino acid/perguanidinylation</t>
  </si>
  <si>
    <t>ABD_CL1</t>
  </si>
  <si>
    <t>LAEAKGCSAKTAKP</t>
  </si>
  <si>
    <t xml:space="preserve">Amino acid substitution </t>
  </si>
  <si>
    <t>EG00086</t>
  </si>
  <si>
    <t>Acyl-SCKNTDSRCKARQLELNERTCRCDKPRR</t>
  </si>
  <si>
    <t>Acylation</t>
  </si>
  <si>
    <t>C34 GLY</t>
  </si>
  <si>
    <t>WMEWDREINN(Glc)YTSLIHSLIEESQNQQEKNEQELL-NH2</t>
  </si>
  <si>
    <t>cp23B</t>
  </si>
  <si>
    <t>CTSc[XKLTQC]GTYEDHYLSLQRMp</t>
  </si>
  <si>
    <t>cp23F</t>
  </si>
  <si>
    <t>GTSc[XKLTQC]GTPEDHYLSLQRZp</t>
  </si>
  <si>
    <t>cp23G</t>
  </si>
  <si>
    <t>GrSc[XKLTQC]GTPEDHYLSLQRZp</t>
  </si>
  <si>
    <t>SUPR</t>
  </si>
  <si>
    <t>cycGIBP</t>
  </si>
  <si>
    <t>UK18</t>
  </si>
  <si>
    <t>ACSRYEVDCRGRGSACG</t>
  </si>
  <si>
    <t>UK201</t>
  </si>
  <si>
    <r>
      <t>ACSRYEVDCRGR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ASACG</t>
    </r>
  </si>
  <si>
    <t>UK202</t>
  </si>
  <si>
    <r>
      <t>ACSRYEVDCRGR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SSACG</t>
    </r>
  </si>
  <si>
    <t>UK203</t>
  </si>
  <si>
    <r>
      <t>ACSRYEVDCRGR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AbaSACG</t>
    </r>
  </si>
  <si>
    <t>α/β-16</t>
  </si>
  <si>
    <t>VDNKFNKEXCNXRAIEAALDPNLNDQQFHAKIWXIIUDCG-NH2</t>
  </si>
  <si>
    <t>α/β peptide</t>
  </si>
  <si>
    <t>KR-12</t>
  </si>
  <si>
    <t>KRIVQRIKDFLR</t>
  </si>
  <si>
    <t>R6A</t>
  </si>
  <si>
    <t>KRIVQAIKDFLR</t>
  </si>
  <si>
    <t>R6K</t>
  </si>
  <si>
    <t>KRIVQKIKDFLR</t>
  </si>
  <si>
    <t>R12A</t>
  </si>
  <si>
    <t>KRIVQRIKDFLA</t>
  </si>
  <si>
    <t>R12K</t>
  </si>
  <si>
    <t>KRIVQRIKDFLK</t>
  </si>
  <si>
    <t>YPFP-NH2</t>
  </si>
  <si>
    <t>YPFcAMP-NH2</t>
  </si>
  <si>
    <t>YcAampFP-NH2</t>
  </si>
  <si>
    <t>YcAmpFcAmp-NH2</t>
  </si>
  <si>
    <t>Ri-P2</t>
  </si>
  <si>
    <t>RLPSFSRVPLGPPR-NH2</t>
  </si>
  <si>
    <t>Retro-peptide</t>
  </si>
  <si>
    <t>Ri-BbKI51-62</t>
  </si>
  <si>
    <t>LPSEFRVPLGPR-NH2</t>
  </si>
  <si>
    <t>[11Glyc]VIP</t>
  </si>
  <si>
    <t>HSDAVFTDNYT(βGal)RLRK-QMAVKKYLNSILN</t>
  </si>
  <si>
    <t>NPY-BBB2</t>
  </si>
  <si>
    <t>Ac-YKK(Kp)(Ahx)ARHYINLITRQRY</t>
  </si>
  <si>
    <t>NT-BBB1</t>
  </si>
  <si>
    <t>Ac-K(Kp)KKPYIL</t>
  </si>
  <si>
    <t>PIK2</t>
  </si>
  <si>
    <r>
      <t>R(me)KKYKYR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RK-NH2</t>
    </r>
  </si>
  <si>
    <t>PIK3</t>
  </si>
  <si>
    <t>R(me)KKYKYRRKPGP-OH</t>
  </si>
  <si>
    <t>PIK4</t>
  </si>
  <si>
    <t>R(NO2)KKYKYRRK-NH2</t>
  </si>
  <si>
    <t>Nitro group</t>
  </si>
  <si>
    <t>PIK5</t>
  </si>
  <si>
    <r>
      <t>R(CH2NH)KKYKYR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RK-NH2</t>
    </r>
  </si>
  <si>
    <t>Pseudopeptide bond</t>
  </si>
  <si>
    <t>PIK6</t>
  </si>
  <si>
    <t>R(CH2NH)KKYKYRRKPGP-OH</t>
  </si>
  <si>
    <t>Cyclo-PIK</t>
  </si>
  <si>
    <t>c[RKKYKYRRK]</t>
  </si>
  <si>
    <t>MAC-1/1</t>
  </si>
  <si>
    <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M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L-NH2</t>
    </r>
  </si>
  <si>
    <t>MAC-1/6</t>
  </si>
  <si>
    <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FGMALKLLKKVL-NH2</t>
    </r>
  </si>
  <si>
    <t>MAC-1/10</t>
  </si>
  <si>
    <r>
      <t>GF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KMALKLLKKVL-NH2</t>
    </r>
  </si>
  <si>
    <t>D-amino acid/Amino acid substitution</t>
  </si>
  <si>
    <t>MAC-1/20</t>
  </si>
  <si>
    <t>GFGMALOLLOOVL-NH2</t>
  </si>
  <si>
    <t>MAC-1/28</t>
  </si>
  <si>
    <r>
      <t>D</t>
    </r>
    <r>
      <rPr>
        <sz val="10"/>
        <color theme="1"/>
        <rFont val="Calibri"/>
        <family val="2"/>
        <scheme val="minor"/>
      </rPr>
      <t>AFGMALKLLKKVL-NH2</t>
    </r>
  </si>
  <si>
    <t>MAC-1/29</t>
  </si>
  <si>
    <r>
      <t>D</t>
    </r>
    <r>
      <rPr>
        <sz val="10"/>
        <color theme="1"/>
        <rFont val="Calibri"/>
        <family val="2"/>
        <scheme val="minor"/>
      </rPr>
      <t>AFKMALKLLKKVL-NH2</t>
    </r>
  </si>
  <si>
    <t>MAC-1/30</t>
  </si>
  <si>
    <r>
      <t>D</t>
    </r>
    <r>
      <rPr>
        <sz val="10"/>
        <color theme="1"/>
        <rFont val="Calibri"/>
        <family val="2"/>
        <scheme val="minor"/>
      </rPr>
      <t>A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FKMALKLLKKVL-NH2</t>
    </r>
  </si>
  <si>
    <t>Cyc-hCT(9-32)</t>
  </si>
  <si>
    <t>C[BLGTYTQDFNXFHTFPQTAIGVGAP]</t>
  </si>
  <si>
    <r>
      <t>99m</t>
    </r>
    <r>
      <rPr>
        <sz val="10"/>
        <color theme="1"/>
        <rFont val="Calibri"/>
        <family val="2"/>
        <scheme val="minor"/>
      </rPr>
      <t>Tc-[K6T]P8:L-cys</t>
    </r>
  </si>
  <si>
    <t>Homodimer</t>
  </si>
  <si>
    <t>10e</t>
  </si>
  <si>
    <t>H-KKWb2,2WKK-NH2</t>
  </si>
  <si>
    <t>Anoplin-4</t>
  </si>
  <si>
    <r>
      <t>D</t>
    </r>
    <r>
      <rPr>
        <sz val="10"/>
        <color theme="1"/>
        <rFont val="Calibri"/>
        <family val="2"/>
        <scheme val="minor"/>
      </rPr>
      <t>[GLLKRIKTLL-NH2]</t>
    </r>
  </si>
  <si>
    <t>MSH</t>
  </si>
  <si>
    <t>Ac-vpkGwrfhemsys-NH2</t>
  </si>
  <si>
    <t>OP 8</t>
  </si>
  <si>
    <t>QGLAbupYNleD(GAlloc)L</t>
  </si>
  <si>
    <t>N-Alloc</t>
  </si>
  <si>
    <t>TPP-3-YRFK-NH2</t>
  </si>
  <si>
    <t>TTP3-YRFK-NH2</t>
  </si>
  <si>
    <t>TPP-6-YRFK-NH2</t>
  </si>
  <si>
    <t>TPP6-YRFK-NH2</t>
  </si>
  <si>
    <t>YrFK-NH2</t>
  </si>
  <si>
    <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RFK-NH2</t>
    </r>
  </si>
  <si>
    <t>TPP-6-YrFK-NH2</t>
  </si>
  <si>
    <t>Amino acid substitution/D-amino acid</t>
  </si>
  <si>
    <t>HPYD</t>
  </si>
  <si>
    <t>HKQLPFYEEN</t>
  </si>
  <si>
    <t>PEG-LVPRLVPR-taspoglutide</t>
  </si>
  <si>
    <t>PEG-LVPRLVPR HbEGTFTSDVSSYLEGQAAKEFIAWLVKbRNH2</t>
  </si>
  <si>
    <t>PEG-LVPR- taspoglutide</t>
  </si>
  <si>
    <t>PEG-LVPR- HbEGTFTSDVSSYLEGQAAKEFIAWLVKbRNH2</t>
  </si>
  <si>
    <t>PEG-LDPR- taspoglutide</t>
  </si>
  <si>
    <t>PEG-LDPR- HbEGTFTSDVSSYLEGQAAKEFIAWLVKbRNH2</t>
  </si>
  <si>
    <t>PEG-LVPRLVPR-amylin</t>
  </si>
  <si>
    <t>PEG-LVPRLVPR-KCNTATCATQRLANFLVHSSNNFGAILSSTNVGSNTY-NH₂</t>
  </si>
  <si>
    <t>PEG-LVPR-amylin</t>
  </si>
  <si>
    <t>PEG-LVPR- KCNTATCATQRLANFLVHSSNNFGAILSSTNVGSNTY-NH₂</t>
  </si>
  <si>
    <t>PEG-LDPR-amylin</t>
  </si>
  <si>
    <t>PEG-LDPR- KCNTATCATQRLANFLVHSSNNFGAILSSTNVGSNTY-NH₂</t>
  </si>
  <si>
    <t>PEG-LVPRLVPR-pramlintide</t>
  </si>
  <si>
    <t>PEG-LVPRLVPR KCNTATCATQRLANFLVHSSNNFGPILPPTNVGSNTY-NH2</t>
  </si>
  <si>
    <t>PEG-LVPR- pramlintide</t>
  </si>
  <si>
    <t>PEG-LVPR- KCNTATCATQRLANFLVHSSNNFGPILPPTNVGSNTY-NH2</t>
  </si>
  <si>
    <t>PEG-LDPR- pramlintide</t>
  </si>
  <si>
    <t>PEG-LDPR- KCNTATCATQRLANFLVHSSNNFGPILPPTNVGSNTY-NH2</t>
  </si>
  <si>
    <t>IGF-PSL-PEG</t>
  </si>
  <si>
    <t>IGF-GNQEQVSPL-PEG(3)-GPQGIAGQ-PEG(6)-A(N3)</t>
  </si>
  <si>
    <t>cA7R</t>
  </si>
  <si>
    <r>
      <t>GG-</t>
    </r>
    <r>
      <rPr>
        <vertAlign val="super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SVS-1</t>
    </r>
  </si>
  <si>
    <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G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T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K-NH2</t>
    </r>
  </si>
  <si>
    <t>LL-IIIs-1</t>
  </si>
  <si>
    <t>VNWKK[SLGKS]IKVVK-NH2</t>
  </si>
  <si>
    <t>LL-IIIs-2</t>
  </si>
  <si>
    <t>VNWKKILGK[SIKVS]K-NH2</t>
  </si>
  <si>
    <t>LL-IIIs-3</t>
  </si>
  <si>
    <t>V[SWKKS]LGKIIKVVL-NH2</t>
  </si>
  <si>
    <t>LL-IIIs-4</t>
  </si>
  <si>
    <t>VN[SKKIS]GK[SIKVS]K-NH2</t>
  </si>
  <si>
    <t>LL-IIIs-5 cis</t>
  </si>
  <si>
    <t>VN[RKKILGKS]IKVVK-NH2</t>
  </si>
  <si>
    <t>LL-IIIs-5 trans</t>
  </si>
  <si>
    <t>LL-IIIs-6a</t>
  </si>
  <si>
    <t>VN[SKKIS]PK[SIKVS]K-NH2</t>
  </si>
  <si>
    <t>LL-IIIs-6b</t>
  </si>
  <si>
    <t>MEP-Ns-1</t>
  </si>
  <si>
    <t>GFLSILKKVLPK[SXAHS]K-NH2</t>
  </si>
  <si>
    <t>MEP-Ns-2</t>
  </si>
  <si>
    <t>GFLS[SLKKS]LPKVXAHXK-NH2</t>
  </si>
  <si>
    <t>MEP-Ns-3</t>
  </si>
  <si>
    <t>GFLS[SLKKS]LPK[SXAHS]K-NH2</t>
  </si>
  <si>
    <t>MEP-Ns-4 trans</t>
  </si>
  <si>
    <t>GF[RSILKKVS]PKVXAHXK-NH2</t>
  </si>
  <si>
    <t>MEP-Ns-4 cis</t>
  </si>
  <si>
    <t>MEP-Ns-5</t>
  </si>
  <si>
    <t>GFLS[SLKKS]LGK[SXAHS]K-NH2</t>
  </si>
  <si>
    <t>MEP-Ns-6</t>
  </si>
  <si>
    <t>GFLS[SLKKS]LAK[SXAHS]K-NH2</t>
  </si>
  <si>
    <t>P001</t>
  </si>
  <si>
    <t>Dh-β-AHTV(Me)EK-NH2</t>
  </si>
  <si>
    <t>P010</t>
  </si>
  <si>
    <t>Dh-β-AHT(Me)VEK-NH2</t>
  </si>
  <si>
    <t>P100</t>
  </si>
  <si>
    <t>Dh-β-AH(Me)TVEK-NH2</t>
  </si>
  <si>
    <t>P011</t>
  </si>
  <si>
    <t>Dh-β-AHT(Me)V(Me)EK-NH2</t>
  </si>
  <si>
    <t>P101</t>
  </si>
  <si>
    <t>P110</t>
  </si>
  <si>
    <t>Dh-β-AH(Me)T(Me)VEK-NH2</t>
  </si>
  <si>
    <t>P111</t>
  </si>
  <si>
    <t>Dh-β-AH(Me)T(Me)V(Me)EK-NH2</t>
  </si>
  <si>
    <t>C4</t>
  </si>
  <si>
    <t>C16H31O-KKLFKKILKYL-NH2</t>
  </si>
  <si>
    <t>C9</t>
  </si>
  <si>
    <t>C16H31O-GGKKLFKKILKYL-NH2</t>
  </si>
  <si>
    <t>c[GRC[TKSIPPIC]FPD]</t>
  </si>
  <si>
    <t>cyc-MC12</t>
  </si>
  <si>
    <t>c[GRCTQAWPPIC]FPD]</t>
  </si>
  <si>
    <t>frameshit ANP</t>
  </si>
  <si>
    <t>SLRRSSCFGGRMDRIGAQSGLGCNSFRYRITAREDKQGWA</t>
  </si>
  <si>
    <t>frameshit</t>
  </si>
  <si>
    <t>Endomorphin-2</t>
  </si>
  <si>
    <t>Glu-YPFF-NH2</t>
  </si>
  <si>
    <t>A15K_A23K Ctx</t>
  </si>
  <si>
    <t>Cyclic CTX</t>
  </si>
  <si>
    <t>c[MCMPCFTTDHQMARKCDDCCGGKGRGKCYGPQCLCRGAGAAGG]</t>
  </si>
  <si>
    <t>Phybrids 2</t>
  </si>
  <si>
    <t>L14-HGEGYFYSDLSKQMEEEAVRLFIEWLKNGGPSSGAPPPSGGGKCNTATCVLGRLSQELHRLQTYPRTNTGSNTY</t>
  </si>
  <si>
    <t>NK1 5</t>
  </si>
  <si>
    <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AGFNlePS(Glc)W(NH(3,5-Bzl(CF3)2)</t>
    </r>
  </si>
  <si>
    <t>NK1 6</t>
  </si>
  <si>
    <r>
      <t>Y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AGFNlePLS(Glc)WNH(3,5-Bzl(CF3)2)</t>
    </r>
  </si>
  <si>
    <t>ψRGDechi</t>
  </si>
  <si>
    <t>Pseudopeptide</t>
  </si>
  <si>
    <t>2b</t>
  </si>
  <si>
    <t>Acetyl-CiS1W2P3A4R5CiiL6H7Q8D9L10Ciii</t>
  </si>
  <si>
    <t>2d</t>
  </si>
  <si>
    <t>Acetyl-CiS1F2Aze3Y4R5CiiaLA(Me)6H7Q8D9L10Ciii</t>
  </si>
  <si>
    <t>Amino acid substitution/Methylation</t>
  </si>
  <si>
    <t>Ac-N-MePhe-(N-MePhe)3-CONH2</t>
  </si>
  <si>
    <t>F(Me)F(Me)F(Me)F(Me)</t>
  </si>
  <si>
    <t>Ac-Cha-(N-MePhe)3-CONH2</t>
  </si>
  <si>
    <t>ChaF(Me)F(Me)F(Me)</t>
  </si>
  <si>
    <t>Methylation/Unnatural amino acid</t>
  </si>
  <si>
    <t>c-2Nal-(N-MePhe)3-CONH2</t>
  </si>
  <si>
    <t>2NaIF(Me)F(Me)F(Me)</t>
  </si>
  <si>
    <t>Cycle</t>
  </si>
  <si>
    <t>Ac-c[CVDINNNC]-NH2</t>
  </si>
  <si>
    <t>Pyr-apelin13 2</t>
  </si>
  <si>
    <t>c[XRPRX]cSHKGPNlePF</t>
  </si>
  <si>
    <t>Cyclization/Unnatural amino acid</t>
  </si>
  <si>
    <t>Pyr-apelin13 3</t>
  </si>
  <si>
    <t>Pyrc[RxPRLX]cHKGPNlePF</t>
  </si>
  <si>
    <t>Pyr-apelin13 5</t>
  </si>
  <si>
    <t>PyrRc[XRLSX]cKGPNlePF</t>
  </si>
  <si>
    <t>Pyr-apelin13 6</t>
  </si>
  <si>
    <t>PyrRPc[RxLSHX]cGPNlePF</t>
  </si>
  <si>
    <t>Pyr-apelin13 11</t>
  </si>
  <si>
    <t>PyrRPRLSc[XKGPX]cPF</t>
  </si>
  <si>
    <t>Pyr-apelin13 12</t>
  </si>
  <si>
    <t>PyrRPRLSHc[XGPNleX]cF</t>
  </si>
  <si>
    <t>Pyr-apelin13 13</t>
  </si>
  <si>
    <t>PyrRPRLSHKc[XPNlePX]c</t>
  </si>
  <si>
    <t>CXCR4 19</t>
  </si>
  <si>
    <r>
      <t>Ac-RA[</t>
    </r>
    <r>
      <rPr>
        <vertAlign val="subscript"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CR2NaI-HPen]-COOH</t>
    </r>
  </si>
  <si>
    <t>18-4</t>
  </si>
  <si>
    <t>WxEAAYQrFL</t>
  </si>
  <si>
    <t>α-amino acid</t>
  </si>
  <si>
    <t>18-9</t>
  </si>
  <si>
    <t>zXEaAYQkFL</t>
  </si>
  <si>
    <t>β-amino acid</t>
  </si>
  <si>
    <t>18-10</t>
  </si>
  <si>
    <t>zXEAaYQkFL</t>
  </si>
  <si>
    <r>
      <t>CF-[K</t>
    </r>
    <r>
      <rPr>
        <vertAlign val="superscript"/>
        <sz val="10"/>
        <color theme="1"/>
        <rFont val="Calibri"/>
        <family val="2"/>
        <scheme val="minor"/>
      </rPr>
      <t>13</t>
    </r>
    <r>
      <rPr>
        <sz val="10"/>
        <color theme="1"/>
        <rFont val="Calibri"/>
        <family val="2"/>
        <scheme val="minor"/>
      </rPr>
      <t>(E-Pam), Q</t>
    </r>
    <r>
      <rPr>
        <vertAlign val="superscript"/>
        <sz val="10"/>
        <color theme="1"/>
        <rFont val="Calibri"/>
        <family val="2"/>
        <scheme val="minor"/>
      </rPr>
      <t>34</t>
    </r>
    <r>
      <rPr>
        <sz val="10"/>
        <color theme="1"/>
        <rFont val="Calibri"/>
        <family val="2"/>
        <scheme val="minor"/>
      </rPr>
      <t>]hPP</t>
    </r>
  </si>
  <si>
    <t>CF-APLEPVYPGDNAK(E-pam)PEQMAQYAADLRRYINMLTRQRY-NH2</t>
  </si>
  <si>
    <r>
      <t>CF-[K</t>
    </r>
    <r>
      <rPr>
        <vertAlign val="superscript"/>
        <sz val="10"/>
        <color theme="1"/>
        <rFont val="Calibri"/>
        <family val="2"/>
        <scheme val="minor"/>
      </rPr>
      <t xml:space="preserve">13 </t>
    </r>
    <r>
      <rPr>
        <sz val="10"/>
        <color theme="1"/>
        <rFont val="Calibri"/>
        <family val="2"/>
        <scheme val="minor"/>
      </rPr>
      <t>(PEG2), Q</t>
    </r>
    <r>
      <rPr>
        <vertAlign val="superscript"/>
        <sz val="10"/>
        <color theme="1"/>
        <rFont val="Calibri"/>
        <family val="2"/>
        <scheme val="minor"/>
      </rPr>
      <t>34</t>
    </r>
    <r>
      <rPr>
        <sz val="10"/>
        <color theme="1"/>
        <rFont val="Calibri"/>
        <family val="2"/>
        <scheme val="minor"/>
      </rPr>
      <t>]hPP</t>
    </r>
  </si>
  <si>
    <t>CF-APLEPVYPGDNAK(PEG2)PEQMAQYAADLRRYINMLTRQRY-NH2</t>
  </si>
  <si>
    <r>
      <t>CF-[K</t>
    </r>
    <r>
      <rPr>
        <vertAlign val="superscript"/>
        <sz val="10"/>
        <color theme="1"/>
        <rFont val="Calibri"/>
        <family val="2"/>
        <scheme val="minor"/>
      </rPr>
      <t xml:space="preserve">13 </t>
    </r>
    <r>
      <rPr>
        <sz val="10"/>
        <color theme="1"/>
        <rFont val="Calibri"/>
        <family val="2"/>
        <scheme val="minor"/>
      </rPr>
      <t>(PEG20), Q</t>
    </r>
    <r>
      <rPr>
        <vertAlign val="superscript"/>
        <sz val="10"/>
        <color theme="1"/>
        <rFont val="Calibri"/>
        <family val="2"/>
        <scheme val="minor"/>
      </rPr>
      <t>34</t>
    </r>
    <r>
      <rPr>
        <sz val="10"/>
        <color theme="1"/>
        <rFont val="Calibri"/>
        <family val="2"/>
        <scheme val="minor"/>
      </rPr>
      <t>]hPP</t>
    </r>
  </si>
  <si>
    <t>CF-APLEPVYPGDNAK(PE20)PEQMAQYAADLRRYINMLTRQRY-NH2</t>
  </si>
  <si>
    <t>thermolysin</t>
  </si>
  <si>
    <t>human neutrophil elastase</t>
  </si>
  <si>
    <t>Proteinase K</t>
  </si>
  <si>
    <t>57,2% intact after 24h</t>
  </si>
  <si>
    <t>Undegraded</t>
  </si>
  <si>
    <t>100% intact after 2h</t>
  </si>
  <si>
    <t>42% intact after 24h</t>
  </si>
  <si>
    <t>92% intact after 24h</t>
  </si>
  <si>
    <t>57% intact after 24h</t>
  </si>
  <si>
    <t>15% intact after 24h</t>
  </si>
  <si>
    <t>50% intact after 24h</t>
  </si>
  <si>
    <t>95% intact after 1h</t>
  </si>
  <si>
    <t>100% intact after 4,5h</t>
  </si>
  <si>
    <t>75% intact after 6h</t>
  </si>
  <si>
    <t>25% intact after 6h</t>
  </si>
  <si>
    <t>95% intact after 4h</t>
  </si>
  <si>
    <t>92% intact after 2h</t>
  </si>
  <si>
    <t>99% intact after 2h</t>
  </si>
  <si>
    <t>97% intact after 2h</t>
  </si>
  <si>
    <t>33% intact after 2h</t>
  </si>
  <si>
    <t>34% intact after 2h</t>
  </si>
  <si>
    <t>95% intcat after 40h</t>
  </si>
  <si>
    <t>27% intact after 1h</t>
  </si>
  <si>
    <t>25% intact after 1h</t>
  </si>
  <si>
    <t>49% intact after 3h</t>
  </si>
  <si>
    <t>67% intact after 1h</t>
  </si>
  <si>
    <t>59% intact after 2h</t>
  </si>
  <si>
    <t>84% intact after 1h</t>
  </si>
  <si>
    <t>50% intact after 2h</t>
  </si>
  <si>
    <t>21% intact after 1h</t>
  </si>
  <si>
    <t>47% intact after 1h</t>
  </si>
  <si>
    <t>35% intact after 1h</t>
  </si>
  <si>
    <t>0,02% intact after 1h</t>
  </si>
  <si>
    <t>65% intact after 1h</t>
  </si>
  <si>
    <t>5,6% intact after 1h</t>
  </si>
  <si>
    <t>79% intact after 1h</t>
  </si>
  <si>
    <t>95,5% intact after 1h</t>
  </si>
  <si>
    <t>2,1% intact after 1h</t>
  </si>
  <si>
    <t>80,9% intact after 1h</t>
  </si>
  <si>
    <t>78,3% intact after 1h</t>
  </si>
  <si>
    <t>95% intact after 24h</t>
  </si>
  <si>
    <t>88% intact after 24h</t>
  </si>
  <si>
    <t>90% intact after 24h</t>
  </si>
  <si>
    <t>87% intact after 24h</t>
  </si>
  <si>
    <t>74% intact after 24h</t>
  </si>
  <si>
    <t>69% intact after 24h</t>
  </si>
  <si>
    <t>55% intact after 4h</t>
  </si>
  <si>
    <t>75% intact after 4h</t>
  </si>
  <si>
    <t>70% intact after 4h</t>
  </si>
  <si>
    <t>60% intact after 4h</t>
  </si>
  <si>
    <t>55% intact after 6h</t>
  </si>
  <si>
    <t>48% intact after 2h</t>
  </si>
  <si>
    <t>90% intact after 4h</t>
  </si>
  <si>
    <t>99% intact after 24h</t>
  </si>
  <si>
    <t>30% intact after 6h</t>
  </si>
  <si>
    <t>15% intact after 6h</t>
  </si>
  <si>
    <t>73% intact after 5h</t>
  </si>
  <si>
    <t>63% intact after 5h</t>
  </si>
  <si>
    <t>66% intact after 5h</t>
  </si>
  <si>
    <t>54% intact after 5h</t>
  </si>
  <si>
    <t>64% intact after 5h</t>
  </si>
  <si>
    <t>100% intact after 0,5h</t>
  </si>
  <si>
    <t>80% intact after 4h</t>
  </si>
  <si>
    <t>60% intact after 24h</t>
  </si>
  <si>
    <t>50% intact after 16h</t>
  </si>
  <si>
    <t>100% intact after 16h</t>
  </si>
  <si>
    <t>100% intact after 6h</t>
  </si>
  <si>
    <t>100% intact after 96h</t>
  </si>
  <si>
    <t>100% intact after 17h</t>
  </si>
  <si>
    <t>81,2% intact after 6h</t>
  </si>
  <si>
    <t>83% intact after 18h</t>
  </si>
  <si>
    <t>50% intct after 12h</t>
  </si>
  <si>
    <t>0% intact after 0,25h</t>
  </si>
  <si>
    <t>30% intact after 1h</t>
  </si>
  <si>
    <t>15% intact after 0,25h</t>
  </si>
  <si>
    <t>20% intact after 0,167h</t>
  </si>
  <si>
    <t>10% intact after 3h</t>
  </si>
  <si>
    <t>35% intact after 3h</t>
  </si>
  <si>
    <t>80% intact after 3h</t>
  </si>
  <si>
    <t>70% intact after 3h</t>
  </si>
  <si>
    <t>20% intact after 1h</t>
  </si>
  <si>
    <t>90% intact after 3h</t>
  </si>
  <si>
    <t>30% intact after 3h</t>
  </si>
  <si>
    <t>20% intact after 3h</t>
  </si>
  <si>
    <t>98% intact after 24h</t>
  </si>
  <si>
    <t>100% intact after 8h</t>
  </si>
  <si>
    <t>65% intact after 6h</t>
  </si>
  <si>
    <t>91%intact after 12h</t>
  </si>
  <si>
    <t>57% intact after 12h</t>
  </si>
  <si>
    <t>86% intact after 12h</t>
  </si>
  <si>
    <t>80% intact after 50h</t>
  </si>
  <si>
    <t>90% intact after 150h</t>
  </si>
  <si>
    <t>40% intact after 150h</t>
  </si>
  <si>
    <t>Modifications
(code)</t>
  </si>
  <si>
    <t>Administration Route</t>
  </si>
  <si>
    <t>Administration Route
(code)</t>
  </si>
  <si>
    <t>MolD:Mt
(Da)</t>
  </si>
  <si>
    <t>Net Charge
(pH 7,0)</t>
  </si>
  <si>
    <t>Net Charge
(pH 7,0)
(code)</t>
  </si>
  <si>
    <t>Isoelectric point 
(PI)</t>
  </si>
  <si>
    <t>Isoelectric point 
(PI)
(code)</t>
  </si>
  <si>
    <t>Extinction coefficient
(M-1,cm-1)</t>
  </si>
  <si>
    <t>Extinction coefficient
(M-1,cm-1)
(code)</t>
  </si>
  <si>
    <t>W</t>
  </si>
  <si>
    <t>Y</t>
  </si>
  <si>
    <t>Hydrophobicity
(H)</t>
  </si>
  <si>
    <t>Hydrophobic moment
(μH)</t>
  </si>
  <si>
    <t>Nonpolar residues
(n)</t>
  </si>
  <si>
    <t>Nonpolar residues
(%)</t>
  </si>
  <si>
    <t>Secondary strucure prediction</t>
  </si>
  <si>
    <t>Secondary strucure prediction
(CODE)</t>
  </si>
  <si>
    <t>Degradation Products</t>
  </si>
  <si>
    <t>Theoretical Degradation products</t>
  </si>
  <si>
    <t>References</t>
  </si>
  <si>
    <t>Subcutaneous</t>
  </si>
  <si>
    <r>
      <rPr>
        <sz val="10"/>
        <color theme="1"/>
        <rFont val="Calibri"/>
        <family val="2"/>
      </rPr>
      <t>β-</t>
    </r>
    <r>
      <rPr>
        <sz val="10"/>
        <color theme="1"/>
        <rFont val="Calibri"/>
        <family val="2"/>
        <scheme val="minor"/>
      </rPr>
      <t>Turn</t>
    </r>
  </si>
  <si>
    <t>Intravenous</t>
  </si>
  <si>
    <t>β-Sheet</t>
  </si>
  <si>
    <t>Started at C-terminus (-RKK)</t>
  </si>
  <si>
    <t>IWIAQELRRIG | DEFNAYYARR</t>
  </si>
  <si>
    <t>M.A.</t>
  </si>
  <si>
    <t>α-Helix</t>
  </si>
  <si>
    <t>FMHNLWKHLSSMERVEWLR | K | KLQDVHNF</t>
  </si>
  <si>
    <t>FMHNLWK | (100%) HLSSMER | (94,1%) VEWLR | (100%) K | (69%) K | (82%) LQDVHNF</t>
  </si>
  <si>
    <t>β-Turn</t>
  </si>
  <si>
    <t>18 Da (1 cleavage event)</t>
  </si>
  <si>
    <t>VRCGETCMG (1 d.s. bond)
16.1 GTCRTFGCTCKPLRCKAPRM (2 d.s. bonds)</t>
  </si>
  <si>
    <t>MVRCGETCMG (1 d.s. bond)
+18 Da (1 cleavage event) and
GTCRTFGCTCKPLRCKAPR (2 d.s. bonds)</t>
  </si>
  <si>
    <t>ILK | (82,6%) K | (82%) LLK | (82,6%) K |(79,6%) VK | (100%) K</t>
  </si>
  <si>
    <t>NAYTMVLHK-NH2
Ac-NSGLSFEELYR
Ac-NSGLSFEELY</t>
  </si>
  <si>
    <t>IKIPWGKVKDFLVGGMKAV-NH2
IPWGKVKDFLVGGMKAV-NH2</t>
  </si>
  <si>
    <t>CENTISGCSR | (91,9%) ADCLLYHR | (100%) K | (83,1%) QGCQK | (100%) TCGLC</t>
  </si>
  <si>
    <t>CENTISGCSR | (91,9%) ADCLLTHR | (100%) K | (84,3%) YGCQK | (100%) TCGLC</t>
  </si>
  <si>
    <t>CENTISGCSR | (91,9%) ADCLLTHR | (100%) K | (83,1%) QGCQK | (100%) TCGYC</t>
  </si>
  <si>
    <t>VEPNCDIHVIle
WEWECFERL-NH2</t>
  </si>
  <si>
    <t>AAQL | (75,9%) RRIGDKVNL | (75,9%) RQKLLN</t>
  </si>
  <si>
    <t>AAQLR | (100%) R | (100%) IGDK | (89,7%) VNLR | (100%) QK | (100%) LLN</t>
  </si>
  <si>
    <t>YGR | (90,9%) K | (79,3%) R | (65%) R | (90,5%) QR | (100%) R</t>
  </si>
  <si>
    <t>Y | (90,3%) GRKRRQRR</t>
  </si>
  <si>
    <t>REAG | DEE</t>
  </si>
  <si>
    <r>
      <t>β-Sheet/</t>
    </r>
    <r>
      <rPr>
        <sz val="10"/>
        <color theme="1"/>
        <rFont val="Calibri"/>
        <family val="2"/>
      </rPr>
      <t>α-Helix</t>
    </r>
  </si>
  <si>
    <t>KPVSLSYRCPCRFF | ESHVARANVKHLKILNTPNCALQIVARLKNNNRQV | CIDPKLKWIQEYLEKALNK</t>
  </si>
  <si>
    <t>LGTY | T | QDFNKFH | TFPQTA | IGVGA | P</t>
  </si>
  <si>
    <t>β-Sheet/α-Helix</t>
  </si>
  <si>
    <t>GNVW | (92,3%) KW | (67,6%) EQ</t>
  </si>
  <si>
    <t>GNV | W | K | W | EQ</t>
  </si>
  <si>
    <t>α-Helix/β-Sheet</t>
  </si>
  <si>
    <t>ATCYCR | (100%) TGR | (100%) CATR | (87,4%) ESLSGVCEISGR | (100%) LYR | (100%)LCCR</t>
  </si>
  <si>
    <t>ATSYCR | (100%) TGR | (100%) CATR | (87,4%) ESLSGVCEISGR | (100%) LYR | (100%) LCSR</t>
  </si>
  <si>
    <t>ATAYCR | (100%) TGR | (100%) CATR | (87,4%) ESCSGVCEISGR | (100%) LYR | (100%) LCAR</t>
  </si>
  <si>
    <t>LLG | DFFR | KSKEK | IG | KEFKR | IVQ | RIK | DFLR | NLVPRT | ES</t>
  </si>
  <si>
    <t>GluRPRLS | HKGP | MP | F</t>
  </si>
  <si>
    <t>GGLR | (100%) SLGR | (90,9%) K | (100%)  ILR | (95,7%) AWLLYGPIIVPIIR | (100%) IG</t>
  </si>
  <si>
    <t>GGL | RSL | GRKI | L | RA | W | L | L | Y | GPI | I | V | PI | I | RI | G</t>
  </si>
  <si>
    <t>α-Helix/β-Turn</t>
  </si>
  <si>
    <t>KW | (94,6%) VRW | (94,1%) IKQVONG</t>
  </si>
  <si>
    <t>KWVR | (100%) WIK | (100%) QVONG</t>
  </si>
  <si>
    <t>RW | (94,6%) VKVNGOW | (94,1%) IKQ</t>
  </si>
  <si>
    <t>RWVK | (100%) VNGOWIK | (100%) Q</t>
  </si>
  <si>
    <t>VSADPSRVNAY | KSADSRVNST</t>
  </si>
  <si>
    <t>RPR | NIeYDapNIle-OH</t>
  </si>
  <si>
    <t>IKPEAPGEDASPEELNR | (100%) YYASLR | (100%) HYLNLVTR | (100%) QR | (100%) Y</t>
  </si>
  <si>
    <t>I | KPE | A | PGE | DA | SPE | E | L | NRY | Y | A | SL | RHY | L | NL | V | T | RQRY</t>
  </si>
  <si>
    <t>LAEAK | (100%) GVSAK | (93,1%) TALP</t>
  </si>
  <si>
    <t>SCKNTDSRCKARQLELNERTCRCDKPR | R</t>
  </si>
  <si>
    <t>WMEWDR | EINNYTSLIHSLIEESQNQQEK | NEQELL-NH2
WMEW | DREINNY | TSLIHSLIEESQNQQEKNEQELL-NH2</t>
  </si>
  <si>
    <t>WMEWDR | (75,5%) EINNYTSLIHSLIEESQNQQEK | (91,1%) NEQELL</t>
  </si>
  <si>
    <t>WMEW | (75,6%) DREINNY | (99,5%) TSL | (51%) IHSL | (51%) I EESQNQQEKNEQELL</t>
  </si>
  <si>
    <t>CQGTSNKLTQLGTFEDHFLSLQ | R | M | FNNC</t>
  </si>
  <si>
    <t>MFY | (91,8%) AY | (86,3%) EY | (91,8%) AQW | (77,5%) SK</t>
  </si>
  <si>
    <t>MF | Y | A | Y | E | Y | A | QW | SK</t>
  </si>
  <si>
    <t>MITW | (57,7%) Y | (86,3%) EF | (72,6%) VAGTK</t>
  </si>
  <si>
    <r>
      <t>β-Turn/</t>
    </r>
    <r>
      <rPr>
        <sz val="10"/>
        <color theme="1"/>
        <rFont val="Calibri"/>
        <family val="2"/>
      </rPr>
      <t>α-Helix</t>
    </r>
  </si>
  <si>
    <t>V | DNKF | NKE | QCNA | RA | I | E | A | A | L | DPNL | NDQQF | HÁ | KI | W | SI | I | DDC</t>
  </si>
  <si>
    <t>HSDAVFTDNYTR | (100%) LR | (100%) K | (83,1%) QMAVK | (100%) K | (91,2%) YLNSILN</t>
  </si>
  <si>
    <t>G | F | GMAL | K | LLKKVL</t>
  </si>
  <si>
    <t>GR | (90,9%) K | (69%) K | (54,5%) R | (65%) R | (90,5%) QR | (100%) RRPWQ</t>
  </si>
  <si>
    <t>GR | (90,9%) K | (69%) K | (54,5%) R | (65%) R | (90,5%) QR | (100%) RRPWQCGR | (90,9%) K | (69%) K | (54,5%) R | (65%) R | (90,5%) QR | (100%) RRPWQC</t>
  </si>
  <si>
    <t>GR | 90,9%) K | (69%) K | (54,5%) R | (65%) R | (90,5%) QR | (100%) RRPWQK | (100%) GR | (90,9%) K | (69%) K | (54,5%) R | (65%) R | (90,5%) QR | (100%) RRPWQ</t>
  </si>
  <si>
    <t>Ac-HAR | IKpTFRRlK | WKY | KG | KFW</t>
  </si>
  <si>
    <t>GLLK | (91,8%) R | (83,4%) IK | (100%) TLL</t>
  </si>
  <si>
    <t>YR | FK-NH2</t>
  </si>
  <si>
    <t>YR | (100%) FK</t>
  </si>
  <si>
    <t>HK | (100%) QLPFFEED</t>
  </si>
  <si>
    <t>YGR | (90,9%) K | (89,1%) AR | (90,4%) RRRRR</t>
  </si>
  <si>
    <t>β-Sheet/β-Turn</t>
  </si>
  <si>
    <t>GGVPK | (100%) ILK | (82,6%) K | (54,5%) R | (65%) R | (100%) DSDPGAR | (100%) GNGYGSGSD</t>
  </si>
  <si>
    <t>GGVPR | (100%) ILR | (100%) RRR | (100%) DSDPGAK | (100%) GNGYGSGSD</t>
  </si>
  <si>
    <t>GGVYGR | (86,1%) R | (84,4%) AR | (90,4%) RRRR | (100%) DSDPGAK | (100%) GNGYGSGSD</t>
  </si>
  <si>
    <t>VNWK | (100%) K | (61,9%) ILGK | (100%) IIK | (100%) VVK</t>
  </si>
  <si>
    <r>
      <rPr>
        <sz val="10"/>
        <color theme="1"/>
        <rFont val="Calibri"/>
        <family val="2"/>
      </rPr>
      <t>α-Helix/</t>
    </r>
    <r>
      <rPr>
        <sz val="10"/>
        <color theme="1"/>
        <rFont val="Calibri"/>
        <family val="2"/>
        <scheme val="minor"/>
      </rPr>
      <t>β-Turn/β-Sheet</t>
    </r>
  </si>
  <si>
    <t>K | R | FKKFF | KK | VK | KS | V | K | KRLK | K | I | FK | KPM | VIGVT | I | P | F</t>
  </si>
  <si>
    <t>K |R | F | K | K | FF | KK | V | K | K | SV</t>
  </si>
  <si>
    <t>K | K | RL | K | KI | F | K | K | PM | V | IGVTI | PF</t>
  </si>
  <si>
    <t>Intravitreal</t>
  </si>
  <si>
    <t>WX | EAAYQ | RFL</t>
  </si>
  <si>
    <t>CF-APLEPVYPGDNAKPE | QM | AQ | YAADL | R | RYINMLT | RQ | R | Y-NH2</t>
  </si>
  <si>
    <t>70% remain after 24h</t>
  </si>
  <si>
    <t>(Human serum)</t>
  </si>
  <si>
    <t>90% remain after 24h</t>
  </si>
  <si>
    <t>11h (mouse)</t>
  </si>
  <si>
    <t>41 min</t>
  </si>
  <si>
    <t>(Rat)</t>
  </si>
  <si>
    <t>68 min</t>
  </si>
  <si>
    <t>50 min</t>
  </si>
  <si>
    <t>72 min</t>
  </si>
  <si>
    <t>71 min</t>
  </si>
  <si>
    <t>21 min</t>
  </si>
  <si>
    <t>770 min</t>
  </si>
  <si>
    <t>40% remain after 6h</t>
  </si>
  <si>
    <t>(rat plasma)</t>
  </si>
  <si>
    <t>&lt;60% remain after 6h</t>
  </si>
  <si>
    <t>(Rat plasma)</t>
  </si>
  <si>
    <t>&lt;65% remain after 6h</t>
  </si>
  <si>
    <t>100% remain after 6h</t>
  </si>
  <si>
    <t>&gt;24 h (Human  vitreous, mouse plasma, rat plasma and human plasma))</t>
  </si>
  <si>
    <t>78h (rat)</t>
  </si>
  <si>
    <t>48h (rat)</t>
  </si>
  <si>
    <t>&gt;24h (Human vitreous), 1.5h (mouse plasma), 2.8h (rat plasma) and 7h (Human plasma)</t>
  </si>
  <si>
    <t>6% remain after 12h</t>
  </si>
  <si>
    <t>91% remain after 12 h</t>
  </si>
  <si>
    <t>57% remain after 12 h</t>
  </si>
  <si>
    <t>86% remain after 12 h</t>
  </si>
  <si>
    <t>&gt;90% remain after 24h (Pepsin, Trypsin and Chymotrypsin)</t>
  </si>
  <si>
    <t>&lt;80% remain after 50h (Human plasma)</t>
  </si>
  <si>
    <t>40% remain after 50h (Human plasma)</t>
  </si>
  <si>
    <t>0.8h</t>
  </si>
  <si>
    <t>2.2 h</t>
  </si>
  <si>
    <t>3.9 h</t>
  </si>
  <si>
    <t>7.7 h</t>
  </si>
  <si>
    <t>6.6 h</t>
  </si>
  <si>
    <t>4.6 h</t>
  </si>
  <si>
    <t>8.6 h</t>
  </si>
  <si>
    <t>0% intact after 30 min</t>
  </si>
  <si>
    <t>100% intact after 120 min</t>
  </si>
  <si>
    <t>100% intact after 24 h</t>
  </si>
  <si>
    <t>50h</t>
  </si>
  <si>
    <t>(Human plasma)</t>
  </si>
  <si>
    <t>Half-life (code) (code)</t>
  </si>
  <si>
    <t>Assay
(code)</t>
  </si>
  <si>
    <t>Secondary strucure prediction
(code)</t>
  </si>
  <si>
    <t>Intratracheal</t>
  </si>
  <si>
    <t>β-Turn/α-Helix</t>
  </si>
  <si>
    <t>α-Helix/β-Sheet/β-Turn</t>
  </si>
  <si>
    <t>β-Turn/β-Sheet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</si>
</sst>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vertAlign val="subscript"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1"/>
  <sheetViews>
    <sheetView tabSelected="1" zoomScale="70" zoomScaleNormal="70" workbookViewId="0">
      <selection activeCell="I29" sqref="I29"/>
    </sheetView>
  </sheetViews>
  <sheetFormatPr defaultRowHeight="19.5" customHeight="1" x14ac:dyDescent="0.25"/>
  <cols>
    <col min="2" max="2" width="22" bestFit="1" customWidth="1"/>
    <col min="3" max="3" width="91.28515625" bestFit="1" customWidth="1"/>
    <col min="4" max="4" width="19.140625" bestFit="1" customWidth="1"/>
    <col min="5" max="5" width="19.140625" customWidth="1"/>
    <col min="6" max="6" width="21.42578125" bestFit="1" customWidth="1"/>
    <col min="7" max="7" width="20.7109375" bestFit="1" customWidth="1"/>
    <col min="8" max="8" width="29" bestFit="1" customWidth="1"/>
    <col min="9" max="9" width="17" bestFit="1" customWidth="1"/>
    <col min="10" max="10" width="18" bestFit="1" customWidth="1"/>
  </cols>
  <sheetData>
    <row r="1" spans="2:10" ht="15" x14ac:dyDescent="0.25"/>
    <row r="2" spans="2:10" ht="35.25" customHeight="1" x14ac:dyDescent="0.25">
      <c r="B2" s="1" t="s">
        <v>0</v>
      </c>
      <c r="C2" s="1" t="s">
        <v>1</v>
      </c>
      <c r="D2" s="1" t="s">
        <v>2</v>
      </c>
      <c r="E2" s="19" t="s">
        <v>1068</v>
      </c>
      <c r="F2" s="2" t="s">
        <v>3</v>
      </c>
      <c r="G2" s="2" t="s">
        <v>4</v>
      </c>
      <c r="H2" s="3" t="s">
        <v>5</v>
      </c>
      <c r="I2" s="1" t="s">
        <v>6</v>
      </c>
      <c r="J2" s="4" t="s">
        <v>7</v>
      </c>
    </row>
    <row r="3" spans="2:10" ht="19.5" customHeight="1" x14ac:dyDescent="0.25">
      <c r="B3" s="5" t="s">
        <v>8</v>
      </c>
      <c r="C3" s="5" t="s">
        <v>9</v>
      </c>
      <c r="D3" s="5" t="s">
        <v>10</v>
      </c>
      <c r="E3" s="6">
        <v>0</v>
      </c>
      <c r="F3" s="7">
        <v>1</v>
      </c>
      <c r="G3" s="7" t="s">
        <v>11</v>
      </c>
      <c r="H3" s="8">
        <v>2</v>
      </c>
      <c r="I3" s="5" t="s">
        <v>12</v>
      </c>
      <c r="J3" s="6">
        <v>2</v>
      </c>
    </row>
    <row r="4" spans="2:10" ht="19.5" customHeight="1" x14ac:dyDescent="0.25">
      <c r="B4" s="9" t="s">
        <v>13</v>
      </c>
      <c r="C4" s="9" t="s">
        <v>14</v>
      </c>
      <c r="D4" s="9" t="s">
        <v>10</v>
      </c>
      <c r="E4" s="6">
        <v>0</v>
      </c>
      <c r="F4" s="7">
        <v>1.67</v>
      </c>
      <c r="G4" s="7" t="s">
        <v>15</v>
      </c>
      <c r="H4" s="8">
        <v>3</v>
      </c>
      <c r="I4" s="5" t="s">
        <v>12</v>
      </c>
      <c r="J4" s="6">
        <v>2</v>
      </c>
    </row>
    <row r="5" spans="2:10" ht="19.5" customHeight="1" x14ac:dyDescent="0.25">
      <c r="B5" s="9" t="s">
        <v>13</v>
      </c>
      <c r="C5" s="9" t="s">
        <v>14</v>
      </c>
      <c r="D5" s="9" t="s">
        <v>10</v>
      </c>
      <c r="E5" s="6">
        <v>0</v>
      </c>
      <c r="F5" s="7">
        <v>11.4</v>
      </c>
      <c r="G5" s="7" t="s">
        <v>16</v>
      </c>
      <c r="H5" s="8">
        <v>5</v>
      </c>
      <c r="I5" s="5" t="s">
        <v>17</v>
      </c>
      <c r="J5" s="6">
        <v>2</v>
      </c>
    </row>
    <row r="6" spans="2:10" ht="19.5" customHeight="1" x14ac:dyDescent="0.25">
      <c r="B6" s="5" t="s">
        <v>18</v>
      </c>
      <c r="C6" s="5" t="s">
        <v>19</v>
      </c>
      <c r="D6" s="5" t="s">
        <v>10</v>
      </c>
      <c r="E6" s="6">
        <v>0</v>
      </c>
      <c r="F6" s="7" t="s">
        <v>20</v>
      </c>
      <c r="G6" s="7" t="s">
        <v>21</v>
      </c>
      <c r="H6" s="8">
        <v>6</v>
      </c>
      <c r="I6" s="5" t="s">
        <v>22</v>
      </c>
      <c r="J6" s="6">
        <v>1</v>
      </c>
    </row>
    <row r="7" spans="2:10" ht="19.5" customHeight="1" x14ac:dyDescent="0.25">
      <c r="B7" s="5" t="s">
        <v>23</v>
      </c>
      <c r="C7" s="5" t="s">
        <v>24</v>
      </c>
      <c r="D7" s="5" t="s">
        <v>10</v>
      </c>
      <c r="E7" s="6">
        <v>0</v>
      </c>
      <c r="F7" s="7">
        <v>4</v>
      </c>
      <c r="G7" s="7" t="s">
        <v>25</v>
      </c>
      <c r="H7" s="8">
        <v>4</v>
      </c>
      <c r="I7" s="5" t="s">
        <v>22</v>
      </c>
      <c r="J7" s="6">
        <v>1</v>
      </c>
    </row>
    <row r="8" spans="2:10" ht="19.5" customHeight="1" x14ac:dyDescent="0.25">
      <c r="B8" s="5" t="s">
        <v>26</v>
      </c>
      <c r="C8" s="5" t="s">
        <v>27</v>
      </c>
      <c r="D8" s="5" t="s">
        <v>10</v>
      </c>
      <c r="E8" s="6">
        <v>0</v>
      </c>
      <c r="F8" s="7">
        <f>65/60</f>
        <v>1.0833333333333333</v>
      </c>
      <c r="G8" s="7" t="s">
        <v>15</v>
      </c>
      <c r="H8" s="8">
        <v>3</v>
      </c>
      <c r="I8" s="5" t="s">
        <v>28</v>
      </c>
      <c r="J8" s="6">
        <v>0</v>
      </c>
    </row>
    <row r="9" spans="2:10" ht="19.5" customHeight="1" x14ac:dyDescent="0.25">
      <c r="B9" s="5" t="s">
        <v>29</v>
      </c>
      <c r="C9" s="5" t="s">
        <v>30</v>
      </c>
      <c r="D9" s="5" t="s">
        <v>10</v>
      </c>
      <c r="E9" s="6">
        <v>0</v>
      </c>
      <c r="F9" s="7">
        <f>52/60</f>
        <v>0.8666666666666667</v>
      </c>
      <c r="G9" s="7" t="s">
        <v>11</v>
      </c>
      <c r="H9" s="8">
        <v>2</v>
      </c>
      <c r="I9" s="5" t="s">
        <v>28</v>
      </c>
      <c r="J9" s="6">
        <v>0</v>
      </c>
    </row>
    <row r="10" spans="2:10" ht="19.5" customHeight="1" x14ac:dyDescent="0.25">
      <c r="B10" s="5">
        <v>1</v>
      </c>
      <c r="C10" s="5" t="s">
        <v>31</v>
      </c>
      <c r="D10" s="5" t="s">
        <v>10</v>
      </c>
      <c r="E10" s="6">
        <v>0</v>
      </c>
      <c r="F10" s="7">
        <f>0.4/60</f>
        <v>6.6666666666666671E-3</v>
      </c>
      <c r="G10" s="7" t="s">
        <v>32</v>
      </c>
      <c r="H10" s="8">
        <v>0</v>
      </c>
      <c r="I10" s="5" t="s">
        <v>33</v>
      </c>
      <c r="J10" s="6">
        <v>0</v>
      </c>
    </row>
    <row r="11" spans="2:10" ht="19.5" customHeight="1" x14ac:dyDescent="0.25">
      <c r="B11" s="9" t="s">
        <v>34</v>
      </c>
      <c r="C11" s="9" t="s">
        <v>35</v>
      </c>
      <c r="D11" s="9" t="s">
        <v>10</v>
      </c>
      <c r="E11" s="6">
        <v>0</v>
      </c>
      <c r="F11" s="11" t="s">
        <v>36</v>
      </c>
      <c r="G11" s="7" t="s">
        <v>32</v>
      </c>
      <c r="H11" s="8">
        <v>0</v>
      </c>
      <c r="I11" s="5" t="s">
        <v>37</v>
      </c>
      <c r="J11" s="6">
        <v>0</v>
      </c>
    </row>
    <row r="12" spans="2:10" ht="19.5" customHeight="1" x14ac:dyDescent="0.25">
      <c r="B12" s="9" t="s">
        <v>34</v>
      </c>
      <c r="C12" s="9" t="s">
        <v>35</v>
      </c>
      <c r="D12" s="9" t="s">
        <v>10</v>
      </c>
      <c r="E12" s="6">
        <v>0</v>
      </c>
      <c r="F12" s="11" t="s">
        <v>36</v>
      </c>
      <c r="G12" s="7" t="s">
        <v>32</v>
      </c>
      <c r="H12" s="8">
        <v>0</v>
      </c>
      <c r="I12" s="5" t="s">
        <v>38</v>
      </c>
      <c r="J12" s="6">
        <v>0</v>
      </c>
    </row>
    <row r="13" spans="2:10" ht="19.5" customHeight="1" x14ac:dyDescent="0.25">
      <c r="B13" s="9" t="s">
        <v>34</v>
      </c>
      <c r="C13" s="9" t="s">
        <v>35</v>
      </c>
      <c r="D13" s="9" t="s">
        <v>10</v>
      </c>
      <c r="E13" s="6">
        <v>0</v>
      </c>
      <c r="F13" s="11" t="s">
        <v>36</v>
      </c>
      <c r="G13" s="7" t="s">
        <v>32</v>
      </c>
      <c r="H13" s="8">
        <v>0</v>
      </c>
      <c r="I13" s="5" t="s">
        <v>39</v>
      </c>
      <c r="J13" s="6">
        <v>0</v>
      </c>
    </row>
    <row r="14" spans="2:10" ht="19.5" customHeight="1" x14ac:dyDescent="0.25">
      <c r="B14" s="5" t="s">
        <v>40</v>
      </c>
      <c r="C14" s="5" t="s">
        <v>41</v>
      </c>
      <c r="D14" s="5" t="s">
        <v>10</v>
      </c>
      <c r="E14" s="6">
        <v>0</v>
      </c>
      <c r="F14" s="7" t="s">
        <v>42</v>
      </c>
      <c r="G14" s="7" t="s">
        <v>25</v>
      </c>
      <c r="H14" s="8">
        <v>4</v>
      </c>
      <c r="I14" s="5" t="s">
        <v>33</v>
      </c>
      <c r="J14" s="6">
        <v>0</v>
      </c>
    </row>
    <row r="15" spans="2:10" ht="19.5" customHeight="1" x14ac:dyDescent="0.25">
      <c r="B15" s="5" t="s">
        <v>43</v>
      </c>
      <c r="C15" s="5" t="s">
        <v>44</v>
      </c>
      <c r="D15" s="5" t="s">
        <v>10</v>
      </c>
      <c r="E15" s="6">
        <v>0</v>
      </c>
      <c r="F15" s="7">
        <v>7</v>
      </c>
      <c r="G15" s="7" t="s">
        <v>16</v>
      </c>
      <c r="H15" s="8">
        <v>5</v>
      </c>
      <c r="I15" s="5" t="s">
        <v>22</v>
      </c>
      <c r="J15" s="6">
        <v>1</v>
      </c>
    </row>
    <row r="16" spans="2:10" ht="19.5" customHeight="1" x14ac:dyDescent="0.25">
      <c r="B16" s="5" t="s">
        <v>45</v>
      </c>
      <c r="C16" s="5" t="s">
        <v>46</v>
      </c>
      <c r="D16" s="5" t="s">
        <v>10</v>
      </c>
      <c r="E16" s="6">
        <v>0</v>
      </c>
      <c r="F16" s="7">
        <v>15</v>
      </c>
      <c r="G16" s="7" t="s">
        <v>21</v>
      </c>
      <c r="H16" s="8">
        <v>6</v>
      </c>
      <c r="I16" s="5" t="s">
        <v>22</v>
      </c>
      <c r="J16" s="6">
        <v>1</v>
      </c>
    </row>
    <row r="17" spans="2:10" ht="19.5" customHeight="1" x14ac:dyDescent="0.25">
      <c r="B17" s="5" t="s">
        <v>47</v>
      </c>
      <c r="C17" s="5" t="s">
        <v>48</v>
      </c>
      <c r="D17" s="5" t="s">
        <v>10</v>
      </c>
      <c r="E17" s="6">
        <v>0</v>
      </c>
      <c r="F17" s="7">
        <v>3</v>
      </c>
      <c r="G17" s="7" t="s">
        <v>25</v>
      </c>
      <c r="H17" s="8">
        <v>4</v>
      </c>
      <c r="I17" s="5" t="s">
        <v>33</v>
      </c>
      <c r="J17" s="6">
        <v>0</v>
      </c>
    </row>
    <row r="18" spans="2:10" ht="19.5" customHeight="1" x14ac:dyDescent="0.25">
      <c r="B18" s="5" t="s">
        <v>49</v>
      </c>
      <c r="C18" s="5" t="s">
        <v>50</v>
      </c>
      <c r="D18" s="5" t="s">
        <v>10</v>
      </c>
      <c r="E18" s="6">
        <v>0</v>
      </c>
      <c r="F18" s="7">
        <v>16</v>
      </c>
      <c r="G18" s="7" t="s">
        <v>21</v>
      </c>
      <c r="H18" s="8">
        <v>6</v>
      </c>
      <c r="I18" s="5" t="s">
        <v>33</v>
      </c>
      <c r="J18" s="6">
        <v>0</v>
      </c>
    </row>
    <row r="19" spans="2:10" ht="19.5" customHeight="1" x14ac:dyDescent="0.25">
      <c r="B19" s="5" t="s">
        <v>51</v>
      </c>
      <c r="C19" s="5" t="s">
        <v>52</v>
      </c>
      <c r="D19" s="5" t="s">
        <v>10</v>
      </c>
      <c r="E19" s="6">
        <v>0</v>
      </c>
      <c r="F19" s="7">
        <v>2</v>
      </c>
      <c r="G19" s="7" t="s">
        <v>25</v>
      </c>
      <c r="H19" s="8">
        <v>4</v>
      </c>
      <c r="I19" s="5" t="s">
        <v>33</v>
      </c>
      <c r="J19" s="6">
        <v>0</v>
      </c>
    </row>
    <row r="20" spans="2:10" ht="19.5" customHeight="1" x14ac:dyDescent="0.25">
      <c r="B20" s="5" t="s">
        <v>53</v>
      </c>
      <c r="C20" s="5" t="s">
        <v>54</v>
      </c>
      <c r="D20" s="5" t="s">
        <v>10</v>
      </c>
      <c r="E20" s="6">
        <v>0</v>
      </c>
      <c r="F20" s="7">
        <f>26.4/60</f>
        <v>0.44</v>
      </c>
      <c r="G20" s="7" t="s">
        <v>11</v>
      </c>
      <c r="H20" s="8">
        <v>2</v>
      </c>
      <c r="I20" s="5" t="s">
        <v>55</v>
      </c>
      <c r="J20" s="6">
        <v>2</v>
      </c>
    </row>
    <row r="21" spans="2:10" ht="19.5" customHeight="1" x14ac:dyDescent="0.25">
      <c r="B21" s="5" t="s">
        <v>56</v>
      </c>
      <c r="C21" s="5" t="s">
        <v>57</v>
      </c>
      <c r="D21" s="5" t="s">
        <v>10</v>
      </c>
      <c r="E21" s="6">
        <v>0</v>
      </c>
      <c r="F21" s="7">
        <f>1.6/60</f>
        <v>2.6666666666666668E-2</v>
      </c>
      <c r="G21" s="7" t="s">
        <v>32</v>
      </c>
      <c r="H21" s="8">
        <v>0</v>
      </c>
      <c r="I21" s="5" t="s">
        <v>58</v>
      </c>
      <c r="J21" s="6">
        <v>0</v>
      </c>
    </row>
    <row r="22" spans="2:10" ht="19.5" customHeight="1" x14ac:dyDescent="0.25">
      <c r="B22" s="9" t="s">
        <v>59</v>
      </c>
      <c r="C22" s="9" t="s">
        <v>60</v>
      </c>
      <c r="D22" s="9" t="s">
        <v>10</v>
      </c>
      <c r="E22" s="6">
        <v>0</v>
      </c>
      <c r="F22" s="7">
        <f>4.1/60</f>
        <v>6.8333333333333329E-2</v>
      </c>
      <c r="G22" s="7" t="s">
        <v>32</v>
      </c>
      <c r="H22" s="8">
        <v>0</v>
      </c>
      <c r="I22" s="5" t="s">
        <v>61</v>
      </c>
      <c r="J22" s="6">
        <v>0</v>
      </c>
    </row>
    <row r="23" spans="2:10" ht="19.5" customHeight="1" x14ac:dyDescent="0.25">
      <c r="B23" s="9" t="s">
        <v>59</v>
      </c>
      <c r="C23" s="9" t="s">
        <v>60</v>
      </c>
      <c r="D23" s="9" t="s">
        <v>10</v>
      </c>
      <c r="E23" s="6">
        <v>0</v>
      </c>
      <c r="F23" s="7">
        <f>2.2/60</f>
        <v>3.6666666666666667E-2</v>
      </c>
      <c r="G23" s="7" t="s">
        <v>32</v>
      </c>
      <c r="H23" s="8">
        <v>0</v>
      </c>
      <c r="I23" s="5" t="s">
        <v>33</v>
      </c>
      <c r="J23" s="6">
        <v>0</v>
      </c>
    </row>
    <row r="24" spans="2:10" ht="19.5" customHeight="1" x14ac:dyDescent="0.25">
      <c r="B24" s="9" t="s">
        <v>59</v>
      </c>
      <c r="C24" s="9" t="s">
        <v>60</v>
      </c>
      <c r="D24" s="9" t="s">
        <v>10</v>
      </c>
      <c r="E24" s="6">
        <v>0</v>
      </c>
      <c r="F24" s="7">
        <f>10.5/60</f>
        <v>0.17499999999999999</v>
      </c>
      <c r="G24" s="7" t="s">
        <v>62</v>
      </c>
      <c r="H24" s="8">
        <v>1</v>
      </c>
      <c r="I24" s="5" t="s">
        <v>63</v>
      </c>
      <c r="J24" s="6">
        <v>1</v>
      </c>
    </row>
    <row r="25" spans="2:10" ht="19.5" customHeight="1" x14ac:dyDescent="0.25">
      <c r="B25" s="9" t="s">
        <v>64</v>
      </c>
      <c r="C25" s="9" t="s">
        <v>65</v>
      </c>
      <c r="D25" s="9" t="s">
        <v>10</v>
      </c>
      <c r="E25" s="6">
        <v>0</v>
      </c>
      <c r="F25" s="7">
        <f>35.5/60</f>
        <v>0.59166666666666667</v>
      </c>
      <c r="G25" s="7" t="s">
        <v>11</v>
      </c>
      <c r="H25" s="8">
        <v>2</v>
      </c>
      <c r="I25" s="5" t="s">
        <v>61</v>
      </c>
      <c r="J25" s="6">
        <v>0</v>
      </c>
    </row>
    <row r="26" spans="2:10" ht="19.5" customHeight="1" x14ac:dyDescent="0.25">
      <c r="B26" s="9" t="s">
        <v>64</v>
      </c>
      <c r="C26" s="9" t="s">
        <v>65</v>
      </c>
      <c r="D26" s="9" t="s">
        <v>10</v>
      </c>
      <c r="E26" s="6">
        <v>0</v>
      </c>
      <c r="F26" s="7">
        <f>32.5/60</f>
        <v>0.54166666666666663</v>
      </c>
      <c r="G26" s="7" t="s">
        <v>11</v>
      </c>
      <c r="H26" s="8">
        <v>2</v>
      </c>
      <c r="I26" s="5" t="s">
        <v>33</v>
      </c>
      <c r="J26" s="6">
        <v>0</v>
      </c>
    </row>
    <row r="27" spans="2:10" ht="19.5" customHeight="1" x14ac:dyDescent="0.25">
      <c r="B27" s="9" t="s">
        <v>64</v>
      </c>
      <c r="C27" s="9" t="s">
        <v>65</v>
      </c>
      <c r="D27" s="9" t="s">
        <v>10</v>
      </c>
      <c r="E27" s="6">
        <v>0</v>
      </c>
      <c r="F27" s="7">
        <f>31.6/60</f>
        <v>0.52666666666666673</v>
      </c>
      <c r="G27" s="7" t="s">
        <v>11</v>
      </c>
      <c r="H27" s="8">
        <v>2</v>
      </c>
      <c r="I27" s="5" t="s">
        <v>63</v>
      </c>
      <c r="J27" s="6">
        <v>1</v>
      </c>
    </row>
    <row r="28" spans="2:10" ht="19.5" customHeight="1" x14ac:dyDescent="0.25">
      <c r="B28" s="9" t="s">
        <v>66</v>
      </c>
      <c r="C28" s="9" t="s">
        <v>67</v>
      </c>
      <c r="D28" s="9" t="s">
        <v>10</v>
      </c>
      <c r="E28" s="6">
        <v>0</v>
      </c>
      <c r="F28" s="7" t="s">
        <v>68</v>
      </c>
      <c r="G28" s="7" t="s">
        <v>62</v>
      </c>
      <c r="H28" s="8">
        <v>1</v>
      </c>
      <c r="I28" s="5" t="s">
        <v>33</v>
      </c>
      <c r="J28" s="6">
        <v>0</v>
      </c>
    </row>
    <row r="29" spans="2:10" ht="19.5" customHeight="1" x14ac:dyDescent="0.25">
      <c r="B29" s="9" t="s">
        <v>66</v>
      </c>
      <c r="C29" s="9" t="s">
        <v>67</v>
      </c>
      <c r="D29" s="9" t="s">
        <v>10</v>
      </c>
      <c r="E29" s="6">
        <v>0</v>
      </c>
      <c r="F29" s="7" t="s">
        <v>68</v>
      </c>
      <c r="G29" s="7" t="s">
        <v>62</v>
      </c>
      <c r="H29" s="8">
        <v>1</v>
      </c>
      <c r="I29" s="5" t="s">
        <v>61</v>
      </c>
      <c r="J29" s="6">
        <v>0</v>
      </c>
    </row>
    <row r="30" spans="2:10" ht="19.5" customHeight="1" x14ac:dyDescent="0.25">
      <c r="B30" s="9" t="s">
        <v>66</v>
      </c>
      <c r="C30" s="9" t="s">
        <v>67</v>
      </c>
      <c r="D30" s="9" t="s">
        <v>10</v>
      </c>
      <c r="E30" s="6">
        <v>0</v>
      </c>
      <c r="F30" s="7" t="s">
        <v>69</v>
      </c>
      <c r="G30" s="7" t="s">
        <v>32</v>
      </c>
      <c r="H30" s="8">
        <v>0</v>
      </c>
      <c r="I30" s="5" t="s">
        <v>70</v>
      </c>
      <c r="J30" s="6">
        <v>0</v>
      </c>
    </row>
    <row r="31" spans="2:10" ht="19.5" customHeight="1" x14ac:dyDescent="0.25">
      <c r="B31" s="5" t="s">
        <v>71</v>
      </c>
      <c r="C31" s="5" t="s">
        <v>72</v>
      </c>
      <c r="D31" s="5" t="s">
        <v>10</v>
      </c>
      <c r="E31" s="6">
        <v>0</v>
      </c>
      <c r="F31" s="7" t="s">
        <v>69</v>
      </c>
      <c r="G31" s="7" t="s">
        <v>32</v>
      </c>
      <c r="H31" s="8">
        <v>0</v>
      </c>
      <c r="I31" s="5" t="s">
        <v>28</v>
      </c>
      <c r="J31" s="6">
        <v>0</v>
      </c>
    </row>
    <row r="32" spans="2:10" ht="19.5" customHeight="1" x14ac:dyDescent="0.25">
      <c r="B32" s="5" t="s">
        <v>73</v>
      </c>
      <c r="C32" s="5" t="s">
        <v>74</v>
      </c>
      <c r="D32" s="5" t="s">
        <v>10</v>
      </c>
      <c r="E32" s="6">
        <v>0</v>
      </c>
      <c r="F32" s="7">
        <v>6</v>
      </c>
      <c r="G32" s="7" t="s">
        <v>25</v>
      </c>
      <c r="H32" s="8">
        <v>4</v>
      </c>
      <c r="I32" s="5" t="s">
        <v>22</v>
      </c>
      <c r="J32" s="6">
        <v>1</v>
      </c>
    </row>
    <row r="33" spans="2:10" ht="19.5" customHeight="1" x14ac:dyDescent="0.25">
      <c r="B33" s="5" t="s">
        <v>75</v>
      </c>
      <c r="C33" s="5" t="s">
        <v>76</v>
      </c>
      <c r="D33" s="5" t="s">
        <v>10</v>
      </c>
      <c r="E33" s="6">
        <v>0</v>
      </c>
      <c r="F33" s="7">
        <f>2.4/60</f>
        <v>0.04</v>
      </c>
      <c r="G33" s="7" t="s">
        <v>32</v>
      </c>
      <c r="H33" s="8">
        <v>0</v>
      </c>
      <c r="I33" s="5" t="s">
        <v>77</v>
      </c>
      <c r="J33" s="6">
        <v>1</v>
      </c>
    </row>
    <row r="34" spans="2:10" ht="19.5" customHeight="1" x14ac:dyDescent="0.25">
      <c r="B34" s="5" t="s">
        <v>78</v>
      </c>
      <c r="C34" s="5" t="s">
        <v>10</v>
      </c>
      <c r="D34" s="5" t="s">
        <v>10</v>
      </c>
      <c r="E34" s="6">
        <v>0</v>
      </c>
      <c r="F34" s="7" t="s">
        <v>79</v>
      </c>
      <c r="G34" s="7" t="s">
        <v>25</v>
      </c>
      <c r="H34" s="8">
        <v>4</v>
      </c>
      <c r="I34" s="5" t="s">
        <v>33</v>
      </c>
      <c r="J34" s="6">
        <v>0</v>
      </c>
    </row>
    <row r="35" spans="2:10" ht="19.5" customHeight="1" x14ac:dyDescent="0.25">
      <c r="B35" s="5" t="s">
        <v>80</v>
      </c>
      <c r="C35" s="5" t="s">
        <v>81</v>
      </c>
      <c r="D35" s="5" t="s">
        <v>10</v>
      </c>
      <c r="E35" s="6">
        <v>0</v>
      </c>
      <c r="F35" s="7" t="s">
        <v>82</v>
      </c>
      <c r="G35" s="7" t="s">
        <v>21</v>
      </c>
      <c r="H35" s="8">
        <v>6</v>
      </c>
      <c r="I35" s="5" t="s">
        <v>22</v>
      </c>
      <c r="J35" s="6">
        <v>1</v>
      </c>
    </row>
    <row r="36" spans="2:10" ht="19.5" customHeight="1" x14ac:dyDescent="0.25">
      <c r="B36" s="5" t="s">
        <v>83</v>
      </c>
      <c r="C36" s="5" t="s">
        <v>84</v>
      </c>
      <c r="D36" s="5" t="s">
        <v>10</v>
      </c>
      <c r="E36" s="6">
        <v>0</v>
      </c>
      <c r="F36" s="7">
        <v>15.4</v>
      </c>
      <c r="G36" s="7" t="s">
        <v>21</v>
      </c>
      <c r="H36" s="8">
        <v>6</v>
      </c>
      <c r="I36" s="5" t="s">
        <v>22</v>
      </c>
      <c r="J36" s="6">
        <v>1</v>
      </c>
    </row>
    <row r="37" spans="2:10" ht="19.5" customHeight="1" x14ac:dyDescent="0.25">
      <c r="B37" s="9" t="s">
        <v>85</v>
      </c>
      <c r="C37" s="9" t="s">
        <v>86</v>
      </c>
      <c r="D37" s="9" t="s">
        <v>10</v>
      </c>
      <c r="E37" s="6">
        <v>0</v>
      </c>
      <c r="F37" s="7">
        <v>24.7</v>
      </c>
      <c r="G37" s="7" t="s">
        <v>21</v>
      </c>
      <c r="H37" s="8">
        <v>6</v>
      </c>
      <c r="I37" s="5" t="s">
        <v>87</v>
      </c>
      <c r="J37" s="6">
        <v>1</v>
      </c>
    </row>
    <row r="38" spans="2:10" ht="19.5" customHeight="1" x14ac:dyDescent="0.25">
      <c r="B38" s="9" t="s">
        <v>85</v>
      </c>
      <c r="C38" s="9" t="s">
        <v>86</v>
      </c>
      <c r="D38" s="9" t="s">
        <v>10</v>
      </c>
      <c r="E38" s="6">
        <v>0</v>
      </c>
      <c r="F38" s="7">
        <v>11</v>
      </c>
      <c r="G38" s="7" t="s">
        <v>16</v>
      </c>
      <c r="H38" s="8">
        <v>5</v>
      </c>
      <c r="I38" s="5" t="s">
        <v>77</v>
      </c>
      <c r="J38" s="6">
        <v>1</v>
      </c>
    </row>
    <row r="39" spans="2:10" ht="19.5" customHeight="1" x14ac:dyDescent="0.25">
      <c r="B39" s="9" t="s">
        <v>88</v>
      </c>
      <c r="C39" s="9" t="s">
        <v>89</v>
      </c>
      <c r="D39" s="9" t="s">
        <v>10</v>
      </c>
      <c r="E39" s="6">
        <v>0</v>
      </c>
      <c r="F39" s="7">
        <v>136</v>
      </c>
      <c r="G39" s="7" t="s">
        <v>21</v>
      </c>
      <c r="H39" s="8">
        <v>6</v>
      </c>
      <c r="I39" s="5" t="s">
        <v>87</v>
      </c>
      <c r="J39" s="6">
        <v>1</v>
      </c>
    </row>
    <row r="40" spans="2:10" ht="19.5" customHeight="1" x14ac:dyDescent="0.25">
      <c r="B40" s="9" t="s">
        <v>88</v>
      </c>
      <c r="C40" s="9" t="s">
        <v>89</v>
      </c>
      <c r="D40" s="9" t="s">
        <v>10</v>
      </c>
      <c r="E40" s="6">
        <v>0</v>
      </c>
      <c r="F40" s="7">
        <v>19.7</v>
      </c>
      <c r="G40" s="7" t="s">
        <v>21</v>
      </c>
      <c r="H40" s="8">
        <v>6</v>
      </c>
      <c r="I40" s="5" t="s">
        <v>77</v>
      </c>
      <c r="J40" s="6">
        <v>1</v>
      </c>
    </row>
    <row r="41" spans="2:10" ht="19.5" customHeight="1" x14ac:dyDescent="0.25">
      <c r="B41" s="5" t="s">
        <v>90</v>
      </c>
      <c r="C41" s="5" t="s">
        <v>91</v>
      </c>
      <c r="D41" s="5" t="s">
        <v>10</v>
      </c>
      <c r="E41" s="6">
        <v>0</v>
      </c>
      <c r="F41" s="7">
        <v>5</v>
      </c>
      <c r="G41" s="7" t="s">
        <v>25</v>
      </c>
      <c r="H41" s="8">
        <v>4</v>
      </c>
      <c r="I41" s="5" t="s">
        <v>92</v>
      </c>
      <c r="J41" s="6">
        <v>1</v>
      </c>
    </row>
    <row r="42" spans="2:10" ht="19.5" customHeight="1" x14ac:dyDescent="0.25">
      <c r="B42" s="5" t="s">
        <v>93</v>
      </c>
      <c r="C42" s="5" t="s">
        <v>94</v>
      </c>
      <c r="D42" s="5" t="s">
        <v>10</v>
      </c>
      <c r="E42" s="6">
        <v>0</v>
      </c>
      <c r="F42" s="7">
        <v>9</v>
      </c>
      <c r="G42" s="7" t="s">
        <v>16</v>
      </c>
      <c r="H42" s="8">
        <v>5</v>
      </c>
      <c r="I42" s="5" t="s">
        <v>92</v>
      </c>
      <c r="J42" s="6">
        <v>1</v>
      </c>
    </row>
    <row r="43" spans="2:10" ht="19.5" customHeight="1" x14ac:dyDescent="0.25">
      <c r="B43" s="9" t="s">
        <v>95</v>
      </c>
      <c r="C43" s="9" t="s">
        <v>96</v>
      </c>
      <c r="D43" s="9" t="s">
        <v>10</v>
      </c>
      <c r="E43" s="6">
        <v>0</v>
      </c>
      <c r="F43" s="7" t="s">
        <v>97</v>
      </c>
      <c r="G43" s="7" t="s">
        <v>62</v>
      </c>
      <c r="H43" s="8">
        <v>1</v>
      </c>
      <c r="I43" s="5" t="s">
        <v>61</v>
      </c>
      <c r="J43" s="6">
        <v>0</v>
      </c>
    </row>
    <row r="44" spans="2:10" ht="19.5" customHeight="1" x14ac:dyDescent="0.25">
      <c r="B44" s="9" t="s">
        <v>95</v>
      </c>
      <c r="C44" s="9" t="s">
        <v>96</v>
      </c>
      <c r="D44" s="9" t="s">
        <v>10</v>
      </c>
      <c r="E44" s="6">
        <v>0</v>
      </c>
      <c r="F44" s="7" t="s">
        <v>98</v>
      </c>
      <c r="G44" s="7" t="s">
        <v>11</v>
      </c>
      <c r="H44" s="8">
        <v>2</v>
      </c>
      <c r="I44" s="5" t="s">
        <v>99</v>
      </c>
      <c r="J44" s="6">
        <v>0</v>
      </c>
    </row>
    <row r="45" spans="2:10" ht="19.5" customHeight="1" x14ac:dyDescent="0.25">
      <c r="B45" s="9" t="s">
        <v>95</v>
      </c>
      <c r="C45" s="9" t="s">
        <v>96</v>
      </c>
      <c r="D45" s="9" t="s">
        <v>10</v>
      </c>
      <c r="E45" s="6">
        <v>0</v>
      </c>
      <c r="F45" s="7" t="s">
        <v>100</v>
      </c>
      <c r="G45" s="7" t="s">
        <v>32</v>
      </c>
      <c r="H45" s="8">
        <v>0</v>
      </c>
      <c r="I45" s="5" t="s">
        <v>70</v>
      </c>
      <c r="J45" s="6">
        <v>0</v>
      </c>
    </row>
    <row r="46" spans="2:10" ht="19.5" customHeight="1" x14ac:dyDescent="0.25">
      <c r="B46" s="5" t="s">
        <v>101</v>
      </c>
      <c r="C46" s="5" t="s">
        <v>102</v>
      </c>
      <c r="D46" s="5" t="s">
        <v>10</v>
      </c>
      <c r="E46" s="6">
        <v>0</v>
      </c>
      <c r="F46" s="7" t="s">
        <v>103</v>
      </c>
      <c r="G46" s="7" t="s">
        <v>15</v>
      </c>
      <c r="H46" s="8">
        <v>3</v>
      </c>
      <c r="I46" s="5" t="s">
        <v>22</v>
      </c>
      <c r="J46" s="6">
        <v>1</v>
      </c>
    </row>
    <row r="47" spans="2:10" ht="19.5" customHeight="1" x14ac:dyDescent="0.25">
      <c r="B47" s="5" t="s">
        <v>104</v>
      </c>
      <c r="C47" s="5" t="s">
        <v>105</v>
      </c>
      <c r="D47" s="5" t="s">
        <v>10</v>
      </c>
      <c r="E47" s="6">
        <v>0</v>
      </c>
      <c r="F47" s="7" t="s">
        <v>106</v>
      </c>
      <c r="G47" s="7" t="s">
        <v>32</v>
      </c>
      <c r="H47" s="8">
        <v>0</v>
      </c>
      <c r="I47" s="5" t="s">
        <v>22</v>
      </c>
      <c r="J47" s="6">
        <v>1</v>
      </c>
    </row>
    <row r="48" spans="2:10" ht="19.5" customHeight="1" x14ac:dyDescent="0.25">
      <c r="B48" s="5" t="s">
        <v>107</v>
      </c>
      <c r="C48" s="5" t="s">
        <v>108</v>
      </c>
      <c r="D48" s="5" t="s">
        <v>10</v>
      </c>
      <c r="E48" s="6">
        <v>0</v>
      </c>
      <c r="F48" s="7" t="s">
        <v>109</v>
      </c>
      <c r="G48" s="7" t="s">
        <v>32</v>
      </c>
      <c r="H48" s="8">
        <v>0</v>
      </c>
      <c r="I48" s="5" t="s">
        <v>22</v>
      </c>
      <c r="J48" s="6">
        <v>1</v>
      </c>
    </row>
    <row r="49" spans="2:10" ht="19.5" customHeight="1" x14ac:dyDescent="0.25">
      <c r="B49" s="5" t="s">
        <v>110</v>
      </c>
      <c r="C49" s="5" t="s">
        <v>111</v>
      </c>
      <c r="D49" s="5" t="s">
        <v>10</v>
      </c>
      <c r="E49" s="6">
        <v>0</v>
      </c>
      <c r="F49" s="7" t="s">
        <v>103</v>
      </c>
      <c r="G49" s="7" t="s">
        <v>15</v>
      </c>
      <c r="H49" s="8">
        <v>3</v>
      </c>
      <c r="I49" s="5" t="s">
        <v>33</v>
      </c>
      <c r="J49" s="6">
        <v>0</v>
      </c>
    </row>
    <row r="50" spans="2:10" ht="19.5" customHeight="1" x14ac:dyDescent="0.25">
      <c r="B50" s="5" t="s">
        <v>112</v>
      </c>
      <c r="C50" s="5" t="s">
        <v>113</v>
      </c>
      <c r="D50" s="5" t="s">
        <v>10</v>
      </c>
      <c r="E50" s="6">
        <v>0</v>
      </c>
      <c r="F50" s="7" t="s">
        <v>103</v>
      </c>
      <c r="G50" s="7" t="s">
        <v>15</v>
      </c>
      <c r="H50" s="8">
        <v>3</v>
      </c>
      <c r="I50" s="5" t="s">
        <v>33</v>
      </c>
      <c r="J50" s="6">
        <v>0</v>
      </c>
    </row>
    <row r="51" spans="2:10" ht="19.5" customHeight="1" x14ac:dyDescent="0.25">
      <c r="B51" s="5" t="s">
        <v>114</v>
      </c>
      <c r="C51" s="5" t="s">
        <v>115</v>
      </c>
      <c r="D51" s="5" t="s">
        <v>10</v>
      </c>
      <c r="E51" s="6">
        <v>0</v>
      </c>
      <c r="F51" s="7" t="s">
        <v>116</v>
      </c>
      <c r="G51" s="7" t="s">
        <v>32</v>
      </c>
      <c r="H51" s="8">
        <v>0</v>
      </c>
      <c r="I51" s="5" t="s">
        <v>33</v>
      </c>
      <c r="J51" s="6">
        <v>0</v>
      </c>
    </row>
    <row r="52" spans="2:10" ht="19.5" customHeight="1" x14ac:dyDescent="0.25">
      <c r="B52" s="5" t="s">
        <v>117</v>
      </c>
      <c r="C52" s="5" t="s">
        <v>118</v>
      </c>
      <c r="D52" s="5" t="s">
        <v>10</v>
      </c>
      <c r="E52" s="6">
        <v>0</v>
      </c>
      <c r="F52" s="7" t="s">
        <v>103</v>
      </c>
      <c r="G52" s="7" t="s">
        <v>15</v>
      </c>
      <c r="H52" s="8">
        <v>3</v>
      </c>
      <c r="I52" s="5" t="s">
        <v>119</v>
      </c>
      <c r="J52" s="6">
        <v>0</v>
      </c>
    </row>
    <row r="53" spans="2:10" ht="19.5" customHeight="1" x14ac:dyDescent="0.25">
      <c r="B53" s="5" t="s">
        <v>120</v>
      </c>
      <c r="C53" s="5" t="s">
        <v>121</v>
      </c>
      <c r="D53" s="5" t="s">
        <v>10</v>
      </c>
      <c r="E53" s="6">
        <v>0</v>
      </c>
      <c r="F53" s="7" t="s">
        <v>122</v>
      </c>
      <c r="G53" s="7" t="s">
        <v>62</v>
      </c>
      <c r="H53" s="8">
        <v>1</v>
      </c>
      <c r="I53" s="5" t="s">
        <v>22</v>
      </c>
      <c r="J53" s="6">
        <v>1</v>
      </c>
    </row>
    <row r="54" spans="2:10" ht="19.5" customHeight="1" x14ac:dyDescent="0.25">
      <c r="B54" s="5" t="s">
        <v>123</v>
      </c>
      <c r="C54" s="5" t="s">
        <v>124</v>
      </c>
      <c r="D54" s="5" t="s">
        <v>10</v>
      </c>
      <c r="E54" s="6">
        <v>0</v>
      </c>
      <c r="F54" s="7">
        <v>0.23499999999999999</v>
      </c>
      <c r="G54" s="7" t="s">
        <v>62</v>
      </c>
      <c r="H54" s="8">
        <v>1</v>
      </c>
      <c r="I54" s="5" t="s">
        <v>12</v>
      </c>
      <c r="J54" s="6">
        <v>2</v>
      </c>
    </row>
    <row r="55" spans="2:10" ht="19.5" customHeight="1" x14ac:dyDescent="0.25">
      <c r="B55" s="9" t="s">
        <v>125</v>
      </c>
      <c r="C55" s="9" t="s">
        <v>126</v>
      </c>
      <c r="D55" s="9" t="s">
        <v>10</v>
      </c>
      <c r="E55" s="6">
        <v>0</v>
      </c>
      <c r="F55" s="7" t="s">
        <v>109</v>
      </c>
      <c r="G55" s="7" t="s">
        <v>32</v>
      </c>
      <c r="H55" s="8">
        <v>0</v>
      </c>
      <c r="I55" s="5" t="s">
        <v>33</v>
      </c>
      <c r="J55" s="6">
        <v>0</v>
      </c>
    </row>
    <row r="56" spans="2:10" ht="19.5" customHeight="1" x14ac:dyDescent="0.25">
      <c r="B56" s="9" t="s">
        <v>125</v>
      </c>
      <c r="C56" s="9" t="s">
        <v>126</v>
      </c>
      <c r="D56" s="9" t="s">
        <v>10</v>
      </c>
      <c r="E56" s="6">
        <v>0</v>
      </c>
      <c r="F56" s="7" t="s">
        <v>109</v>
      </c>
      <c r="G56" s="7" t="s">
        <v>32</v>
      </c>
      <c r="H56" s="8">
        <v>0</v>
      </c>
      <c r="I56" s="5" t="s">
        <v>58</v>
      </c>
      <c r="J56" s="6">
        <v>0</v>
      </c>
    </row>
    <row r="57" spans="2:10" ht="19.5" customHeight="1" x14ac:dyDescent="0.25">
      <c r="B57" s="9" t="s">
        <v>125</v>
      </c>
      <c r="C57" s="9" t="s">
        <v>126</v>
      </c>
      <c r="D57" s="9" t="s">
        <v>10</v>
      </c>
      <c r="E57" s="6">
        <v>0</v>
      </c>
      <c r="F57" s="7" t="s">
        <v>109</v>
      </c>
      <c r="G57" s="7" t="s">
        <v>32</v>
      </c>
      <c r="H57" s="8">
        <v>0</v>
      </c>
      <c r="I57" s="5" t="s">
        <v>127</v>
      </c>
      <c r="J57" s="6">
        <v>0</v>
      </c>
    </row>
    <row r="58" spans="2:10" ht="19.5" customHeight="1" x14ac:dyDescent="0.25">
      <c r="B58" s="5" t="s">
        <v>128</v>
      </c>
      <c r="C58" s="5" t="s">
        <v>129</v>
      </c>
      <c r="D58" s="5" t="s">
        <v>10</v>
      </c>
      <c r="E58" s="6">
        <v>0</v>
      </c>
      <c r="F58" s="7">
        <v>4</v>
      </c>
      <c r="G58" s="7" t="s">
        <v>25</v>
      </c>
      <c r="H58" s="8">
        <v>4</v>
      </c>
      <c r="I58" s="5" t="s">
        <v>22</v>
      </c>
      <c r="J58" s="6">
        <v>1</v>
      </c>
    </row>
    <row r="59" spans="2:10" ht="19.5" customHeight="1" x14ac:dyDescent="0.25">
      <c r="B59" s="5" t="s">
        <v>130</v>
      </c>
      <c r="C59" s="5" t="s">
        <v>131</v>
      </c>
      <c r="D59" s="5" t="s">
        <v>10</v>
      </c>
      <c r="E59" s="6">
        <v>0</v>
      </c>
      <c r="F59" s="7" t="s">
        <v>132</v>
      </c>
      <c r="G59" s="7" t="s">
        <v>21</v>
      </c>
      <c r="H59" s="8">
        <v>6</v>
      </c>
      <c r="I59" s="5" t="s">
        <v>22</v>
      </c>
      <c r="J59" s="6">
        <v>1</v>
      </c>
    </row>
    <row r="60" spans="2:10" ht="19.5" customHeight="1" x14ac:dyDescent="0.25">
      <c r="B60" s="5" t="s">
        <v>133</v>
      </c>
      <c r="C60" s="5" t="s">
        <v>134</v>
      </c>
      <c r="D60" s="5" t="s">
        <v>10</v>
      </c>
      <c r="E60" s="6">
        <v>0</v>
      </c>
      <c r="F60" s="7" t="s">
        <v>135</v>
      </c>
      <c r="G60" s="7" t="s">
        <v>21</v>
      </c>
      <c r="H60" s="8">
        <v>6</v>
      </c>
      <c r="I60" s="5" t="s">
        <v>22</v>
      </c>
      <c r="J60" s="6">
        <v>1</v>
      </c>
    </row>
    <row r="61" spans="2:10" ht="19.5" customHeight="1" x14ac:dyDescent="0.25">
      <c r="B61" s="5" t="s">
        <v>136</v>
      </c>
      <c r="C61" s="5" t="s">
        <v>137</v>
      </c>
      <c r="D61" s="5" t="s">
        <v>10</v>
      </c>
      <c r="E61" s="6">
        <v>0</v>
      </c>
      <c r="F61" s="7" t="s">
        <v>138</v>
      </c>
      <c r="G61" s="7" t="s">
        <v>32</v>
      </c>
      <c r="H61" s="8">
        <v>0</v>
      </c>
      <c r="I61" s="5" t="s">
        <v>22</v>
      </c>
      <c r="J61" s="6">
        <v>1</v>
      </c>
    </row>
    <row r="62" spans="2:10" ht="19.5" customHeight="1" x14ac:dyDescent="0.25">
      <c r="B62" s="9" t="s">
        <v>139</v>
      </c>
      <c r="C62" s="9" t="s">
        <v>140</v>
      </c>
      <c r="D62" s="9" t="s">
        <v>10</v>
      </c>
      <c r="E62" s="6">
        <v>0</v>
      </c>
      <c r="F62" s="7">
        <v>0.11666666666666667</v>
      </c>
      <c r="G62" s="7" t="s">
        <v>62</v>
      </c>
      <c r="H62" s="8">
        <v>1</v>
      </c>
      <c r="I62" s="5" t="s">
        <v>61</v>
      </c>
      <c r="J62" s="6">
        <v>0</v>
      </c>
    </row>
    <row r="63" spans="2:10" ht="19.5" customHeight="1" x14ac:dyDescent="0.25">
      <c r="B63" s="9" t="s">
        <v>139</v>
      </c>
      <c r="C63" s="9" t="s">
        <v>140</v>
      </c>
      <c r="D63" s="9" t="s">
        <v>10</v>
      </c>
      <c r="E63" s="6">
        <v>0</v>
      </c>
      <c r="F63" s="7">
        <v>8.3333333333333329E-2</v>
      </c>
      <c r="G63" s="7" t="s">
        <v>32</v>
      </c>
      <c r="H63" s="8">
        <v>0</v>
      </c>
      <c r="I63" s="5" t="s">
        <v>33</v>
      </c>
      <c r="J63" s="6">
        <v>0</v>
      </c>
    </row>
    <row r="64" spans="2:10" ht="19.5" customHeight="1" x14ac:dyDescent="0.25">
      <c r="B64" s="9" t="s">
        <v>139</v>
      </c>
      <c r="C64" s="9" t="s">
        <v>140</v>
      </c>
      <c r="D64" s="9" t="s">
        <v>10</v>
      </c>
      <c r="E64" s="6">
        <v>0</v>
      </c>
      <c r="F64" s="7">
        <v>8.3333333333333329E-2</v>
      </c>
      <c r="G64" s="7" t="s">
        <v>32</v>
      </c>
      <c r="H64" s="8">
        <v>0</v>
      </c>
      <c r="I64" s="5" t="s">
        <v>70</v>
      </c>
      <c r="J64" s="6">
        <v>0</v>
      </c>
    </row>
    <row r="65" spans="2:10" ht="19.5" customHeight="1" x14ac:dyDescent="0.25">
      <c r="B65" s="9" t="s">
        <v>141</v>
      </c>
      <c r="C65" s="9" t="s">
        <v>140</v>
      </c>
      <c r="D65" s="9" t="s">
        <v>10</v>
      </c>
      <c r="E65" s="6">
        <v>0</v>
      </c>
      <c r="F65" s="7">
        <v>0.6</v>
      </c>
      <c r="G65" s="7" t="s">
        <v>11</v>
      </c>
      <c r="H65" s="8">
        <v>2</v>
      </c>
      <c r="I65" s="5" t="s">
        <v>61</v>
      </c>
      <c r="J65" s="6">
        <v>0</v>
      </c>
    </row>
    <row r="66" spans="2:10" ht="19.5" customHeight="1" x14ac:dyDescent="0.25">
      <c r="B66" s="9" t="s">
        <v>141</v>
      </c>
      <c r="C66" s="9" t="s">
        <v>140</v>
      </c>
      <c r="D66" s="9" t="s">
        <v>10</v>
      </c>
      <c r="E66" s="6">
        <v>0</v>
      </c>
      <c r="F66" s="7">
        <v>0.38333333333333336</v>
      </c>
      <c r="G66" s="7" t="s">
        <v>11</v>
      </c>
      <c r="H66" s="8">
        <v>2</v>
      </c>
      <c r="I66" s="5" t="s">
        <v>33</v>
      </c>
      <c r="J66" s="6">
        <v>0</v>
      </c>
    </row>
    <row r="67" spans="2:10" ht="19.5" customHeight="1" x14ac:dyDescent="0.25">
      <c r="B67" s="9" t="s">
        <v>141</v>
      </c>
      <c r="C67" s="9" t="s">
        <v>140</v>
      </c>
      <c r="D67" s="9" t="s">
        <v>10</v>
      </c>
      <c r="E67" s="6">
        <v>0</v>
      </c>
      <c r="F67" s="7">
        <v>0.1</v>
      </c>
      <c r="G67" s="7" t="s">
        <v>62</v>
      </c>
      <c r="H67" s="8">
        <v>1</v>
      </c>
      <c r="I67" s="5" t="s">
        <v>70</v>
      </c>
      <c r="J67" s="6">
        <v>0</v>
      </c>
    </row>
    <row r="68" spans="2:10" ht="19.5" customHeight="1" x14ac:dyDescent="0.25">
      <c r="B68" s="9" t="s">
        <v>142</v>
      </c>
      <c r="C68" s="9" t="s">
        <v>143</v>
      </c>
      <c r="D68" s="9" t="s">
        <v>10</v>
      </c>
      <c r="E68" s="6">
        <v>0</v>
      </c>
      <c r="F68" s="7">
        <v>5</v>
      </c>
      <c r="G68" s="7" t="s">
        <v>25</v>
      </c>
      <c r="H68" s="8">
        <v>4</v>
      </c>
      <c r="I68" s="5" t="s">
        <v>61</v>
      </c>
      <c r="J68" s="6">
        <v>0</v>
      </c>
    </row>
    <row r="69" spans="2:10" ht="19.5" customHeight="1" x14ac:dyDescent="0.25">
      <c r="B69" s="9" t="s">
        <v>142</v>
      </c>
      <c r="C69" s="9" t="s">
        <v>143</v>
      </c>
      <c r="D69" s="9" t="s">
        <v>10</v>
      </c>
      <c r="E69" s="6">
        <v>0</v>
      </c>
      <c r="F69" s="7">
        <v>0.38333333333333336</v>
      </c>
      <c r="G69" s="7" t="s">
        <v>11</v>
      </c>
      <c r="H69" s="8">
        <v>2</v>
      </c>
      <c r="I69" s="5" t="s">
        <v>33</v>
      </c>
      <c r="J69" s="6">
        <v>0</v>
      </c>
    </row>
    <row r="70" spans="2:10" ht="19.5" customHeight="1" x14ac:dyDescent="0.25">
      <c r="B70" s="9" t="s">
        <v>142</v>
      </c>
      <c r="C70" s="9" t="s">
        <v>143</v>
      </c>
      <c r="D70" s="9" t="s">
        <v>10</v>
      </c>
      <c r="E70" s="6">
        <v>0</v>
      </c>
      <c r="F70" s="7">
        <v>0.35</v>
      </c>
      <c r="G70" s="7" t="s">
        <v>11</v>
      </c>
      <c r="H70" s="8">
        <v>2</v>
      </c>
      <c r="I70" s="5" t="s">
        <v>70</v>
      </c>
      <c r="J70" s="6">
        <v>0</v>
      </c>
    </row>
    <row r="71" spans="2:10" ht="19.5" customHeight="1" x14ac:dyDescent="0.25">
      <c r="B71" s="9" t="s">
        <v>144</v>
      </c>
      <c r="C71" s="9" t="s">
        <v>145</v>
      </c>
      <c r="D71" s="9" t="s">
        <v>10</v>
      </c>
      <c r="E71" s="6">
        <v>0</v>
      </c>
      <c r="F71" s="7">
        <v>3.3</v>
      </c>
      <c r="G71" s="7" t="s">
        <v>25</v>
      </c>
      <c r="H71" s="8">
        <v>4</v>
      </c>
      <c r="I71" s="5" t="s">
        <v>61</v>
      </c>
      <c r="J71" s="6">
        <v>0</v>
      </c>
    </row>
    <row r="72" spans="2:10" ht="19.5" customHeight="1" x14ac:dyDescent="0.25">
      <c r="B72" s="9" t="s">
        <v>144</v>
      </c>
      <c r="C72" s="9" t="s">
        <v>145</v>
      </c>
      <c r="D72" s="9" t="s">
        <v>10</v>
      </c>
      <c r="E72" s="6">
        <v>0</v>
      </c>
      <c r="F72" s="7">
        <v>0.6</v>
      </c>
      <c r="G72" s="7" t="s">
        <v>11</v>
      </c>
      <c r="H72" s="8">
        <v>2</v>
      </c>
      <c r="I72" s="5" t="s">
        <v>33</v>
      </c>
      <c r="J72" s="6">
        <v>0</v>
      </c>
    </row>
    <row r="73" spans="2:10" ht="19.5" customHeight="1" x14ac:dyDescent="0.25">
      <c r="B73" s="9" t="s">
        <v>144</v>
      </c>
      <c r="C73" s="9" t="s">
        <v>145</v>
      </c>
      <c r="D73" s="9" t="s">
        <v>10</v>
      </c>
      <c r="E73" s="6">
        <v>0</v>
      </c>
      <c r="F73" s="7">
        <v>0.33333333333333331</v>
      </c>
      <c r="G73" s="7" t="s">
        <v>11</v>
      </c>
      <c r="H73" s="8">
        <v>2</v>
      </c>
      <c r="I73" s="5" t="s">
        <v>70</v>
      </c>
      <c r="J73" s="6">
        <v>0</v>
      </c>
    </row>
    <row r="74" spans="2:10" ht="19.5" customHeight="1" x14ac:dyDescent="0.25">
      <c r="B74" s="9" t="s">
        <v>146</v>
      </c>
      <c r="C74" s="9" t="s">
        <v>147</v>
      </c>
      <c r="D74" s="9" t="s">
        <v>10</v>
      </c>
      <c r="E74" s="6">
        <v>0</v>
      </c>
      <c r="F74" s="7">
        <v>5</v>
      </c>
      <c r="G74" s="7" t="s">
        <v>25</v>
      </c>
      <c r="H74" s="8">
        <v>4</v>
      </c>
      <c r="I74" s="5" t="s">
        <v>61</v>
      </c>
      <c r="J74" s="6">
        <v>0</v>
      </c>
    </row>
    <row r="75" spans="2:10" ht="19.5" customHeight="1" x14ac:dyDescent="0.25">
      <c r="B75" s="9" t="s">
        <v>146</v>
      </c>
      <c r="C75" s="9" t="s">
        <v>147</v>
      </c>
      <c r="D75" s="9" t="s">
        <v>10</v>
      </c>
      <c r="E75" s="6">
        <v>0</v>
      </c>
      <c r="F75" s="7">
        <v>1.0666666666666667</v>
      </c>
      <c r="G75" s="7" t="s">
        <v>15</v>
      </c>
      <c r="H75" s="8">
        <v>3</v>
      </c>
      <c r="I75" s="5" t="s">
        <v>33</v>
      </c>
      <c r="J75" s="6">
        <v>0</v>
      </c>
    </row>
    <row r="76" spans="2:10" ht="19.5" customHeight="1" x14ac:dyDescent="0.25">
      <c r="B76" s="9" t="s">
        <v>146</v>
      </c>
      <c r="C76" s="9" t="s">
        <v>147</v>
      </c>
      <c r="D76" s="9" t="s">
        <v>10</v>
      </c>
      <c r="E76" s="6">
        <v>0</v>
      </c>
      <c r="F76" s="7">
        <v>0.85</v>
      </c>
      <c r="G76" s="7" t="s">
        <v>11</v>
      </c>
      <c r="H76" s="8">
        <v>2</v>
      </c>
      <c r="I76" s="5" t="s">
        <v>70</v>
      </c>
      <c r="J76" s="6">
        <v>0</v>
      </c>
    </row>
    <row r="77" spans="2:10" ht="19.5" customHeight="1" x14ac:dyDescent="0.25">
      <c r="B77" s="9" t="s">
        <v>148</v>
      </c>
      <c r="C77" s="9" t="s">
        <v>149</v>
      </c>
      <c r="D77" s="9" t="s">
        <v>10</v>
      </c>
      <c r="E77" s="6">
        <v>0</v>
      </c>
      <c r="F77" s="7">
        <v>1.95</v>
      </c>
      <c r="G77" s="7" t="s">
        <v>15</v>
      </c>
      <c r="H77" s="8">
        <v>3</v>
      </c>
      <c r="I77" s="5" t="s">
        <v>33</v>
      </c>
      <c r="J77" s="6">
        <v>0</v>
      </c>
    </row>
    <row r="78" spans="2:10" ht="19.5" customHeight="1" x14ac:dyDescent="0.25">
      <c r="B78" s="9" t="s">
        <v>148</v>
      </c>
      <c r="C78" s="9" t="s">
        <v>149</v>
      </c>
      <c r="D78" s="9" t="s">
        <v>10</v>
      </c>
      <c r="E78" s="6">
        <v>0</v>
      </c>
      <c r="F78" s="7">
        <v>0.5</v>
      </c>
      <c r="G78" s="7" t="s">
        <v>11</v>
      </c>
      <c r="H78" s="8">
        <v>2</v>
      </c>
      <c r="I78" s="5" t="s">
        <v>70</v>
      </c>
      <c r="J78" s="6">
        <v>0</v>
      </c>
    </row>
    <row r="79" spans="2:10" ht="19.5" customHeight="1" x14ac:dyDescent="0.25">
      <c r="B79" s="5" t="s">
        <v>150</v>
      </c>
      <c r="C79" s="5" t="s">
        <v>151</v>
      </c>
      <c r="D79" s="5" t="s">
        <v>10</v>
      </c>
      <c r="E79" s="6">
        <v>0</v>
      </c>
      <c r="F79" s="7">
        <v>0.13333333333333333</v>
      </c>
      <c r="G79" s="7" t="s">
        <v>62</v>
      </c>
      <c r="H79" s="8">
        <v>1</v>
      </c>
      <c r="I79" s="5" t="s">
        <v>22</v>
      </c>
      <c r="J79" s="6">
        <v>1</v>
      </c>
    </row>
    <row r="80" spans="2:10" ht="19.5" customHeight="1" x14ac:dyDescent="0.25">
      <c r="B80" s="5" t="s">
        <v>152</v>
      </c>
      <c r="C80" s="5" t="s">
        <v>153</v>
      </c>
      <c r="D80" s="5" t="s">
        <v>10</v>
      </c>
      <c r="E80" s="6">
        <v>0</v>
      </c>
      <c r="F80" s="7" t="s">
        <v>154</v>
      </c>
      <c r="G80" s="7" t="s">
        <v>32</v>
      </c>
      <c r="H80" s="8">
        <v>0</v>
      </c>
      <c r="I80" s="5" t="s">
        <v>22</v>
      </c>
      <c r="J80" s="6">
        <v>1</v>
      </c>
    </row>
    <row r="81" spans="2:10" ht="19.5" customHeight="1" x14ac:dyDescent="0.25">
      <c r="B81" s="5" t="s">
        <v>155</v>
      </c>
      <c r="C81" s="5" t="s">
        <v>156</v>
      </c>
      <c r="D81" s="5" t="s">
        <v>10</v>
      </c>
      <c r="E81" s="6">
        <v>0</v>
      </c>
      <c r="F81" s="7">
        <v>0.18666666666666665</v>
      </c>
      <c r="G81" s="7" t="s">
        <v>62</v>
      </c>
      <c r="H81" s="8">
        <v>1</v>
      </c>
      <c r="I81" s="5" t="s">
        <v>22</v>
      </c>
      <c r="J81" s="6">
        <v>1</v>
      </c>
    </row>
    <row r="82" spans="2:10" ht="19.5" customHeight="1" x14ac:dyDescent="0.25">
      <c r="B82" s="5" t="s">
        <v>157</v>
      </c>
      <c r="C82" s="5" t="s">
        <v>158</v>
      </c>
      <c r="D82" s="5" t="s">
        <v>10</v>
      </c>
      <c r="E82" s="6">
        <v>0</v>
      </c>
      <c r="F82" s="7">
        <v>0.8816666666666666</v>
      </c>
      <c r="G82" s="7" t="s">
        <v>11</v>
      </c>
      <c r="H82" s="8">
        <v>2</v>
      </c>
      <c r="I82" s="5" t="s">
        <v>22</v>
      </c>
      <c r="J82" s="6">
        <v>1</v>
      </c>
    </row>
    <row r="83" spans="2:10" ht="19.5" customHeight="1" x14ac:dyDescent="0.25">
      <c r="B83" s="5" t="s">
        <v>159</v>
      </c>
      <c r="C83" s="5" t="s">
        <v>158</v>
      </c>
      <c r="D83" s="5" t="s">
        <v>10</v>
      </c>
      <c r="E83" s="6">
        <v>0</v>
      </c>
      <c r="F83" s="7">
        <v>0.875</v>
      </c>
      <c r="G83" s="7" t="s">
        <v>11</v>
      </c>
      <c r="H83" s="8">
        <v>2</v>
      </c>
      <c r="I83" s="5" t="s">
        <v>22</v>
      </c>
      <c r="J83" s="6">
        <v>1</v>
      </c>
    </row>
    <row r="84" spans="2:10" ht="19.5" customHeight="1" x14ac:dyDescent="0.25">
      <c r="B84" s="5" t="s">
        <v>160</v>
      </c>
      <c r="C84" s="5" t="s">
        <v>161</v>
      </c>
      <c r="D84" s="5" t="s">
        <v>10</v>
      </c>
      <c r="E84" s="6">
        <v>0</v>
      </c>
      <c r="F84" s="7">
        <v>0.46833333333333338</v>
      </c>
      <c r="G84" s="7" t="s">
        <v>11</v>
      </c>
      <c r="H84" s="8">
        <v>2</v>
      </c>
      <c r="I84" s="5" t="s">
        <v>22</v>
      </c>
      <c r="J84" s="6">
        <v>1</v>
      </c>
    </row>
    <row r="85" spans="2:10" ht="19.5" customHeight="1" x14ac:dyDescent="0.25">
      <c r="B85" s="5" t="s">
        <v>162</v>
      </c>
      <c r="C85" s="5" t="s">
        <v>161</v>
      </c>
      <c r="D85" s="5" t="s">
        <v>10</v>
      </c>
      <c r="E85" s="6">
        <v>0</v>
      </c>
      <c r="F85" s="7">
        <v>0.31833333333333336</v>
      </c>
      <c r="G85" s="7" t="s">
        <v>11</v>
      </c>
      <c r="H85" s="8">
        <v>2</v>
      </c>
      <c r="I85" s="5" t="s">
        <v>22</v>
      </c>
      <c r="J85" s="6">
        <v>1</v>
      </c>
    </row>
    <row r="86" spans="2:10" ht="19.5" customHeight="1" x14ac:dyDescent="0.25">
      <c r="B86" s="9" t="s">
        <v>163</v>
      </c>
      <c r="C86" s="9" t="s">
        <v>164</v>
      </c>
      <c r="D86" s="9" t="s">
        <v>10</v>
      </c>
      <c r="E86" s="6">
        <v>0</v>
      </c>
      <c r="F86" s="7">
        <v>3.8833333333333333</v>
      </c>
      <c r="G86" s="7" t="s">
        <v>25</v>
      </c>
      <c r="H86" s="8">
        <v>4</v>
      </c>
      <c r="I86" s="5" t="s">
        <v>33</v>
      </c>
      <c r="J86" s="6">
        <v>0</v>
      </c>
    </row>
    <row r="87" spans="2:10" ht="19.5" customHeight="1" x14ac:dyDescent="0.25">
      <c r="B87" s="9" t="s">
        <v>163</v>
      </c>
      <c r="C87" s="9" t="s">
        <v>164</v>
      </c>
      <c r="D87" s="9" t="s">
        <v>10</v>
      </c>
      <c r="E87" s="6">
        <v>0</v>
      </c>
      <c r="F87" s="7">
        <v>3.2666666666666666</v>
      </c>
      <c r="G87" s="7" t="s">
        <v>25</v>
      </c>
      <c r="H87" s="8">
        <v>4</v>
      </c>
      <c r="I87" s="5" t="s">
        <v>58</v>
      </c>
      <c r="J87" s="6">
        <v>0</v>
      </c>
    </row>
    <row r="88" spans="2:10" ht="19.5" customHeight="1" x14ac:dyDescent="0.25">
      <c r="B88" s="9" t="s">
        <v>163</v>
      </c>
      <c r="C88" s="9" t="s">
        <v>164</v>
      </c>
      <c r="D88" s="9" t="s">
        <v>10</v>
      </c>
      <c r="E88" s="6">
        <v>0</v>
      </c>
      <c r="F88" s="7" t="s">
        <v>165</v>
      </c>
      <c r="G88" s="7" t="s">
        <v>25</v>
      </c>
      <c r="H88" s="8">
        <v>4</v>
      </c>
      <c r="I88" s="5" t="s">
        <v>63</v>
      </c>
      <c r="J88" s="6">
        <v>1</v>
      </c>
    </row>
    <row r="89" spans="2:10" ht="19.5" customHeight="1" x14ac:dyDescent="0.25">
      <c r="B89" s="5" t="s">
        <v>166</v>
      </c>
      <c r="C89" s="5" t="s">
        <v>167</v>
      </c>
      <c r="D89" s="5" t="s">
        <v>10</v>
      </c>
      <c r="E89" s="6">
        <v>0</v>
      </c>
      <c r="F89" s="7" t="s">
        <v>168</v>
      </c>
      <c r="G89" s="7" t="s">
        <v>32</v>
      </c>
      <c r="H89" s="8">
        <v>0</v>
      </c>
      <c r="I89" s="5" t="s">
        <v>33</v>
      </c>
      <c r="J89" s="6">
        <v>0</v>
      </c>
    </row>
    <row r="90" spans="2:10" ht="19.5" customHeight="1" x14ac:dyDescent="0.25">
      <c r="B90" s="5" t="s">
        <v>169</v>
      </c>
      <c r="C90" s="5" t="s">
        <v>170</v>
      </c>
      <c r="D90" s="5" t="s">
        <v>10</v>
      </c>
      <c r="E90" s="6">
        <v>0</v>
      </c>
      <c r="F90" s="7">
        <f>23/60</f>
        <v>0.38333333333333336</v>
      </c>
      <c r="G90" s="7" t="s">
        <v>11</v>
      </c>
      <c r="H90" s="8">
        <v>2</v>
      </c>
      <c r="I90" s="5" t="s">
        <v>33</v>
      </c>
      <c r="J90" s="6">
        <v>0</v>
      </c>
    </row>
    <row r="91" spans="2:10" ht="19.5" customHeight="1" x14ac:dyDescent="0.25">
      <c r="B91" s="9" t="s">
        <v>171</v>
      </c>
      <c r="C91" s="9" t="s">
        <v>172</v>
      </c>
      <c r="D91" s="9" t="s">
        <v>10</v>
      </c>
      <c r="E91" s="6">
        <v>0</v>
      </c>
      <c r="F91" s="7" t="s">
        <v>103</v>
      </c>
      <c r="G91" s="7" t="s">
        <v>15</v>
      </c>
      <c r="H91" s="8">
        <v>3</v>
      </c>
      <c r="I91" s="5" t="s">
        <v>173</v>
      </c>
      <c r="J91" s="6">
        <v>1</v>
      </c>
    </row>
    <row r="92" spans="2:10" ht="19.5" customHeight="1" x14ac:dyDescent="0.25">
      <c r="B92" s="9" t="s">
        <v>171</v>
      </c>
      <c r="C92" s="9" t="s">
        <v>172</v>
      </c>
      <c r="D92" s="9" t="s">
        <v>10</v>
      </c>
      <c r="E92" s="6">
        <v>0</v>
      </c>
      <c r="F92" s="7">
        <f>5/60</f>
        <v>8.3333333333333329E-2</v>
      </c>
      <c r="G92" s="7" t="s">
        <v>32</v>
      </c>
      <c r="H92" s="8">
        <v>0</v>
      </c>
      <c r="I92" s="5" t="s">
        <v>87</v>
      </c>
      <c r="J92" s="6">
        <v>1</v>
      </c>
    </row>
    <row r="93" spans="2:10" ht="19.5" customHeight="1" x14ac:dyDescent="0.25">
      <c r="B93" s="9" t="s">
        <v>174</v>
      </c>
      <c r="C93" s="9" t="s">
        <v>175</v>
      </c>
      <c r="D93" s="9" t="s">
        <v>10</v>
      </c>
      <c r="E93" s="6">
        <v>0</v>
      </c>
      <c r="F93" s="7" t="s">
        <v>176</v>
      </c>
      <c r="G93" s="7" t="s">
        <v>32</v>
      </c>
      <c r="H93" s="8">
        <v>0</v>
      </c>
      <c r="I93" s="5" t="s">
        <v>33</v>
      </c>
      <c r="J93" s="6">
        <v>0</v>
      </c>
    </row>
    <row r="94" spans="2:10" ht="19.5" customHeight="1" x14ac:dyDescent="0.25">
      <c r="B94" s="9" t="s">
        <v>174</v>
      </c>
      <c r="C94" s="9" t="s">
        <v>175</v>
      </c>
      <c r="D94" s="9" t="s">
        <v>10</v>
      </c>
      <c r="E94" s="6">
        <v>0</v>
      </c>
      <c r="F94" s="7" t="s">
        <v>176</v>
      </c>
      <c r="G94" s="7" t="s">
        <v>32</v>
      </c>
      <c r="H94" s="8">
        <v>0</v>
      </c>
      <c r="I94" s="5" t="s">
        <v>61</v>
      </c>
      <c r="J94" s="6">
        <v>0</v>
      </c>
    </row>
    <row r="95" spans="2:10" ht="19.5" customHeight="1" x14ac:dyDescent="0.25">
      <c r="B95" s="5" t="s">
        <v>177</v>
      </c>
      <c r="C95" s="5" t="s">
        <v>178</v>
      </c>
      <c r="D95" s="5" t="s">
        <v>10</v>
      </c>
      <c r="E95" s="6">
        <v>0</v>
      </c>
      <c r="F95" s="7">
        <f>89/60</f>
        <v>1.4833333333333334</v>
      </c>
      <c r="G95" s="7" t="s">
        <v>15</v>
      </c>
      <c r="H95" s="8">
        <v>3</v>
      </c>
      <c r="I95" s="5" t="s">
        <v>22</v>
      </c>
      <c r="J95" s="6">
        <v>1</v>
      </c>
    </row>
    <row r="96" spans="2:10" ht="19.5" customHeight="1" x14ac:dyDescent="0.25">
      <c r="B96" s="9" t="s">
        <v>179</v>
      </c>
      <c r="C96" s="9" t="s">
        <v>180</v>
      </c>
      <c r="D96" s="9" t="s">
        <v>10</v>
      </c>
      <c r="E96" s="6">
        <v>0</v>
      </c>
      <c r="F96" s="7">
        <v>0.35</v>
      </c>
      <c r="G96" s="7" t="s">
        <v>11</v>
      </c>
      <c r="H96" s="8">
        <v>2</v>
      </c>
      <c r="I96" s="5" t="s">
        <v>61</v>
      </c>
      <c r="J96" s="6">
        <v>0</v>
      </c>
    </row>
    <row r="97" spans="2:10" ht="19.5" customHeight="1" x14ac:dyDescent="0.25">
      <c r="B97" s="9" t="s">
        <v>179</v>
      </c>
      <c r="C97" s="9" t="s">
        <v>180</v>
      </c>
      <c r="D97" s="9" t="s">
        <v>10</v>
      </c>
      <c r="E97" s="6">
        <v>0</v>
      </c>
      <c r="F97" s="7">
        <v>46.666666666666664</v>
      </c>
      <c r="G97" s="7" t="s">
        <v>21</v>
      </c>
      <c r="H97" s="8">
        <v>6</v>
      </c>
      <c r="I97" s="5" t="s">
        <v>58</v>
      </c>
      <c r="J97" s="6">
        <v>0</v>
      </c>
    </row>
    <row r="98" spans="2:10" ht="19.5" customHeight="1" x14ac:dyDescent="0.25">
      <c r="B98" s="9" t="s">
        <v>179</v>
      </c>
      <c r="C98" s="9" t="s">
        <v>180</v>
      </c>
      <c r="D98" s="9" t="s">
        <v>10</v>
      </c>
      <c r="E98" s="6">
        <v>0</v>
      </c>
      <c r="F98" s="7">
        <v>0.28333333333333333</v>
      </c>
      <c r="G98" s="7" t="s">
        <v>11</v>
      </c>
      <c r="H98" s="8">
        <v>2</v>
      </c>
      <c r="I98" s="5" t="s">
        <v>22</v>
      </c>
      <c r="J98" s="6">
        <v>1</v>
      </c>
    </row>
    <row r="99" spans="2:10" ht="19.5" customHeight="1" x14ac:dyDescent="0.25">
      <c r="B99" s="9" t="s">
        <v>179</v>
      </c>
      <c r="C99" s="9" t="s">
        <v>180</v>
      </c>
      <c r="D99" s="9" t="s">
        <v>10</v>
      </c>
      <c r="E99" s="6">
        <v>0</v>
      </c>
      <c r="F99" s="7">
        <v>1.0166666666666666</v>
      </c>
      <c r="G99" s="7" t="s">
        <v>15</v>
      </c>
      <c r="H99" s="8">
        <v>3</v>
      </c>
      <c r="I99" s="5" t="s">
        <v>63</v>
      </c>
      <c r="J99" s="6">
        <v>1</v>
      </c>
    </row>
    <row r="100" spans="2:10" ht="19.5" customHeight="1" x14ac:dyDescent="0.25">
      <c r="B100" s="9" t="s">
        <v>181</v>
      </c>
      <c r="C100" s="9" t="s">
        <v>182</v>
      </c>
      <c r="D100" s="9" t="s">
        <v>10</v>
      </c>
      <c r="E100" s="6">
        <v>0</v>
      </c>
      <c r="F100" s="7">
        <v>5.0000000000000001E-3</v>
      </c>
      <c r="G100" s="7" t="s">
        <v>32</v>
      </c>
      <c r="H100" s="8">
        <v>0</v>
      </c>
      <c r="I100" s="5" t="s">
        <v>61</v>
      </c>
      <c r="J100" s="6">
        <v>0</v>
      </c>
    </row>
    <row r="101" spans="2:10" ht="19.5" customHeight="1" x14ac:dyDescent="0.25">
      <c r="B101" s="9" t="s">
        <v>181</v>
      </c>
      <c r="C101" s="9" t="s">
        <v>182</v>
      </c>
      <c r="D101" s="9" t="s">
        <v>10</v>
      </c>
      <c r="E101" s="6">
        <v>0</v>
      </c>
      <c r="F101" s="7">
        <v>0.13333333333333333</v>
      </c>
      <c r="G101" s="7" t="s">
        <v>62</v>
      </c>
      <c r="H101" s="8">
        <v>1</v>
      </c>
      <c r="I101" s="5" t="s">
        <v>22</v>
      </c>
      <c r="J101" s="6">
        <v>1</v>
      </c>
    </row>
    <row r="102" spans="2:10" ht="19.5" customHeight="1" x14ac:dyDescent="0.25">
      <c r="B102" s="5" t="s">
        <v>183</v>
      </c>
      <c r="C102" s="5" t="s">
        <v>184</v>
      </c>
      <c r="D102" s="5" t="s">
        <v>10</v>
      </c>
      <c r="E102" s="6">
        <v>0</v>
      </c>
      <c r="F102" s="7">
        <v>4.0000000000000001E-3</v>
      </c>
      <c r="G102" s="7" t="s">
        <v>32</v>
      </c>
      <c r="H102" s="8">
        <v>0</v>
      </c>
      <c r="I102" s="5" t="s">
        <v>58</v>
      </c>
      <c r="J102" s="6">
        <v>0</v>
      </c>
    </row>
    <row r="103" spans="2:10" ht="19.5" customHeight="1" x14ac:dyDescent="0.25">
      <c r="B103" s="5" t="s">
        <v>185</v>
      </c>
      <c r="C103" s="5" t="s">
        <v>186</v>
      </c>
      <c r="D103" s="5" t="s">
        <v>10</v>
      </c>
      <c r="E103" s="6">
        <v>0</v>
      </c>
      <c r="F103" s="7">
        <v>0.1</v>
      </c>
      <c r="G103" s="7" t="s">
        <v>62</v>
      </c>
      <c r="H103" s="8">
        <v>1</v>
      </c>
      <c r="I103" s="5" t="s">
        <v>22</v>
      </c>
      <c r="J103" s="6">
        <v>1</v>
      </c>
    </row>
    <row r="104" spans="2:10" ht="19.5" customHeight="1" x14ac:dyDescent="0.25">
      <c r="B104" s="5" t="s">
        <v>187</v>
      </c>
      <c r="C104" s="5" t="s">
        <v>188</v>
      </c>
      <c r="D104" s="5" t="s">
        <v>10</v>
      </c>
      <c r="E104" s="6">
        <v>0</v>
      </c>
      <c r="F104" s="7" t="s">
        <v>154</v>
      </c>
      <c r="G104" s="7" t="s">
        <v>32</v>
      </c>
      <c r="H104" s="8">
        <v>0</v>
      </c>
      <c r="I104" s="5" t="s">
        <v>87</v>
      </c>
      <c r="J104" s="6">
        <v>1</v>
      </c>
    </row>
    <row r="105" spans="2:10" ht="19.5" customHeight="1" x14ac:dyDescent="0.25">
      <c r="B105" s="5" t="s">
        <v>189</v>
      </c>
      <c r="C105" s="5" t="s">
        <v>190</v>
      </c>
      <c r="D105" s="5" t="s">
        <v>10</v>
      </c>
      <c r="E105" s="6">
        <v>0</v>
      </c>
      <c r="F105" s="7" t="s">
        <v>154</v>
      </c>
      <c r="G105" s="7" t="s">
        <v>32</v>
      </c>
      <c r="H105" s="8">
        <v>0</v>
      </c>
      <c r="I105" s="5" t="s">
        <v>87</v>
      </c>
      <c r="J105" s="6">
        <v>1</v>
      </c>
    </row>
    <row r="106" spans="2:10" ht="19.5" customHeight="1" x14ac:dyDescent="0.25">
      <c r="B106" s="13" t="s">
        <v>191</v>
      </c>
      <c r="C106" s="5" t="s">
        <v>192</v>
      </c>
      <c r="D106" s="5" t="s">
        <v>10</v>
      </c>
      <c r="E106" s="6">
        <v>0</v>
      </c>
      <c r="F106" s="7">
        <v>8.5</v>
      </c>
      <c r="G106" s="7" t="s">
        <v>16</v>
      </c>
      <c r="H106" s="8">
        <v>5</v>
      </c>
      <c r="I106" s="5" t="s">
        <v>12</v>
      </c>
      <c r="J106" s="6">
        <v>2</v>
      </c>
    </row>
    <row r="107" spans="2:10" ht="19.5" customHeight="1" x14ac:dyDescent="0.25">
      <c r="B107" s="13" t="s">
        <v>193</v>
      </c>
      <c r="C107" s="5" t="s">
        <v>192</v>
      </c>
      <c r="D107" s="5" t="s">
        <v>10</v>
      </c>
      <c r="E107" s="6">
        <v>0</v>
      </c>
      <c r="F107" s="7">
        <v>8.6999999999999993</v>
      </c>
      <c r="G107" s="7" t="s">
        <v>16</v>
      </c>
      <c r="H107" s="8">
        <v>5</v>
      </c>
      <c r="I107" s="5" t="s">
        <v>12</v>
      </c>
      <c r="J107" s="6">
        <v>2</v>
      </c>
    </row>
    <row r="108" spans="2:10" ht="19.5" customHeight="1" x14ac:dyDescent="0.25">
      <c r="B108" s="13" t="s">
        <v>194</v>
      </c>
      <c r="C108" s="5" t="s">
        <v>195</v>
      </c>
      <c r="D108" s="5" t="s">
        <v>10</v>
      </c>
      <c r="E108" s="6">
        <v>0</v>
      </c>
      <c r="F108" s="7">
        <v>11.1</v>
      </c>
      <c r="G108" s="7" t="s">
        <v>16</v>
      </c>
      <c r="H108" s="8">
        <v>5</v>
      </c>
      <c r="I108" s="5" t="s">
        <v>12</v>
      </c>
      <c r="J108" s="6">
        <v>2</v>
      </c>
    </row>
    <row r="109" spans="2:10" ht="19.5" customHeight="1" x14ac:dyDescent="0.25">
      <c r="B109" s="13" t="s">
        <v>196</v>
      </c>
      <c r="C109" s="5" t="s">
        <v>195</v>
      </c>
      <c r="D109" s="5" t="s">
        <v>10</v>
      </c>
      <c r="E109" s="6">
        <v>0</v>
      </c>
      <c r="F109" s="7">
        <v>8</v>
      </c>
      <c r="G109" s="7" t="s">
        <v>16</v>
      </c>
      <c r="H109" s="8">
        <v>5</v>
      </c>
      <c r="I109" s="5" t="s">
        <v>12</v>
      </c>
      <c r="J109" s="6">
        <v>2</v>
      </c>
    </row>
    <row r="110" spans="2:10" ht="19.5" customHeight="1" x14ac:dyDescent="0.25">
      <c r="B110" s="5" t="s">
        <v>197</v>
      </c>
      <c r="C110" s="5" t="s">
        <v>198</v>
      </c>
      <c r="D110" s="5" t="s">
        <v>10</v>
      </c>
      <c r="E110" s="6">
        <v>0</v>
      </c>
      <c r="F110" s="7">
        <v>0.5</v>
      </c>
      <c r="G110" s="7" t="s">
        <v>11</v>
      </c>
      <c r="H110" s="8">
        <v>2</v>
      </c>
      <c r="I110" s="5" t="s">
        <v>33</v>
      </c>
      <c r="J110" s="6">
        <v>0</v>
      </c>
    </row>
    <row r="111" spans="2:10" ht="19.5" customHeight="1" x14ac:dyDescent="0.25">
      <c r="B111" s="5" t="s">
        <v>199</v>
      </c>
      <c r="C111" s="5" t="s">
        <v>200</v>
      </c>
      <c r="D111" s="5" t="s">
        <v>10</v>
      </c>
      <c r="E111" s="6">
        <v>0</v>
      </c>
      <c r="F111" s="7">
        <v>1</v>
      </c>
      <c r="G111" s="7" t="s">
        <v>11</v>
      </c>
      <c r="H111" s="8">
        <v>2</v>
      </c>
      <c r="I111" s="5" t="s">
        <v>22</v>
      </c>
      <c r="J111" s="6">
        <v>1</v>
      </c>
    </row>
    <row r="112" spans="2:10" ht="19.5" customHeight="1" x14ac:dyDescent="0.25">
      <c r="B112" s="5" t="s">
        <v>201</v>
      </c>
      <c r="C112" s="5" t="s">
        <v>202</v>
      </c>
      <c r="D112" s="5" t="s">
        <v>10</v>
      </c>
      <c r="E112" s="6">
        <v>0</v>
      </c>
      <c r="F112" s="7">
        <v>1</v>
      </c>
      <c r="G112" s="7" t="s">
        <v>11</v>
      </c>
      <c r="H112" s="8">
        <v>2</v>
      </c>
      <c r="I112" s="5" t="s">
        <v>22</v>
      </c>
      <c r="J112" s="6">
        <v>1</v>
      </c>
    </row>
    <row r="113" spans="2:10" ht="19.5" customHeight="1" x14ac:dyDescent="0.25">
      <c r="B113" s="5" t="s">
        <v>203</v>
      </c>
      <c r="C113" s="5" t="s">
        <v>204</v>
      </c>
      <c r="D113" s="5" t="s">
        <v>10</v>
      </c>
      <c r="E113" s="6">
        <v>0</v>
      </c>
      <c r="F113" s="7">
        <v>2</v>
      </c>
      <c r="G113" s="7" t="s">
        <v>25</v>
      </c>
      <c r="H113" s="8">
        <v>4</v>
      </c>
      <c r="I113" s="5" t="s">
        <v>22</v>
      </c>
      <c r="J113" s="6">
        <v>1</v>
      </c>
    </row>
    <row r="114" spans="2:10" ht="19.5" customHeight="1" x14ac:dyDescent="0.25">
      <c r="B114" s="5" t="s">
        <v>205</v>
      </c>
      <c r="C114" s="5" t="s">
        <v>206</v>
      </c>
      <c r="D114" s="5" t="s">
        <v>10</v>
      </c>
      <c r="E114" s="6">
        <v>0</v>
      </c>
      <c r="F114" s="7">
        <v>0</v>
      </c>
      <c r="G114" s="7" t="s">
        <v>32</v>
      </c>
      <c r="H114" s="8">
        <v>0</v>
      </c>
      <c r="I114" s="5" t="s">
        <v>22</v>
      </c>
      <c r="J114" s="6">
        <v>1</v>
      </c>
    </row>
    <row r="115" spans="2:10" ht="19.5" customHeight="1" x14ac:dyDescent="0.25">
      <c r="B115" s="5" t="s">
        <v>207</v>
      </c>
      <c r="C115" s="5" t="s">
        <v>208</v>
      </c>
      <c r="D115" s="5" t="s">
        <v>10</v>
      </c>
      <c r="E115" s="6">
        <v>0</v>
      </c>
      <c r="F115" s="7">
        <v>0.75</v>
      </c>
      <c r="G115" s="7" t="s">
        <v>11</v>
      </c>
      <c r="H115" s="8">
        <v>2</v>
      </c>
      <c r="I115" s="5" t="s">
        <v>87</v>
      </c>
      <c r="J115" s="6">
        <v>1</v>
      </c>
    </row>
    <row r="116" spans="2:10" ht="19.5" customHeight="1" x14ac:dyDescent="0.25">
      <c r="B116" s="5" t="s">
        <v>209</v>
      </c>
      <c r="C116" s="5" t="s">
        <v>210</v>
      </c>
      <c r="D116" s="5" t="s">
        <v>10</v>
      </c>
      <c r="E116" s="6">
        <v>0</v>
      </c>
      <c r="F116" s="7">
        <v>16</v>
      </c>
      <c r="G116" s="7" t="s">
        <v>21</v>
      </c>
      <c r="H116" s="8">
        <v>6</v>
      </c>
      <c r="I116" s="5" t="s">
        <v>22</v>
      </c>
      <c r="J116" s="6">
        <v>1</v>
      </c>
    </row>
    <row r="117" spans="2:10" ht="19.5" customHeight="1" x14ac:dyDescent="0.25">
      <c r="B117" s="5" t="s">
        <v>211</v>
      </c>
      <c r="C117" s="5" t="s">
        <v>212</v>
      </c>
      <c r="D117" s="5" t="s">
        <v>10</v>
      </c>
      <c r="E117" s="6">
        <v>0</v>
      </c>
      <c r="F117" s="7">
        <f>5/60</f>
        <v>8.3333333333333329E-2</v>
      </c>
      <c r="G117" s="7" t="s">
        <v>32</v>
      </c>
      <c r="H117" s="8">
        <v>0</v>
      </c>
      <c r="I117" s="5" t="s">
        <v>22</v>
      </c>
      <c r="J117" s="6">
        <v>1</v>
      </c>
    </row>
    <row r="118" spans="2:10" ht="19.5" customHeight="1" x14ac:dyDescent="0.25">
      <c r="B118" s="5" t="s">
        <v>213</v>
      </c>
      <c r="C118" s="5" t="s">
        <v>214</v>
      </c>
      <c r="D118" s="5" t="s">
        <v>10</v>
      </c>
      <c r="E118" s="6">
        <v>0</v>
      </c>
      <c r="F118" s="7">
        <v>4</v>
      </c>
      <c r="G118" s="7" t="s">
        <v>25</v>
      </c>
      <c r="H118" s="8">
        <v>4</v>
      </c>
      <c r="I118" s="5" t="s">
        <v>22</v>
      </c>
      <c r="J118" s="6">
        <v>1</v>
      </c>
    </row>
    <row r="119" spans="2:10" ht="19.5" customHeight="1" x14ac:dyDescent="0.25">
      <c r="B119" s="5" t="s">
        <v>215</v>
      </c>
      <c r="C119" s="5" t="s">
        <v>216</v>
      </c>
      <c r="D119" s="5" t="s">
        <v>10</v>
      </c>
      <c r="E119" s="6">
        <v>0</v>
      </c>
      <c r="F119" s="7">
        <v>24</v>
      </c>
      <c r="G119" s="7" t="s">
        <v>21</v>
      </c>
      <c r="H119" s="8">
        <v>6</v>
      </c>
      <c r="I119" s="5" t="s">
        <v>22</v>
      </c>
      <c r="J119" s="6">
        <v>1</v>
      </c>
    </row>
    <row r="120" spans="2:10" ht="19.5" customHeight="1" x14ac:dyDescent="0.25">
      <c r="B120" s="5" t="s">
        <v>217</v>
      </c>
      <c r="C120" s="5" t="s">
        <v>218</v>
      </c>
      <c r="D120" s="5" t="s">
        <v>10</v>
      </c>
      <c r="E120" s="6">
        <v>0</v>
      </c>
      <c r="F120" s="7">
        <f>2/60</f>
        <v>3.3333333333333333E-2</v>
      </c>
      <c r="G120" s="7" t="s">
        <v>32</v>
      </c>
      <c r="H120" s="8">
        <v>0</v>
      </c>
      <c r="I120" s="5" t="s">
        <v>33</v>
      </c>
      <c r="J120" s="6">
        <v>0</v>
      </c>
    </row>
    <row r="121" spans="2:10" ht="19.5" customHeight="1" x14ac:dyDescent="0.25">
      <c r="B121" s="5" t="s">
        <v>219</v>
      </c>
      <c r="C121" s="5" t="s">
        <v>220</v>
      </c>
      <c r="D121" s="5" t="s">
        <v>10</v>
      </c>
      <c r="E121" s="6">
        <v>0</v>
      </c>
      <c r="F121" s="7">
        <f>2/60</f>
        <v>3.3333333333333333E-2</v>
      </c>
      <c r="G121" s="7" t="s">
        <v>32</v>
      </c>
      <c r="H121" s="8">
        <v>0</v>
      </c>
      <c r="I121" s="5" t="s">
        <v>33</v>
      </c>
      <c r="J121" s="6">
        <v>0</v>
      </c>
    </row>
    <row r="122" spans="2:10" ht="19.5" customHeight="1" x14ac:dyDescent="0.25">
      <c r="B122" s="5" t="s">
        <v>221</v>
      </c>
      <c r="C122" s="5" t="s">
        <v>222</v>
      </c>
      <c r="D122" s="5" t="s">
        <v>10</v>
      </c>
      <c r="E122" s="6">
        <v>0</v>
      </c>
      <c r="F122" s="7">
        <f>2/60</f>
        <v>3.3333333333333333E-2</v>
      </c>
      <c r="G122" s="7" t="s">
        <v>32</v>
      </c>
      <c r="H122" s="8">
        <v>0</v>
      </c>
      <c r="I122" s="5" t="s">
        <v>33</v>
      </c>
      <c r="J122" s="6">
        <v>0</v>
      </c>
    </row>
    <row r="123" spans="2:10" ht="19.5" customHeight="1" x14ac:dyDescent="0.25">
      <c r="B123" s="9" t="s">
        <v>80</v>
      </c>
      <c r="C123" s="9" t="s">
        <v>223</v>
      </c>
      <c r="D123" s="9" t="s">
        <v>10</v>
      </c>
      <c r="E123" s="6">
        <v>0</v>
      </c>
      <c r="F123" s="7">
        <f>156/60</f>
        <v>2.6</v>
      </c>
      <c r="G123" s="7" t="s">
        <v>25</v>
      </c>
      <c r="H123" s="8">
        <v>4</v>
      </c>
      <c r="I123" s="5" t="s">
        <v>99</v>
      </c>
      <c r="J123" s="6">
        <v>0</v>
      </c>
    </row>
    <row r="124" spans="2:10" ht="19.5" customHeight="1" x14ac:dyDescent="0.25">
      <c r="B124" s="9" t="s">
        <v>80</v>
      </c>
      <c r="C124" s="9" t="s">
        <v>223</v>
      </c>
      <c r="D124" s="9" t="s">
        <v>10</v>
      </c>
      <c r="E124" s="6">
        <v>0</v>
      </c>
      <c r="F124" s="7">
        <f>168/60</f>
        <v>2.8</v>
      </c>
      <c r="G124" s="7" t="s">
        <v>25</v>
      </c>
      <c r="H124" s="8">
        <v>4</v>
      </c>
      <c r="I124" s="5" t="s">
        <v>22</v>
      </c>
      <c r="J124" s="6">
        <v>1</v>
      </c>
    </row>
    <row r="125" spans="2:10" ht="19.5" customHeight="1" x14ac:dyDescent="0.25">
      <c r="B125" s="13" t="s">
        <v>224</v>
      </c>
      <c r="C125" s="5" t="s">
        <v>225</v>
      </c>
      <c r="D125" s="5" t="s">
        <v>10</v>
      </c>
      <c r="E125" s="6">
        <v>0</v>
      </c>
      <c r="F125" s="7" t="s">
        <v>226</v>
      </c>
      <c r="G125" s="7" t="s">
        <v>25</v>
      </c>
      <c r="H125" s="8">
        <v>4</v>
      </c>
      <c r="I125" s="5" t="s">
        <v>87</v>
      </c>
      <c r="J125" s="6">
        <v>1</v>
      </c>
    </row>
    <row r="126" spans="2:10" ht="19.5" customHeight="1" x14ac:dyDescent="0.25">
      <c r="B126" s="9" t="s">
        <v>227</v>
      </c>
      <c r="C126" s="9" t="s">
        <v>228</v>
      </c>
      <c r="D126" s="9" t="s">
        <v>10</v>
      </c>
      <c r="E126" s="6">
        <v>0</v>
      </c>
      <c r="F126" s="7">
        <v>8</v>
      </c>
      <c r="G126" s="7" t="s">
        <v>16</v>
      </c>
      <c r="H126" s="8">
        <v>5</v>
      </c>
      <c r="I126" s="5" t="s">
        <v>55</v>
      </c>
      <c r="J126" s="6">
        <v>2</v>
      </c>
    </row>
    <row r="127" spans="2:10" ht="19.5" customHeight="1" x14ac:dyDescent="0.25">
      <c r="B127" s="9" t="s">
        <v>227</v>
      </c>
      <c r="C127" s="9" t="s">
        <v>228</v>
      </c>
      <c r="D127" s="9" t="s">
        <v>10</v>
      </c>
      <c r="E127" s="6">
        <v>0</v>
      </c>
      <c r="F127" s="7">
        <f>22.2/60</f>
        <v>0.37</v>
      </c>
      <c r="G127" s="7" t="s">
        <v>11</v>
      </c>
      <c r="H127" s="8">
        <v>2</v>
      </c>
      <c r="I127" s="5" t="s">
        <v>63</v>
      </c>
      <c r="J127" s="6">
        <v>1</v>
      </c>
    </row>
    <row r="128" spans="2:10" ht="19.5" customHeight="1" x14ac:dyDescent="0.25">
      <c r="B128" s="9" t="s">
        <v>229</v>
      </c>
      <c r="C128" s="9" t="s">
        <v>230</v>
      </c>
      <c r="D128" s="9" t="s">
        <v>10</v>
      </c>
      <c r="E128" s="6">
        <v>0</v>
      </c>
      <c r="F128" s="7" t="s">
        <v>69</v>
      </c>
      <c r="G128" s="7" t="s">
        <v>32</v>
      </c>
      <c r="H128" s="8">
        <v>0</v>
      </c>
      <c r="I128" s="5" t="s">
        <v>33</v>
      </c>
      <c r="J128" s="6">
        <v>0</v>
      </c>
    </row>
    <row r="129" spans="2:10" ht="19.5" customHeight="1" x14ac:dyDescent="0.25">
      <c r="B129" s="9" t="s">
        <v>229</v>
      </c>
      <c r="C129" s="9" t="s">
        <v>230</v>
      </c>
      <c r="D129" s="9" t="s">
        <v>10</v>
      </c>
      <c r="E129" s="6">
        <v>0</v>
      </c>
      <c r="F129" s="7" t="s">
        <v>231</v>
      </c>
      <c r="G129" s="7" t="s">
        <v>15</v>
      </c>
      <c r="H129" s="8">
        <v>3</v>
      </c>
      <c r="I129" s="5" t="s">
        <v>22</v>
      </c>
      <c r="J129" s="6">
        <v>1</v>
      </c>
    </row>
    <row r="130" spans="2:10" ht="19.5" customHeight="1" x14ac:dyDescent="0.25">
      <c r="B130" s="9" t="s">
        <v>232</v>
      </c>
      <c r="C130" s="9" t="s">
        <v>233</v>
      </c>
      <c r="D130" s="9" t="s">
        <v>10</v>
      </c>
      <c r="E130" s="6">
        <v>0</v>
      </c>
      <c r="F130" s="7" t="s">
        <v>234</v>
      </c>
      <c r="G130" s="7" t="s">
        <v>32</v>
      </c>
      <c r="H130" s="8">
        <v>0</v>
      </c>
      <c r="I130" s="5" t="s">
        <v>87</v>
      </c>
      <c r="J130" s="6">
        <v>1</v>
      </c>
    </row>
    <row r="131" spans="2:10" ht="19.5" customHeight="1" x14ac:dyDescent="0.25">
      <c r="B131" s="9" t="s">
        <v>232</v>
      </c>
      <c r="C131" s="9" t="s">
        <v>233</v>
      </c>
      <c r="D131" s="9" t="s">
        <v>10</v>
      </c>
      <c r="E131" s="6">
        <v>0</v>
      </c>
      <c r="F131" s="7">
        <f>1/60</f>
        <v>1.6666666666666666E-2</v>
      </c>
      <c r="G131" s="7" t="s">
        <v>32</v>
      </c>
      <c r="H131" s="8">
        <v>0</v>
      </c>
      <c r="I131" s="5" t="s">
        <v>55</v>
      </c>
      <c r="J131" s="6">
        <v>2</v>
      </c>
    </row>
    <row r="132" spans="2:10" ht="19.5" customHeight="1" x14ac:dyDescent="0.25">
      <c r="B132" s="5" t="s">
        <v>235</v>
      </c>
      <c r="C132" s="5" t="s">
        <v>236</v>
      </c>
      <c r="D132" s="5" t="s">
        <v>10</v>
      </c>
      <c r="E132" s="6">
        <v>0</v>
      </c>
      <c r="F132" s="7">
        <f>20/60</f>
        <v>0.33333333333333331</v>
      </c>
      <c r="G132" s="7" t="s">
        <v>11</v>
      </c>
      <c r="H132" s="8">
        <v>2</v>
      </c>
      <c r="I132" s="5" t="s">
        <v>237</v>
      </c>
      <c r="J132" s="6">
        <v>0</v>
      </c>
    </row>
    <row r="133" spans="2:10" ht="19.5" customHeight="1" x14ac:dyDescent="0.25">
      <c r="B133" s="5" t="s">
        <v>238</v>
      </c>
      <c r="C133" s="5" t="s">
        <v>238</v>
      </c>
      <c r="D133" s="5" t="s">
        <v>10</v>
      </c>
      <c r="E133" s="6">
        <v>0</v>
      </c>
      <c r="F133" s="7">
        <v>6.166666666666667</v>
      </c>
      <c r="G133" s="7" t="s">
        <v>16</v>
      </c>
      <c r="H133" s="8">
        <v>5</v>
      </c>
      <c r="I133" s="5" t="s">
        <v>33</v>
      </c>
      <c r="J133" s="6">
        <v>0</v>
      </c>
    </row>
    <row r="134" spans="2:10" ht="19.5" customHeight="1" x14ac:dyDescent="0.25">
      <c r="B134" s="5" t="s">
        <v>239</v>
      </c>
      <c r="C134" s="5" t="s">
        <v>240</v>
      </c>
      <c r="D134" s="5" t="s">
        <v>10</v>
      </c>
      <c r="E134" s="6">
        <v>0</v>
      </c>
      <c r="F134" s="7" t="s">
        <v>241</v>
      </c>
      <c r="G134" s="7" t="s">
        <v>25</v>
      </c>
      <c r="H134" s="8">
        <v>4</v>
      </c>
      <c r="I134" s="5" t="s">
        <v>33</v>
      </c>
      <c r="J134" s="6">
        <v>0</v>
      </c>
    </row>
    <row r="135" spans="2:10" ht="19.5" customHeight="1" x14ac:dyDescent="0.25">
      <c r="B135" s="5" t="s">
        <v>242</v>
      </c>
      <c r="C135" s="5" t="s">
        <v>243</v>
      </c>
      <c r="D135" s="5" t="s">
        <v>10</v>
      </c>
      <c r="E135" s="6">
        <v>0</v>
      </c>
      <c r="F135" s="7" t="s">
        <v>69</v>
      </c>
      <c r="G135" s="7" t="s">
        <v>32</v>
      </c>
      <c r="H135" s="8">
        <v>0</v>
      </c>
      <c r="I135" s="5" t="s">
        <v>33</v>
      </c>
      <c r="J135" s="6">
        <v>0</v>
      </c>
    </row>
    <row r="136" spans="2:10" ht="19.5" customHeight="1" x14ac:dyDescent="0.25">
      <c r="B136" s="5" t="s">
        <v>244</v>
      </c>
      <c r="C136" s="5" t="s">
        <v>245</v>
      </c>
      <c r="D136" s="5" t="s">
        <v>10</v>
      </c>
      <c r="E136" s="6">
        <v>0</v>
      </c>
      <c r="F136" s="7" t="s">
        <v>135</v>
      </c>
      <c r="G136" s="7" t="s">
        <v>21</v>
      </c>
      <c r="H136" s="8">
        <v>6</v>
      </c>
      <c r="I136" s="5" t="s">
        <v>33</v>
      </c>
      <c r="J136" s="6">
        <v>0</v>
      </c>
    </row>
    <row r="137" spans="2:10" ht="19.5" customHeight="1" x14ac:dyDescent="0.25">
      <c r="B137" s="5" t="s">
        <v>246</v>
      </c>
      <c r="C137" s="5" t="s">
        <v>247</v>
      </c>
      <c r="D137" s="5" t="s">
        <v>10</v>
      </c>
      <c r="E137" s="6">
        <v>0</v>
      </c>
      <c r="F137" s="7" t="s">
        <v>135</v>
      </c>
      <c r="G137" s="7" t="s">
        <v>21</v>
      </c>
      <c r="H137" s="8">
        <v>6</v>
      </c>
      <c r="I137" s="5" t="s">
        <v>33</v>
      </c>
      <c r="J137" s="6">
        <v>0</v>
      </c>
    </row>
    <row r="138" spans="2:10" ht="19.5" customHeight="1" x14ac:dyDescent="0.25">
      <c r="B138" s="5" t="s">
        <v>248</v>
      </c>
      <c r="C138" s="5" t="s">
        <v>249</v>
      </c>
      <c r="D138" s="5" t="s">
        <v>10</v>
      </c>
      <c r="E138" s="6">
        <v>0</v>
      </c>
      <c r="F138" s="7" t="s">
        <v>250</v>
      </c>
      <c r="G138" s="7" t="s">
        <v>21</v>
      </c>
      <c r="H138" s="8">
        <v>6</v>
      </c>
      <c r="I138" s="5" t="s">
        <v>33</v>
      </c>
      <c r="J138" s="6">
        <v>0</v>
      </c>
    </row>
    <row r="139" spans="2:10" ht="19.5" customHeight="1" x14ac:dyDescent="0.25">
      <c r="B139" s="5" t="s">
        <v>251</v>
      </c>
      <c r="C139" s="10" t="s">
        <v>10</v>
      </c>
      <c r="D139" s="10" t="s">
        <v>10</v>
      </c>
      <c r="E139" s="6">
        <v>0</v>
      </c>
      <c r="F139" s="7" t="s">
        <v>252</v>
      </c>
      <c r="G139" s="7" t="s">
        <v>21</v>
      </c>
      <c r="H139" s="8">
        <v>6</v>
      </c>
      <c r="I139" s="5" t="s">
        <v>22</v>
      </c>
      <c r="J139" s="6">
        <v>1</v>
      </c>
    </row>
    <row r="140" spans="2:10" ht="19.5" customHeight="1" x14ac:dyDescent="0.25">
      <c r="B140" s="9" t="s">
        <v>253</v>
      </c>
      <c r="C140" s="9" t="s">
        <v>254</v>
      </c>
      <c r="D140" s="9" t="s">
        <v>10</v>
      </c>
      <c r="E140" s="6">
        <v>0</v>
      </c>
      <c r="F140" s="7" t="s">
        <v>255</v>
      </c>
      <c r="G140" s="7" t="s">
        <v>32</v>
      </c>
      <c r="H140" s="8">
        <v>0</v>
      </c>
      <c r="I140" s="5" t="s">
        <v>63</v>
      </c>
      <c r="J140" s="6">
        <v>1</v>
      </c>
    </row>
    <row r="141" spans="2:10" ht="19.5" customHeight="1" x14ac:dyDescent="0.25">
      <c r="B141" s="9" t="s">
        <v>253</v>
      </c>
      <c r="C141" s="9" t="s">
        <v>254</v>
      </c>
      <c r="D141" s="9" t="s">
        <v>10</v>
      </c>
      <c r="E141" s="6">
        <v>0</v>
      </c>
      <c r="F141" s="7">
        <v>23.7</v>
      </c>
      <c r="G141" s="7" t="s">
        <v>21</v>
      </c>
      <c r="H141" s="8">
        <v>6</v>
      </c>
      <c r="I141" s="5" t="s">
        <v>55</v>
      </c>
      <c r="J141" s="6">
        <v>2</v>
      </c>
    </row>
    <row r="142" spans="2:10" ht="19.5" customHeight="1" x14ac:dyDescent="0.25">
      <c r="B142" s="5" t="s">
        <v>256</v>
      </c>
      <c r="C142" s="5" t="s">
        <v>257</v>
      </c>
      <c r="D142" s="5" t="s">
        <v>10</v>
      </c>
      <c r="E142" s="6">
        <v>0</v>
      </c>
      <c r="F142" s="7" t="s">
        <v>258</v>
      </c>
      <c r="G142" s="7" t="s">
        <v>25</v>
      </c>
      <c r="H142" s="8">
        <v>4</v>
      </c>
      <c r="I142" s="5" t="s">
        <v>22</v>
      </c>
      <c r="J142" s="6">
        <v>1</v>
      </c>
    </row>
    <row r="143" spans="2:10" ht="19.5" customHeight="1" x14ac:dyDescent="0.25">
      <c r="B143" s="5" t="s">
        <v>259</v>
      </c>
      <c r="C143" s="5" t="s">
        <v>260</v>
      </c>
      <c r="D143" s="5" t="s">
        <v>10</v>
      </c>
      <c r="E143" s="6">
        <v>0</v>
      </c>
      <c r="F143" s="7" t="s">
        <v>261</v>
      </c>
      <c r="G143" s="7" t="s">
        <v>16</v>
      </c>
      <c r="H143" s="8">
        <v>5</v>
      </c>
      <c r="I143" s="5" t="s">
        <v>33</v>
      </c>
      <c r="J143" s="6">
        <v>0</v>
      </c>
    </row>
    <row r="144" spans="2:10" ht="19.5" customHeight="1" x14ac:dyDescent="0.25">
      <c r="B144" s="5" t="s">
        <v>262</v>
      </c>
      <c r="C144" s="5" t="s">
        <v>263</v>
      </c>
      <c r="D144" s="5" t="s">
        <v>10</v>
      </c>
      <c r="E144" s="6">
        <v>0</v>
      </c>
      <c r="F144" s="7" t="s">
        <v>69</v>
      </c>
      <c r="G144" s="7" t="s">
        <v>32</v>
      </c>
      <c r="H144" s="8">
        <v>0</v>
      </c>
      <c r="I144" s="5" t="s">
        <v>33</v>
      </c>
      <c r="J144" s="6">
        <v>0</v>
      </c>
    </row>
    <row r="145" spans="2:10" ht="19.5" customHeight="1" x14ac:dyDescent="0.25">
      <c r="B145" s="5" t="s">
        <v>264</v>
      </c>
      <c r="C145" s="5" t="s">
        <v>265</v>
      </c>
      <c r="D145" s="5" t="s">
        <v>10</v>
      </c>
      <c r="E145" s="6">
        <v>0</v>
      </c>
      <c r="F145" s="7" t="s">
        <v>132</v>
      </c>
      <c r="G145" s="7" t="s">
        <v>21</v>
      </c>
      <c r="H145" s="8">
        <v>6</v>
      </c>
      <c r="I145" s="5" t="s">
        <v>33</v>
      </c>
      <c r="J145" s="6">
        <v>0</v>
      </c>
    </row>
    <row r="146" spans="2:10" ht="19.5" customHeight="1" x14ac:dyDescent="0.25">
      <c r="B146" s="5" t="s">
        <v>266</v>
      </c>
      <c r="C146" s="5" t="s">
        <v>267</v>
      </c>
      <c r="D146" s="5" t="s">
        <v>10</v>
      </c>
      <c r="E146" s="6">
        <v>0</v>
      </c>
      <c r="F146" s="7">
        <v>0.5</v>
      </c>
      <c r="G146" s="7" t="s">
        <v>11</v>
      </c>
      <c r="H146" s="8">
        <v>2</v>
      </c>
      <c r="I146" s="5" t="s">
        <v>268</v>
      </c>
      <c r="J146" s="6">
        <v>1</v>
      </c>
    </row>
    <row r="147" spans="2:10" ht="19.5" customHeight="1" x14ac:dyDescent="0.25">
      <c r="B147" s="5" t="s">
        <v>269</v>
      </c>
      <c r="C147" s="5" t="s">
        <v>270</v>
      </c>
      <c r="D147" s="5" t="s">
        <v>10</v>
      </c>
      <c r="E147" s="6">
        <v>0</v>
      </c>
      <c r="F147" s="7">
        <v>0.5</v>
      </c>
      <c r="G147" s="7" t="s">
        <v>11</v>
      </c>
      <c r="H147" s="8">
        <v>2</v>
      </c>
      <c r="I147" s="5" t="s">
        <v>268</v>
      </c>
      <c r="J147" s="6">
        <v>1</v>
      </c>
    </row>
    <row r="148" spans="2:10" ht="19.5" customHeight="1" x14ac:dyDescent="0.25">
      <c r="B148" s="5" t="s">
        <v>271</v>
      </c>
      <c r="C148" s="5" t="s">
        <v>272</v>
      </c>
      <c r="D148" s="5" t="s">
        <v>10</v>
      </c>
      <c r="E148" s="6">
        <v>0</v>
      </c>
      <c r="F148" s="7">
        <v>1.5</v>
      </c>
      <c r="G148" s="7" t="s">
        <v>15</v>
      </c>
      <c r="H148" s="8">
        <v>3</v>
      </c>
      <c r="I148" s="5" t="s">
        <v>268</v>
      </c>
      <c r="J148" s="6">
        <v>1</v>
      </c>
    </row>
    <row r="149" spans="2:10" ht="19.5" customHeight="1" x14ac:dyDescent="0.25">
      <c r="B149" s="5" t="s">
        <v>273</v>
      </c>
      <c r="C149" s="5" t="s">
        <v>274</v>
      </c>
      <c r="D149" s="5" t="s">
        <v>10</v>
      </c>
      <c r="E149" s="6">
        <v>0</v>
      </c>
      <c r="F149" s="7">
        <v>0.33333333333333331</v>
      </c>
      <c r="G149" s="7" t="s">
        <v>11</v>
      </c>
      <c r="H149" s="8">
        <v>2</v>
      </c>
      <c r="I149" s="5" t="s">
        <v>268</v>
      </c>
      <c r="J149" s="6">
        <v>1</v>
      </c>
    </row>
    <row r="150" spans="2:10" ht="19.5" customHeight="1" x14ac:dyDescent="0.25">
      <c r="B150" s="5" t="s">
        <v>275</v>
      </c>
      <c r="C150" s="5" t="s">
        <v>276</v>
      </c>
      <c r="D150" s="5" t="s">
        <v>10</v>
      </c>
      <c r="E150" s="6">
        <v>0</v>
      </c>
      <c r="F150" s="7" t="s">
        <v>277</v>
      </c>
      <c r="G150" s="7" t="s">
        <v>21</v>
      </c>
      <c r="H150" s="8">
        <v>6</v>
      </c>
      <c r="I150" s="5" t="s">
        <v>22</v>
      </c>
      <c r="J150" s="6">
        <v>1</v>
      </c>
    </row>
    <row r="151" spans="2:10" ht="19.5" customHeight="1" x14ac:dyDescent="0.25">
      <c r="B151" s="5" t="s">
        <v>278</v>
      </c>
      <c r="C151" s="5" t="s">
        <v>279</v>
      </c>
      <c r="D151" s="5" t="s">
        <v>10</v>
      </c>
      <c r="E151" s="6">
        <v>0</v>
      </c>
      <c r="F151" s="7" t="s">
        <v>280</v>
      </c>
      <c r="G151" s="7" t="s">
        <v>16</v>
      </c>
      <c r="H151" s="8">
        <v>5</v>
      </c>
      <c r="I151" s="5" t="s">
        <v>22</v>
      </c>
      <c r="J151" s="6">
        <v>1</v>
      </c>
    </row>
    <row r="152" spans="2:10" ht="19.5" customHeight="1" x14ac:dyDescent="0.25">
      <c r="B152" s="5" t="s">
        <v>281</v>
      </c>
      <c r="C152" s="5" t="s">
        <v>282</v>
      </c>
      <c r="D152" s="5" t="s">
        <v>10</v>
      </c>
      <c r="E152" s="6">
        <v>0</v>
      </c>
      <c r="F152" s="7" t="s">
        <v>280</v>
      </c>
      <c r="G152" s="7" t="s">
        <v>16</v>
      </c>
      <c r="H152" s="8">
        <v>5</v>
      </c>
      <c r="I152" s="5" t="s">
        <v>22</v>
      </c>
      <c r="J152" s="6">
        <v>1</v>
      </c>
    </row>
    <row r="153" spans="2:10" ht="19.5" customHeight="1" x14ac:dyDescent="0.25">
      <c r="B153" s="5" t="s">
        <v>283</v>
      </c>
      <c r="C153" s="5" t="s">
        <v>284</v>
      </c>
      <c r="D153" s="5" t="s">
        <v>10</v>
      </c>
      <c r="E153" s="6">
        <v>0</v>
      </c>
      <c r="F153" s="7" t="s">
        <v>285</v>
      </c>
      <c r="G153" s="7" t="s">
        <v>11</v>
      </c>
      <c r="H153" s="8">
        <v>2</v>
      </c>
      <c r="I153" s="5" t="s">
        <v>22</v>
      </c>
      <c r="J153" s="6">
        <v>1</v>
      </c>
    </row>
    <row r="154" spans="2:10" ht="19.5" customHeight="1" x14ac:dyDescent="0.25">
      <c r="B154" s="5" t="s">
        <v>286</v>
      </c>
      <c r="C154" s="5" t="s">
        <v>287</v>
      </c>
      <c r="D154" s="5" t="s">
        <v>10</v>
      </c>
      <c r="E154" s="6">
        <v>0</v>
      </c>
      <c r="F154" s="7">
        <v>4.3333333333333335E-2</v>
      </c>
      <c r="G154" s="7" t="s">
        <v>32</v>
      </c>
      <c r="H154" s="8">
        <v>0</v>
      </c>
      <c r="I154" s="5" t="s">
        <v>22</v>
      </c>
      <c r="J154" s="6">
        <v>1</v>
      </c>
    </row>
    <row r="155" spans="2:10" ht="19.5" customHeight="1" x14ac:dyDescent="0.25">
      <c r="B155" s="5" t="s">
        <v>288</v>
      </c>
      <c r="C155" s="5" t="s">
        <v>289</v>
      </c>
      <c r="D155" s="5" t="s">
        <v>10</v>
      </c>
      <c r="E155" s="6">
        <v>0</v>
      </c>
      <c r="F155" s="7">
        <v>4.5000000000000005E-2</v>
      </c>
      <c r="G155" s="7" t="s">
        <v>32</v>
      </c>
      <c r="H155" s="8">
        <v>0</v>
      </c>
      <c r="I155" s="5" t="s">
        <v>87</v>
      </c>
      <c r="J155" s="6">
        <v>1</v>
      </c>
    </row>
    <row r="156" spans="2:10" ht="19.5" customHeight="1" x14ac:dyDescent="0.25">
      <c r="B156" s="9" t="s">
        <v>290</v>
      </c>
      <c r="C156" s="9" t="s">
        <v>291</v>
      </c>
      <c r="D156" s="9" t="s">
        <v>10</v>
      </c>
      <c r="E156" s="6">
        <v>0</v>
      </c>
      <c r="F156" s="7" t="s">
        <v>292</v>
      </c>
      <c r="G156" s="7" t="s">
        <v>21</v>
      </c>
      <c r="H156" s="8">
        <v>6</v>
      </c>
      <c r="I156" s="5" t="s">
        <v>22</v>
      </c>
      <c r="J156" s="6">
        <v>1</v>
      </c>
    </row>
    <row r="157" spans="2:10" ht="19.5" customHeight="1" x14ac:dyDescent="0.25">
      <c r="B157" s="9" t="s">
        <v>290</v>
      </c>
      <c r="C157" s="9" t="s">
        <v>291</v>
      </c>
      <c r="D157" s="9" t="s">
        <v>10</v>
      </c>
      <c r="E157" s="6">
        <v>0</v>
      </c>
      <c r="F157" s="7">
        <v>14</v>
      </c>
      <c r="G157" s="7" t="s">
        <v>21</v>
      </c>
      <c r="H157" s="8">
        <v>6</v>
      </c>
      <c r="I157" s="5" t="s">
        <v>55</v>
      </c>
      <c r="J157" s="6">
        <v>2</v>
      </c>
    </row>
    <row r="158" spans="2:10" ht="19.5" customHeight="1" x14ac:dyDescent="0.25">
      <c r="B158" s="9" t="s">
        <v>293</v>
      </c>
      <c r="C158" s="9" t="s">
        <v>294</v>
      </c>
      <c r="D158" s="12" t="s">
        <v>10</v>
      </c>
      <c r="E158" s="6">
        <v>0</v>
      </c>
      <c r="F158" s="7">
        <f>41/60</f>
        <v>0.68333333333333335</v>
      </c>
      <c r="G158" s="7" t="s">
        <v>11</v>
      </c>
      <c r="H158" s="8">
        <v>2</v>
      </c>
      <c r="I158" s="5" t="s">
        <v>12</v>
      </c>
      <c r="J158" s="6">
        <v>2</v>
      </c>
    </row>
    <row r="159" spans="2:10" ht="19.5" customHeight="1" x14ac:dyDescent="0.25">
      <c r="B159" s="9" t="s">
        <v>293</v>
      </c>
      <c r="C159" s="9" t="s">
        <v>294</v>
      </c>
      <c r="D159" s="12" t="s">
        <v>10</v>
      </c>
      <c r="E159" s="6">
        <v>0</v>
      </c>
      <c r="F159" s="7">
        <f>68/60</f>
        <v>1.1333333333333333</v>
      </c>
      <c r="G159" s="7" t="s">
        <v>15</v>
      </c>
      <c r="H159" s="8">
        <v>3</v>
      </c>
      <c r="I159" s="5" t="s">
        <v>12</v>
      </c>
      <c r="J159" s="6">
        <v>2</v>
      </c>
    </row>
    <row r="160" spans="2:10" ht="19.5" customHeight="1" x14ac:dyDescent="0.25">
      <c r="B160" s="5" t="s">
        <v>295</v>
      </c>
      <c r="C160" s="5" t="s">
        <v>296</v>
      </c>
      <c r="D160" s="5" t="s">
        <v>10</v>
      </c>
      <c r="E160" s="6">
        <v>0</v>
      </c>
      <c r="F160" s="7">
        <f>71/60</f>
        <v>1.1833333333333333</v>
      </c>
      <c r="G160" s="7" t="s">
        <v>15</v>
      </c>
      <c r="H160" s="8">
        <v>3</v>
      </c>
      <c r="I160" s="5" t="s">
        <v>22</v>
      </c>
      <c r="J160" s="6">
        <v>1</v>
      </c>
    </row>
    <row r="161" spans="2:10" ht="19.5" customHeight="1" x14ac:dyDescent="0.25">
      <c r="B161" s="5" t="s">
        <v>297</v>
      </c>
      <c r="C161" s="5" t="s">
        <v>298</v>
      </c>
      <c r="D161" s="5" t="s">
        <v>10</v>
      </c>
      <c r="E161" s="6">
        <v>0</v>
      </c>
      <c r="F161" s="7">
        <f>21/60</f>
        <v>0.35</v>
      </c>
      <c r="G161" s="7" t="s">
        <v>11</v>
      </c>
      <c r="H161" s="8">
        <v>2</v>
      </c>
      <c r="I161" s="5" t="s">
        <v>22</v>
      </c>
      <c r="J161" s="6">
        <v>1</v>
      </c>
    </row>
    <row r="162" spans="2:10" ht="19.5" customHeight="1" x14ac:dyDescent="0.25">
      <c r="B162" s="5" t="s">
        <v>299</v>
      </c>
      <c r="C162" s="5" t="s">
        <v>300</v>
      </c>
      <c r="D162" s="5" t="s">
        <v>10</v>
      </c>
      <c r="E162" s="6">
        <v>0</v>
      </c>
      <c r="F162" s="7">
        <f>770/60</f>
        <v>12.833333333333334</v>
      </c>
      <c r="G162" s="7" t="s">
        <v>21</v>
      </c>
      <c r="H162" s="8">
        <v>6</v>
      </c>
      <c r="I162" s="5" t="s">
        <v>22</v>
      </c>
      <c r="J162" s="6">
        <v>1</v>
      </c>
    </row>
    <row r="163" spans="2:10" ht="19.5" customHeight="1" x14ac:dyDescent="0.25">
      <c r="B163" s="5" t="s">
        <v>301</v>
      </c>
      <c r="C163" s="5" t="s">
        <v>302</v>
      </c>
      <c r="D163" s="5" t="s">
        <v>10</v>
      </c>
      <c r="E163" s="6">
        <v>0</v>
      </c>
      <c r="F163" s="7" t="s">
        <v>303</v>
      </c>
      <c r="G163" s="7" t="s">
        <v>25</v>
      </c>
      <c r="H163" s="8">
        <v>4</v>
      </c>
      <c r="I163" s="5" t="s">
        <v>268</v>
      </c>
      <c r="J163" s="6">
        <v>1</v>
      </c>
    </row>
    <row r="164" spans="2:10" ht="19.5" customHeight="1" x14ac:dyDescent="0.25">
      <c r="B164" s="5" t="s">
        <v>304</v>
      </c>
      <c r="C164" s="5" t="s">
        <v>305</v>
      </c>
      <c r="D164" s="5" t="s">
        <v>10</v>
      </c>
      <c r="E164" s="6">
        <v>0</v>
      </c>
      <c r="F164" s="7" t="s">
        <v>306</v>
      </c>
      <c r="G164" s="7" t="s">
        <v>16</v>
      </c>
      <c r="H164" s="8">
        <v>5</v>
      </c>
      <c r="I164" s="5" t="s">
        <v>268</v>
      </c>
      <c r="J164" s="6">
        <v>1</v>
      </c>
    </row>
    <row r="165" spans="2:10" ht="19.5" customHeight="1" x14ac:dyDescent="0.25">
      <c r="B165" s="5" t="s">
        <v>307</v>
      </c>
      <c r="C165" s="5" t="s">
        <v>308</v>
      </c>
      <c r="D165" s="5" t="s">
        <v>10</v>
      </c>
      <c r="E165" s="6">
        <v>0</v>
      </c>
      <c r="F165" s="7" t="s">
        <v>309</v>
      </c>
      <c r="G165" s="7" t="s">
        <v>32</v>
      </c>
      <c r="H165" s="8">
        <v>0</v>
      </c>
      <c r="I165" s="5" t="s">
        <v>22</v>
      </c>
      <c r="J165" s="6">
        <v>1</v>
      </c>
    </row>
    <row r="166" spans="2:10" ht="19.5" customHeight="1" x14ac:dyDescent="0.25">
      <c r="B166" s="9" t="s">
        <v>310</v>
      </c>
      <c r="C166" s="9" t="s">
        <v>311</v>
      </c>
      <c r="D166" s="9" t="s">
        <v>10</v>
      </c>
      <c r="E166" s="6">
        <v>0</v>
      </c>
      <c r="F166" s="7">
        <v>24</v>
      </c>
      <c r="G166" s="7" t="s">
        <v>21</v>
      </c>
      <c r="H166" s="8">
        <v>6</v>
      </c>
      <c r="I166" s="5" t="s">
        <v>312</v>
      </c>
      <c r="J166" s="6">
        <v>1</v>
      </c>
    </row>
    <row r="167" spans="2:10" ht="19.5" customHeight="1" x14ac:dyDescent="0.25">
      <c r="B167" s="9" t="s">
        <v>310</v>
      </c>
      <c r="C167" s="9" t="s">
        <v>311</v>
      </c>
      <c r="D167" s="9" t="s">
        <v>10</v>
      </c>
      <c r="E167" s="6">
        <v>0</v>
      </c>
      <c r="F167" s="7">
        <v>24</v>
      </c>
      <c r="G167" s="7" t="s">
        <v>21</v>
      </c>
      <c r="H167" s="8">
        <v>6</v>
      </c>
      <c r="I167" s="5" t="s">
        <v>92</v>
      </c>
      <c r="J167" s="6">
        <v>1</v>
      </c>
    </row>
    <row r="168" spans="2:10" ht="19.5" customHeight="1" x14ac:dyDescent="0.25">
      <c r="B168" s="9" t="s">
        <v>310</v>
      </c>
      <c r="C168" s="9" t="s">
        <v>311</v>
      </c>
      <c r="D168" s="9" t="s">
        <v>10</v>
      </c>
      <c r="E168" s="6">
        <v>0</v>
      </c>
      <c r="F168" s="7">
        <v>24</v>
      </c>
      <c r="G168" s="7" t="s">
        <v>21</v>
      </c>
      <c r="H168" s="8">
        <v>6</v>
      </c>
      <c r="I168" s="5" t="s">
        <v>268</v>
      </c>
      <c r="J168" s="6">
        <v>1</v>
      </c>
    </row>
    <row r="169" spans="2:10" ht="19.5" customHeight="1" x14ac:dyDescent="0.25">
      <c r="B169" s="9" t="s">
        <v>310</v>
      </c>
      <c r="C169" s="9" t="s">
        <v>311</v>
      </c>
      <c r="D169" s="9" t="s">
        <v>10</v>
      </c>
      <c r="E169" s="6">
        <v>0</v>
      </c>
      <c r="F169" s="7">
        <v>24</v>
      </c>
      <c r="G169" s="7" t="s">
        <v>21</v>
      </c>
      <c r="H169" s="8">
        <v>6</v>
      </c>
      <c r="I169" s="5" t="s">
        <v>87</v>
      </c>
      <c r="J169" s="6">
        <v>1</v>
      </c>
    </row>
    <row r="170" spans="2:10" ht="19.5" customHeight="1" x14ac:dyDescent="0.25">
      <c r="B170" s="9" t="s">
        <v>310</v>
      </c>
      <c r="C170" s="9" t="s">
        <v>311</v>
      </c>
      <c r="D170" s="9" t="s">
        <v>10</v>
      </c>
      <c r="E170" s="6">
        <v>0</v>
      </c>
      <c r="F170" s="7">
        <v>78</v>
      </c>
      <c r="G170" s="7" t="s">
        <v>21</v>
      </c>
      <c r="H170" s="8">
        <v>6</v>
      </c>
      <c r="I170" s="5" t="s">
        <v>12</v>
      </c>
      <c r="J170" s="6">
        <v>2</v>
      </c>
    </row>
    <row r="171" spans="2:10" ht="19.5" customHeight="1" x14ac:dyDescent="0.25">
      <c r="B171" s="5" t="s">
        <v>313</v>
      </c>
      <c r="C171" s="5" t="s">
        <v>314</v>
      </c>
      <c r="D171" s="5" t="s">
        <v>10</v>
      </c>
      <c r="E171" s="6">
        <v>0</v>
      </c>
      <c r="F171" s="7" t="s">
        <v>315</v>
      </c>
      <c r="G171" s="7" t="s">
        <v>11</v>
      </c>
      <c r="H171" s="8">
        <v>2</v>
      </c>
      <c r="I171" s="5" t="s">
        <v>22</v>
      </c>
      <c r="J171" s="6">
        <v>1</v>
      </c>
    </row>
    <row r="172" spans="2:10" ht="19.5" customHeight="1" x14ac:dyDescent="0.25">
      <c r="B172" s="5" t="s">
        <v>316</v>
      </c>
      <c r="C172" s="5" t="s">
        <v>317</v>
      </c>
      <c r="D172" s="5" t="s">
        <v>10</v>
      </c>
      <c r="E172" s="6">
        <v>0</v>
      </c>
      <c r="F172" s="7" t="s">
        <v>318</v>
      </c>
      <c r="G172" s="7" t="s">
        <v>21</v>
      </c>
      <c r="H172" s="8">
        <v>6</v>
      </c>
      <c r="I172" s="5" t="s">
        <v>87</v>
      </c>
      <c r="J172" s="6">
        <v>1</v>
      </c>
    </row>
    <row r="173" spans="2:10" ht="19.5" customHeight="1" x14ac:dyDescent="0.25">
      <c r="B173" s="5" t="s">
        <v>319</v>
      </c>
      <c r="C173" s="5" t="s">
        <v>320</v>
      </c>
      <c r="D173" s="5" t="s">
        <v>10</v>
      </c>
      <c r="E173" s="6">
        <v>0</v>
      </c>
      <c r="F173" s="7" t="s">
        <v>109</v>
      </c>
      <c r="G173" s="7" t="s">
        <v>32</v>
      </c>
      <c r="H173" s="8">
        <v>0</v>
      </c>
      <c r="I173" s="5" t="s">
        <v>22</v>
      </c>
      <c r="J173" s="6">
        <v>1</v>
      </c>
    </row>
    <row r="174" spans="2:10" ht="19.5" customHeight="1" x14ac:dyDescent="0.25">
      <c r="B174" s="5">
        <v>18</v>
      </c>
      <c r="C174" s="5" t="s">
        <v>321</v>
      </c>
      <c r="D174" s="5" t="s">
        <v>10</v>
      </c>
      <c r="E174" s="6">
        <v>0</v>
      </c>
      <c r="F174" s="7" t="s">
        <v>109</v>
      </c>
      <c r="G174" s="7" t="s">
        <v>32</v>
      </c>
      <c r="H174" s="8">
        <v>0</v>
      </c>
      <c r="I174" s="5" t="s">
        <v>22</v>
      </c>
      <c r="J174" s="6">
        <v>1</v>
      </c>
    </row>
    <row r="175" spans="2:10" ht="19.5" customHeight="1" x14ac:dyDescent="0.25">
      <c r="B175" s="5" t="s">
        <v>322</v>
      </c>
      <c r="C175" s="5" t="s">
        <v>323</v>
      </c>
      <c r="D175" s="5" t="s">
        <v>10</v>
      </c>
      <c r="E175" s="6">
        <v>0</v>
      </c>
      <c r="F175" s="7">
        <v>50</v>
      </c>
      <c r="G175" s="7" t="s">
        <v>21</v>
      </c>
      <c r="H175" s="8">
        <v>6</v>
      </c>
      <c r="I175" s="5" t="s">
        <v>87</v>
      </c>
      <c r="J175" s="6">
        <v>1</v>
      </c>
    </row>
    <row r="176" spans="2:10" ht="19.5" customHeight="1" x14ac:dyDescent="0.25">
      <c r="B176" s="5" t="s">
        <v>324</v>
      </c>
      <c r="C176" s="5" t="s">
        <v>325</v>
      </c>
      <c r="D176" s="5" t="s">
        <v>10</v>
      </c>
      <c r="E176" s="6">
        <v>0</v>
      </c>
      <c r="F176" s="7">
        <v>50</v>
      </c>
      <c r="G176" s="7" t="s">
        <v>21</v>
      </c>
      <c r="H176" s="8">
        <v>6</v>
      </c>
      <c r="I176" s="5" t="s">
        <v>87</v>
      </c>
      <c r="J176" s="6">
        <v>1</v>
      </c>
    </row>
    <row r="177" spans="2:10" ht="19.5" customHeight="1" x14ac:dyDescent="0.25">
      <c r="B177" s="9" t="s">
        <v>326</v>
      </c>
      <c r="C177" s="9" t="s">
        <v>327</v>
      </c>
      <c r="D177" s="9" t="s">
        <v>328</v>
      </c>
      <c r="E177" s="6">
        <v>10</v>
      </c>
      <c r="F177" s="7">
        <v>25.8</v>
      </c>
      <c r="G177" s="7" t="s">
        <v>21</v>
      </c>
      <c r="H177" s="8">
        <v>6</v>
      </c>
      <c r="I177" s="5" t="s">
        <v>12</v>
      </c>
      <c r="J177" s="6">
        <v>2</v>
      </c>
    </row>
    <row r="178" spans="2:10" ht="19.5" customHeight="1" x14ac:dyDescent="0.25">
      <c r="B178" s="9" t="s">
        <v>326</v>
      </c>
      <c r="C178" s="9" t="s">
        <v>327</v>
      </c>
      <c r="D178" s="9" t="s">
        <v>328</v>
      </c>
      <c r="E178" s="6">
        <v>10</v>
      </c>
      <c r="F178" s="7">
        <v>102.4</v>
      </c>
      <c r="G178" s="7" t="s">
        <v>21</v>
      </c>
      <c r="H178" s="8">
        <v>6</v>
      </c>
      <c r="I178" s="5" t="s">
        <v>17</v>
      </c>
      <c r="J178" s="6">
        <v>2</v>
      </c>
    </row>
    <row r="179" spans="2:10" ht="19.5" customHeight="1" x14ac:dyDescent="0.25">
      <c r="B179" s="5" t="s">
        <v>329</v>
      </c>
      <c r="C179" s="5" t="s">
        <v>330</v>
      </c>
      <c r="D179" s="5" t="s">
        <v>331</v>
      </c>
      <c r="E179" s="6">
        <v>8</v>
      </c>
      <c r="F179" s="7">
        <v>1</v>
      </c>
      <c r="G179" s="7" t="s">
        <v>11</v>
      </c>
      <c r="H179" s="8">
        <v>2</v>
      </c>
      <c r="I179" s="5" t="s">
        <v>12</v>
      </c>
      <c r="J179" s="6">
        <v>2</v>
      </c>
    </row>
    <row r="180" spans="2:10" ht="19.5" customHeight="1" x14ac:dyDescent="0.25">
      <c r="B180" s="9" t="s">
        <v>332</v>
      </c>
      <c r="C180" s="9" t="s">
        <v>333</v>
      </c>
      <c r="D180" s="9" t="s">
        <v>334</v>
      </c>
      <c r="E180" s="6">
        <v>3</v>
      </c>
      <c r="F180" s="7">
        <v>1.6</v>
      </c>
      <c r="G180" s="7" t="s">
        <v>15</v>
      </c>
      <c r="H180" s="8">
        <v>3</v>
      </c>
      <c r="I180" s="5" t="s">
        <v>12</v>
      </c>
      <c r="J180" s="6">
        <v>2</v>
      </c>
    </row>
    <row r="181" spans="2:10" ht="19.5" customHeight="1" x14ac:dyDescent="0.25">
      <c r="B181" s="9" t="s">
        <v>332</v>
      </c>
      <c r="C181" s="9" t="s">
        <v>333</v>
      </c>
      <c r="D181" s="9" t="s">
        <v>334</v>
      </c>
      <c r="E181" s="6">
        <v>3</v>
      </c>
      <c r="F181" s="7">
        <f>34.5/60</f>
        <v>0.57499999999999996</v>
      </c>
      <c r="G181" s="7" t="s">
        <v>11</v>
      </c>
      <c r="H181" s="8">
        <v>2</v>
      </c>
      <c r="I181" s="5" t="s">
        <v>55</v>
      </c>
      <c r="J181" s="6">
        <v>2</v>
      </c>
    </row>
    <row r="182" spans="2:10" ht="19.5" customHeight="1" x14ac:dyDescent="0.25">
      <c r="B182" s="5" t="s">
        <v>335</v>
      </c>
      <c r="C182" s="5" t="s">
        <v>10</v>
      </c>
      <c r="D182" s="5" t="s">
        <v>336</v>
      </c>
      <c r="E182" s="6">
        <v>13</v>
      </c>
      <c r="F182" s="7">
        <v>3</v>
      </c>
      <c r="G182" s="7" t="s">
        <v>25</v>
      </c>
      <c r="H182" s="8">
        <v>4</v>
      </c>
      <c r="I182" s="5" t="s">
        <v>55</v>
      </c>
      <c r="J182" s="6">
        <v>2</v>
      </c>
    </row>
    <row r="183" spans="2:10" ht="19.5" customHeight="1" x14ac:dyDescent="0.25">
      <c r="B183" s="5" t="s">
        <v>337</v>
      </c>
      <c r="C183" s="5" t="s">
        <v>338</v>
      </c>
      <c r="D183" s="5" t="s">
        <v>334</v>
      </c>
      <c r="E183" s="6">
        <v>3</v>
      </c>
      <c r="F183" s="7" t="s">
        <v>978</v>
      </c>
      <c r="G183" s="7" t="s">
        <v>21</v>
      </c>
      <c r="H183" s="8">
        <v>6</v>
      </c>
      <c r="I183" s="5" t="s">
        <v>22</v>
      </c>
      <c r="J183" s="6">
        <v>1</v>
      </c>
    </row>
    <row r="184" spans="2:10" ht="19.5" customHeight="1" x14ac:dyDescent="0.25">
      <c r="B184" s="5" t="s">
        <v>339</v>
      </c>
      <c r="C184" s="5" t="s">
        <v>340</v>
      </c>
      <c r="D184" s="5" t="s">
        <v>334</v>
      </c>
      <c r="E184" s="6">
        <v>3</v>
      </c>
      <c r="F184" s="7" t="s">
        <v>979</v>
      </c>
      <c r="G184" s="7" t="s">
        <v>21</v>
      </c>
      <c r="H184" s="8">
        <v>6</v>
      </c>
      <c r="I184" s="5" t="s">
        <v>10</v>
      </c>
      <c r="J184" s="6" t="s">
        <v>10</v>
      </c>
    </row>
    <row r="185" spans="2:10" ht="19.5" customHeight="1" x14ac:dyDescent="0.25">
      <c r="B185" s="5" t="s">
        <v>341</v>
      </c>
      <c r="C185" s="5" t="s">
        <v>342</v>
      </c>
      <c r="D185" s="5" t="s">
        <v>343</v>
      </c>
      <c r="E185" s="6">
        <v>11</v>
      </c>
      <c r="F185" s="7">
        <v>18</v>
      </c>
      <c r="G185" s="7" t="s">
        <v>21</v>
      </c>
      <c r="H185" s="8">
        <v>6</v>
      </c>
      <c r="I185" s="5" t="s">
        <v>22</v>
      </c>
      <c r="J185" s="6">
        <v>1</v>
      </c>
    </row>
    <row r="186" spans="2:10" ht="19.5" customHeight="1" x14ac:dyDescent="0.25">
      <c r="B186" s="9" t="s">
        <v>344</v>
      </c>
      <c r="C186" s="9" t="s">
        <v>345</v>
      </c>
      <c r="D186" s="9" t="s">
        <v>334</v>
      </c>
      <c r="E186" s="6">
        <v>3</v>
      </c>
      <c r="F186" s="7" t="s">
        <v>135</v>
      </c>
      <c r="G186" s="7" t="s">
        <v>21</v>
      </c>
      <c r="H186" s="8">
        <v>6</v>
      </c>
      <c r="I186" s="5" t="s">
        <v>33</v>
      </c>
      <c r="J186" s="6">
        <v>0</v>
      </c>
    </row>
    <row r="187" spans="2:10" ht="19.5" customHeight="1" x14ac:dyDescent="0.25">
      <c r="B187" s="9" t="s">
        <v>344</v>
      </c>
      <c r="C187" s="9" t="s">
        <v>345</v>
      </c>
      <c r="D187" s="9" t="s">
        <v>334</v>
      </c>
      <c r="E187" s="6">
        <v>3</v>
      </c>
      <c r="F187" s="7" t="s">
        <v>135</v>
      </c>
      <c r="G187" s="7" t="s">
        <v>21</v>
      </c>
      <c r="H187" s="8">
        <v>6</v>
      </c>
      <c r="I187" s="5" t="s">
        <v>61</v>
      </c>
      <c r="J187" s="6">
        <v>0</v>
      </c>
    </row>
    <row r="188" spans="2:10" ht="19.5" customHeight="1" x14ac:dyDescent="0.25">
      <c r="B188" s="5" t="s">
        <v>29</v>
      </c>
      <c r="C188" s="5" t="s">
        <v>30</v>
      </c>
      <c r="D188" s="5" t="s">
        <v>346</v>
      </c>
      <c r="E188" s="6">
        <v>11</v>
      </c>
      <c r="F188" s="7">
        <v>15.8</v>
      </c>
      <c r="G188" s="7" t="s">
        <v>21</v>
      </c>
      <c r="H188" s="8">
        <v>6</v>
      </c>
      <c r="I188" s="5" t="s">
        <v>28</v>
      </c>
      <c r="J188" s="6">
        <v>0</v>
      </c>
    </row>
    <row r="189" spans="2:10" ht="19.5" customHeight="1" x14ac:dyDescent="0.25">
      <c r="B189" s="5">
        <v>2</v>
      </c>
      <c r="C189" s="5" t="s">
        <v>347</v>
      </c>
      <c r="D189" s="5" t="s">
        <v>348</v>
      </c>
      <c r="E189" s="6">
        <v>9</v>
      </c>
      <c r="F189" s="7">
        <v>1.5</v>
      </c>
      <c r="G189" s="7" t="s">
        <v>15</v>
      </c>
      <c r="H189" s="8">
        <v>3</v>
      </c>
      <c r="I189" s="5" t="s">
        <v>33</v>
      </c>
      <c r="J189" s="6">
        <v>0</v>
      </c>
    </row>
    <row r="190" spans="2:10" ht="19.5" customHeight="1" x14ac:dyDescent="0.25">
      <c r="B190" s="9" t="s">
        <v>349</v>
      </c>
      <c r="C190" s="9" t="s">
        <v>350</v>
      </c>
      <c r="D190" s="9" t="s">
        <v>334</v>
      </c>
      <c r="E190" s="6">
        <v>3</v>
      </c>
      <c r="F190" s="11" t="s">
        <v>42</v>
      </c>
      <c r="G190" s="7" t="s">
        <v>25</v>
      </c>
      <c r="H190" s="8">
        <v>4</v>
      </c>
      <c r="I190" s="5" t="s">
        <v>33</v>
      </c>
      <c r="J190" s="6">
        <v>0</v>
      </c>
    </row>
    <row r="191" spans="2:10" ht="19.5" customHeight="1" x14ac:dyDescent="0.25">
      <c r="B191" s="9" t="s">
        <v>349</v>
      </c>
      <c r="C191" s="9" t="s">
        <v>350</v>
      </c>
      <c r="D191" s="9" t="s">
        <v>334</v>
      </c>
      <c r="E191" s="6">
        <v>3</v>
      </c>
      <c r="F191" s="11" t="s">
        <v>42</v>
      </c>
      <c r="G191" s="7" t="s">
        <v>25</v>
      </c>
      <c r="H191" s="8">
        <v>4</v>
      </c>
      <c r="I191" s="5" t="s">
        <v>61</v>
      </c>
      <c r="J191" s="6">
        <v>0</v>
      </c>
    </row>
    <row r="192" spans="2:10" ht="19.5" customHeight="1" x14ac:dyDescent="0.25">
      <c r="B192" s="9" t="s">
        <v>351</v>
      </c>
      <c r="C192" s="9" t="s">
        <v>35</v>
      </c>
      <c r="D192" s="9" t="s">
        <v>334</v>
      </c>
      <c r="E192" s="6">
        <v>3</v>
      </c>
      <c r="F192" s="11" t="s">
        <v>36</v>
      </c>
      <c r="G192" s="7" t="s">
        <v>32</v>
      </c>
      <c r="H192" s="8">
        <v>0</v>
      </c>
      <c r="I192" s="5" t="s">
        <v>37</v>
      </c>
      <c r="J192" s="6">
        <v>0</v>
      </c>
    </row>
    <row r="193" spans="2:10" ht="19.5" customHeight="1" x14ac:dyDescent="0.25">
      <c r="B193" s="9" t="s">
        <v>351</v>
      </c>
      <c r="C193" s="9" t="s">
        <v>35</v>
      </c>
      <c r="D193" s="9" t="s">
        <v>334</v>
      </c>
      <c r="E193" s="6">
        <v>3</v>
      </c>
      <c r="F193" s="11" t="s">
        <v>36</v>
      </c>
      <c r="G193" s="7" t="s">
        <v>32</v>
      </c>
      <c r="H193" s="8">
        <v>0</v>
      </c>
      <c r="I193" s="5" t="s">
        <v>39</v>
      </c>
      <c r="J193" s="6">
        <v>0</v>
      </c>
    </row>
    <row r="194" spans="2:10" ht="19.5" customHeight="1" x14ac:dyDescent="0.25">
      <c r="B194" s="5" t="s">
        <v>352</v>
      </c>
      <c r="C194" s="5" t="s">
        <v>10</v>
      </c>
      <c r="D194" s="5" t="s">
        <v>334</v>
      </c>
      <c r="E194" s="6">
        <v>3</v>
      </c>
      <c r="F194" s="7" t="s">
        <v>303</v>
      </c>
      <c r="G194" s="7" t="s">
        <v>25</v>
      </c>
      <c r="H194" s="8">
        <v>4</v>
      </c>
      <c r="I194" s="5" t="s">
        <v>22</v>
      </c>
      <c r="J194" s="6">
        <v>1</v>
      </c>
    </row>
    <row r="195" spans="2:10" ht="19.5" customHeight="1" x14ac:dyDescent="0.25">
      <c r="B195" s="5" t="s">
        <v>353</v>
      </c>
      <c r="C195" s="5" t="s">
        <v>354</v>
      </c>
      <c r="D195" s="5" t="s">
        <v>334</v>
      </c>
      <c r="E195" s="6">
        <v>3</v>
      </c>
      <c r="F195" s="7" t="s">
        <v>10</v>
      </c>
      <c r="G195" s="7" t="s">
        <v>10</v>
      </c>
      <c r="H195" s="8" t="s">
        <v>10</v>
      </c>
      <c r="I195" s="5" t="s">
        <v>58</v>
      </c>
      <c r="J195" s="6">
        <v>0</v>
      </c>
    </row>
    <row r="196" spans="2:10" ht="19.5" customHeight="1" x14ac:dyDescent="0.25">
      <c r="B196" s="5" t="s">
        <v>355</v>
      </c>
      <c r="C196" s="5" t="s">
        <v>356</v>
      </c>
      <c r="D196" s="5" t="s">
        <v>357</v>
      </c>
      <c r="E196" s="6">
        <v>10</v>
      </c>
      <c r="F196" s="7">
        <f>3.3/60</f>
        <v>5.5E-2</v>
      </c>
      <c r="G196" s="7" t="s">
        <v>32</v>
      </c>
      <c r="H196" s="8">
        <v>0</v>
      </c>
      <c r="I196" s="5" t="s">
        <v>22</v>
      </c>
      <c r="J196" s="6">
        <v>1</v>
      </c>
    </row>
    <row r="197" spans="2:10" ht="19.5" customHeight="1" x14ac:dyDescent="0.25">
      <c r="B197" s="5" t="s">
        <v>358</v>
      </c>
      <c r="C197" s="5" t="s">
        <v>359</v>
      </c>
      <c r="D197" s="5" t="s">
        <v>360</v>
      </c>
      <c r="E197" s="6">
        <v>5</v>
      </c>
      <c r="F197" s="7">
        <f>10.7/60</f>
        <v>0.17833333333333332</v>
      </c>
      <c r="G197" s="7" t="s">
        <v>62</v>
      </c>
      <c r="H197" s="8">
        <v>1</v>
      </c>
      <c r="I197" s="5" t="s">
        <v>22</v>
      </c>
      <c r="J197" s="6">
        <v>1</v>
      </c>
    </row>
    <row r="198" spans="2:10" ht="19.5" customHeight="1" x14ac:dyDescent="0.25">
      <c r="B198" s="9" t="s">
        <v>361</v>
      </c>
      <c r="C198" s="9" t="s">
        <v>362</v>
      </c>
      <c r="D198" s="9" t="s">
        <v>334</v>
      </c>
      <c r="E198" s="6">
        <v>3</v>
      </c>
      <c r="F198" s="7">
        <f>2.6/60</f>
        <v>4.3333333333333335E-2</v>
      </c>
      <c r="G198" s="7" t="s">
        <v>32</v>
      </c>
      <c r="H198" s="8">
        <v>0</v>
      </c>
      <c r="I198" s="5" t="s">
        <v>61</v>
      </c>
      <c r="J198" s="6">
        <v>0</v>
      </c>
    </row>
    <row r="199" spans="2:10" ht="19.5" customHeight="1" x14ac:dyDescent="0.25">
      <c r="B199" s="9" t="s">
        <v>361</v>
      </c>
      <c r="C199" s="9" t="s">
        <v>362</v>
      </c>
      <c r="D199" s="9" t="s">
        <v>334</v>
      </c>
      <c r="E199" s="6">
        <v>3</v>
      </c>
      <c r="F199" s="7">
        <f>0.33/60</f>
        <v>5.5000000000000005E-3</v>
      </c>
      <c r="G199" s="7" t="s">
        <v>32</v>
      </c>
      <c r="H199" s="8">
        <v>0</v>
      </c>
      <c r="I199" s="5" t="s">
        <v>22</v>
      </c>
      <c r="J199" s="6">
        <v>1</v>
      </c>
    </row>
    <row r="200" spans="2:10" ht="19.5" customHeight="1" x14ac:dyDescent="0.25">
      <c r="B200" s="5" t="s">
        <v>363</v>
      </c>
      <c r="C200" s="5" t="s">
        <v>364</v>
      </c>
      <c r="D200" s="5" t="s">
        <v>334</v>
      </c>
      <c r="E200" s="6">
        <v>3</v>
      </c>
      <c r="F200" s="7">
        <v>1.5</v>
      </c>
      <c r="G200" s="7" t="s">
        <v>15</v>
      </c>
      <c r="H200" s="8">
        <v>3</v>
      </c>
      <c r="I200" s="5" t="s">
        <v>61</v>
      </c>
      <c r="J200" s="6">
        <v>0</v>
      </c>
    </row>
    <row r="201" spans="2:10" ht="19.5" customHeight="1" x14ac:dyDescent="0.25">
      <c r="B201" s="9" t="s">
        <v>365</v>
      </c>
      <c r="C201" s="9" t="s">
        <v>366</v>
      </c>
      <c r="D201" s="9" t="s">
        <v>334</v>
      </c>
      <c r="E201" s="6">
        <v>3</v>
      </c>
      <c r="F201" s="7">
        <v>1.5</v>
      </c>
      <c r="G201" s="7" t="s">
        <v>15</v>
      </c>
      <c r="H201" s="8">
        <v>3</v>
      </c>
      <c r="I201" s="5" t="s">
        <v>61</v>
      </c>
      <c r="J201" s="6">
        <v>0</v>
      </c>
    </row>
    <row r="202" spans="2:10" ht="19.5" customHeight="1" x14ac:dyDescent="0.25">
      <c r="B202" s="9" t="s">
        <v>365</v>
      </c>
      <c r="C202" s="9" t="s">
        <v>366</v>
      </c>
      <c r="D202" s="9" t="s">
        <v>334</v>
      </c>
      <c r="E202" s="6">
        <v>3</v>
      </c>
      <c r="F202" s="7">
        <f>7.7/60</f>
        <v>0.12833333333333333</v>
      </c>
      <c r="G202" s="7" t="s">
        <v>62</v>
      </c>
      <c r="H202" s="8">
        <v>1</v>
      </c>
      <c r="I202" s="5" t="s">
        <v>22</v>
      </c>
      <c r="J202" s="6">
        <v>1</v>
      </c>
    </row>
    <row r="203" spans="2:10" ht="19.5" customHeight="1" x14ac:dyDescent="0.25">
      <c r="B203" s="9" t="s">
        <v>367</v>
      </c>
      <c r="C203" s="9" t="s">
        <v>182</v>
      </c>
      <c r="D203" s="9" t="s">
        <v>334</v>
      </c>
      <c r="E203" s="6">
        <v>3</v>
      </c>
      <c r="F203" s="7">
        <f>26/60</f>
        <v>0.43333333333333335</v>
      </c>
      <c r="G203" s="7" t="s">
        <v>11</v>
      </c>
      <c r="H203" s="8">
        <v>2</v>
      </c>
      <c r="I203" s="5" t="s">
        <v>61</v>
      </c>
      <c r="J203" s="6">
        <v>0</v>
      </c>
    </row>
    <row r="204" spans="2:10" ht="19.5" customHeight="1" x14ac:dyDescent="0.25">
      <c r="B204" s="9" t="s">
        <v>367</v>
      </c>
      <c r="C204" s="9" t="s">
        <v>182</v>
      </c>
      <c r="D204" s="9" t="s">
        <v>334</v>
      </c>
      <c r="E204" s="6">
        <v>3</v>
      </c>
      <c r="F204" s="7">
        <f>28/60</f>
        <v>0.46666666666666667</v>
      </c>
      <c r="G204" s="7" t="s">
        <v>11</v>
      </c>
      <c r="H204" s="8">
        <v>2</v>
      </c>
      <c r="I204" s="5" t="s">
        <v>22</v>
      </c>
      <c r="J204" s="6">
        <v>1</v>
      </c>
    </row>
    <row r="205" spans="2:10" ht="19.5" customHeight="1" x14ac:dyDescent="0.25">
      <c r="B205" s="5" t="s">
        <v>368</v>
      </c>
      <c r="C205" s="5" t="s">
        <v>369</v>
      </c>
      <c r="D205" s="14" t="s">
        <v>370</v>
      </c>
      <c r="E205" s="6">
        <v>7</v>
      </c>
      <c r="F205" s="7">
        <v>22</v>
      </c>
      <c r="G205" s="7" t="s">
        <v>21</v>
      </c>
      <c r="H205" s="8">
        <v>6</v>
      </c>
      <c r="I205" s="5" t="s">
        <v>22</v>
      </c>
      <c r="J205" s="6">
        <v>1</v>
      </c>
    </row>
    <row r="206" spans="2:10" ht="19.5" customHeight="1" x14ac:dyDescent="0.25">
      <c r="B206" s="5" t="s">
        <v>371</v>
      </c>
      <c r="C206" s="5" t="s">
        <v>372</v>
      </c>
      <c r="D206" s="14" t="s">
        <v>370</v>
      </c>
      <c r="E206" s="6">
        <v>7</v>
      </c>
      <c r="F206" s="7">
        <v>22</v>
      </c>
      <c r="G206" s="7" t="s">
        <v>21</v>
      </c>
      <c r="H206" s="8">
        <v>6</v>
      </c>
      <c r="I206" s="5" t="s">
        <v>22</v>
      </c>
      <c r="J206" s="6">
        <v>1</v>
      </c>
    </row>
    <row r="207" spans="2:10" ht="19.5" customHeight="1" x14ac:dyDescent="0.25">
      <c r="B207" s="5" t="s">
        <v>373</v>
      </c>
      <c r="C207" s="5" t="s">
        <v>374</v>
      </c>
      <c r="D207" s="14" t="s">
        <v>370</v>
      </c>
      <c r="E207" s="6">
        <v>7</v>
      </c>
      <c r="F207" s="7">
        <v>7</v>
      </c>
      <c r="G207" s="7" t="s">
        <v>16</v>
      </c>
      <c r="H207" s="8">
        <v>5</v>
      </c>
      <c r="I207" s="5" t="s">
        <v>22</v>
      </c>
      <c r="J207" s="6">
        <v>1</v>
      </c>
    </row>
    <row r="208" spans="2:10" ht="19.5" customHeight="1" x14ac:dyDescent="0.25">
      <c r="B208" s="5" t="s">
        <v>375</v>
      </c>
      <c r="C208" s="5" t="s">
        <v>376</v>
      </c>
      <c r="D208" s="5" t="s">
        <v>334</v>
      </c>
      <c r="E208" s="6">
        <v>3</v>
      </c>
      <c r="F208" s="7" t="s">
        <v>980</v>
      </c>
      <c r="G208" s="7" t="s">
        <v>25</v>
      </c>
      <c r="H208" s="8">
        <v>4</v>
      </c>
      <c r="I208" s="5" t="s">
        <v>22</v>
      </c>
      <c r="J208" s="6">
        <v>1</v>
      </c>
    </row>
    <row r="209" spans="2:10" ht="19.5" customHeight="1" x14ac:dyDescent="0.25">
      <c r="B209" s="5" t="s">
        <v>377</v>
      </c>
      <c r="C209" s="5" t="s">
        <v>378</v>
      </c>
      <c r="D209" s="5" t="s">
        <v>334</v>
      </c>
      <c r="E209" s="6">
        <v>3</v>
      </c>
      <c r="F209" s="7" t="s">
        <v>980</v>
      </c>
      <c r="G209" s="7" t="s">
        <v>25</v>
      </c>
      <c r="H209" s="8">
        <v>4</v>
      </c>
      <c r="I209" s="5" t="s">
        <v>22</v>
      </c>
      <c r="J209" s="6">
        <v>1</v>
      </c>
    </row>
    <row r="210" spans="2:10" ht="19.5" customHeight="1" x14ac:dyDescent="0.25">
      <c r="B210" s="9" t="s">
        <v>379</v>
      </c>
      <c r="C210" s="9" t="s">
        <v>380</v>
      </c>
      <c r="D210" s="9" t="s">
        <v>360</v>
      </c>
      <c r="E210" s="6">
        <v>5</v>
      </c>
      <c r="F210" s="7">
        <f>10/60</f>
        <v>0.16666666666666666</v>
      </c>
      <c r="G210" s="7" t="s">
        <v>62</v>
      </c>
      <c r="H210" s="8">
        <v>1</v>
      </c>
      <c r="I210" s="5" t="s">
        <v>55</v>
      </c>
      <c r="J210" s="6">
        <v>2</v>
      </c>
    </row>
    <row r="211" spans="2:10" ht="19.5" customHeight="1" x14ac:dyDescent="0.25">
      <c r="B211" s="9" t="s">
        <v>379</v>
      </c>
      <c r="C211" s="9" t="s">
        <v>380</v>
      </c>
      <c r="D211" s="9" t="s">
        <v>360</v>
      </c>
      <c r="E211" s="6">
        <v>5</v>
      </c>
      <c r="F211" s="7" t="s">
        <v>277</v>
      </c>
      <c r="G211" s="7" t="s">
        <v>21</v>
      </c>
      <c r="H211" s="8">
        <v>6</v>
      </c>
      <c r="I211" s="5" t="s">
        <v>22</v>
      </c>
      <c r="J211" s="6">
        <v>1</v>
      </c>
    </row>
    <row r="212" spans="2:10" ht="19.5" customHeight="1" x14ac:dyDescent="0.25">
      <c r="B212" s="9" t="s">
        <v>381</v>
      </c>
      <c r="C212" s="9" t="s">
        <v>382</v>
      </c>
      <c r="D212" s="9" t="s">
        <v>360</v>
      </c>
      <c r="E212" s="6">
        <v>5</v>
      </c>
      <c r="F212" s="7">
        <f>15/60</f>
        <v>0.25</v>
      </c>
      <c r="G212" s="7" t="s">
        <v>62</v>
      </c>
      <c r="H212" s="8">
        <v>1</v>
      </c>
      <c r="I212" s="5" t="s">
        <v>55</v>
      </c>
      <c r="J212" s="6">
        <v>2</v>
      </c>
    </row>
    <row r="213" spans="2:10" ht="19.5" customHeight="1" x14ac:dyDescent="0.25">
      <c r="B213" s="9" t="s">
        <v>381</v>
      </c>
      <c r="C213" s="9" t="s">
        <v>382</v>
      </c>
      <c r="D213" s="9" t="s">
        <v>360</v>
      </c>
      <c r="E213" s="6">
        <v>5</v>
      </c>
      <c r="F213" s="7" t="s">
        <v>277</v>
      </c>
      <c r="G213" s="7" t="s">
        <v>21</v>
      </c>
      <c r="H213" s="8">
        <v>6</v>
      </c>
      <c r="I213" s="5" t="s">
        <v>22</v>
      </c>
      <c r="J213" s="6">
        <v>1</v>
      </c>
    </row>
    <row r="214" spans="2:10" ht="19.5" customHeight="1" x14ac:dyDescent="0.25">
      <c r="B214" s="9" t="s">
        <v>383</v>
      </c>
      <c r="C214" s="9" t="s">
        <v>384</v>
      </c>
      <c r="D214" s="9" t="s">
        <v>336</v>
      </c>
      <c r="E214" s="6">
        <v>13</v>
      </c>
      <c r="F214" s="7">
        <f>360/60</f>
        <v>6</v>
      </c>
      <c r="G214" s="7" t="s">
        <v>25</v>
      </c>
      <c r="H214" s="8">
        <v>4</v>
      </c>
      <c r="I214" s="5" t="s">
        <v>87</v>
      </c>
      <c r="J214" s="6">
        <v>1</v>
      </c>
    </row>
    <row r="215" spans="2:10" ht="19.5" customHeight="1" x14ac:dyDescent="0.25">
      <c r="B215" s="9" t="s">
        <v>383</v>
      </c>
      <c r="C215" s="9" t="s">
        <v>384</v>
      </c>
      <c r="D215" s="9" t="s">
        <v>336</v>
      </c>
      <c r="E215" s="6">
        <v>13</v>
      </c>
      <c r="F215" s="7">
        <v>2.8</v>
      </c>
      <c r="G215" s="7" t="s">
        <v>25</v>
      </c>
      <c r="H215" s="8">
        <v>4</v>
      </c>
      <c r="I215" s="5" t="s">
        <v>12</v>
      </c>
      <c r="J215" s="6">
        <v>2</v>
      </c>
    </row>
    <row r="216" spans="2:10" ht="19.5" customHeight="1" x14ac:dyDescent="0.25">
      <c r="B216" s="9" t="s">
        <v>385</v>
      </c>
      <c r="C216" s="9" t="s">
        <v>386</v>
      </c>
      <c r="D216" s="9" t="s">
        <v>336</v>
      </c>
      <c r="E216" s="6">
        <v>13</v>
      </c>
      <c r="F216" s="7">
        <f>360/60</f>
        <v>6</v>
      </c>
      <c r="G216" s="7" t="s">
        <v>25</v>
      </c>
      <c r="H216" s="8">
        <v>4</v>
      </c>
      <c r="I216" s="5" t="s">
        <v>87</v>
      </c>
      <c r="J216" s="6">
        <v>1</v>
      </c>
    </row>
    <row r="217" spans="2:10" ht="19.5" customHeight="1" x14ac:dyDescent="0.25">
      <c r="B217" s="9" t="s">
        <v>385</v>
      </c>
      <c r="C217" s="9" t="s">
        <v>386</v>
      </c>
      <c r="D217" s="9" t="s">
        <v>336</v>
      </c>
      <c r="E217" s="6">
        <v>13</v>
      </c>
      <c r="F217" s="7">
        <v>6</v>
      </c>
      <c r="G217" s="7" t="s">
        <v>25</v>
      </c>
      <c r="H217" s="8">
        <v>4</v>
      </c>
      <c r="I217" s="5" t="s">
        <v>12</v>
      </c>
      <c r="J217" s="6">
        <v>2</v>
      </c>
    </row>
    <row r="218" spans="2:10" ht="19.5" customHeight="1" x14ac:dyDescent="0.25">
      <c r="B218" s="5" t="s">
        <v>387</v>
      </c>
      <c r="C218" s="5" t="s">
        <v>388</v>
      </c>
      <c r="D218" s="5" t="s">
        <v>334</v>
      </c>
      <c r="E218" s="6">
        <v>3</v>
      </c>
      <c r="F218" s="7">
        <v>1.1599999999999999</v>
      </c>
      <c r="G218" s="7" t="s">
        <v>15</v>
      </c>
      <c r="H218" s="8">
        <v>3</v>
      </c>
      <c r="I218" s="5" t="s">
        <v>92</v>
      </c>
      <c r="J218" s="6">
        <v>1</v>
      </c>
    </row>
    <row r="219" spans="2:10" ht="19.5" customHeight="1" x14ac:dyDescent="0.25">
      <c r="B219" s="5" t="s">
        <v>389</v>
      </c>
      <c r="C219" s="5" t="s">
        <v>390</v>
      </c>
      <c r="D219" s="5" t="s">
        <v>334</v>
      </c>
      <c r="E219" s="6">
        <v>3</v>
      </c>
      <c r="F219" s="7">
        <v>3.03</v>
      </c>
      <c r="G219" s="7" t="s">
        <v>25</v>
      </c>
      <c r="H219" s="8">
        <v>4</v>
      </c>
      <c r="I219" s="5" t="s">
        <v>92</v>
      </c>
      <c r="J219" s="6">
        <v>1</v>
      </c>
    </row>
    <row r="220" spans="2:10" ht="19.5" customHeight="1" x14ac:dyDescent="0.25">
      <c r="B220" s="5" t="s">
        <v>391</v>
      </c>
      <c r="C220" s="5" t="s">
        <v>392</v>
      </c>
      <c r="D220" s="5" t="s">
        <v>393</v>
      </c>
      <c r="E220" s="6">
        <v>13</v>
      </c>
      <c r="F220" s="7">
        <v>1.89</v>
      </c>
      <c r="G220" s="7" t="s">
        <v>15</v>
      </c>
      <c r="H220" s="8">
        <v>3</v>
      </c>
      <c r="I220" s="5" t="s">
        <v>92</v>
      </c>
      <c r="J220" s="6">
        <v>1</v>
      </c>
    </row>
    <row r="221" spans="2:10" ht="19.5" customHeight="1" x14ac:dyDescent="0.25">
      <c r="B221" s="5" t="s">
        <v>394</v>
      </c>
      <c r="C221" s="5" t="s">
        <v>395</v>
      </c>
      <c r="D221" s="5" t="s">
        <v>396</v>
      </c>
      <c r="E221" s="6">
        <v>13</v>
      </c>
      <c r="F221" s="7">
        <v>4.2699999999999996</v>
      </c>
      <c r="G221" s="7" t="s">
        <v>25</v>
      </c>
      <c r="H221" s="8">
        <v>4</v>
      </c>
      <c r="I221" s="5" t="s">
        <v>92</v>
      </c>
      <c r="J221" s="6">
        <v>1</v>
      </c>
    </row>
    <row r="222" spans="2:10" ht="19.5" customHeight="1" x14ac:dyDescent="0.25">
      <c r="B222" s="5" t="s">
        <v>397</v>
      </c>
      <c r="C222" s="5" t="s">
        <v>398</v>
      </c>
      <c r="D222" s="5" t="s">
        <v>396</v>
      </c>
      <c r="E222" s="6">
        <v>13</v>
      </c>
      <c r="F222" s="7">
        <v>4.3499999999999996</v>
      </c>
      <c r="G222" s="7" t="s">
        <v>25</v>
      </c>
      <c r="H222" s="8">
        <v>4</v>
      </c>
      <c r="I222" s="5" t="s">
        <v>92</v>
      </c>
      <c r="J222" s="6">
        <v>1</v>
      </c>
    </row>
    <row r="223" spans="2:10" ht="19.5" customHeight="1" x14ac:dyDescent="0.25">
      <c r="B223" s="5" t="s">
        <v>399</v>
      </c>
      <c r="C223" s="5" t="s">
        <v>400</v>
      </c>
      <c r="D223" s="5" t="s">
        <v>396</v>
      </c>
      <c r="E223" s="6">
        <v>13</v>
      </c>
      <c r="F223" s="7">
        <v>6.66</v>
      </c>
      <c r="G223" s="7" t="s">
        <v>16</v>
      </c>
      <c r="H223" s="8">
        <v>5</v>
      </c>
      <c r="I223" s="5" t="s">
        <v>92</v>
      </c>
      <c r="J223" s="6">
        <v>1</v>
      </c>
    </row>
    <row r="224" spans="2:10" ht="19.5" customHeight="1" x14ac:dyDescent="0.25">
      <c r="B224" s="5" t="s">
        <v>401</v>
      </c>
      <c r="C224" s="5" t="s">
        <v>402</v>
      </c>
      <c r="D224" s="5" t="s">
        <v>396</v>
      </c>
      <c r="E224" s="6">
        <v>13</v>
      </c>
      <c r="F224" s="7">
        <v>4.03</v>
      </c>
      <c r="G224" s="7" t="s">
        <v>25</v>
      </c>
      <c r="H224" s="8">
        <v>4</v>
      </c>
      <c r="I224" s="5" t="s">
        <v>92</v>
      </c>
      <c r="J224" s="6">
        <v>1</v>
      </c>
    </row>
    <row r="225" spans="2:10" ht="19.5" customHeight="1" x14ac:dyDescent="0.25">
      <c r="B225" s="5" t="s">
        <v>403</v>
      </c>
      <c r="C225" s="5" t="s">
        <v>404</v>
      </c>
      <c r="D225" s="5" t="s">
        <v>396</v>
      </c>
      <c r="E225" s="6">
        <v>13</v>
      </c>
      <c r="F225" s="7">
        <v>10</v>
      </c>
      <c r="G225" s="7" t="s">
        <v>16</v>
      </c>
      <c r="H225" s="8">
        <v>5</v>
      </c>
      <c r="I225" s="5" t="s">
        <v>92</v>
      </c>
      <c r="J225" s="6">
        <v>1</v>
      </c>
    </row>
    <row r="226" spans="2:10" ht="19.5" customHeight="1" x14ac:dyDescent="0.25">
      <c r="B226" s="9" t="s">
        <v>405</v>
      </c>
      <c r="C226" s="9" t="s">
        <v>406</v>
      </c>
      <c r="D226" s="5" t="s">
        <v>407</v>
      </c>
      <c r="E226" s="6">
        <v>4</v>
      </c>
      <c r="F226" s="7">
        <v>3.3</v>
      </c>
      <c r="G226" s="7" t="s">
        <v>25</v>
      </c>
      <c r="H226" s="8">
        <v>4</v>
      </c>
      <c r="I226" s="5" t="s">
        <v>12</v>
      </c>
      <c r="J226" s="6">
        <v>2</v>
      </c>
    </row>
    <row r="227" spans="2:10" ht="19.5" customHeight="1" x14ac:dyDescent="0.25">
      <c r="B227" s="9" t="s">
        <v>405</v>
      </c>
      <c r="C227" s="9" t="s">
        <v>406</v>
      </c>
      <c r="D227" s="5" t="s">
        <v>407</v>
      </c>
      <c r="E227" s="6">
        <v>4</v>
      </c>
      <c r="F227" s="7">
        <v>5.4</v>
      </c>
      <c r="G227" s="7" t="s">
        <v>25</v>
      </c>
      <c r="H227" s="8">
        <v>4</v>
      </c>
      <c r="I227" s="5" t="s">
        <v>12</v>
      </c>
      <c r="J227" s="6">
        <v>2</v>
      </c>
    </row>
    <row r="228" spans="2:10" ht="19.5" customHeight="1" x14ac:dyDescent="0.25">
      <c r="B228" s="9" t="s">
        <v>405</v>
      </c>
      <c r="C228" s="9" t="s">
        <v>406</v>
      </c>
      <c r="D228" s="5" t="s">
        <v>407</v>
      </c>
      <c r="E228" s="6">
        <v>4</v>
      </c>
      <c r="F228" s="7">
        <v>7.4</v>
      </c>
      <c r="G228" s="7" t="s">
        <v>16</v>
      </c>
      <c r="H228" s="8">
        <v>5</v>
      </c>
      <c r="I228" s="5" t="s">
        <v>17</v>
      </c>
      <c r="J228" s="6">
        <v>2</v>
      </c>
    </row>
    <row r="229" spans="2:10" ht="19.5" customHeight="1" x14ac:dyDescent="0.25">
      <c r="B229" s="9" t="s">
        <v>405</v>
      </c>
      <c r="C229" s="9" t="s">
        <v>406</v>
      </c>
      <c r="D229" s="5" t="s">
        <v>407</v>
      </c>
      <c r="E229" s="6">
        <v>4</v>
      </c>
      <c r="F229" s="7">
        <v>18.8</v>
      </c>
      <c r="G229" s="7" t="s">
        <v>21</v>
      </c>
      <c r="H229" s="8">
        <v>6</v>
      </c>
      <c r="I229" s="5" t="s">
        <v>17</v>
      </c>
      <c r="J229" s="6">
        <v>2</v>
      </c>
    </row>
    <row r="230" spans="2:10" ht="19.5" customHeight="1" x14ac:dyDescent="0.25">
      <c r="B230" s="5" t="s">
        <v>408</v>
      </c>
      <c r="C230" s="5" t="s">
        <v>54</v>
      </c>
      <c r="D230" s="5" t="s">
        <v>328</v>
      </c>
      <c r="E230" s="6">
        <v>10</v>
      </c>
      <c r="F230" s="7">
        <f>117.8/60</f>
        <v>1.9633333333333334</v>
      </c>
      <c r="G230" s="7" t="s">
        <v>15</v>
      </c>
      <c r="H230" s="8">
        <v>3</v>
      </c>
      <c r="I230" s="5" t="s">
        <v>55</v>
      </c>
      <c r="J230" s="6">
        <v>2</v>
      </c>
    </row>
    <row r="231" spans="2:10" ht="19.5" customHeight="1" x14ac:dyDescent="0.25">
      <c r="B231" s="5" t="s">
        <v>409</v>
      </c>
      <c r="C231" s="5" t="s">
        <v>410</v>
      </c>
      <c r="D231" s="5" t="s">
        <v>331</v>
      </c>
      <c r="E231" s="6">
        <v>8</v>
      </c>
      <c r="F231" s="7" t="s">
        <v>10</v>
      </c>
      <c r="G231" s="7" t="s">
        <v>10</v>
      </c>
      <c r="H231" s="8" t="s">
        <v>10</v>
      </c>
      <c r="I231" s="5" t="s">
        <v>61</v>
      </c>
      <c r="J231" s="6">
        <v>0</v>
      </c>
    </row>
    <row r="232" spans="2:10" ht="19.5" customHeight="1" x14ac:dyDescent="0.25">
      <c r="B232" s="5" t="s">
        <v>411</v>
      </c>
      <c r="C232" s="5" t="s">
        <v>412</v>
      </c>
      <c r="D232" s="5" t="s">
        <v>413</v>
      </c>
      <c r="E232" s="6">
        <v>1</v>
      </c>
      <c r="F232" s="7" t="s">
        <v>981</v>
      </c>
      <c r="G232" s="7" t="s">
        <v>21</v>
      </c>
      <c r="H232" s="8">
        <v>6</v>
      </c>
      <c r="I232" s="5" t="s">
        <v>58</v>
      </c>
      <c r="J232" s="6">
        <v>0</v>
      </c>
    </row>
    <row r="233" spans="2:10" ht="19.5" customHeight="1" x14ac:dyDescent="0.25">
      <c r="B233" s="5" t="s">
        <v>414</v>
      </c>
      <c r="C233" s="15" t="s">
        <v>415</v>
      </c>
      <c r="D233" s="5" t="s">
        <v>413</v>
      </c>
      <c r="E233" s="6">
        <v>1</v>
      </c>
      <c r="F233" s="7" t="s">
        <v>982</v>
      </c>
      <c r="G233" s="7" t="s">
        <v>21</v>
      </c>
      <c r="H233" s="8">
        <v>6</v>
      </c>
      <c r="I233" s="5" t="s">
        <v>58</v>
      </c>
      <c r="J233" s="6">
        <v>0</v>
      </c>
    </row>
    <row r="234" spans="2:10" ht="19.5" customHeight="1" x14ac:dyDescent="0.25">
      <c r="B234" s="5" t="s">
        <v>416</v>
      </c>
      <c r="C234" s="5" t="s">
        <v>417</v>
      </c>
      <c r="D234" s="5" t="s">
        <v>418</v>
      </c>
      <c r="E234" s="6">
        <v>6</v>
      </c>
      <c r="F234" s="7" t="s">
        <v>983</v>
      </c>
      <c r="G234" s="7" t="s">
        <v>21</v>
      </c>
      <c r="H234" s="8">
        <v>6</v>
      </c>
      <c r="I234" s="5" t="s">
        <v>58</v>
      </c>
      <c r="J234" s="6">
        <v>0</v>
      </c>
    </row>
    <row r="235" spans="2:10" ht="19.5" customHeight="1" x14ac:dyDescent="0.25">
      <c r="B235" s="5" t="s">
        <v>419</v>
      </c>
      <c r="C235" s="5" t="s">
        <v>420</v>
      </c>
      <c r="D235" s="5" t="s">
        <v>413</v>
      </c>
      <c r="E235" s="6">
        <v>1</v>
      </c>
      <c r="F235" s="7" t="s">
        <v>984</v>
      </c>
      <c r="G235" s="7" t="s">
        <v>25</v>
      </c>
      <c r="H235" s="8">
        <v>4</v>
      </c>
      <c r="I235" s="5" t="s">
        <v>58</v>
      </c>
      <c r="J235" s="6">
        <v>0</v>
      </c>
    </row>
    <row r="236" spans="2:10" ht="19.5" customHeight="1" x14ac:dyDescent="0.25">
      <c r="B236" s="5" t="s">
        <v>421</v>
      </c>
      <c r="C236" s="5" t="s">
        <v>422</v>
      </c>
      <c r="D236" s="5" t="s">
        <v>418</v>
      </c>
      <c r="E236" s="6">
        <v>6</v>
      </c>
      <c r="F236" s="7" t="s">
        <v>985</v>
      </c>
      <c r="G236" s="7" t="s">
        <v>21</v>
      </c>
      <c r="H236" s="8">
        <v>6</v>
      </c>
      <c r="I236" s="5" t="s">
        <v>58</v>
      </c>
      <c r="J236" s="6">
        <v>0</v>
      </c>
    </row>
    <row r="237" spans="2:10" ht="19.5" customHeight="1" x14ac:dyDescent="0.25">
      <c r="B237" s="5" t="s">
        <v>423</v>
      </c>
      <c r="C237" s="5" t="s">
        <v>424</v>
      </c>
      <c r="D237" s="5" t="s">
        <v>425</v>
      </c>
      <c r="E237" s="6">
        <v>9</v>
      </c>
      <c r="F237" s="7">
        <f>24/60</f>
        <v>0.4</v>
      </c>
      <c r="G237" s="7" t="s">
        <v>11</v>
      </c>
      <c r="H237" s="8">
        <v>2</v>
      </c>
      <c r="I237" s="5" t="s">
        <v>58</v>
      </c>
      <c r="J237" s="6">
        <v>0</v>
      </c>
    </row>
    <row r="238" spans="2:10" ht="19.5" customHeight="1" x14ac:dyDescent="0.25">
      <c r="B238" s="5" t="s">
        <v>426</v>
      </c>
      <c r="C238" s="15" t="s">
        <v>427</v>
      </c>
      <c r="D238" s="5" t="s">
        <v>425</v>
      </c>
      <c r="E238" s="6">
        <v>9</v>
      </c>
      <c r="F238" s="7">
        <f>300/60</f>
        <v>5</v>
      </c>
      <c r="G238" s="7" t="s">
        <v>25</v>
      </c>
      <c r="H238" s="8">
        <v>4</v>
      </c>
      <c r="I238" s="5" t="s">
        <v>58</v>
      </c>
      <c r="J238" s="6">
        <v>0</v>
      </c>
    </row>
    <row r="239" spans="2:10" ht="19.5" customHeight="1" x14ac:dyDescent="0.25">
      <c r="B239" s="9" t="s">
        <v>428</v>
      </c>
      <c r="C239" s="9" t="s">
        <v>429</v>
      </c>
      <c r="D239" s="9" t="s">
        <v>360</v>
      </c>
      <c r="E239" s="6">
        <v>5</v>
      </c>
      <c r="F239" s="7">
        <f>29.7/60</f>
        <v>0.495</v>
      </c>
      <c r="G239" s="7" t="s">
        <v>11</v>
      </c>
      <c r="H239" s="8">
        <v>2</v>
      </c>
      <c r="I239" s="5" t="s">
        <v>61</v>
      </c>
      <c r="J239" s="6">
        <v>0</v>
      </c>
    </row>
    <row r="240" spans="2:10" ht="19.5" customHeight="1" x14ac:dyDescent="0.25">
      <c r="B240" s="9" t="s">
        <v>428</v>
      </c>
      <c r="C240" s="9" t="s">
        <v>429</v>
      </c>
      <c r="D240" s="9" t="s">
        <v>360</v>
      </c>
      <c r="E240" s="6">
        <v>5</v>
      </c>
      <c r="F240" s="7">
        <f>19.6/60</f>
        <v>0.32666666666666672</v>
      </c>
      <c r="G240" s="7" t="s">
        <v>11</v>
      </c>
      <c r="H240" s="8">
        <v>2</v>
      </c>
      <c r="I240" s="5" t="s">
        <v>33</v>
      </c>
      <c r="J240" s="6">
        <v>0</v>
      </c>
    </row>
    <row r="241" spans="2:10" ht="19.5" customHeight="1" x14ac:dyDescent="0.25">
      <c r="B241" s="9" t="s">
        <v>428</v>
      </c>
      <c r="C241" s="9" t="s">
        <v>429</v>
      </c>
      <c r="D241" s="9" t="s">
        <v>360</v>
      </c>
      <c r="E241" s="6">
        <v>5</v>
      </c>
      <c r="F241" s="7">
        <f>21.2/60</f>
        <v>0.35333333333333333</v>
      </c>
      <c r="G241" s="7" t="s">
        <v>11</v>
      </c>
      <c r="H241" s="8">
        <v>2</v>
      </c>
      <c r="I241" s="5" t="s">
        <v>63</v>
      </c>
      <c r="J241" s="6">
        <v>1</v>
      </c>
    </row>
    <row r="242" spans="2:10" ht="19.5" customHeight="1" x14ac:dyDescent="0.25">
      <c r="B242" s="5" t="s">
        <v>430</v>
      </c>
      <c r="C242" s="5" t="s">
        <v>431</v>
      </c>
      <c r="D242" s="5" t="s">
        <v>346</v>
      </c>
      <c r="E242" s="6">
        <v>11</v>
      </c>
      <c r="F242" s="7" t="s">
        <v>226</v>
      </c>
      <c r="G242" s="7" t="s">
        <v>25</v>
      </c>
      <c r="H242" s="8">
        <v>4</v>
      </c>
      <c r="I242" s="5" t="s">
        <v>61</v>
      </c>
      <c r="J242" s="6">
        <v>0</v>
      </c>
    </row>
    <row r="243" spans="2:10" ht="19.5" customHeight="1" x14ac:dyDescent="0.25">
      <c r="B243" s="5" t="s">
        <v>432</v>
      </c>
      <c r="C243" s="5" t="s">
        <v>431</v>
      </c>
      <c r="D243" s="5" t="s">
        <v>346</v>
      </c>
      <c r="E243" s="6">
        <v>11</v>
      </c>
      <c r="F243" s="7" t="s">
        <v>226</v>
      </c>
      <c r="G243" s="7" t="s">
        <v>25</v>
      </c>
      <c r="H243" s="8">
        <v>4</v>
      </c>
      <c r="I243" s="5" t="s">
        <v>61</v>
      </c>
      <c r="J243" s="6">
        <v>0</v>
      </c>
    </row>
    <row r="244" spans="2:10" ht="19.5" customHeight="1" x14ac:dyDescent="0.25">
      <c r="B244" s="5" t="s">
        <v>433</v>
      </c>
      <c r="C244" s="5" t="s">
        <v>434</v>
      </c>
      <c r="D244" s="5" t="s">
        <v>346</v>
      </c>
      <c r="E244" s="6">
        <v>11</v>
      </c>
      <c r="F244" s="7">
        <f>3.1/60</f>
        <v>5.1666666666666666E-2</v>
      </c>
      <c r="G244" s="7" t="s">
        <v>32</v>
      </c>
      <c r="H244" s="8">
        <v>0</v>
      </c>
      <c r="I244" s="5" t="s">
        <v>33</v>
      </c>
      <c r="J244" s="6">
        <v>0</v>
      </c>
    </row>
    <row r="245" spans="2:10" ht="19.5" customHeight="1" x14ac:dyDescent="0.25">
      <c r="B245" s="5" t="s">
        <v>435</v>
      </c>
      <c r="C245" s="5" t="s">
        <v>436</v>
      </c>
      <c r="D245" s="5" t="s">
        <v>437</v>
      </c>
      <c r="E245" s="6">
        <v>11</v>
      </c>
      <c r="F245" s="7">
        <f>64/60</f>
        <v>1.0666666666666667</v>
      </c>
      <c r="G245" s="7" t="s">
        <v>15</v>
      </c>
      <c r="H245" s="8">
        <v>3</v>
      </c>
      <c r="I245" s="5" t="s">
        <v>33</v>
      </c>
      <c r="J245" s="6">
        <v>0</v>
      </c>
    </row>
    <row r="246" spans="2:10" ht="19.5" customHeight="1" x14ac:dyDescent="0.25">
      <c r="B246" s="9" t="s">
        <v>438</v>
      </c>
      <c r="C246" s="9" t="s">
        <v>439</v>
      </c>
      <c r="D246" s="9" t="s">
        <v>440</v>
      </c>
      <c r="E246" s="6">
        <v>9</v>
      </c>
      <c r="F246" s="7" t="s">
        <v>103</v>
      </c>
      <c r="G246" s="7" t="s">
        <v>15</v>
      </c>
      <c r="H246" s="8">
        <v>3</v>
      </c>
      <c r="I246" s="5" t="s">
        <v>975</v>
      </c>
      <c r="J246" s="6">
        <v>0</v>
      </c>
    </row>
    <row r="247" spans="2:10" ht="19.5" customHeight="1" x14ac:dyDescent="0.25">
      <c r="B247" s="9" t="s">
        <v>438</v>
      </c>
      <c r="C247" s="9" t="s">
        <v>439</v>
      </c>
      <c r="D247" s="9" t="s">
        <v>440</v>
      </c>
      <c r="E247" s="6">
        <v>9</v>
      </c>
      <c r="F247" s="7" t="s">
        <v>103</v>
      </c>
      <c r="G247" s="7" t="s">
        <v>15</v>
      </c>
      <c r="H247" s="8">
        <v>3</v>
      </c>
      <c r="I247" s="5" t="s">
        <v>976</v>
      </c>
      <c r="J247" s="6">
        <v>0</v>
      </c>
    </row>
    <row r="248" spans="2:10" ht="19.5" customHeight="1" x14ac:dyDescent="0.25">
      <c r="B248" s="9" t="s">
        <v>441</v>
      </c>
      <c r="C248" s="9" t="s">
        <v>442</v>
      </c>
      <c r="D248" s="9" t="s">
        <v>443</v>
      </c>
      <c r="E248" s="6">
        <v>8</v>
      </c>
      <c r="F248" s="7" t="s">
        <v>986</v>
      </c>
      <c r="G248" s="7" t="s">
        <v>15</v>
      </c>
      <c r="H248" s="8">
        <v>3</v>
      </c>
      <c r="I248" s="5" t="s">
        <v>33</v>
      </c>
      <c r="J248" s="6">
        <v>0</v>
      </c>
    </row>
    <row r="249" spans="2:10" ht="19.5" customHeight="1" x14ac:dyDescent="0.25">
      <c r="B249" s="9" t="s">
        <v>441</v>
      </c>
      <c r="C249" s="9" t="s">
        <v>442</v>
      </c>
      <c r="D249" s="9" t="s">
        <v>443</v>
      </c>
      <c r="E249" s="6">
        <v>8</v>
      </c>
      <c r="F249" s="7" t="s">
        <v>986</v>
      </c>
      <c r="G249" s="7" t="s">
        <v>15</v>
      </c>
      <c r="H249" s="8">
        <v>3</v>
      </c>
      <c r="I249" s="5" t="s">
        <v>61</v>
      </c>
      <c r="J249" s="6">
        <v>0</v>
      </c>
    </row>
    <row r="250" spans="2:10" ht="19.5" customHeight="1" x14ac:dyDescent="0.25">
      <c r="B250" s="9" t="s">
        <v>441</v>
      </c>
      <c r="C250" s="9" t="s">
        <v>442</v>
      </c>
      <c r="D250" s="9" t="s">
        <v>443</v>
      </c>
      <c r="E250" s="6">
        <v>8</v>
      </c>
      <c r="F250" s="7" t="s">
        <v>986</v>
      </c>
      <c r="G250" s="7" t="s">
        <v>15</v>
      </c>
      <c r="H250" s="8">
        <v>3</v>
      </c>
      <c r="I250" s="5" t="s">
        <v>70</v>
      </c>
      <c r="J250" s="6">
        <v>0</v>
      </c>
    </row>
    <row r="251" spans="2:10" ht="19.5" customHeight="1" x14ac:dyDescent="0.25">
      <c r="B251" s="9" t="s">
        <v>444</v>
      </c>
      <c r="C251" s="9" t="s">
        <v>445</v>
      </c>
      <c r="D251" s="9" t="s">
        <v>446</v>
      </c>
      <c r="E251" s="6">
        <v>10</v>
      </c>
      <c r="F251" s="7" t="s">
        <v>986</v>
      </c>
      <c r="G251" s="7" t="s">
        <v>15</v>
      </c>
      <c r="H251" s="8">
        <v>3</v>
      </c>
      <c r="I251" s="5" t="s">
        <v>33</v>
      </c>
      <c r="J251" s="6">
        <v>0</v>
      </c>
    </row>
    <row r="252" spans="2:10" ht="19.5" customHeight="1" x14ac:dyDescent="0.25">
      <c r="B252" s="9" t="s">
        <v>444</v>
      </c>
      <c r="C252" s="9" t="s">
        <v>445</v>
      </c>
      <c r="D252" s="9" t="s">
        <v>446</v>
      </c>
      <c r="E252" s="6">
        <v>10</v>
      </c>
      <c r="F252" s="7" t="s">
        <v>986</v>
      </c>
      <c r="G252" s="7" t="s">
        <v>15</v>
      </c>
      <c r="H252" s="8">
        <v>3</v>
      </c>
      <c r="I252" s="5" t="s">
        <v>61</v>
      </c>
      <c r="J252" s="6">
        <v>0</v>
      </c>
    </row>
    <row r="253" spans="2:10" ht="19.5" customHeight="1" x14ac:dyDescent="0.25">
      <c r="B253" s="9" t="s">
        <v>444</v>
      </c>
      <c r="C253" s="9" t="s">
        <v>445</v>
      </c>
      <c r="D253" s="9" t="s">
        <v>446</v>
      </c>
      <c r="E253" s="6">
        <v>10</v>
      </c>
      <c r="F253" s="7" t="s">
        <v>986</v>
      </c>
      <c r="G253" s="7" t="s">
        <v>15</v>
      </c>
      <c r="H253" s="8">
        <v>3</v>
      </c>
      <c r="I253" s="5" t="s">
        <v>70</v>
      </c>
      <c r="J253" s="6">
        <v>0</v>
      </c>
    </row>
    <row r="254" spans="2:10" ht="19.5" customHeight="1" x14ac:dyDescent="0.25">
      <c r="B254" s="5" t="s">
        <v>447</v>
      </c>
      <c r="C254" s="5" t="s">
        <v>448</v>
      </c>
      <c r="D254" s="5" t="s">
        <v>334</v>
      </c>
      <c r="E254" s="6">
        <v>3</v>
      </c>
      <c r="F254" s="7" t="s">
        <v>987</v>
      </c>
      <c r="G254" s="7" t="s">
        <v>25</v>
      </c>
      <c r="H254" s="8">
        <v>4</v>
      </c>
      <c r="I254" s="5" t="s">
        <v>28</v>
      </c>
      <c r="J254" s="6">
        <v>0</v>
      </c>
    </row>
    <row r="255" spans="2:10" ht="19.5" customHeight="1" x14ac:dyDescent="0.25">
      <c r="B255" s="5" t="s">
        <v>449</v>
      </c>
      <c r="C255" s="5" t="s">
        <v>450</v>
      </c>
      <c r="D255" s="5" t="s">
        <v>334</v>
      </c>
      <c r="E255" s="6">
        <v>3</v>
      </c>
      <c r="F255" s="7">
        <v>6</v>
      </c>
      <c r="G255" s="7" t="s">
        <v>25</v>
      </c>
      <c r="H255" s="8">
        <v>4</v>
      </c>
      <c r="I255" s="5" t="s">
        <v>22</v>
      </c>
      <c r="J255" s="6">
        <v>1</v>
      </c>
    </row>
    <row r="256" spans="2:10" ht="19.5" customHeight="1" x14ac:dyDescent="0.25">
      <c r="B256" s="5" t="s">
        <v>451</v>
      </c>
      <c r="C256" s="5" t="s">
        <v>452</v>
      </c>
      <c r="D256" s="5" t="s">
        <v>334</v>
      </c>
      <c r="E256" s="6">
        <v>3</v>
      </c>
      <c r="F256" s="7">
        <v>6</v>
      </c>
      <c r="G256" s="7" t="s">
        <v>25</v>
      </c>
      <c r="H256" s="8">
        <v>4</v>
      </c>
      <c r="I256" s="5" t="s">
        <v>22</v>
      </c>
      <c r="J256" s="6">
        <v>1</v>
      </c>
    </row>
    <row r="257" spans="2:10" ht="19.5" customHeight="1" x14ac:dyDescent="0.25">
      <c r="B257" s="5" t="s">
        <v>453</v>
      </c>
      <c r="C257" s="5" t="s">
        <v>454</v>
      </c>
      <c r="D257" s="5" t="s">
        <v>334</v>
      </c>
      <c r="E257" s="6">
        <v>3</v>
      </c>
      <c r="F257" s="7">
        <v>6</v>
      </c>
      <c r="G257" s="7" t="s">
        <v>25</v>
      </c>
      <c r="H257" s="8">
        <v>4</v>
      </c>
      <c r="I257" s="5" t="s">
        <v>22</v>
      </c>
      <c r="J257" s="6">
        <v>1</v>
      </c>
    </row>
    <row r="258" spans="2:10" ht="19.5" customHeight="1" x14ac:dyDescent="0.25">
      <c r="B258" s="5" t="s">
        <v>455</v>
      </c>
      <c r="C258" s="5" t="s">
        <v>456</v>
      </c>
      <c r="D258" s="5" t="s">
        <v>370</v>
      </c>
      <c r="E258" s="6">
        <v>7</v>
      </c>
      <c r="F258" s="7" t="s">
        <v>988</v>
      </c>
      <c r="G258" s="7" t="s">
        <v>16</v>
      </c>
      <c r="H258" s="8">
        <v>5</v>
      </c>
      <c r="I258" s="5" t="s">
        <v>22</v>
      </c>
      <c r="J258" s="6">
        <v>1</v>
      </c>
    </row>
    <row r="259" spans="2:10" ht="19.5" customHeight="1" x14ac:dyDescent="0.25">
      <c r="B259" s="5" t="s">
        <v>457</v>
      </c>
      <c r="C259" s="5" t="s">
        <v>458</v>
      </c>
      <c r="D259" s="5" t="s">
        <v>370</v>
      </c>
      <c r="E259" s="6">
        <v>7</v>
      </c>
      <c r="F259" s="7" t="s">
        <v>989</v>
      </c>
      <c r="G259" s="7" t="s">
        <v>25</v>
      </c>
      <c r="H259" s="8">
        <v>4</v>
      </c>
      <c r="I259" s="5" t="s">
        <v>22</v>
      </c>
      <c r="J259" s="6">
        <v>1</v>
      </c>
    </row>
    <row r="260" spans="2:10" ht="19.5" customHeight="1" x14ac:dyDescent="0.25">
      <c r="B260" s="5" t="s">
        <v>459</v>
      </c>
      <c r="C260" s="5" t="s">
        <v>460</v>
      </c>
      <c r="D260" s="5" t="s">
        <v>461</v>
      </c>
      <c r="E260" s="6">
        <v>3</v>
      </c>
      <c r="F260" s="7" t="s">
        <v>990</v>
      </c>
      <c r="G260" s="7" t="s">
        <v>25</v>
      </c>
      <c r="H260" s="8">
        <v>4</v>
      </c>
      <c r="I260" s="5" t="s">
        <v>61</v>
      </c>
      <c r="J260" s="6">
        <v>0</v>
      </c>
    </row>
    <row r="261" spans="2:10" ht="19.5" customHeight="1" x14ac:dyDescent="0.25">
      <c r="B261" s="5" t="s">
        <v>462</v>
      </c>
      <c r="C261" s="5" t="s">
        <v>463</v>
      </c>
      <c r="D261" s="5" t="s">
        <v>464</v>
      </c>
      <c r="E261" s="6">
        <v>4</v>
      </c>
      <c r="F261" s="7">
        <f>15.9/60</f>
        <v>0.26500000000000001</v>
      </c>
      <c r="G261" s="7" t="s">
        <v>11</v>
      </c>
      <c r="H261" s="8">
        <v>2</v>
      </c>
      <c r="I261" s="5" t="s">
        <v>77</v>
      </c>
      <c r="J261" s="6">
        <v>1</v>
      </c>
    </row>
    <row r="262" spans="2:10" ht="19.5" customHeight="1" x14ac:dyDescent="0.25">
      <c r="B262" s="5" t="s">
        <v>465</v>
      </c>
      <c r="C262" s="5" t="s">
        <v>466</v>
      </c>
      <c r="D262" s="5" t="s">
        <v>467</v>
      </c>
      <c r="E262" s="6">
        <v>10</v>
      </c>
      <c r="F262" s="7">
        <v>31</v>
      </c>
      <c r="G262" s="7" t="s">
        <v>21</v>
      </c>
      <c r="H262" s="8">
        <v>6</v>
      </c>
      <c r="I262" s="5" t="s">
        <v>87</v>
      </c>
      <c r="J262" s="6">
        <v>1</v>
      </c>
    </row>
    <row r="263" spans="2:10" ht="19.5" customHeight="1" x14ac:dyDescent="0.25">
      <c r="B263" s="5" t="s">
        <v>465</v>
      </c>
      <c r="C263" s="5" t="s">
        <v>466</v>
      </c>
      <c r="D263" s="5" t="s">
        <v>468</v>
      </c>
      <c r="E263" s="6">
        <v>10</v>
      </c>
      <c r="F263" s="7">
        <v>3.4</v>
      </c>
      <c r="G263" s="7" t="s">
        <v>25</v>
      </c>
      <c r="H263" s="8">
        <v>4</v>
      </c>
      <c r="I263" s="5" t="s">
        <v>87</v>
      </c>
      <c r="J263" s="6">
        <v>1</v>
      </c>
    </row>
    <row r="264" spans="2:10" ht="19.5" customHeight="1" x14ac:dyDescent="0.25">
      <c r="B264" s="5" t="s">
        <v>465</v>
      </c>
      <c r="C264" s="5" t="s">
        <v>466</v>
      </c>
      <c r="D264" s="5" t="s">
        <v>469</v>
      </c>
      <c r="E264" s="6">
        <v>10</v>
      </c>
      <c r="F264" s="7">
        <v>0.7</v>
      </c>
      <c r="G264" s="7" t="s">
        <v>11</v>
      </c>
      <c r="H264" s="8">
        <v>2</v>
      </c>
      <c r="I264" s="5" t="s">
        <v>87</v>
      </c>
      <c r="J264" s="6">
        <v>1</v>
      </c>
    </row>
    <row r="265" spans="2:10" ht="19.5" customHeight="1" x14ac:dyDescent="0.25">
      <c r="B265" s="5" t="s">
        <v>465</v>
      </c>
      <c r="C265" s="5" t="s">
        <v>466</v>
      </c>
      <c r="D265" s="5" t="s">
        <v>470</v>
      </c>
      <c r="E265" s="6">
        <v>10</v>
      </c>
      <c r="F265" s="7">
        <v>57</v>
      </c>
      <c r="G265" s="7" t="s">
        <v>21</v>
      </c>
      <c r="H265" s="8">
        <v>6</v>
      </c>
      <c r="I265" s="5" t="s">
        <v>87</v>
      </c>
      <c r="J265" s="6">
        <v>1</v>
      </c>
    </row>
    <row r="266" spans="2:10" ht="19.5" customHeight="1" x14ac:dyDescent="0.25">
      <c r="B266" s="5" t="s">
        <v>471</v>
      </c>
      <c r="C266" s="5" t="s">
        <v>10</v>
      </c>
      <c r="D266" s="5" t="s">
        <v>472</v>
      </c>
      <c r="E266" s="6">
        <v>10</v>
      </c>
      <c r="F266" s="7" t="s">
        <v>991</v>
      </c>
      <c r="G266" s="7" t="s">
        <v>15</v>
      </c>
      <c r="H266" s="8">
        <v>3</v>
      </c>
      <c r="I266" s="5" t="s">
        <v>33</v>
      </c>
      <c r="J266" s="6">
        <v>0</v>
      </c>
    </row>
    <row r="267" spans="2:10" ht="19.5" customHeight="1" x14ac:dyDescent="0.25">
      <c r="B267" s="5" t="s">
        <v>473</v>
      </c>
      <c r="C267" s="5" t="s">
        <v>10</v>
      </c>
      <c r="D267" s="5" t="s">
        <v>474</v>
      </c>
      <c r="E267" s="6">
        <v>10</v>
      </c>
      <c r="F267" s="7" t="s">
        <v>992</v>
      </c>
      <c r="G267" s="7" t="s">
        <v>25</v>
      </c>
      <c r="H267" s="8">
        <v>4</v>
      </c>
      <c r="I267" s="5" t="s">
        <v>33</v>
      </c>
      <c r="J267" s="6">
        <v>0</v>
      </c>
    </row>
    <row r="268" spans="2:10" ht="19.5" customHeight="1" x14ac:dyDescent="0.25">
      <c r="B268" s="5" t="s">
        <v>475</v>
      </c>
      <c r="C268" s="5" t="s">
        <v>10</v>
      </c>
      <c r="D268" s="5" t="s">
        <v>476</v>
      </c>
      <c r="E268" s="6">
        <v>10</v>
      </c>
      <c r="F268" s="7" t="s">
        <v>993</v>
      </c>
      <c r="G268" s="7" t="s">
        <v>25</v>
      </c>
      <c r="H268" s="8">
        <v>4</v>
      </c>
      <c r="I268" s="5" t="s">
        <v>33</v>
      </c>
      <c r="J268" s="6">
        <v>0</v>
      </c>
    </row>
    <row r="269" spans="2:10" ht="19.5" customHeight="1" x14ac:dyDescent="0.25">
      <c r="B269" s="5" t="s">
        <v>477</v>
      </c>
      <c r="C269" s="5" t="s">
        <v>10</v>
      </c>
      <c r="D269" s="5" t="s">
        <v>478</v>
      </c>
      <c r="E269" s="6">
        <v>10</v>
      </c>
      <c r="F269" s="7" t="s">
        <v>993</v>
      </c>
      <c r="G269" s="7" t="s">
        <v>25</v>
      </c>
      <c r="H269" s="8">
        <v>4</v>
      </c>
      <c r="I269" s="5" t="s">
        <v>33</v>
      </c>
      <c r="J269" s="6">
        <v>0</v>
      </c>
    </row>
    <row r="270" spans="2:10" ht="19.5" customHeight="1" x14ac:dyDescent="0.25">
      <c r="B270" s="5" t="s">
        <v>479</v>
      </c>
      <c r="C270" s="5" t="s">
        <v>10</v>
      </c>
      <c r="D270" s="5" t="s">
        <v>480</v>
      </c>
      <c r="E270" s="6">
        <v>10</v>
      </c>
      <c r="F270" s="7" t="s">
        <v>994</v>
      </c>
      <c r="G270" s="7" t="s">
        <v>15</v>
      </c>
      <c r="H270" s="8">
        <v>3</v>
      </c>
      <c r="I270" s="5" t="s">
        <v>33</v>
      </c>
      <c r="J270" s="6">
        <v>0</v>
      </c>
    </row>
    <row r="271" spans="2:10" ht="19.5" customHeight="1" x14ac:dyDescent="0.25">
      <c r="B271" s="5" t="s">
        <v>481</v>
      </c>
      <c r="C271" s="5" t="s">
        <v>482</v>
      </c>
      <c r="D271" s="5" t="s">
        <v>464</v>
      </c>
      <c r="E271" s="6">
        <v>4</v>
      </c>
      <c r="F271" s="7" t="s">
        <v>995</v>
      </c>
      <c r="G271" s="7" t="s">
        <v>15</v>
      </c>
      <c r="H271" s="8">
        <v>3</v>
      </c>
      <c r="I271" s="5" t="s">
        <v>22</v>
      </c>
      <c r="J271" s="6">
        <v>1</v>
      </c>
    </row>
    <row r="272" spans="2:10" ht="19.5" customHeight="1" x14ac:dyDescent="0.25">
      <c r="B272" s="5" t="s">
        <v>483</v>
      </c>
      <c r="C272" s="5" t="s">
        <v>484</v>
      </c>
      <c r="D272" s="5" t="s">
        <v>464</v>
      </c>
      <c r="E272" s="6">
        <v>4</v>
      </c>
      <c r="F272" s="7" t="s">
        <v>277</v>
      </c>
      <c r="G272" s="7" t="s">
        <v>21</v>
      </c>
      <c r="H272" s="8">
        <v>6</v>
      </c>
      <c r="I272" s="5" t="s">
        <v>22</v>
      </c>
      <c r="J272" s="6">
        <v>1</v>
      </c>
    </row>
    <row r="273" spans="2:10" ht="19.5" customHeight="1" x14ac:dyDescent="0.25">
      <c r="B273" s="5" t="s">
        <v>485</v>
      </c>
      <c r="C273" s="5" t="s">
        <v>486</v>
      </c>
      <c r="D273" s="5" t="s">
        <v>336</v>
      </c>
      <c r="E273" s="6">
        <v>13</v>
      </c>
      <c r="F273" s="7">
        <v>42.6</v>
      </c>
      <c r="G273" s="7" t="s">
        <v>21</v>
      </c>
      <c r="H273" s="8">
        <v>6</v>
      </c>
      <c r="I273" s="5" t="s">
        <v>12</v>
      </c>
      <c r="J273" s="6">
        <v>2</v>
      </c>
    </row>
    <row r="274" spans="2:10" ht="19.5" customHeight="1" x14ac:dyDescent="0.25">
      <c r="B274" s="5" t="s">
        <v>487</v>
      </c>
      <c r="C274" s="5" t="s">
        <v>488</v>
      </c>
      <c r="D274" s="5" t="s">
        <v>336</v>
      </c>
      <c r="E274" s="6">
        <v>13</v>
      </c>
      <c r="F274" s="7">
        <v>1.9</v>
      </c>
      <c r="G274" s="7" t="s">
        <v>15</v>
      </c>
      <c r="H274" s="8">
        <v>3</v>
      </c>
      <c r="I274" s="5" t="s">
        <v>12</v>
      </c>
      <c r="J274" s="6">
        <v>2</v>
      </c>
    </row>
    <row r="275" spans="2:10" ht="19.5" customHeight="1" x14ac:dyDescent="0.25">
      <c r="B275" s="5" t="s">
        <v>489</v>
      </c>
      <c r="C275" s="5" t="s">
        <v>490</v>
      </c>
      <c r="D275" s="5" t="s">
        <v>336</v>
      </c>
      <c r="E275" s="6">
        <v>13</v>
      </c>
      <c r="F275" s="7">
        <v>2.4</v>
      </c>
      <c r="G275" s="7" t="s">
        <v>25</v>
      </c>
      <c r="H275" s="8">
        <v>4</v>
      </c>
      <c r="I275" s="5" t="s">
        <v>12</v>
      </c>
      <c r="J275" s="6">
        <v>2</v>
      </c>
    </row>
    <row r="276" spans="2:10" ht="19.5" customHeight="1" x14ac:dyDescent="0.25">
      <c r="B276" s="5" t="s">
        <v>491</v>
      </c>
      <c r="C276" s="5" t="s">
        <v>492</v>
      </c>
      <c r="D276" s="5" t="s">
        <v>336</v>
      </c>
      <c r="E276" s="6">
        <v>13</v>
      </c>
      <c r="F276" s="7">
        <v>1.3</v>
      </c>
      <c r="G276" s="7" t="s">
        <v>15</v>
      </c>
      <c r="H276" s="8">
        <v>3</v>
      </c>
      <c r="I276" s="5" t="s">
        <v>12</v>
      </c>
      <c r="J276" s="6">
        <v>2</v>
      </c>
    </row>
    <row r="277" spans="2:10" ht="19.5" customHeight="1" x14ac:dyDescent="0.25">
      <c r="B277" s="5" t="s">
        <v>493</v>
      </c>
      <c r="C277" s="5" t="s">
        <v>494</v>
      </c>
      <c r="D277" s="5" t="s">
        <v>336</v>
      </c>
      <c r="E277" s="6">
        <v>13</v>
      </c>
      <c r="F277" s="7">
        <v>4</v>
      </c>
      <c r="G277" s="7" t="s">
        <v>25</v>
      </c>
      <c r="H277" s="8">
        <v>4</v>
      </c>
      <c r="I277" s="5" t="s">
        <v>12</v>
      </c>
      <c r="J277" s="6">
        <v>2</v>
      </c>
    </row>
    <row r="278" spans="2:10" ht="19.5" customHeight="1" x14ac:dyDescent="0.25">
      <c r="B278" s="5" t="s">
        <v>495</v>
      </c>
      <c r="C278" s="5" t="s">
        <v>496</v>
      </c>
      <c r="D278" s="5" t="s">
        <v>336</v>
      </c>
      <c r="E278" s="6">
        <v>13</v>
      </c>
      <c r="F278" s="7">
        <v>6.1</v>
      </c>
      <c r="G278" s="7" t="s">
        <v>16</v>
      </c>
      <c r="H278" s="8">
        <v>5</v>
      </c>
      <c r="I278" s="5" t="s">
        <v>12</v>
      </c>
      <c r="J278" s="6">
        <v>2</v>
      </c>
    </row>
    <row r="279" spans="2:10" ht="19.5" customHeight="1" x14ac:dyDescent="0.25">
      <c r="B279" s="5" t="s">
        <v>497</v>
      </c>
      <c r="C279" s="5" t="s">
        <v>496</v>
      </c>
      <c r="D279" s="5" t="s">
        <v>336</v>
      </c>
      <c r="E279" s="6">
        <v>13</v>
      </c>
      <c r="F279" s="7">
        <v>0.08</v>
      </c>
      <c r="G279" s="7" t="s">
        <v>32</v>
      </c>
      <c r="H279" s="8">
        <v>0</v>
      </c>
      <c r="I279" s="5" t="s">
        <v>12</v>
      </c>
      <c r="J279" s="6">
        <v>2</v>
      </c>
    </row>
    <row r="280" spans="2:10" ht="19.5" customHeight="1" x14ac:dyDescent="0.25">
      <c r="B280" s="5" t="s">
        <v>498</v>
      </c>
      <c r="C280" s="5" t="s">
        <v>499</v>
      </c>
      <c r="D280" s="5" t="s">
        <v>336</v>
      </c>
      <c r="E280" s="6">
        <v>13</v>
      </c>
      <c r="F280" s="7">
        <v>4.5</v>
      </c>
      <c r="G280" s="7" t="s">
        <v>25</v>
      </c>
      <c r="H280" s="8">
        <v>4</v>
      </c>
      <c r="I280" s="5" t="s">
        <v>12</v>
      </c>
      <c r="J280" s="6">
        <v>2</v>
      </c>
    </row>
    <row r="281" spans="2:10" ht="19.5" customHeight="1" x14ac:dyDescent="0.25">
      <c r="B281" s="5" t="s">
        <v>500</v>
      </c>
      <c r="C281" s="5" t="s">
        <v>501</v>
      </c>
      <c r="D281" s="5" t="s">
        <v>336</v>
      </c>
      <c r="E281" s="6">
        <v>13</v>
      </c>
      <c r="F281" s="7">
        <v>5.8</v>
      </c>
      <c r="G281" s="7" t="s">
        <v>25</v>
      </c>
      <c r="H281" s="8">
        <v>4</v>
      </c>
      <c r="I281" s="5" t="s">
        <v>12</v>
      </c>
      <c r="J281" s="6">
        <v>2</v>
      </c>
    </row>
    <row r="282" spans="2:10" ht="19.5" customHeight="1" x14ac:dyDescent="0.25">
      <c r="B282" s="5" t="s">
        <v>502</v>
      </c>
      <c r="C282" s="5" t="s">
        <v>503</v>
      </c>
      <c r="D282" s="5" t="s">
        <v>336</v>
      </c>
      <c r="E282" s="6">
        <v>13</v>
      </c>
      <c r="F282" s="7">
        <v>4.8</v>
      </c>
      <c r="G282" s="7" t="s">
        <v>25</v>
      </c>
      <c r="H282" s="8">
        <v>4</v>
      </c>
      <c r="I282" s="5" t="s">
        <v>12</v>
      </c>
      <c r="J282" s="6">
        <v>2</v>
      </c>
    </row>
    <row r="283" spans="2:10" ht="19.5" customHeight="1" x14ac:dyDescent="0.25">
      <c r="B283" s="5" t="s">
        <v>504</v>
      </c>
      <c r="C283" s="5" t="s">
        <v>505</v>
      </c>
      <c r="D283" s="5" t="s">
        <v>336</v>
      </c>
      <c r="E283" s="6">
        <v>13</v>
      </c>
      <c r="F283" s="7">
        <v>4.3</v>
      </c>
      <c r="G283" s="7" t="s">
        <v>25</v>
      </c>
      <c r="H283" s="8">
        <v>4</v>
      </c>
      <c r="I283" s="5" t="s">
        <v>12</v>
      </c>
      <c r="J283" s="6">
        <v>2</v>
      </c>
    </row>
    <row r="284" spans="2:10" ht="19.5" customHeight="1" x14ac:dyDescent="0.25">
      <c r="B284" s="5" t="s">
        <v>506</v>
      </c>
      <c r="C284" s="5" t="s">
        <v>507</v>
      </c>
      <c r="D284" s="5" t="s">
        <v>336</v>
      </c>
      <c r="E284" s="6">
        <v>13</v>
      </c>
      <c r="F284" s="7">
        <v>2.5</v>
      </c>
      <c r="G284" s="7" t="s">
        <v>25</v>
      </c>
      <c r="H284" s="8">
        <v>4</v>
      </c>
      <c r="I284" s="5" t="s">
        <v>12</v>
      </c>
      <c r="J284" s="6">
        <v>2</v>
      </c>
    </row>
    <row r="285" spans="2:10" ht="19.5" customHeight="1" x14ac:dyDescent="0.25">
      <c r="B285" s="5" t="s">
        <v>508</v>
      </c>
      <c r="C285" s="5" t="s">
        <v>509</v>
      </c>
      <c r="D285" s="5" t="s">
        <v>336</v>
      </c>
      <c r="E285" s="6">
        <v>13</v>
      </c>
      <c r="F285" s="7">
        <v>6.1</v>
      </c>
      <c r="G285" s="7" t="s">
        <v>16</v>
      </c>
      <c r="H285" s="8">
        <v>5</v>
      </c>
      <c r="I285" s="5" t="s">
        <v>12</v>
      </c>
      <c r="J285" s="6">
        <v>2</v>
      </c>
    </row>
    <row r="286" spans="2:10" ht="19.5" customHeight="1" x14ac:dyDescent="0.25">
      <c r="B286" s="5" t="s">
        <v>510</v>
      </c>
      <c r="C286" s="5" t="s">
        <v>511</v>
      </c>
      <c r="D286" s="5" t="s">
        <v>336</v>
      </c>
      <c r="E286" s="6">
        <v>13</v>
      </c>
      <c r="F286" s="7">
        <v>27.6</v>
      </c>
      <c r="G286" s="7" t="s">
        <v>21</v>
      </c>
      <c r="H286" s="8">
        <v>6</v>
      </c>
      <c r="I286" s="5" t="s">
        <v>12</v>
      </c>
      <c r="J286" s="6">
        <v>2</v>
      </c>
    </row>
    <row r="287" spans="2:10" ht="19.5" customHeight="1" x14ac:dyDescent="0.25">
      <c r="B287" s="5" t="s">
        <v>512</v>
      </c>
      <c r="C287" s="5" t="s">
        <v>513</v>
      </c>
      <c r="D287" s="5" t="s">
        <v>343</v>
      </c>
      <c r="E287" s="6">
        <v>11</v>
      </c>
      <c r="F287" s="7" t="s">
        <v>82</v>
      </c>
      <c r="G287" s="7" t="s">
        <v>21</v>
      </c>
      <c r="H287" s="8">
        <v>6</v>
      </c>
      <c r="I287" s="5" t="s">
        <v>22</v>
      </c>
      <c r="J287" s="6">
        <v>1</v>
      </c>
    </row>
    <row r="288" spans="2:10" ht="19.5" customHeight="1" x14ac:dyDescent="0.25">
      <c r="B288" s="5" t="s">
        <v>514</v>
      </c>
      <c r="C288" s="5" t="s">
        <v>515</v>
      </c>
      <c r="D288" s="5" t="s">
        <v>343</v>
      </c>
      <c r="E288" s="6">
        <v>11</v>
      </c>
      <c r="F288" s="7" t="s">
        <v>82</v>
      </c>
      <c r="G288" s="7" t="s">
        <v>21</v>
      </c>
      <c r="H288" s="8">
        <v>6</v>
      </c>
      <c r="I288" s="5" t="s">
        <v>22</v>
      </c>
      <c r="J288" s="6">
        <v>1</v>
      </c>
    </row>
    <row r="289" spans="2:10" ht="19.5" customHeight="1" x14ac:dyDescent="0.25">
      <c r="B289" s="5" t="s">
        <v>516</v>
      </c>
      <c r="C289" s="15" t="s">
        <v>517</v>
      </c>
      <c r="D289" s="5" t="s">
        <v>413</v>
      </c>
      <c r="E289" s="6">
        <v>1</v>
      </c>
      <c r="F289" s="7" t="s">
        <v>996</v>
      </c>
      <c r="G289" s="7" t="s">
        <v>21</v>
      </c>
      <c r="H289" s="8">
        <v>6</v>
      </c>
      <c r="I289" s="5" t="s">
        <v>22</v>
      </c>
      <c r="J289" s="6">
        <v>1</v>
      </c>
    </row>
    <row r="290" spans="2:10" ht="19.5" customHeight="1" x14ac:dyDescent="0.25">
      <c r="B290" s="5" t="s">
        <v>518</v>
      </c>
      <c r="C290" s="5" t="s">
        <v>124</v>
      </c>
      <c r="D290" s="5" t="s">
        <v>370</v>
      </c>
      <c r="E290" s="6">
        <v>7</v>
      </c>
      <c r="F290" s="7" t="s">
        <v>997</v>
      </c>
      <c r="G290" s="7" t="s">
        <v>11</v>
      </c>
      <c r="H290" s="8">
        <v>2</v>
      </c>
      <c r="I290" s="5" t="s">
        <v>268</v>
      </c>
      <c r="J290" s="6">
        <v>1</v>
      </c>
    </row>
    <row r="291" spans="2:10" ht="19.5" customHeight="1" x14ac:dyDescent="0.25">
      <c r="B291" s="5" t="s">
        <v>519</v>
      </c>
      <c r="C291" s="5" t="s">
        <v>520</v>
      </c>
      <c r="D291" s="5" t="s">
        <v>370</v>
      </c>
      <c r="E291" s="6">
        <v>7</v>
      </c>
      <c r="F291" s="7" t="s">
        <v>998</v>
      </c>
      <c r="G291" s="7" t="s">
        <v>11</v>
      </c>
      <c r="H291" s="8">
        <v>2</v>
      </c>
      <c r="I291" s="5" t="s">
        <v>268</v>
      </c>
      <c r="J291" s="6">
        <v>1</v>
      </c>
    </row>
    <row r="292" spans="2:10" ht="19.5" customHeight="1" x14ac:dyDescent="0.25">
      <c r="B292" s="5" t="s">
        <v>521</v>
      </c>
      <c r="C292" s="5" t="s">
        <v>522</v>
      </c>
      <c r="D292" s="5" t="s">
        <v>370</v>
      </c>
      <c r="E292" s="6">
        <v>7</v>
      </c>
      <c r="F292" s="7" t="s">
        <v>999</v>
      </c>
      <c r="G292" s="7" t="s">
        <v>25</v>
      </c>
      <c r="H292" s="8">
        <v>4</v>
      </c>
      <c r="I292" s="5" t="s">
        <v>268</v>
      </c>
      <c r="J292" s="6">
        <v>1</v>
      </c>
    </row>
    <row r="293" spans="2:10" ht="19.5" customHeight="1" x14ac:dyDescent="0.25">
      <c r="B293" s="5" t="s">
        <v>523</v>
      </c>
      <c r="C293" s="5" t="s">
        <v>524</v>
      </c>
      <c r="D293" s="5" t="s">
        <v>370</v>
      </c>
      <c r="E293" s="6">
        <v>7</v>
      </c>
      <c r="F293" s="7" t="s">
        <v>1000</v>
      </c>
      <c r="G293" s="7" t="s">
        <v>15</v>
      </c>
      <c r="H293" s="8">
        <v>3</v>
      </c>
      <c r="I293" s="5" t="s">
        <v>268</v>
      </c>
      <c r="J293" s="6">
        <v>1</v>
      </c>
    </row>
    <row r="294" spans="2:10" ht="19.5" customHeight="1" x14ac:dyDescent="0.25">
      <c r="B294" s="5" t="s">
        <v>525</v>
      </c>
      <c r="C294" s="5" t="s">
        <v>526</v>
      </c>
      <c r="D294" s="5" t="s">
        <v>370</v>
      </c>
      <c r="E294" s="6">
        <v>7</v>
      </c>
      <c r="F294" s="7" t="s">
        <v>1001</v>
      </c>
      <c r="G294" s="7" t="s">
        <v>25</v>
      </c>
      <c r="H294" s="8">
        <v>4</v>
      </c>
      <c r="I294" s="5" t="s">
        <v>268</v>
      </c>
      <c r="J294" s="6">
        <v>1</v>
      </c>
    </row>
    <row r="295" spans="2:10" ht="19.5" customHeight="1" x14ac:dyDescent="0.25">
      <c r="B295" s="5" t="s">
        <v>527</v>
      </c>
      <c r="C295" s="5" t="s">
        <v>528</v>
      </c>
      <c r="D295" s="5" t="s">
        <v>370</v>
      </c>
      <c r="E295" s="6">
        <v>7</v>
      </c>
      <c r="F295" s="7" t="s">
        <v>1002</v>
      </c>
      <c r="G295" s="7" t="s">
        <v>15</v>
      </c>
      <c r="H295" s="8">
        <v>3</v>
      </c>
      <c r="I295" s="5" t="s">
        <v>268</v>
      </c>
      <c r="J295" s="6">
        <v>1</v>
      </c>
    </row>
    <row r="296" spans="2:10" ht="19.5" customHeight="1" x14ac:dyDescent="0.25">
      <c r="B296" s="5" t="s">
        <v>529</v>
      </c>
      <c r="C296" s="5" t="s">
        <v>530</v>
      </c>
      <c r="D296" s="5" t="s">
        <v>370</v>
      </c>
      <c r="E296" s="6">
        <v>7</v>
      </c>
      <c r="F296" s="7" t="s">
        <v>1003</v>
      </c>
      <c r="G296" s="7" t="s">
        <v>25</v>
      </c>
      <c r="H296" s="8">
        <v>4</v>
      </c>
      <c r="I296" s="5" t="s">
        <v>268</v>
      </c>
      <c r="J296" s="6">
        <v>1</v>
      </c>
    </row>
    <row r="297" spans="2:10" ht="19.5" customHeight="1" x14ac:dyDescent="0.25">
      <c r="B297" s="5" t="s">
        <v>531</v>
      </c>
      <c r="C297" s="5" t="s">
        <v>532</v>
      </c>
      <c r="D297" s="5" t="s">
        <v>370</v>
      </c>
      <c r="E297" s="6">
        <v>7</v>
      </c>
      <c r="F297" s="7" t="s">
        <v>1004</v>
      </c>
      <c r="G297" s="7" t="s">
        <v>62</v>
      </c>
      <c r="H297" s="8">
        <v>1</v>
      </c>
      <c r="I297" s="5" t="s">
        <v>268</v>
      </c>
      <c r="J297" s="6">
        <v>1</v>
      </c>
    </row>
    <row r="298" spans="2:10" ht="19.5" customHeight="1" x14ac:dyDescent="0.25">
      <c r="B298" s="5" t="s">
        <v>533</v>
      </c>
      <c r="C298" s="5" t="s">
        <v>534</v>
      </c>
      <c r="D298" s="5" t="s">
        <v>370</v>
      </c>
      <c r="E298" s="6">
        <v>7</v>
      </c>
      <c r="F298" s="7" t="s">
        <v>1005</v>
      </c>
      <c r="G298" s="7" t="s">
        <v>11</v>
      </c>
      <c r="H298" s="8">
        <v>2</v>
      </c>
      <c r="I298" s="5" t="s">
        <v>268</v>
      </c>
      <c r="J298" s="6">
        <v>1</v>
      </c>
    </row>
    <row r="299" spans="2:10" ht="19.5" customHeight="1" x14ac:dyDescent="0.25">
      <c r="B299" s="5" t="s">
        <v>535</v>
      </c>
      <c r="C299" s="5" t="s">
        <v>536</v>
      </c>
      <c r="D299" s="5" t="s">
        <v>370</v>
      </c>
      <c r="E299" s="6">
        <v>7</v>
      </c>
      <c r="F299" s="7" t="s">
        <v>1006</v>
      </c>
      <c r="G299" s="7" t="s">
        <v>11</v>
      </c>
      <c r="H299" s="8">
        <v>2</v>
      </c>
      <c r="I299" s="5" t="s">
        <v>268</v>
      </c>
      <c r="J299" s="6">
        <v>1</v>
      </c>
    </row>
    <row r="300" spans="2:10" ht="19.5" customHeight="1" x14ac:dyDescent="0.25">
      <c r="B300" s="5" t="s">
        <v>537</v>
      </c>
      <c r="C300" s="5" t="s">
        <v>538</v>
      </c>
      <c r="D300" s="5" t="s">
        <v>370</v>
      </c>
      <c r="E300" s="6">
        <v>7</v>
      </c>
      <c r="F300" s="7" t="s">
        <v>1006</v>
      </c>
      <c r="G300" s="7" t="s">
        <v>11</v>
      </c>
      <c r="H300" s="8">
        <v>2</v>
      </c>
      <c r="I300" s="5" t="s">
        <v>268</v>
      </c>
      <c r="J300" s="6">
        <v>1</v>
      </c>
    </row>
    <row r="301" spans="2:10" ht="19.5" customHeight="1" x14ac:dyDescent="0.25">
      <c r="B301" s="9" t="s">
        <v>539</v>
      </c>
      <c r="C301" s="9" t="s">
        <v>540</v>
      </c>
      <c r="D301" s="9" t="s">
        <v>464</v>
      </c>
      <c r="E301" s="6">
        <v>4</v>
      </c>
      <c r="F301" s="7">
        <v>436.6</v>
      </c>
      <c r="G301" s="7" t="s">
        <v>21</v>
      </c>
      <c r="H301" s="8">
        <v>6</v>
      </c>
      <c r="I301" s="5" t="s">
        <v>87</v>
      </c>
      <c r="J301" s="6">
        <v>1</v>
      </c>
    </row>
    <row r="302" spans="2:10" ht="19.5" customHeight="1" x14ac:dyDescent="0.25">
      <c r="B302" s="9" t="s">
        <v>539</v>
      </c>
      <c r="C302" s="9" t="s">
        <v>540</v>
      </c>
      <c r="D302" s="9" t="s">
        <v>464</v>
      </c>
      <c r="E302" s="6">
        <v>4</v>
      </c>
      <c r="F302" s="7">
        <v>46.7</v>
      </c>
      <c r="G302" s="7" t="s">
        <v>21</v>
      </c>
      <c r="H302" s="8">
        <v>6</v>
      </c>
      <c r="I302" s="5" t="s">
        <v>77</v>
      </c>
      <c r="J302" s="6">
        <v>1</v>
      </c>
    </row>
    <row r="303" spans="2:10" ht="19.5" customHeight="1" x14ac:dyDescent="0.25">
      <c r="B303" s="9" t="s">
        <v>541</v>
      </c>
      <c r="C303" s="9" t="s">
        <v>540</v>
      </c>
      <c r="D303" s="9" t="s">
        <v>464</v>
      </c>
      <c r="E303" s="6">
        <v>4</v>
      </c>
      <c r="F303" s="7">
        <v>281.3</v>
      </c>
      <c r="G303" s="7" t="s">
        <v>21</v>
      </c>
      <c r="H303" s="8">
        <v>6</v>
      </c>
      <c r="I303" s="5" t="s">
        <v>87</v>
      </c>
      <c r="J303" s="6">
        <v>1</v>
      </c>
    </row>
    <row r="304" spans="2:10" ht="19.5" customHeight="1" x14ac:dyDescent="0.25">
      <c r="B304" s="9" t="s">
        <v>541</v>
      </c>
      <c r="C304" s="9" t="s">
        <v>540</v>
      </c>
      <c r="D304" s="9" t="s">
        <v>464</v>
      </c>
      <c r="E304" s="6">
        <v>4</v>
      </c>
      <c r="F304" s="7">
        <v>14.6</v>
      </c>
      <c r="G304" s="7" t="s">
        <v>21</v>
      </c>
      <c r="H304" s="8">
        <v>6</v>
      </c>
      <c r="I304" s="5" t="s">
        <v>77</v>
      </c>
      <c r="J304" s="6">
        <v>1</v>
      </c>
    </row>
    <row r="305" spans="2:10" ht="19.5" customHeight="1" x14ac:dyDescent="0.25">
      <c r="B305" s="9" t="s">
        <v>542</v>
      </c>
      <c r="C305" s="9" t="s">
        <v>540</v>
      </c>
      <c r="D305" s="9" t="s">
        <v>464</v>
      </c>
      <c r="E305" s="6">
        <v>4</v>
      </c>
      <c r="F305" s="7">
        <v>1088.0999999999999</v>
      </c>
      <c r="G305" s="7" t="s">
        <v>21</v>
      </c>
      <c r="H305" s="8">
        <v>6</v>
      </c>
      <c r="I305" s="5" t="s">
        <v>87</v>
      </c>
      <c r="J305" s="6">
        <v>1</v>
      </c>
    </row>
    <row r="306" spans="2:10" ht="19.5" customHeight="1" x14ac:dyDescent="0.25">
      <c r="B306" s="9" t="s">
        <v>542</v>
      </c>
      <c r="C306" s="9" t="s">
        <v>540</v>
      </c>
      <c r="D306" s="9" t="s">
        <v>464</v>
      </c>
      <c r="E306" s="6">
        <v>4</v>
      </c>
      <c r="F306" s="7">
        <v>11.8</v>
      </c>
      <c r="G306" s="7" t="s">
        <v>16</v>
      </c>
      <c r="H306" s="8">
        <v>5</v>
      </c>
      <c r="I306" s="5" t="s">
        <v>77</v>
      </c>
      <c r="J306" s="6">
        <v>1</v>
      </c>
    </row>
    <row r="307" spans="2:10" ht="19.5" customHeight="1" x14ac:dyDescent="0.25">
      <c r="B307" s="5" t="s">
        <v>543</v>
      </c>
      <c r="C307" s="5" t="s">
        <v>544</v>
      </c>
      <c r="D307" s="5" t="s">
        <v>331</v>
      </c>
      <c r="E307" s="6">
        <v>8</v>
      </c>
      <c r="F307" s="7">
        <v>4</v>
      </c>
      <c r="G307" s="7" t="s">
        <v>25</v>
      </c>
      <c r="H307" s="8">
        <v>4</v>
      </c>
      <c r="I307" s="5" t="s">
        <v>92</v>
      </c>
      <c r="J307" s="6">
        <v>1</v>
      </c>
    </row>
    <row r="308" spans="2:10" ht="19.5" customHeight="1" x14ac:dyDescent="0.25">
      <c r="B308" s="5" t="s">
        <v>545</v>
      </c>
      <c r="C308" s="5" t="s">
        <v>546</v>
      </c>
      <c r="D308" s="5" t="s">
        <v>464</v>
      </c>
      <c r="E308" s="6">
        <v>4</v>
      </c>
      <c r="F308" s="7">
        <v>5</v>
      </c>
      <c r="G308" s="7" t="s">
        <v>25</v>
      </c>
      <c r="H308" s="8">
        <v>4</v>
      </c>
      <c r="I308" s="5" t="s">
        <v>92</v>
      </c>
      <c r="J308" s="6">
        <v>1</v>
      </c>
    </row>
    <row r="309" spans="2:10" ht="19.5" customHeight="1" x14ac:dyDescent="0.25">
      <c r="B309" s="5" t="s">
        <v>547</v>
      </c>
      <c r="C309" s="5" t="s">
        <v>548</v>
      </c>
      <c r="D309" s="5" t="s">
        <v>331</v>
      </c>
      <c r="E309" s="6">
        <v>8</v>
      </c>
      <c r="F309" s="7">
        <v>9</v>
      </c>
      <c r="G309" s="7" t="s">
        <v>16</v>
      </c>
      <c r="H309" s="8">
        <v>5</v>
      </c>
      <c r="I309" s="5" t="s">
        <v>92</v>
      </c>
      <c r="J309" s="6">
        <v>1</v>
      </c>
    </row>
    <row r="310" spans="2:10" ht="19.5" customHeight="1" x14ac:dyDescent="0.25">
      <c r="B310" s="5" t="s">
        <v>549</v>
      </c>
      <c r="C310" s="5" t="s">
        <v>550</v>
      </c>
      <c r="D310" s="5" t="s">
        <v>464</v>
      </c>
      <c r="E310" s="6">
        <v>4</v>
      </c>
      <c r="F310" s="7">
        <v>4</v>
      </c>
      <c r="G310" s="7" t="s">
        <v>25</v>
      </c>
      <c r="H310" s="8">
        <v>4</v>
      </c>
      <c r="I310" s="5" t="s">
        <v>92</v>
      </c>
      <c r="J310" s="6">
        <v>1</v>
      </c>
    </row>
    <row r="311" spans="2:10" ht="19.5" customHeight="1" x14ac:dyDescent="0.25">
      <c r="B311" s="5" t="s">
        <v>551</v>
      </c>
      <c r="C311" s="5" t="s">
        <v>552</v>
      </c>
      <c r="D311" s="5" t="s">
        <v>370</v>
      </c>
      <c r="E311" s="6">
        <v>7</v>
      </c>
      <c r="F311" s="7">
        <v>12</v>
      </c>
      <c r="G311" s="7" t="s">
        <v>16</v>
      </c>
      <c r="H311" s="8">
        <v>5</v>
      </c>
      <c r="I311" s="5" t="s">
        <v>92</v>
      </c>
      <c r="J311" s="6">
        <v>1</v>
      </c>
    </row>
    <row r="312" spans="2:10" ht="19.5" customHeight="1" x14ac:dyDescent="0.25">
      <c r="B312" s="5" t="s">
        <v>553</v>
      </c>
      <c r="C312" s="5" t="s">
        <v>554</v>
      </c>
      <c r="D312" s="5" t="s">
        <v>331</v>
      </c>
      <c r="E312" s="6">
        <v>8</v>
      </c>
      <c r="F312" s="7">
        <v>10</v>
      </c>
      <c r="G312" s="7" t="s">
        <v>16</v>
      </c>
      <c r="H312" s="8">
        <v>5</v>
      </c>
      <c r="I312" s="5" t="s">
        <v>92</v>
      </c>
      <c r="J312" s="6">
        <v>1</v>
      </c>
    </row>
    <row r="313" spans="2:10" ht="19.5" customHeight="1" x14ac:dyDescent="0.25">
      <c r="B313" s="5" t="s">
        <v>555</v>
      </c>
      <c r="C313" s="5" t="s">
        <v>556</v>
      </c>
      <c r="D313" s="5" t="s">
        <v>464</v>
      </c>
      <c r="E313" s="6">
        <v>4</v>
      </c>
      <c r="F313" s="7">
        <v>18</v>
      </c>
      <c r="G313" s="7" t="s">
        <v>21</v>
      </c>
      <c r="H313" s="8">
        <v>6</v>
      </c>
      <c r="I313" s="5" t="s">
        <v>92</v>
      </c>
      <c r="J313" s="6">
        <v>1</v>
      </c>
    </row>
    <row r="314" spans="2:10" ht="19.5" customHeight="1" x14ac:dyDescent="0.25">
      <c r="B314" s="5" t="s">
        <v>557</v>
      </c>
      <c r="C314" s="5" t="s">
        <v>558</v>
      </c>
      <c r="D314" s="5" t="s">
        <v>559</v>
      </c>
      <c r="E314" s="6">
        <v>4</v>
      </c>
      <c r="F314" s="7">
        <v>10</v>
      </c>
      <c r="G314" s="7" t="s">
        <v>16</v>
      </c>
      <c r="H314" s="8">
        <v>5</v>
      </c>
      <c r="I314" s="5" t="s">
        <v>92</v>
      </c>
      <c r="J314" s="6">
        <v>1</v>
      </c>
    </row>
    <row r="315" spans="2:10" ht="19.5" customHeight="1" x14ac:dyDescent="0.25">
      <c r="B315" s="9" t="s">
        <v>560</v>
      </c>
      <c r="C315" s="9" t="s">
        <v>561</v>
      </c>
      <c r="D315" s="9" t="s">
        <v>334</v>
      </c>
      <c r="E315" s="6">
        <v>3</v>
      </c>
      <c r="F315" s="7" t="s">
        <v>1007</v>
      </c>
      <c r="G315" s="7" t="s">
        <v>32</v>
      </c>
      <c r="H315" s="8">
        <v>0</v>
      </c>
      <c r="I315" s="5" t="s">
        <v>61</v>
      </c>
      <c r="J315" s="6">
        <v>0</v>
      </c>
    </row>
    <row r="316" spans="2:10" ht="19.5" customHeight="1" x14ac:dyDescent="0.25">
      <c r="B316" s="9" t="s">
        <v>560</v>
      </c>
      <c r="C316" s="9" t="s">
        <v>561</v>
      </c>
      <c r="D316" s="9" t="s">
        <v>334</v>
      </c>
      <c r="E316" s="6">
        <v>3</v>
      </c>
      <c r="F316" s="7" t="s">
        <v>1008</v>
      </c>
      <c r="G316" s="7" t="s">
        <v>15</v>
      </c>
      <c r="H316" s="8">
        <v>3</v>
      </c>
      <c r="I316" s="5" t="s">
        <v>99</v>
      </c>
      <c r="J316" s="6">
        <v>0</v>
      </c>
    </row>
    <row r="317" spans="2:10" ht="19.5" customHeight="1" x14ac:dyDescent="0.25">
      <c r="B317" s="9" t="s">
        <v>560</v>
      </c>
      <c r="C317" s="9" t="s">
        <v>561</v>
      </c>
      <c r="D317" s="9" t="s">
        <v>334</v>
      </c>
      <c r="E317" s="6">
        <v>3</v>
      </c>
      <c r="F317" s="7" t="s">
        <v>1009</v>
      </c>
      <c r="G317" s="7" t="s">
        <v>62</v>
      </c>
      <c r="H317" s="8">
        <v>1</v>
      </c>
      <c r="I317" s="5" t="s">
        <v>70</v>
      </c>
      <c r="J317" s="6">
        <v>0</v>
      </c>
    </row>
    <row r="318" spans="2:10" ht="19.5" customHeight="1" x14ac:dyDescent="0.25">
      <c r="B318" s="9" t="s">
        <v>562</v>
      </c>
      <c r="C318" s="9" t="s">
        <v>96</v>
      </c>
      <c r="D318" s="9" t="s">
        <v>334</v>
      </c>
      <c r="E318" s="6">
        <v>3</v>
      </c>
      <c r="F318" s="7" t="s">
        <v>1010</v>
      </c>
      <c r="G318" s="7" t="s">
        <v>15</v>
      </c>
      <c r="H318" s="8">
        <v>3</v>
      </c>
      <c r="I318" s="5" t="s">
        <v>61</v>
      </c>
      <c r="J318" s="6">
        <v>0</v>
      </c>
    </row>
    <row r="319" spans="2:10" ht="19.5" customHeight="1" x14ac:dyDescent="0.25">
      <c r="B319" s="9" t="s">
        <v>562</v>
      </c>
      <c r="C319" s="9" t="s">
        <v>96</v>
      </c>
      <c r="D319" s="9" t="s">
        <v>334</v>
      </c>
      <c r="E319" s="6">
        <v>3</v>
      </c>
      <c r="F319" s="7" t="s">
        <v>1011</v>
      </c>
      <c r="G319" s="7" t="s">
        <v>15</v>
      </c>
      <c r="H319" s="8">
        <v>3</v>
      </c>
      <c r="I319" s="5" t="s">
        <v>99</v>
      </c>
      <c r="J319" s="6">
        <v>0</v>
      </c>
    </row>
    <row r="320" spans="2:10" ht="19.5" customHeight="1" x14ac:dyDescent="0.25">
      <c r="B320" s="9" t="s">
        <v>562</v>
      </c>
      <c r="C320" s="9" t="s">
        <v>96</v>
      </c>
      <c r="D320" s="9" t="s">
        <v>334</v>
      </c>
      <c r="E320" s="6">
        <v>3</v>
      </c>
      <c r="F320" s="7" t="s">
        <v>1012</v>
      </c>
      <c r="G320" s="7" t="s">
        <v>62</v>
      </c>
      <c r="H320" s="8">
        <v>1</v>
      </c>
      <c r="I320" s="5" t="s">
        <v>70</v>
      </c>
      <c r="J320" s="6">
        <v>0</v>
      </c>
    </row>
    <row r="321" spans="2:10" ht="19.5" customHeight="1" x14ac:dyDescent="0.25">
      <c r="B321" s="9" t="s">
        <v>563</v>
      </c>
      <c r="C321" s="9" t="s">
        <v>564</v>
      </c>
      <c r="D321" s="9" t="s">
        <v>334</v>
      </c>
      <c r="E321" s="6">
        <v>3</v>
      </c>
      <c r="F321" s="7" t="s">
        <v>1013</v>
      </c>
      <c r="G321" s="7" t="s">
        <v>15</v>
      </c>
      <c r="H321" s="8">
        <v>3</v>
      </c>
      <c r="I321" s="5" t="s">
        <v>61</v>
      </c>
      <c r="J321" s="6">
        <v>0</v>
      </c>
    </row>
    <row r="322" spans="2:10" ht="19.5" customHeight="1" x14ac:dyDescent="0.25">
      <c r="B322" s="9" t="s">
        <v>563</v>
      </c>
      <c r="C322" s="9" t="s">
        <v>564</v>
      </c>
      <c r="D322" s="9" t="s">
        <v>334</v>
      </c>
      <c r="E322" s="6">
        <v>3</v>
      </c>
      <c r="F322" s="7" t="s">
        <v>1011</v>
      </c>
      <c r="G322" s="7" t="s">
        <v>15</v>
      </c>
      <c r="H322" s="8">
        <v>3</v>
      </c>
      <c r="I322" s="5" t="s">
        <v>99</v>
      </c>
      <c r="J322" s="6">
        <v>0</v>
      </c>
    </row>
    <row r="323" spans="2:10" ht="19.5" customHeight="1" x14ac:dyDescent="0.25">
      <c r="B323" s="9" t="s">
        <v>563</v>
      </c>
      <c r="C323" s="9" t="s">
        <v>564</v>
      </c>
      <c r="D323" s="9" t="s">
        <v>334</v>
      </c>
      <c r="E323" s="6">
        <v>3</v>
      </c>
      <c r="F323" s="7" t="s">
        <v>1014</v>
      </c>
      <c r="G323" s="7" t="s">
        <v>15</v>
      </c>
      <c r="H323" s="8">
        <v>3</v>
      </c>
      <c r="I323" s="5" t="s">
        <v>70</v>
      </c>
      <c r="J323" s="6">
        <v>0</v>
      </c>
    </row>
    <row r="324" spans="2:10" ht="19.5" customHeight="1" x14ac:dyDescent="0.25">
      <c r="B324" s="9" t="s">
        <v>565</v>
      </c>
      <c r="C324" s="9" t="s">
        <v>566</v>
      </c>
      <c r="D324" s="9" t="s">
        <v>370</v>
      </c>
      <c r="E324" s="6">
        <v>7</v>
      </c>
      <c r="F324" s="7" t="s">
        <v>103</v>
      </c>
      <c r="G324" s="7" t="s">
        <v>15</v>
      </c>
      <c r="H324" s="8">
        <v>3</v>
      </c>
      <c r="I324" s="5" t="s">
        <v>33</v>
      </c>
      <c r="J324" s="6">
        <v>0</v>
      </c>
    </row>
    <row r="325" spans="2:10" ht="19.5" customHeight="1" x14ac:dyDescent="0.25">
      <c r="B325" s="9" t="s">
        <v>565</v>
      </c>
      <c r="C325" s="9" t="s">
        <v>566</v>
      </c>
      <c r="D325" s="9" t="s">
        <v>370</v>
      </c>
      <c r="E325" s="6">
        <v>7</v>
      </c>
      <c r="F325" s="7" t="s">
        <v>103</v>
      </c>
      <c r="G325" s="7" t="s">
        <v>15</v>
      </c>
      <c r="H325" s="8">
        <v>3</v>
      </c>
      <c r="I325" s="5" t="s">
        <v>61</v>
      </c>
      <c r="J325" s="6">
        <v>0</v>
      </c>
    </row>
    <row r="326" spans="2:10" ht="19.5" customHeight="1" x14ac:dyDescent="0.25">
      <c r="B326" s="9" t="s">
        <v>567</v>
      </c>
      <c r="C326" s="9" t="s">
        <v>568</v>
      </c>
      <c r="D326" s="9" t="s">
        <v>370</v>
      </c>
      <c r="E326" s="6">
        <v>7</v>
      </c>
      <c r="F326" s="7" t="s">
        <v>69</v>
      </c>
      <c r="G326" s="7" t="s">
        <v>32</v>
      </c>
      <c r="H326" s="8">
        <v>0</v>
      </c>
      <c r="I326" s="5" t="s">
        <v>33</v>
      </c>
      <c r="J326" s="6">
        <v>0</v>
      </c>
    </row>
    <row r="327" spans="2:10" ht="19.5" customHeight="1" x14ac:dyDescent="0.25">
      <c r="B327" s="9" t="s">
        <v>567</v>
      </c>
      <c r="C327" s="9" t="s">
        <v>568</v>
      </c>
      <c r="D327" s="9" t="s">
        <v>370</v>
      </c>
      <c r="E327" s="6">
        <v>7</v>
      </c>
      <c r="F327" s="7" t="s">
        <v>69</v>
      </c>
      <c r="G327" s="7" t="s">
        <v>32</v>
      </c>
      <c r="H327" s="8">
        <v>0</v>
      </c>
      <c r="I327" s="5" t="s">
        <v>61</v>
      </c>
      <c r="J327" s="6">
        <v>0</v>
      </c>
    </row>
    <row r="328" spans="2:10" ht="19.5" customHeight="1" x14ac:dyDescent="0.25">
      <c r="B328" s="9" t="s">
        <v>569</v>
      </c>
      <c r="C328" s="9" t="s">
        <v>570</v>
      </c>
      <c r="D328" s="9" t="s">
        <v>370</v>
      </c>
      <c r="E328" s="6">
        <v>7</v>
      </c>
      <c r="F328" s="7" t="s">
        <v>69</v>
      </c>
      <c r="G328" s="7" t="s">
        <v>32</v>
      </c>
      <c r="H328" s="8">
        <v>0</v>
      </c>
      <c r="I328" s="5" t="s">
        <v>33</v>
      </c>
      <c r="J328" s="6">
        <v>0</v>
      </c>
    </row>
    <row r="329" spans="2:10" ht="19.5" customHeight="1" x14ac:dyDescent="0.25">
      <c r="B329" s="9" t="s">
        <v>569</v>
      </c>
      <c r="C329" s="9" t="s">
        <v>570</v>
      </c>
      <c r="D329" s="9" t="s">
        <v>370</v>
      </c>
      <c r="E329" s="6">
        <v>7</v>
      </c>
      <c r="F329" s="7" t="s">
        <v>69</v>
      </c>
      <c r="G329" s="7" t="s">
        <v>32</v>
      </c>
      <c r="H329" s="8">
        <v>0</v>
      </c>
      <c r="I329" s="5" t="s">
        <v>61</v>
      </c>
      <c r="J329" s="6">
        <v>0</v>
      </c>
    </row>
    <row r="330" spans="2:10" ht="19.5" customHeight="1" x14ac:dyDescent="0.25">
      <c r="B330" s="5" t="s">
        <v>571</v>
      </c>
      <c r="C330" s="5" t="s">
        <v>108</v>
      </c>
      <c r="D330" s="5" t="s">
        <v>334</v>
      </c>
      <c r="E330" s="6">
        <v>3</v>
      </c>
      <c r="F330" s="7" t="s">
        <v>103</v>
      </c>
      <c r="G330" s="7" t="s">
        <v>15</v>
      </c>
      <c r="H330" s="8">
        <v>3</v>
      </c>
      <c r="I330" s="5" t="s">
        <v>22</v>
      </c>
      <c r="J330" s="6">
        <v>1</v>
      </c>
    </row>
    <row r="331" spans="2:10" ht="19.5" customHeight="1" x14ac:dyDescent="0.25">
      <c r="B331" s="5" t="s">
        <v>572</v>
      </c>
      <c r="C331" s="5" t="s">
        <v>573</v>
      </c>
      <c r="D331" s="5" t="s">
        <v>334</v>
      </c>
      <c r="E331" s="6">
        <v>3</v>
      </c>
      <c r="F331" s="7" t="s">
        <v>1015</v>
      </c>
      <c r="G331" s="7" t="s">
        <v>21</v>
      </c>
      <c r="H331" s="8">
        <v>6</v>
      </c>
      <c r="I331" s="5" t="s">
        <v>22</v>
      </c>
      <c r="J331" s="6">
        <v>1</v>
      </c>
    </row>
    <row r="332" spans="2:10" ht="19.5" customHeight="1" x14ac:dyDescent="0.25">
      <c r="B332" s="5" t="s">
        <v>574</v>
      </c>
      <c r="C332" s="5" t="s">
        <v>575</v>
      </c>
      <c r="D332" s="5" t="s">
        <v>316</v>
      </c>
      <c r="E332" s="6">
        <v>9</v>
      </c>
      <c r="F332" s="7" t="s">
        <v>1016</v>
      </c>
      <c r="G332" s="7" t="s">
        <v>21</v>
      </c>
      <c r="H332" s="8">
        <v>6</v>
      </c>
      <c r="I332" s="5" t="s">
        <v>22</v>
      </c>
      <c r="J332" s="6">
        <v>1</v>
      </c>
    </row>
    <row r="333" spans="2:10" ht="19.5" customHeight="1" x14ac:dyDescent="0.25">
      <c r="B333" s="5" t="s">
        <v>576</v>
      </c>
      <c r="C333" s="5" t="s">
        <v>577</v>
      </c>
      <c r="D333" s="5" t="s">
        <v>334</v>
      </c>
      <c r="E333" s="6">
        <v>3</v>
      </c>
      <c r="F333" s="7" t="s">
        <v>1017</v>
      </c>
      <c r="G333" s="7" t="s">
        <v>21</v>
      </c>
      <c r="H333" s="8">
        <v>6</v>
      </c>
      <c r="I333" s="5" t="s">
        <v>22</v>
      </c>
      <c r="J333" s="6">
        <v>1</v>
      </c>
    </row>
    <row r="334" spans="2:10" ht="19.5" customHeight="1" x14ac:dyDescent="0.25">
      <c r="B334" s="5" t="s">
        <v>578</v>
      </c>
      <c r="C334" s="5" t="s">
        <v>579</v>
      </c>
      <c r="D334" s="5" t="s">
        <v>580</v>
      </c>
      <c r="E334" s="6">
        <v>9</v>
      </c>
      <c r="F334" s="7" t="s">
        <v>1018</v>
      </c>
      <c r="G334" s="7" t="s">
        <v>21</v>
      </c>
      <c r="H334" s="8">
        <v>6</v>
      </c>
      <c r="I334" s="5" t="s">
        <v>22</v>
      </c>
      <c r="J334" s="6">
        <v>1</v>
      </c>
    </row>
    <row r="335" spans="2:10" ht="19.5" customHeight="1" x14ac:dyDescent="0.25">
      <c r="B335" s="5" t="s">
        <v>581</v>
      </c>
      <c r="C335" s="5" t="s">
        <v>582</v>
      </c>
      <c r="D335" s="5" t="s">
        <v>334</v>
      </c>
      <c r="E335" s="6">
        <v>3</v>
      </c>
      <c r="F335" s="7" t="s">
        <v>1019</v>
      </c>
      <c r="G335" s="7" t="s">
        <v>21</v>
      </c>
      <c r="H335" s="8">
        <v>6</v>
      </c>
      <c r="I335" s="5" t="s">
        <v>22</v>
      </c>
      <c r="J335" s="6">
        <v>1</v>
      </c>
    </row>
    <row r="336" spans="2:10" ht="19.5" customHeight="1" x14ac:dyDescent="0.25">
      <c r="B336" s="5" t="s">
        <v>583</v>
      </c>
      <c r="C336" s="5" t="s">
        <v>584</v>
      </c>
      <c r="D336" s="5" t="s">
        <v>334</v>
      </c>
      <c r="E336" s="6">
        <v>3</v>
      </c>
      <c r="F336" s="7" t="s">
        <v>1020</v>
      </c>
      <c r="G336" s="7" t="s">
        <v>21</v>
      </c>
      <c r="H336" s="8">
        <v>6</v>
      </c>
      <c r="I336" s="5" t="s">
        <v>22</v>
      </c>
      <c r="J336" s="6">
        <v>1</v>
      </c>
    </row>
    <row r="337" spans="2:10" ht="19.5" customHeight="1" x14ac:dyDescent="0.25">
      <c r="B337" s="5" t="s">
        <v>585</v>
      </c>
      <c r="C337" s="5" t="s">
        <v>586</v>
      </c>
      <c r="D337" s="5" t="s">
        <v>334</v>
      </c>
      <c r="E337" s="6">
        <v>3</v>
      </c>
      <c r="F337" s="7" t="s">
        <v>982</v>
      </c>
      <c r="G337" s="7" t="s">
        <v>21</v>
      </c>
      <c r="H337" s="8">
        <v>6</v>
      </c>
      <c r="I337" s="5" t="s">
        <v>22</v>
      </c>
      <c r="J337" s="6">
        <v>1</v>
      </c>
    </row>
    <row r="338" spans="2:10" ht="19.5" customHeight="1" x14ac:dyDescent="0.25">
      <c r="B338" s="5" t="s">
        <v>587</v>
      </c>
      <c r="C338" s="5" t="s">
        <v>588</v>
      </c>
      <c r="D338" s="5" t="s">
        <v>589</v>
      </c>
      <c r="E338" s="6">
        <v>8</v>
      </c>
      <c r="F338" s="7" t="s">
        <v>1021</v>
      </c>
      <c r="G338" s="7" t="s">
        <v>25</v>
      </c>
      <c r="H338" s="8">
        <v>4</v>
      </c>
      <c r="I338" s="5" t="s">
        <v>22</v>
      </c>
      <c r="J338" s="6">
        <v>1</v>
      </c>
    </row>
    <row r="339" spans="2:10" ht="19.5" customHeight="1" x14ac:dyDescent="0.25">
      <c r="B339" s="5" t="s">
        <v>590</v>
      </c>
      <c r="C339" s="5" t="s">
        <v>591</v>
      </c>
      <c r="D339" s="5" t="s">
        <v>589</v>
      </c>
      <c r="E339" s="6">
        <v>8</v>
      </c>
      <c r="F339" s="7" t="s">
        <v>1022</v>
      </c>
      <c r="G339" s="7" t="s">
        <v>25</v>
      </c>
      <c r="H339" s="8">
        <v>4</v>
      </c>
      <c r="I339" s="5" t="s">
        <v>22</v>
      </c>
      <c r="J339" s="6">
        <v>1</v>
      </c>
    </row>
    <row r="340" spans="2:10" ht="19.5" customHeight="1" x14ac:dyDescent="0.25">
      <c r="B340" s="5" t="s">
        <v>592</v>
      </c>
      <c r="C340" s="5" t="s">
        <v>593</v>
      </c>
      <c r="D340" s="5" t="s">
        <v>589</v>
      </c>
      <c r="E340" s="6">
        <v>8</v>
      </c>
      <c r="F340" s="7" t="s">
        <v>1022</v>
      </c>
      <c r="G340" s="7" t="s">
        <v>25</v>
      </c>
      <c r="H340" s="8">
        <v>4</v>
      </c>
      <c r="I340" s="5" t="s">
        <v>22</v>
      </c>
      <c r="J340" s="6">
        <v>1</v>
      </c>
    </row>
    <row r="341" spans="2:10" ht="19.5" customHeight="1" x14ac:dyDescent="0.25">
      <c r="B341" s="5" t="s">
        <v>594</v>
      </c>
      <c r="C341" s="5" t="s">
        <v>595</v>
      </c>
      <c r="D341" s="5" t="s">
        <v>589</v>
      </c>
      <c r="E341" s="6">
        <v>8</v>
      </c>
      <c r="F341" s="7" t="s">
        <v>1023</v>
      </c>
      <c r="G341" s="7" t="s">
        <v>25</v>
      </c>
      <c r="H341" s="8">
        <v>4</v>
      </c>
      <c r="I341" s="5" t="s">
        <v>22</v>
      </c>
      <c r="J341" s="6">
        <v>1</v>
      </c>
    </row>
    <row r="342" spans="2:10" ht="19.5" customHeight="1" x14ac:dyDescent="0.25">
      <c r="B342" s="5" t="s">
        <v>596</v>
      </c>
      <c r="C342" s="5" t="s">
        <v>597</v>
      </c>
      <c r="D342" s="5" t="s">
        <v>589</v>
      </c>
      <c r="E342" s="6">
        <v>8</v>
      </c>
      <c r="F342" s="7" t="s">
        <v>1024</v>
      </c>
      <c r="G342" s="7" t="s">
        <v>25</v>
      </c>
      <c r="H342" s="8">
        <v>4</v>
      </c>
      <c r="I342" s="5" t="s">
        <v>22</v>
      </c>
      <c r="J342" s="6">
        <v>1</v>
      </c>
    </row>
    <row r="343" spans="2:10" ht="19.5" customHeight="1" x14ac:dyDescent="0.25">
      <c r="B343" s="5" t="s">
        <v>598</v>
      </c>
      <c r="C343" s="5" t="s">
        <v>599</v>
      </c>
      <c r="D343" s="5" t="s">
        <v>600</v>
      </c>
      <c r="E343" s="6">
        <v>14</v>
      </c>
      <c r="F343" s="7" t="s">
        <v>231</v>
      </c>
      <c r="G343" s="7" t="s">
        <v>15</v>
      </c>
      <c r="H343" s="8">
        <v>3</v>
      </c>
      <c r="I343" s="5" t="s">
        <v>22</v>
      </c>
      <c r="J343" s="6">
        <v>1</v>
      </c>
    </row>
    <row r="344" spans="2:10" ht="19.5" customHeight="1" x14ac:dyDescent="0.25">
      <c r="B344" s="5" t="s">
        <v>601</v>
      </c>
      <c r="C344" s="5" t="s">
        <v>602</v>
      </c>
      <c r="D344" s="5" t="s">
        <v>603</v>
      </c>
      <c r="E344" s="6">
        <v>14</v>
      </c>
      <c r="F344" s="7" t="s">
        <v>303</v>
      </c>
      <c r="G344" s="7" t="s">
        <v>25</v>
      </c>
      <c r="H344" s="8">
        <v>4</v>
      </c>
      <c r="I344" s="5" t="s">
        <v>22</v>
      </c>
      <c r="J344" s="6">
        <v>1</v>
      </c>
    </row>
    <row r="345" spans="2:10" ht="19.5" customHeight="1" x14ac:dyDescent="0.25">
      <c r="B345" s="5" t="s">
        <v>604</v>
      </c>
      <c r="C345" s="5" t="s">
        <v>605</v>
      </c>
      <c r="D345" s="5" t="s">
        <v>600</v>
      </c>
      <c r="E345" s="6">
        <v>14</v>
      </c>
      <c r="F345" s="7" t="s">
        <v>1025</v>
      </c>
      <c r="G345" s="7" t="s">
        <v>16</v>
      </c>
      <c r="H345" s="8">
        <v>5</v>
      </c>
      <c r="I345" s="5" t="s">
        <v>22</v>
      </c>
      <c r="J345" s="6">
        <v>1</v>
      </c>
    </row>
    <row r="346" spans="2:10" ht="19.5" customHeight="1" x14ac:dyDescent="0.25">
      <c r="B346" s="5" t="s">
        <v>606</v>
      </c>
      <c r="C346" s="15" t="s">
        <v>607</v>
      </c>
      <c r="D346" s="5" t="s">
        <v>413</v>
      </c>
      <c r="E346" s="6">
        <v>1</v>
      </c>
      <c r="F346" s="7" t="s">
        <v>42</v>
      </c>
      <c r="G346" s="7" t="s">
        <v>25</v>
      </c>
      <c r="H346" s="8">
        <v>4</v>
      </c>
      <c r="I346" s="5" t="s">
        <v>22</v>
      </c>
      <c r="J346" s="6">
        <v>1</v>
      </c>
    </row>
    <row r="347" spans="2:10" ht="19.5" customHeight="1" x14ac:dyDescent="0.25">
      <c r="B347" s="5" t="s">
        <v>608</v>
      </c>
      <c r="C347" s="15" t="s">
        <v>609</v>
      </c>
      <c r="D347" s="5" t="s">
        <v>413</v>
      </c>
      <c r="E347" s="6">
        <v>1</v>
      </c>
      <c r="F347" s="7" t="s">
        <v>42</v>
      </c>
      <c r="G347" s="7" t="s">
        <v>25</v>
      </c>
      <c r="H347" s="8">
        <v>4</v>
      </c>
      <c r="I347" s="5" t="s">
        <v>22</v>
      </c>
      <c r="J347" s="6">
        <v>1</v>
      </c>
    </row>
    <row r="348" spans="2:10" ht="19.5" customHeight="1" x14ac:dyDescent="0.25">
      <c r="B348" s="5" t="s">
        <v>610</v>
      </c>
      <c r="C348" s="15" t="s">
        <v>611</v>
      </c>
      <c r="D348" s="5" t="s">
        <v>413</v>
      </c>
      <c r="E348" s="6">
        <v>1</v>
      </c>
      <c r="F348" s="7" t="s">
        <v>1003</v>
      </c>
      <c r="G348" s="7" t="s">
        <v>25</v>
      </c>
      <c r="H348" s="8">
        <v>4</v>
      </c>
      <c r="I348" s="5" t="s">
        <v>22</v>
      </c>
      <c r="J348" s="6">
        <v>1</v>
      </c>
    </row>
    <row r="349" spans="2:10" ht="19.5" customHeight="1" x14ac:dyDescent="0.25">
      <c r="B349" s="5" t="s">
        <v>612</v>
      </c>
      <c r="C349" s="15" t="s">
        <v>613</v>
      </c>
      <c r="D349" s="5" t="s">
        <v>413</v>
      </c>
      <c r="E349" s="6">
        <v>1</v>
      </c>
      <c r="F349" s="7" t="s">
        <v>1026</v>
      </c>
      <c r="G349" s="7" t="s">
        <v>25</v>
      </c>
      <c r="H349" s="8">
        <v>4</v>
      </c>
      <c r="I349" s="5" t="s">
        <v>22</v>
      </c>
      <c r="J349" s="6">
        <v>1</v>
      </c>
    </row>
    <row r="350" spans="2:10" ht="19.5" customHeight="1" x14ac:dyDescent="0.25">
      <c r="B350" s="5" t="s">
        <v>614</v>
      </c>
      <c r="C350" s="5" t="s">
        <v>291</v>
      </c>
      <c r="D350" s="5" t="s">
        <v>615</v>
      </c>
      <c r="E350" s="6">
        <v>9</v>
      </c>
      <c r="F350" s="7" t="s">
        <v>1017</v>
      </c>
      <c r="G350" s="7" t="s">
        <v>21</v>
      </c>
      <c r="H350" s="8">
        <v>6</v>
      </c>
      <c r="I350" s="5" t="s">
        <v>22</v>
      </c>
      <c r="J350" s="6">
        <v>1</v>
      </c>
    </row>
    <row r="351" spans="2:10" ht="19.5" customHeight="1" x14ac:dyDescent="0.25">
      <c r="B351" s="5" t="s">
        <v>616</v>
      </c>
      <c r="C351" s="5" t="s">
        <v>617</v>
      </c>
      <c r="D351" s="5" t="s">
        <v>615</v>
      </c>
      <c r="E351" s="6">
        <v>9</v>
      </c>
      <c r="F351" s="7" t="s">
        <v>1017</v>
      </c>
      <c r="G351" s="7" t="s">
        <v>21</v>
      </c>
      <c r="H351" s="8">
        <v>6</v>
      </c>
      <c r="I351" s="5" t="s">
        <v>22</v>
      </c>
      <c r="J351" s="6">
        <v>1</v>
      </c>
    </row>
    <row r="352" spans="2:10" ht="19.5" customHeight="1" x14ac:dyDescent="0.25">
      <c r="B352" s="5" t="s">
        <v>618</v>
      </c>
      <c r="C352" s="5" t="s">
        <v>619</v>
      </c>
      <c r="D352" s="5" t="s">
        <v>615</v>
      </c>
      <c r="E352" s="6">
        <v>9</v>
      </c>
      <c r="F352" s="7" t="s">
        <v>1017</v>
      </c>
      <c r="G352" s="7" t="s">
        <v>21</v>
      </c>
      <c r="H352" s="8">
        <v>6</v>
      </c>
      <c r="I352" s="5" t="s">
        <v>22</v>
      </c>
      <c r="J352" s="6">
        <v>1</v>
      </c>
    </row>
    <row r="353" spans="2:10" ht="19.5" customHeight="1" x14ac:dyDescent="0.25">
      <c r="B353" s="5" t="s">
        <v>620</v>
      </c>
      <c r="C353" s="5" t="s">
        <v>520</v>
      </c>
      <c r="D353" s="5" t="s">
        <v>370</v>
      </c>
      <c r="E353" s="6">
        <v>7</v>
      </c>
      <c r="F353" s="7">
        <v>0.26166666666666666</v>
      </c>
      <c r="G353" s="7" t="s">
        <v>11</v>
      </c>
      <c r="H353" s="8">
        <v>2</v>
      </c>
      <c r="I353" s="5" t="s">
        <v>12</v>
      </c>
      <c r="J353" s="6">
        <v>2</v>
      </c>
    </row>
    <row r="354" spans="2:10" ht="19.5" customHeight="1" x14ac:dyDescent="0.25">
      <c r="B354" s="5" t="s">
        <v>621</v>
      </c>
      <c r="C354" s="5" t="s">
        <v>622</v>
      </c>
      <c r="D354" s="5" t="s">
        <v>370</v>
      </c>
      <c r="E354" s="6">
        <v>7</v>
      </c>
      <c r="F354" s="7">
        <v>0.27666666666666667</v>
      </c>
      <c r="G354" s="7" t="s">
        <v>11</v>
      </c>
      <c r="H354" s="8">
        <v>2</v>
      </c>
      <c r="I354" s="5" t="s">
        <v>12</v>
      </c>
      <c r="J354" s="6">
        <v>2</v>
      </c>
    </row>
    <row r="355" spans="2:10" ht="19.5" customHeight="1" x14ac:dyDescent="0.25">
      <c r="B355" s="5" t="s">
        <v>623</v>
      </c>
      <c r="C355" s="5" t="s">
        <v>624</v>
      </c>
      <c r="D355" s="5" t="s">
        <v>370</v>
      </c>
      <c r="E355" s="6">
        <v>7</v>
      </c>
      <c r="F355" s="7">
        <v>0.3716666666666667</v>
      </c>
      <c r="G355" s="7" t="s">
        <v>11</v>
      </c>
      <c r="H355" s="8">
        <v>2</v>
      </c>
      <c r="I355" s="5" t="s">
        <v>12</v>
      </c>
      <c r="J355" s="6">
        <v>2</v>
      </c>
    </row>
    <row r="356" spans="2:10" ht="19.5" customHeight="1" x14ac:dyDescent="0.25">
      <c r="B356" s="5" t="s">
        <v>625</v>
      </c>
      <c r="C356" s="5" t="s">
        <v>626</v>
      </c>
      <c r="D356" s="5" t="s">
        <v>370</v>
      </c>
      <c r="E356" s="6">
        <v>7</v>
      </c>
      <c r="F356" s="7">
        <v>0.15166666666666667</v>
      </c>
      <c r="G356" s="7" t="s">
        <v>62</v>
      </c>
      <c r="H356" s="8">
        <v>1</v>
      </c>
      <c r="I356" s="5" t="s">
        <v>12</v>
      </c>
      <c r="J356" s="6">
        <v>2</v>
      </c>
    </row>
    <row r="357" spans="2:10" ht="19.5" customHeight="1" x14ac:dyDescent="0.25">
      <c r="B357" s="5" t="s">
        <v>627</v>
      </c>
      <c r="C357" s="5" t="s">
        <v>628</v>
      </c>
      <c r="D357" s="5" t="s">
        <v>370</v>
      </c>
      <c r="E357" s="6">
        <v>7</v>
      </c>
      <c r="F357" s="7">
        <v>0.58333333333333337</v>
      </c>
      <c r="G357" s="7" t="s">
        <v>11</v>
      </c>
      <c r="H357" s="8">
        <v>2</v>
      </c>
      <c r="I357" s="5" t="s">
        <v>12</v>
      </c>
      <c r="J357" s="6">
        <v>2</v>
      </c>
    </row>
    <row r="358" spans="2:10" ht="19.5" customHeight="1" x14ac:dyDescent="0.25">
      <c r="B358" s="5" t="s">
        <v>629</v>
      </c>
      <c r="C358" s="5" t="s">
        <v>630</v>
      </c>
      <c r="D358" s="5" t="s">
        <v>413</v>
      </c>
      <c r="E358" s="6">
        <v>1</v>
      </c>
      <c r="F358" s="7">
        <v>0.8666666666666667</v>
      </c>
      <c r="G358" s="7" t="s">
        <v>11</v>
      </c>
      <c r="H358" s="8">
        <v>2</v>
      </c>
      <c r="I358" s="5" t="s">
        <v>12</v>
      </c>
      <c r="J358" s="6">
        <v>2</v>
      </c>
    </row>
    <row r="359" spans="2:10" ht="19.5" customHeight="1" x14ac:dyDescent="0.25">
      <c r="B359" s="5" t="s">
        <v>631</v>
      </c>
      <c r="C359" s="5" t="s">
        <v>632</v>
      </c>
      <c r="D359" s="5" t="s">
        <v>413</v>
      </c>
      <c r="E359" s="6">
        <v>1</v>
      </c>
      <c r="F359" s="7">
        <v>0.75</v>
      </c>
      <c r="G359" s="7" t="s">
        <v>11</v>
      </c>
      <c r="H359" s="8">
        <v>2</v>
      </c>
      <c r="I359" s="5" t="s">
        <v>12</v>
      </c>
      <c r="J359" s="6">
        <v>2</v>
      </c>
    </row>
    <row r="360" spans="2:10" ht="19.5" customHeight="1" x14ac:dyDescent="0.25">
      <c r="B360" s="5" t="s">
        <v>633</v>
      </c>
      <c r="C360" s="5" t="s">
        <v>634</v>
      </c>
      <c r="D360" s="5" t="s">
        <v>370</v>
      </c>
      <c r="E360" s="6">
        <v>7</v>
      </c>
      <c r="F360" s="7">
        <v>1.1000000000000001</v>
      </c>
      <c r="G360" s="7" t="s">
        <v>15</v>
      </c>
      <c r="H360" s="8">
        <v>3</v>
      </c>
      <c r="I360" s="5" t="s">
        <v>12</v>
      </c>
      <c r="J360" s="6">
        <v>2</v>
      </c>
    </row>
    <row r="361" spans="2:10" ht="19.5" customHeight="1" x14ac:dyDescent="0.25">
      <c r="B361" s="5" t="s">
        <v>635</v>
      </c>
      <c r="C361" s="5" t="s">
        <v>636</v>
      </c>
      <c r="D361" s="5" t="s">
        <v>370</v>
      </c>
      <c r="E361" s="6">
        <v>7</v>
      </c>
      <c r="F361" s="7">
        <v>2</v>
      </c>
      <c r="G361" s="7" t="s">
        <v>25</v>
      </c>
      <c r="H361" s="8">
        <v>4</v>
      </c>
      <c r="I361" s="5" t="s">
        <v>12</v>
      </c>
      <c r="J361" s="6">
        <v>2</v>
      </c>
    </row>
    <row r="362" spans="2:10" ht="19.5" customHeight="1" x14ac:dyDescent="0.25">
      <c r="B362" s="5" t="s">
        <v>637</v>
      </c>
      <c r="C362" s="5" t="s">
        <v>638</v>
      </c>
      <c r="D362" s="5" t="s">
        <v>370</v>
      </c>
      <c r="E362" s="6">
        <v>7</v>
      </c>
      <c r="F362" s="7">
        <v>0.91666666666666663</v>
      </c>
      <c r="G362" s="7" t="s">
        <v>11</v>
      </c>
      <c r="H362" s="8">
        <v>2</v>
      </c>
      <c r="I362" s="5" t="s">
        <v>12</v>
      </c>
      <c r="J362" s="6">
        <v>2</v>
      </c>
    </row>
    <row r="363" spans="2:10" ht="19.5" customHeight="1" x14ac:dyDescent="0.25">
      <c r="B363" s="5" t="s">
        <v>639</v>
      </c>
      <c r="C363" s="5" t="s">
        <v>640</v>
      </c>
      <c r="D363" s="5" t="s">
        <v>360</v>
      </c>
      <c r="E363" s="6">
        <v>5</v>
      </c>
      <c r="F363" s="7">
        <v>0.71666666666666667</v>
      </c>
      <c r="G363" s="7" t="s">
        <v>11</v>
      </c>
      <c r="H363" s="8">
        <v>2</v>
      </c>
      <c r="I363" s="5" t="s">
        <v>12</v>
      </c>
      <c r="J363" s="6">
        <v>2</v>
      </c>
    </row>
    <row r="364" spans="2:10" ht="19.5" customHeight="1" x14ac:dyDescent="0.25">
      <c r="B364" s="5" t="s">
        <v>641</v>
      </c>
      <c r="C364" s="5" t="s">
        <v>642</v>
      </c>
      <c r="D364" s="5" t="s">
        <v>413</v>
      </c>
      <c r="E364" s="6">
        <v>1</v>
      </c>
      <c r="F364" s="7">
        <v>0.21666666666666667</v>
      </c>
      <c r="G364" s="7" t="s">
        <v>62</v>
      </c>
      <c r="H364" s="8">
        <v>1</v>
      </c>
      <c r="I364" s="5" t="s">
        <v>12</v>
      </c>
      <c r="J364" s="6">
        <v>2</v>
      </c>
    </row>
    <row r="365" spans="2:10" ht="19.5" customHeight="1" x14ac:dyDescent="0.25">
      <c r="B365" s="9" t="s">
        <v>643</v>
      </c>
      <c r="C365" s="9" t="s">
        <v>644</v>
      </c>
      <c r="D365" s="9" t="s">
        <v>413</v>
      </c>
      <c r="E365" s="6">
        <v>1</v>
      </c>
      <c r="F365" s="7" t="s">
        <v>1027</v>
      </c>
      <c r="G365" s="7" t="s">
        <v>25</v>
      </c>
      <c r="H365" s="8">
        <v>4</v>
      </c>
      <c r="I365" s="5" t="s">
        <v>33</v>
      </c>
      <c r="J365" s="6">
        <v>0</v>
      </c>
    </row>
    <row r="366" spans="2:10" ht="19.5" customHeight="1" x14ac:dyDescent="0.25">
      <c r="B366" s="9" t="s">
        <v>643</v>
      </c>
      <c r="C366" s="9" t="s">
        <v>644</v>
      </c>
      <c r="D366" s="9" t="s">
        <v>413</v>
      </c>
      <c r="E366" s="6">
        <v>1</v>
      </c>
      <c r="F366" s="7" t="s">
        <v>1027</v>
      </c>
      <c r="G366" s="7" t="s">
        <v>25</v>
      </c>
      <c r="H366" s="8">
        <v>4</v>
      </c>
      <c r="I366" s="5" t="s">
        <v>58</v>
      </c>
      <c r="J366" s="6">
        <v>0</v>
      </c>
    </row>
    <row r="367" spans="2:10" ht="19.5" customHeight="1" x14ac:dyDescent="0.25">
      <c r="B367" s="9" t="s">
        <v>643</v>
      </c>
      <c r="C367" s="9" t="s">
        <v>644</v>
      </c>
      <c r="D367" s="9" t="s">
        <v>413</v>
      </c>
      <c r="E367" s="6">
        <v>1</v>
      </c>
      <c r="F367" s="7" t="s">
        <v>1027</v>
      </c>
      <c r="G367" s="7" t="s">
        <v>25</v>
      </c>
      <c r="H367" s="8">
        <v>4</v>
      </c>
      <c r="I367" s="5" t="s">
        <v>127</v>
      </c>
      <c r="J367" s="6">
        <v>0</v>
      </c>
    </row>
    <row r="368" spans="2:10" ht="19.5" customHeight="1" x14ac:dyDescent="0.25">
      <c r="B368" s="9" t="s">
        <v>645</v>
      </c>
      <c r="C368" s="9" t="s">
        <v>646</v>
      </c>
      <c r="D368" s="9" t="s">
        <v>647</v>
      </c>
      <c r="E368" s="6">
        <v>14</v>
      </c>
      <c r="F368" s="7" t="s">
        <v>1027</v>
      </c>
      <c r="G368" s="7" t="s">
        <v>25</v>
      </c>
      <c r="H368" s="8">
        <v>4</v>
      </c>
      <c r="I368" s="5" t="s">
        <v>33</v>
      </c>
      <c r="J368" s="6">
        <v>0</v>
      </c>
    </row>
    <row r="369" spans="2:10" ht="19.5" customHeight="1" x14ac:dyDescent="0.25">
      <c r="B369" s="9" t="s">
        <v>645</v>
      </c>
      <c r="C369" s="9" t="s">
        <v>646</v>
      </c>
      <c r="D369" s="9" t="s">
        <v>647</v>
      </c>
      <c r="E369" s="6">
        <v>14</v>
      </c>
      <c r="F369" s="7" t="s">
        <v>1027</v>
      </c>
      <c r="G369" s="7" t="s">
        <v>25</v>
      </c>
      <c r="H369" s="8">
        <v>4</v>
      </c>
      <c r="I369" s="5" t="s">
        <v>58</v>
      </c>
      <c r="J369" s="6">
        <v>0</v>
      </c>
    </row>
    <row r="370" spans="2:10" ht="19.5" customHeight="1" x14ac:dyDescent="0.25">
      <c r="B370" s="9" t="s">
        <v>645</v>
      </c>
      <c r="C370" s="9" t="s">
        <v>646</v>
      </c>
      <c r="D370" s="9" t="s">
        <v>647</v>
      </c>
      <c r="E370" s="6">
        <v>14</v>
      </c>
      <c r="F370" s="7" t="s">
        <v>1027</v>
      </c>
      <c r="G370" s="7" t="s">
        <v>25</v>
      </c>
      <c r="H370" s="8">
        <v>4</v>
      </c>
      <c r="I370" s="5" t="s">
        <v>127</v>
      </c>
      <c r="J370" s="6">
        <v>0</v>
      </c>
    </row>
    <row r="371" spans="2:10" ht="19.5" customHeight="1" x14ac:dyDescent="0.25">
      <c r="B371" s="5" t="s">
        <v>648</v>
      </c>
      <c r="C371" s="5" t="s">
        <v>649</v>
      </c>
      <c r="D371" s="5" t="s">
        <v>334</v>
      </c>
      <c r="E371" s="6">
        <v>3</v>
      </c>
      <c r="F371" s="7">
        <v>24</v>
      </c>
      <c r="G371" s="7" t="s">
        <v>21</v>
      </c>
      <c r="H371" s="8">
        <v>6</v>
      </c>
      <c r="I371" s="5" t="s">
        <v>22</v>
      </c>
      <c r="J371" s="6">
        <v>1</v>
      </c>
    </row>
    <row r="372" spans="2:10" ht="19.5" customHeight="1" x14ac:dyDescent="0.25">
      <c r="B372" s="5" t="s">
        <v>650</v>
      </c>
      <c r="C372" s="5" t="s">
        <v>651</v>
      </c>
      <c r="D372" s="5" t="s">
        <v>334</v>
      </c>
      <c r="E372" s="6">
        <v>3</v>
      </c>
      <c r="F372" s="7" t="s">
        <v>132</v>
      </c>
      <c r="G372" s="7" t="s">
        <v>21</v>
      </c>
      <c r="H372" s="8">
        <v>6</v>
      </c>
      <c r="I372" s="5" t="s">
        <v>22</v>
      </c>
      <c r="J372" s="6">
        <v>1</v>
      </c>
    </row>
    <row r="373" spans="2:10" ht="19.5" customHeight="1" x14ac:dyDescent="0.25">
      <c r="B373" s="5" t="s">
        <v>652</v>
      </c>
      <c r="C373" s="5" t="s">
        <v>653</v>
      </c>
      <c r="D373" s="5" t="s">
        <v>334</v>
      </c>
      <c r="E373" s="6">
        <v>3</v>
      </c>
      <c r="F373" s="7" t="s">
        <v>132</v>
      </c>
      <c r="G373" s="7" t="s">
        <v>21</v>
      </c>
      <c r="H373" s="8">
        <v>6</v>
      </c>
      <c r="I373" s="5" t="s">
        <v>22</v>
      </c>
      <c r="J373" s="6">
        <v>1</v>
      </c>
    </row>
    <row r="374" spans="2:10" ht="19.5" customHeight="1" x14ac:dyDescent="0.25">
      <c r="B374" s="5" t="s">
        <v>654</v>
      </c>
      <c r="C374" s="5" t="s">
        <v>655</v>
      </c>
      <c r="D374" s="5" t="s">
        <v>334</v>
      </c>
      <c r="E374" s="6">
        <v>3</v>
      </c>
      <c r="F374" s="7" t="s">
        <v>132</v>
      </c>
      <c r="G374" s="7" t="s">
        <v>21</v>
      </c>
      <c r="H374" s="8">
        <v>6</v>
      </c>
      <c r="I374" s="5" t="s">
        <v>22</v>
      </c>
      <c r="J374" s="6">
        <v>1</v>
      </c>
    </row>
    <row r="375" spans="2:10" ht="19.5" customHeight="1" x14ac:dyDescent="0.25">
      <c r="B375" s="5" t="s">
        <v>656</v>
      </c>
      <c r="C375" s="5" t="s">
        <v>657</v>
      </c>
      <c r="D375" s="5" t="s">
        <v>334</v>
      </c>
      <c r="E375" s="6">
        <v>3</v>
      </c>
      <c r="F375" s="7" t="s">
        <v>135</v>
      </c>
      <c r="G375" s="7" t="s">
        <v>21</v>
      </c>
      <c r="H375" s="8">
        <v>6</v>
      </c>
      <c r="I375" s="5" t="s">
        <v>22</v>
      </c>
      <c r="J375" s="6">
        <v>1</v>
      </c>
    </row>
    <row r="376" spans="2:10" ht="19.5" customHeight="1" x14ac:dyDescent="0.25">
      <c r="B376" s="5" t="s">
        <v>658</v>
      </c>
      <c r="C376" s="5" t="s">
        <v>659</v>
      </c>
      <c r="D376" s="5" t="s">
        <v>334</v>
      </c>
      <c r="E376" s="6">
        <v>3</v>
      </c>
      <c r="F376" s="7" t="s">
        <v>135</v>
      </c>
      <c r="G376" s="7" t="s">
        <v>21</v>
      </c>
      <c r="H376" s="8">
        <v>6</v>
      </c>
      <c r="I376" s="5" t="s">
        <v>22</v>
      </c>
      <c r="J376" s="6">
        <v>1</v>
      </c>
    </row>
    <row r="377" spans="2:10" ht="19.5" customHeight="1" x14ac:dyDescent="0.25">
      <c r="B377" s="5" t="s">
        <v>660</v>
      </c>
      <c r="C377" s="5" t="s">
        <v>661</v>
      </c>
      <c r="D377" s="5" t="s">
        <v>334</v>
      </c>
      <c r="E377" s="6">
        <v>3</v>
      </c>
      <c r="F377" s="7" t="s">
        <v>135</v>
      </c>
      <c r="G377" s="7" t="s">
        <v>21</v>
      </c>
      <c r="H377" s="8">
        <v>6</v>
      </c>
      <c r="I377" s="5" t="s">
        <v>22</v>
      </c>
      <c r="J377" s="6">
        <v>1</v>
      </c>
    </row>
    <row r="378" spans="2:10" ht="19.5" customHeight="1" x14ac:dyDescent="0.25">
      <c r="B378" s="5" t="s">
        <v>662</v>
      </c>
      <c r="C378" s="5" t="s">
        <v>663</v>
      </c>
      <c r="D378" s="5" t="s">
        <v>334</v>
      </c>
      <c r="E378" s="6">
        <v>3</v>
      </c>
      <c r="F378" s="7" t="s">
        <v>135</v>
      </c>
      <c r="G378" s="7" t="s">
        <v>21</v>
      </c>
      <c r="H378" s="8">
        <v>6</v>
      </c>
      <c r="I378" s="5" t="s">
        <v>22</v>
      </c>
      <c r="J378" s="6">
        <v>1</v>
      </c>
    </row>
    <row r="379" spans="2:10" ht="19.5" customHeight="1" x14ac:dyDescent="0.25">
      <c r="B379" s="5" t="s">
        <v>664</v>
      </c>
      <c r="C379" s="5" t="s">
        <v>665</v>
      </c>
      <c r="D379" s="5" t="s">
        <v>334</v>
      </c>
      <c r="E379" s="6">
        <v>3</v>
      </c>
      <c r="F379" s="7">
        <v>24</v>
      </c>
      <c r="G379" s="7" t="s">
        <v>21</v>
      </c>
      <c r="H379" s="8">
        <v>6</v>
      </c>
      <c r="I379" s="5" t="s">
        <v>22</v>
      </c>
      <c r="J379" s="6">
        <v>1</v>
      </c>
    </row>
    <row r="380" spans="2:10" ht="19.5" customHeight="1" x14ac:dyDescent="0.25">
      <c r="B380" s="5" t="s">
        <v>666</v>
      </c>
      <c r="C380" s="5" t="s">
        <v>137</v>
      </c>
      <c r="D380" s="5" t="s">
        <v>334</v>
      </c>
      <c r="E380" s="6">
        <v>3</v>
      </c>
      <c r="F380" s="7">
        <v>24</v>
      </c>
      <c r="G380" s="7" t="s">
        <v>21</v>
      </c>
      <c r="H380" s="8">
        <v>6</v>
      </c>
      <c r="I380" s="5" t="s">
        <v>22</v>
      </c>
      <c r="J380" s="6">
        <v>1</v>
      </c>
    </row>
    <row r="381" spans="2:10" ht="19.5" customHeight="1" x14ac:dyDescent="0.25">
      <c r="B381" s="5" t="s">
        <v>667</v>
      </c>
      <c r="C381" s="5" t="s">
        <v>668</v>
      </c>
      <c r="D381" s="5" t="s">
        <v>669</v>
      </c>
      <c r="E381" s="6">
        <v>1</v>
      </c>
      <c r="F381" s="7" t="s">
        <v>1028</v>
      </c>
      <c r="G381" s="7" t="s">
        <v>21</v>
      </c>
      <c r="H381" s="8">
        <v>6</v>
      </c>
      <c r="I381" s="5" t="s">
        <v>22</v>
      </c>
      <c r="J381" s="6">
        <v>1</v>
      </c>
    </row>
    <row r="382" spans="2:10" ht="19.5" customHeight="1" x14ac:dyDescent="0.25">
      <c r="B382" s="5" t="s">
        <v>670</v>
      </c>
      <c r="C382" s="5" t="s">
        <v>668</v>
      </c>
      <c r="D382" s="5" t="s">
        <v>671</v>
      </c>
      <c r="E382" s="6">
        <v>1</v>
      </c>
      <c r="F382" s="7" t="s">
        <v>1028</v>
      </c>
      <c r="G382" s="7" t="s">
        <v>21</v>
      </c>
      <c r="H382" s="8">
        <v>6</v>
      </c>
      <c r="I382" s="5" t="s">
        <v>22</v>
      </c>
      <c r="J382" s="6">
        <v>1</v>
      </c>
    </row>
    <row r="383" spans="2:10" ht="19.5" customHeight="1" x14ac:dyDescent="0.25">
      <c r="B383" s="5" t="s">
        <v>672</v>
      </c>
      <c r="C383" s="5" t="s">
        <v>668</v>
      </c>
      <c r="D383" s="5" t="s">
        <v>671</v>
      </c>
      <c r="E383" s="6">
        <v>1</v>
      </c>
      <c r="F383" s="7" t="s">
        <v>1028</v>
      </c>
      <c r="G383" s="7" t="s">
        <v>21</v>
      </c>
      <c r="H383" s="8">
        <v>6</v>
      </c>
      <c r="I383" s="5" t="s">
        <v>22</v>
      </c>
      <c r="J383" s="6">
        <v>1</v>
      </c>
    </row>
    <row r="384" spans="2:10" ht="19.5" customHeight="1" x14ac:dyDescent="0.25">
      <c r="B384" s="5" t="s">
        <v>673</v>
      </c>
      <c r="C384" s="5" t="s">
        <v>674</v>
      </c>
      <c r="D384" s="5" t="s">
        <v>675</v>
      </c>
      <c r="E384" s="6">
        <v>2</v>
      </c>
      <c r="F384" s="7">
        <v>5.8333333333333334E-2</v>
      </c>
      <c r="G384" s="7" t="s">
        <v>32</v>
      </c>
      <c r="H384" s="8">
        <v>0</v>
      </c>
      <c r="I384" s="5" t="s">
        <v>22</v>
      </c>
      <c r="J384" s="6">
        <v>1</v>
      </c>
    </row>
    <row r="385" spans="2:10" ht="19.5" customHeight="1" x14ac:dyDescent="0.25">
      <c r="B385" s="5" t="s">
        <v>676</v>
      </c>
      <c r="C385" s="5" t="s">
        <v>677</v>
      </c>
      <c r="D385" s="5" t="s">
        <v>675</v>
      </c>
      <c r="E385" s="6">
        <v>2</v>
      </c>
      <c r="F385" s="7">
        <v>0.26666666666666666</v>
      </c>
      <c r="G385" s="7" t="s">
        <v>11</v>
      </c>
      <c r="H385" s="8">
        <v>2</v>
      </c>
      <c r="I385" s="5" t="s">
        <v>22</v>
      </c>
      <c r="J385" s="6">
        <v>1</v>
      </c>
    </row>
    <row r="386" spans="2:10" ht="19.5" customHeight="1" x14ac:dyDescent="0.25">
      <c r="B386" s="5" t="s">
        <v>678</v>
      </c>
      <c r="C386" s="5" t="s">
        <v>679</v>
      </c>
      <c r="D386" s="5" t="s">
        <v>675</v>
      </c>
      <c r="E386" s="6">
        <v>2</v>
      </c>
      <c r="F386" s="7">
        <v>0.12833333333333333</v>
      </c>
      <c r="G386" s="7" t="s">
        <v>62</v>
      </c>
      <c r="H386" s="8">
        <v>1</v>
      </c>
      <c r="I386" s="5" t="s">
        <v>22</v>
      </c>
      <c r="J386" s="6">
        <v>1</v>
      </c>
    </row>
    <row r="387" spans="2:10" ht="19.5" customHeight="1" x14ac:dyDescent="0.25">
      <c r="B387" s="5" t="s">
        <v>680</v>
      </c>
      <c r="C387" s="5" t="s">
        <v>681</v>
      </c>
      <c r="D387" s="5" t="s">
        <v>675</v>
      </c>
      <c r="E387" s="6">
        <v>2</v>
      </c>
      <c r="F387" s="7">
        <f>5*24</f>
        <v>120</v>
      </c>
      <c r="G387" s="7" t="s">
        <v>21</v>
      </c>
      <c r="H387" s="8">
        <v>6</v>
      </c>
      <c r="I387" s="5" t="s">
        <v>22</v>
      </c>
      <c r="J387" s="6">
        <v>1</v>
      </c>
    </row>
    <row r="388" spans="2:10" ht="19.5" customHeight="1" x14ac:dyDescent="0.25">
      <c r="B388" s="5" t="s">
        <v>682</v>
      </c>
      <c r="C388" s="5" t="s">
        <v>683</v>
      </c>
      <c r="D388" s="5" t="s">
        <v>675</v>
      </c>
      <c r="E388" s="6">
        <v>2</v>
      </c>
      <c r="F388" s="7">
        <v>8.3333333333333329E-2</v>
      </c>
      <c r="G388" s="7" t="s">
        <v>32</v>
      </c>
      <c r="H388" s="8">
        <v>0</v>
      </c>
      <c r="I388" s="5" t="s">
        <v>22</v>
      </c>
      <c r="J388" s="6">
        <v>1</v>
      </c>
    </row>
    <row r="389" spans="2:10" ht="19.5" customHeight="1" x14ac:dyDescent="0.25">
      <c r="B389" s="5" t="s">
        <v>684</v>
      </c>
      <c r="C389" s="5" t="s">
        <v>685</v>
      </c>
      <c r="D389" s="5" t="s">
        <v>675</v>
      </c>
      <c r="E389" s="6">
        <v>2</v>
      </c>
      <c r="F389" s="7">
        <v>0.15</v>
      </c>
      <c r="G389" s="7" t="s">
        <v>62</v>
      </c>
      <c r="H389" s="8">
        <v>1</v>
      </c>
      <c r="I389" s="5" t="s">
        <v>22</v>
      </c>
      <c r="J389" s="6">
        <v>1</v>
      </c>
    </row>
    <row r="390" spans="2:10" ht="19.5" customHeight="1" x14ac:dyDescent="0.25">
      <c r="B390" s="5" t="s">
        <v>686</v>
      </c>
      <c r="C390" s="5" t="s">
        <v>687</v>
      </c>
      <c r="D390" s="5" t="s">
        <v>413</v>
      </c>
      <c r="E390" s="6">
        <v>1</v>
      </c>
      <c r="F390" s="7">
        <v>0.16666666666666666</v>
      </c>
      <c r="G390" s="7" t="s">
        <v>62</v>
      </c>
      <c r="H390" s="8">
        <v>1</v>
      </c>
      <c r="I390" s="5" t="s">
        <v>22</v>
      </c>
      <c r="J390" s="6">
        <v>1</v>
      </c>
    </row>
    <row r="391" spans="2:10" ht="19.5" customHeight="1" x14ac:dyDescent="0.25">
      <c r="B391" s="5" t="s">
        <v>688</v>
      </c>
      <c r="C391" s="5" t="s">
        <v>689</v>
      </c>
      <c r="D391" s="5" t="s">
        <v>413</v>
      </c>
      <c r="E391" s="6">
        <v>1</v>
      </c>
      <c r="F391" s="7">
        <v>9</v>
      </c>
      <c r="G391" s="7" t="s">
        <v>16</v>
      </c>
      <c r="H391" s="8">
        <v>5</v>
      </c>
      <c r="I391" s="5" t="s">
        <v>22</v>
      </c>
      <c r="J391" s="6">
        <v>1</v>
      </c>
    </row>
    <row r="392" spans="2:10" ht="19.5" customHeight="1" x14ac:dyDescent="0.25">
      <c r="B392" s="5" t="s">
        <v>690</v>
      </c>
      <c r="C392" s="5" t="s">
        <v>691</v>
      </c>
      <c r="D392" s="5" t="s">
        <v>413</v>
      </c>
      <c r="E392" s="6">
        <v>1</v>
      </c>
      <c r="F392" s="7">
        <v>3.8</v>
      </c>
      <c r="G392" s="7" t="s">
        <v>25</v>
      </c>
      <c r="H392" s="8">
        <v>4</v>
      </c>
      <c r="I392" s="5" t="s">
        <v>22</v>
      </c>
      <c r="J392" s="6">
        <v>1</v>
      </c>
    </row>
    <row r="393" spans="2:10" ht="19.5" customHeight="1" x14ac:dyDescent="0.25">
      <c r="B393" s="5" t="s">
        <v>692</v>
      </c>
      <c r="C393" s="5" t="s">
        <v>693</v>
      </c>
      <c r="D393" s="5" t="s">
        <v>413</v>
      </c>
      <c r="E393" s="6">
        <v>1</v>
      </c>
      <c r="F393" s="7">
        <v>120</v>
      </c>
      <c r="G393" s="7" t="s">
        <v>21</v>
      </c>
      <c r="H393" s="8">
        <v>6</v>
      </c>
      <c r="I393" s="5" t="s">
        <v>22</v>
      </c>
      <c r="J393" s="6">
        <v>1</v>
      </c>
    </row>
    <row r="394" spans="2:10" ht="19.5" customHeight="1" x14ac:dyDescent="0.25">
      <c r="B394" s="5" t="s">
        <v>694</v>
      </c>
      <c r="C394" s="5" t="s">
        <v>695</v>
      </c>
      <c r="D394" s="5" t="s">
        <v>413</v>
      </c>
      <c r="E394" s="6">
        <v>1</v>
      </c>
      <c r="F394" s="7">
        <v>43</v>
      </c>
      <c r="G394" s="7" t="s">
        <v>21</v>
      </c>
      <c r="H394" s="8">
        <v>6</v>
      </c>
      <c r="I394" s="5" t="s">
        <v>22</v>
      </c>
      <c r="J394" s="6">
        <v>1</v>
      </c>
    </row>
    <row r="395" spans="2:10" ht="19.5" customHeight="1" x14ac:dyDescent="0.25">
      <c r="B395" s="5" t="s">
        <v>696</v>
      </c>
      <c r="C395" s="5" t="s">
        <v>697</v>
      </c>
      <c r="D395" s="5" t="s">
        <v>413</v>
      </c>
      <c r="E395" s="6">
        <v>1</v>
      </c>
      <c r="F395" s="7">
        <v>2.2999999999999998</v>
      </c>
      <c r="G395" s="7" t="s">
        <v>25</v>
      </c>
      <c r="H395" s="8">
        <v>4</v>
      </c>
      <c r="I395" s="5" t="s">
        <v>22</v>
      </c>
      <c r="J395" s="6">
        <v>1</v>
      </c>
    </row>
    <row r="396" spans="2:10" ht="19.5" customHeight="1" x14ac:dyDescent="0.25">
      <c r="B396" s="5" t="s">
        <v>698</v>
      </c>
      <c r="C396" s="5" t="s">
        <v>699</v>
      </c>
      <c r="D396" s="5" t="s">
        <v>413</v>
      </c>
      <c r="E396" s="6">
        <v>1</v>
      </c>
      <c r="F396" s="7">
        <v>1.8</v>
      </c>
      <c r="G396" s="7" t="s">
        <v>15</v>
      </c>
      <c r="H396" s="8">
        <v>3</v>
      </c>
      <c r="I396" s="5" t="s">
        <v>22</v>
      </c>
      <c r="J396" s="6">
        <v>1</v>
      </c>
    </row>
    <row r="397" spans="2:10" ht="19.5" customHeight="1" x14ac:dyDescent="0.25">
      <c r="B397" s="5" t="s">
        <v>700</v>
      </c>
      <c r="C397" s="5" t="s">
        <v>701</v>
      </c>
      <c r="D397" s="5" t="s">
        <v>413</v>
      </c>
      <c r="E397" s="6">
        <v>1</v>
      </c>
      <c r="F397" s="7">
        <v>0.17666666666666667</v>
      </c>
      <c r="G397" s="7" t="s">
        <v>62</v>
      </c>
      <c r="H397" s="8">
        <v>1</v>
      </c>
      <c r="I397" s="5" t="s">
        <v>22</v>
      </c>
      <c r="J397" s="6">
        <v>1</v>
      </c>
    </row>
    <row r="398" spans="2:10" ht="19.5" customHeight="1" x14ac:dyDescent="0.25">
      <c r="B398" s="5" t="s">
        <v>702</v>
      </c>
      <c r="C398" s="5" t="s">
        <v>703</v>
      </c>
      <c r="D398" s="5" t="s">
        <v>360</v>
      </c>
      <c r="E398" s="6">
        <v>5</v>
      </c>
      <c r="F398" s="7">
        <v>0.16666666666666666</v>
      </c>
      <c r="G398" s="7" t="s">
        <v>62</v>
      </c>
      <c r="H398" s="8">
        <v>1</v>
      </c>
      <c r="I398" s="5" t="s">
        <v>22</v>
      </c>
      <c r="J398" s="6">
        <v>1</v>
      </c>
    </row>
    <row r="399" spans="2:10" ht="19.5" customHeight="1" x14ac:dyDescent="0.25">
      <c r="B399" s="5" t="s">
        <v>704</v>
      </c>
      <c r="C399" s="5" t="s">
        <v>705</v>
      </c>
      <c r="D399" s="5" t="s">
        <v>360</v>
      </c>
      <c r="E399" s="6">
        <v>5</v>
      </c>
      <c r="F399" s="7">
        <v>0.4</v>
      </c>
      <c r="G399" s="7" t="s">
        <v>11</v>
      </c>
      <c r="H399" s="8">
        <v>2</v>
      </c>
      <c r="I399" s="5" t="s">
        <v>22</v>
      </c>
      <c r="J399" s="6">
        <v>1</v>
      </c>
    </row>
    <row r="400" spans="2:10" ht="19.5" customHeight="1" x14ac:dyDescent="0.25">
      <c r="B400" s="5" t="s">
        <v>706</v>
      </c>
      <c r="C400" s="5" t="s">
        <v>707</v>
      </c>
      <c r="D400" s="5" t="s">
        <v>360</v>
      </c>
      <c r="E400" s="6">
        <v>5</v>
      </c>
      <c r="F400" s="7">
        <v>0.6333333333333333</v>
      </c>
      <c r="G400" s="7" t="s">
        <v>11</v>
      </c>
      <c r="H400" s="8">
        <v>2</v>
      </c>
      <c r="I400" s="5" t="s">
        <v>22</v>
      </c>
      <c r="J400" s="6">
        <v>1</v>
      </c>
    </row>
    <row r="401" spans="2:10" ht="19.5" customHeight="1" x14ac:dyDescent="0.25">
      <c r="B401" s="5" t="s">
        <v>708</v>
      </c>
      <c r="C401" s="5" t="s">
        <v>709</v>
      </c>
      <c r="D401" s="5" t="s">
        <v>360</v>
      </c>
      <c r="E401" s="6">
        <v>5</v>
      </c>
      <c r="F401" s="7">
        <v>0.14000000000000001</v>
      </c>
      <c r="G401" s="7" t="s">
        <v>62</v>
      </c>
      <c r="H401" s="8">
        <v>1</v>
      </c>
      <c r="I401" s="5" t="s">
        <v>22</v>
      </c>
      <c r="J401" s="6">
        <v>1</v>
      </c>
    </row>
    <row r="402" spans="2:10" ht="19.5" customHeight="1" x14ac:dyDescent="0.25">
      <c r="B402" s="5" t="s">
        <v>710</v>
      </c>
      <c r="C402" s="5" t="s">
        <v>711</v>
      </c>
      <c r="D402" s="5" t="s">
        <v>360</v>
      </c>
      <c r="E402" s="6">
        <v>5</v>
      </c>
      <c r="F402" s="7">
        <v>120</v>
      </c>
      <c r="G402" s="7" t="s">
        <v>21</v>
      </c>
      <c r="H402" s="8">
        <v>6</v>
      </c>
      <c r="I402" s="5" t="s">
        <v>22</v>
      </c>
      <c r="J402" s="6">
        <v>1</v>
      </c>
    </row>
    <row r="403" spans="2:10" ht="19.5" customHeight="1" x14ac:dyDescent="0.25">
      <c r="B403" s="5" t="s">
        <v>712</v>
      </c>
      <c r="C403" s="5" t="s">
        <v>713</v>
      </c>
      <c r="D403" s="5" t="s">
        <v>360</v>
      </c>
      <c r="E403" s="6">
        <v>5</v>
      </c>
      <c r="F403" s="7">
        <v>12</v>
      </c>
      <c r="G403" s="7" t="s">
        <v>16</v>
      </c>
      <c r="H403" s="8">
        <v>5</v>
      </c>
      <c r="I403" s="5" t="s">
        <v>22</v>
      </c>
      <c r="J403" s="6">
        <v>1</v>
      </c>
    </row>
    <row r="404" spans="2:10" ht="19.5" customHeight="1" x14ac:dyDescent="0.25">
      <c r="B404" s="5" t="s">
        <v>714</v>
      </c>
      <c r="C404" s="5" t="s">
        <v>715</v>
      </c>
      <c r="D404" s="5" t="s">
        <v>360</v>
      </c>
      <c r="E404" s="6">
        <v>5</v>
      </c>
      <c r="F404" s="7">
        <v>1.6</v>
      </c>
      <c r="G404" s="7" t="s">
        <v>15</v>
      </c>
      <c r="H404" s="8">
        <v>3</v>
      </c>
      <c r="I404" s="5" t="s">
        <v>22</v>
      </c>
      <c r="J404" s="6">
        <v>1</v>
      </c>
    </row>
    <row r="405" spans="2:10" ht="19.5" customHeight="1" x14ac:dyDescent="0.25">
      <c r="B405" s="5" t="s">
        <v>716</v>
      </c>
      <c r="C405" s="5" t="s">
        <v>717</v>
      </c>
      <c r="D405" s="5" t="s">
        <v>360</v>
      </c>
      <c r="E405" s="6">
        <v>5</v>
      </c>
      <c r="F405" s="7">
        <f>10/60</f>
        <v>0.16666666666666666</v>
      </c>
      <c r="G405" s="7" t="s">
        <v>62</v>
      </c>
      <c r="H405" s="8">
        <v>1</v>
      </c>
      <c r="I405" s="5" t="s">
        <v>22</v>
      </c>
      <c r="J405" s="6">
        <v>1</v>
      </c>
    </row>
    <row r="406" spans="2:10" ht="19.5" customHeight="1" x14ac:dyDescent="0.25">
      <c r="B406" s="5" t="s">
        <v>718</v>
      </c>
      <c r="C406" s="5" t="s">
        <v>719</v>
      </c>
      <c r="D406" s="5" t="s">
        <v>720</v>
      </c>
      <c r="E406" s="6">
        <v>9</v>
      </c>
      <c r="F406" s="18">
        <f>6.7/60</f>
        <v>0.11166666666666666</v>
      </c>
      <c r="G406" s="7" t="s">
        <v>62</v>
      </c>
      <c r="H406" s="8">
        <v>1</v>
      </c>
      <c r="I406" s="5" t="s">
        <v>22</v>
      </c>
      <c r="J406" s="6">
        <v>1</v>
      </c>
    </row>
    <row r="407" spans="2:10" ht="19.5" customHeight="1" x14ac:dyDescent="0.25">
      <c r="B407" s="5" t="s">
        <v>721</v>
      </c>
      <c r="C407" s="5" t="s">
        <v>722</v>
      </c>
      <c r="D407" s="5" t="s">
        <v>675</v>
      </c>
      <c r="E407" s="6">
        <v>2</v>
      </c>
      <c r="F407" s="7" t="s">
        <v>1029</v>
      </c>
      <c r="G407" s="7" t="s">
        <v>25</v>
      </c>
      <c r="H407" s="8">
        <v>4</v>
      </c>
      <c r="I407" s="5" t="s">
        <v>22</v>
      </c>
      <c r="J407" s="6">
        <v>1</v>
      </c>
    </row>
    <row r="408" spans="2:10" ht="19.5" customHeight="1" x14ac:dyDescent="0.25">
      <c r="B408" s="5" t="s">
        <v>723</v>
      </c>
      <c r="C408" s="5" t="s">
        <v>724</v>
      </c>
      <c r="D408" s="5" t="s">
        <v>675</v>
      </c>
      <c r="E408" s="6">
        <v>2</v>
      </c>
      <c r="F408" s="7" t="s">
        <v>1030</v>
      </c>
      <c r="G408" s="7" t="s">
        <v>15</v>
      </c>
      <c r="H408" s="8">
        <v>3</v>
      </c>
      <c r="I408" s="5" t="s">
        <v>22</v>
      </c>
      <c r="J408" s="6">
        <v>1</v>
      </c>
    </row>
    <row r="409" spans="2:10" ht="19.5" customHeight="1" x14ac:dyDescent="0.25">
      <c r="B409" s="5" t="s">
        <v>725</v>
      </c>
      <c r="C409" s="5" t="s">
        <v>726</v>
      </c>
      <c r="D409" s="5" t="s">
        <v>675</v>
      </c>
      <c r="E409" s="6">
        <v>2</v>
      </c>
      <c r="F409" s="7" t="s">
        <v>1029</v>
      </c>
      <c r="G409" s="7" t="s">
        <v>25</v>
      </c>
      <c r="H409" s="8">
        <v>4</v>
      </c>
      <c r="I409" s="5" t="s">
        <v>22</v>
      </c>
      <c r="J409" s="6">
        <v>1</v>
      </c>
    </row>
    <row r="410" spans="2:10" ht="19.5" customHeight="1" x14ac:dyDescent="0.25">
      <c r="B410" s="9">
        <v>1</v>
      </c>
      <c r="C410" s="9" t="s">
        <v>727</v>
      </c>
      <c r="D410" s="9" t="s">
        <v>418</v>
      </c>
      <c r="E410" s="6">
        <v>6</v>
      </c>
      <c r="F410" s="7">
        <v>2.9333333333333331</v>
      </c>
      <c r="G410" s="7" t="s">
        <v>25</v>
      </c>
      <c r="H410" s="8">
        <v>4</v>
      </c>
      <c r="I410" s="5" t="s">
        <v>33</v>
      </c>
      <c r="J410" s="6">
        <v>0</v>
      </c>
    </row>
    <row r="411" spans="2:10" ht="19.5" customHeight="1" x14ac:dyDescent="0.25">
      <c r="B411" s="9">
        <v>1</v>
      </c>
      <c r="C411" s="9" t="s">
        <v>727</v>
      </c>
      <c r="D411" s="9" t="s">
        <v>418</v>
      </c>
      <c r="E411" s="6">
        <v>6</v>
      </c>
      <c r="F411" s="7">
        <v>2.8</v>
      </c>
      <c r="G411" s="7" t="s">
        <v>25</v>
      </c>
      <c r="H411" s="8">
        <v>4</v>
      </c>
      <c r="I411" s="5" t="s">
        <v>58</v>
      </c>
      <c r="J411" s="6">
        <v>0</v>
      </c>
    </row>
    <row r="412" spans="2:10" ht="19.5" customHeight="1" x14ac:dyDescent="0.25">
      <c r="B412" s="9">
        <v>1</v>
      </c>
      <c r="C412" s="9" t="s">
        <v>727</v>
      </c>
      <c r="D412" s="9" t="s">
        <v>418</v>
      </c>
      <c r="E412" s="6">
        <v>6</v>
      </c>
      <c r="F412" s="7" t="s">
        <v>1031</v>
      </c>
      <c r="G412" s="7" t="s">
        <v>25</v>
      </c>
      <c r="H412" s="8">
        <v>4</v>
      </c>
      <c r="I412" s="5" t="s">
        <v>63</v>
      </c>
      <c r="J412" s="6">
        <v>1</v>
      </c>
    </row>
    <row r="413" spans="2:10" ht="19.5" customHeight="1" x14ac:dyDescent="0.25">
      <c r="B413" s="9">
        <v>2</v>
      </c>
      <c r="C413" s="9" t="s">
        <v>728</v>
      </c>
      <c r="D413" s="9" t="s">
        <v>418</v>
      </c>
      <c r="E413" s="6">
        <v>6</v>
      </c>
      <c r="F413" s="7">
        <v>2.5499999999999998</v>
      </c>
      <c r="G413" s="7" t="s">
        <v>25</v>
      </c>
      <c r="H413" s="8">
        <v>4</v>
      </c>
      <c r="I413" s="5" t="s">
        <v>33</v>
      </c>
      <c r="J413" s="6">
        <v>0</v>
      </c>
    </row>
    <row r="414" spans="2:10" ht="19.5" customHeight="1" x14ac:dyDescent="0.25">
      <c r="B414" s="9">
        <v>2</v>
      </c>
      <c r="C414" s="9" t="s">
        <v>728</v>
      </c>
      <c r="D414" s="9" t="s">
        <v>418</v>
      </c>
      <c r="E414" s="6">
        <v>6</v>
      </c>
      <c r="F414" s="7">
        <v>3.5666666666666669</v>
      </c>
      <c r="G414" s="7" t="s">
        <v>25</v>
      </c>
      <c r="H414" s="8">
        <v>4</v>
      </c>
      <c r="I414" s="5" t="s">
        <v>58</v>
      </c>
      <c r="J414" s="6">
        <v>0</v>
      </c>
    </row>
    <row r="415" spans="2:10" ht="19.5" customHeight="1" x14ac:dyDescent="0.25">
      <c r="B415" s="9">
        <v>2</v>
      </c>
      <c r="C415" s="9" t="s">
        <v>728</v>
      </c>
      <c r="D415" s="9" t="s">
        <v>418</v>
      </c>
      <c r="E415" s="6">
        <v>6</v>
      </c>
      <c r="F415" s="7" t="s">
        <v>165</v>
      </c>
      <c r="G415" s="7" t="s">
        <v>25</v>
      </c>
      <c r="H415" s="8">
        <v>4</v>
      </c>
      <c r="I415" s="5" t="s">
        <v>63</v>
      </c>
      <c r="J415" s="6">
        <v>1</v>
      </c>
    </row>
    <row r="416" spans="2:10" ht="19.5" customHeight="1" x14ac:dyDescent="0.25">
      <c r="B416" s="9">
        <v>3</v>
      </c>
      <c r="C416" s="9" t="s">
        <v>729</v>
      </c>
      <c r="D416" s="9" t="s">
        <v>418</v>
      </c>
      <c r="E416" s="6">
        <v>6</v>
      </c>
      <c r="F416" s="7">
        <v>3.1333333333333333</v>
      </c>
      <c r="G416" s="7" t="s">
        <v>25</v>
      </c>
      <c r="H416" s="8">
        <v>4</v>
      </c>
      <c r="I416" s="5" t="s">
        <v>33</v>
      </c>
      <c r="J416" s="6">
        <v>0</v>
      </c>
    </row>
    <row r="417" spans="2:10" ht="19.5" customHeight="1" x14ac:dyDescent="0.25">
      <c r="B417" s="9">
        <v>3</v>
      </c>
      <c r="C417" s="9" t="s">
        <v>729</v>
      </c>
      <c r="D417" s="9" t="s">
        <v>418</v>
      </c>
      <c r="E417" s="6">
        <v>6</v>
      </c>
      <c r="F417" s="7">
        <v>3.4333333333333331</v>
      </c>
      <c r="G417" s="7" t="s">
        <v>25</v>
      </c>
      <c r="H417" s="8">
        <v>4</v>
      </c>
      <c r="I417" s="5" t="s">
        <v>58</v>
      </c>
      <c r="J417" s="6">
        <v>0</v>
      </c>
    </row>
    <row r="418" spans="2:10" ht="19.5" customHeight="1" x14ac:dyDescent="0.25">
      <c r="B418" s="9">
        <v>3</v>
      </c>
      <c r="C418" s="9" t="s">
        <v>729</v>
      </c>
      <c r="D418" s="9" t="s">
        <v>418</v>
      </c>
      <c r="E418" s="6">
        <v>6</v>
      </c>
      <c r="F418" s="7" t="s">
        <v>165</v>
      </c>
      <c r="G418" s="7" t="s">
        <v>25</v>
      </c>
      <c r="H418" s="8">
        <v>4</v>
      </c>
      <c r="I418" s="5" t="s">
        <v>63</v>
      </c>
      <c r="J418" s="6">
        <v>1</v>
      </c>
    </row>
    <row r="419" spans="2:10" ht="19.5" customHeight="1" x14ac:dyDescent="0.25">
      <c r="B419" s="9">
        <v>4</v>
      </c>
      <c r="C419" s="9" t="s">
        <v>730</v>
      </c>
      <c r="D419" s="9" t="s">
        <v>418</v>
      </c>
      <c r="E419" s="6">
        <v>6</v>
      </c>
      <c r="F419" s="7">
        <v>2.8</v>
      </c>
      <c r="G419" s="7" t="s">
        <v>25</v>
      </c>
      <c r="H419" s="8">
        <v>4</v>
      </c>
      <c r="I419" s="5" t="s">
        <v>33</v>
      </c>
      <c r="J419" s="6">
        <v>0</v>
      </c>
    </row>
    <row r="420" spans="2:10" ht="19.5" customHeight="1" x14ac:dyDescent="0.25">
      <c r="B420" s="9">
        <v>4</v>
      </c>
      <c r="C420" s="9" t="s">
        <v>730</v>
      </c>
      <c r="D420" s="9" t="s">
        <v>418</v>
      </c>
      <c r="E420" s="6">
        <v>6</v>
      </c>
      <c r="F420" s="7">
        <v>2.5166666666666666</v>
      </c>
      <c r="G420" s="7" t="s">
        <v>25</v>
      </c>
      <c r="H420" s="8">
        <v>4</v>
      </c>
      <c r="I420" s="5" t="s">
        <v>58</v>
      </c>
      <c r="J420" s="6">
        <v>0</v>
      </c>
    </row>
    <row r="421" spans="2:10" ht="19.5" customHeight="1" x14ac:dyDescent="0.25">
      <c r="B421" s="9">
        <v>4</v>
      </c>
      <c r="C421" s="9" t="s">
        <v>730</v>
      </c>
      <c r="D421" s="9" t="s">
        <v>418</v>
      </c>
      <c r="E421" s="6">
        <v>6</v>
      </c>
      <c r="F421" s="7" t="s">
        <v>1031</v>
      </c>
      <c r="G421" s="7" t="s">
        <v>25</v>
      </c>
      <c r="H421" s="8">
        <v>4</v>
      </c>
      <c r="I421" s="5" t="s">
        <v>63</v>
      </c>
      <c r="J421" s="6">
        <v>1</v>
      </c>
    </row>
    <row r="422" spans="2:10" ht="19.5" customHeight="1" x14ac:dyDescent="0.25">
      <c r="B422" s="9">
        <v>5</v>
      </c>
      <c r="C422" s="9" t="s">
        <v>731</v>
      </c>
      <c r="D422" s="9" t="s">
        <v>418</v>
      </c>
      <c r="E422" s="6">
        <v>6</v>
      </c>
      <c r="F422" s="7">
        <v>2.9333333333333331</v>
      </c>
      <c r="G422" s="7" t="s">
        <v>25</v>
      </c>
      <c r="H422" s="8">
        <v>4</v>
      </c>
      <c r="I422" s="5" t="s">
        <v>33</v>
      </c>
      <c r="J422" s="6">
        <v>0</v>
      </c>
    </row>
    <row r="423" spans="2:10" ht="19.5" customHeight="1" x14ac:dyDescent="0.25">
      <c r="B423" s="9">
        <v>5</v>
      </c>
      <c r="C423" s="9" t="s">
        <v>731</v>
      </c>
      <c r="D423" s="9" t="s">
        <v>418</v>
      </c>
      <c r="E423" s="6">
        <v>6</v>
      </c>
      <c r="F423" s="7">
        <v>4.5166666666666666</v>
      </c>
      <c r="G423" s="7" t="s">
        <v>25</v>
      </c>
      <c r="H423" s="8">
        <v>4</v>
      </c>
      <c r="I423" s="5" t="s">
        <v>58</v>
      </c>
      <c r="J423" s="6">
        <v>0</v>
      </c>
    </row>
    <row r="424" spans="2:10" ht="19.5" customHeight="1" x14ac:dyDescent="0.25">
      <c r="B424" s="9">
        <v>5</v>
      </c>
      <c r="C424" s="9" t="s">
        <v>731</v>
      </c>
      <c r="D424" s="9" t="s">
        <v>418</v>
      </c>
      <c r="E424" s="6">
        <v>6</v>
      </c>
      <c r="F424" s="7" t="s">
        <v>1032</v>
      </c>
      <c r="G424" s="7" t="s">
        <v>25</v>
      </c>
      <c r="H424" s="8">
        <v>4</v>
      </c>
      <c r="I424" s="5" t="s">
        <v>63</v>
      </c>
      <c r="J424" s="6">
        <v>1</v>
      </c>
    </row>
    <row r="425" spans="2:10" ht="19.5" customHeight="1" x14ac:dyDescent="0.25">
      <c r="B425" s="9">
        <v>7</v>
      </c>
      <c r="C425" s="9" t="s">
        <v>732</v>
      </c>
      <c r="D425" s="9" t="s">
        <v>418</v>
      </c>
      <c r="E425" s="6">
        <v>6</v>
      </c>
      <c r="F425" s="7">
        <v>4.4833333333333334</v>
      </c>
      <c r="G425" s="7" t="s">
        <v>25</v>
      </c>
      <c r="H425" s="8">
        <v>4</v>
      </c>
      <c r="I425" s="5" t="s">
        <v>33</v>
      </c>
      <c r="J425" s="6">
        <v>0</v>
      </c>
    </row>
    <row r="426" spans="2:10" ht="19.5" customHeight="1" x14ac:dyDescent="0.25">
      <c r="B426" s="9">
        <v>7</v>
      </c>
      <c r="C426" s="9" t="s">
        <v>732</v>
      </c>
      <c r="D426" s="9" t="s">
        <v>418</v>
      </c>
      <c r="E426" s="6">
        <v>6</v>
      </c>
      <c r="F426" s="7">
        <v>3.85</v>
      </c>
      <c r="G426" s="7" t="s">
        <v>25</v>
      </c>
      <c r="H426" s="8">
        <v>4</v>
      </c>
      <c r="I426" s="5" t="s">
        <v>58</v>
      </c>
      <c r="J426" s="6">
        <v>0</v>
      </c>
    </row>
    <row r="427" spans="2:10" ht="19.5" customHeight="1" x14ac:dyDescent="0.25">
      <c r="B427" s="9">
        <v>7</v>
      </c>
      <c r="C427" s="9" t="s">
        <v>732</v>
      </c>
      <c r="D427" s="9" t="s">
        <v>418</v>
      </c>
      <c r="E427" s="6">
        <v>6</v>
      </c>
      <c r="F427" s="7" t="s">
        <v>1033</v>
      </c>
      <c r="G427" s="7" t="s">
        <v>25</v>
      </c>
      <c r="H427" s="8">
        <v>4</v>
      </c>
      <c r="I427" s="5" t="s">
        <v>63</v>
      </c>
      <c r="J427" s="6">
        <v>1</v>
      </c>
    </row>
    <row r="428" spans="2:10" ht="19.5" customHeight="1" x14ac:dyDescent="0.25">
      <c r="B428" s="9">
        <v>9</v>
      </c>
      <c r="C428" s="9" t="s">
        <v>733</v>
      </c>
      <c r="D428" s="9" t="s">
        <v>418</v>
      </c>
      <c r="E428" s="6">
        <v>6</v>
      </c>
      <c r="F428" s="7">
        <v>3.6166666666666667</v>
      </c>
      <c r="G428" s="7" t="s">
        <v>25</v>
      </c>
      <c r="H428" s="8">
        <v>4</v>
      </c>
      <c r="I428" s="5" t="s">
        <v>33</v>
      </c>
      <c r="J428" s="6">
        <v>0</v>
      </c>
    </row>
    <row r="429" spans="2:10" ht="19.5" customHeight="1" x14ac:dyDescent="0.25">
      <c r="B429" s="9">
        <v>9</v>
      </c>
      <c r="C429" s="9" t="s">
        <v>733</v>
      </c>
      <c r="D429" s="9" t="s">
        <v>418</v>
      </c>
      <c r="E429" s="6">
        <v>6</v>
      </c>
      <c r="F429" s="7">
        <v>2.85</v>
      </c>
      <c r="G429" s="7" t="s">
        <v>25</v>
      </c>
      <c r="H429" s="8">
        <v>4</v>
      </c>
      <c r="I429" s="5" t="s">
        <v>58</v>
      </c>
      <c r="J429" s="6">
        <v>0</v>
      </c>
    </row>
    <row r="430" spans="2:10" ht="19.5" customHeight="1" x14ac:dyDescent="0.25">
      <c r="B430" s="9">
        <v>9</v>
      </c>
      <c r="C430" s="9" t="s">
        <v>733</v>
      </c>
      <c r="D430" s="9" t="s">
        <v>418</v>
      </c>
      <c r="E430" s="6">
        <v>6</v>
      </c>
      <c r="F430" s="7" t="s">
        <v>1034</v>
      </c>
      <c r="G430" s="7" t="s">
        <v>25</v>
      </c>
      <c r="H430" s="8">
        <v>4</v>
      </c>
      <c r="I430" s="5" t="s">
        <v>63</v>
      </c>
      <c r="J430" s="6">
        <v>1</v>
      </c>
    </row>
    <row r="431" spans="2:10" ht="19.5" customHeight="1" x14ac:dyDescent="0.25">
      <c r="B431" s="9">
        <v>10</v>
      </c>
      <c r="C431" s="9" t="s">
        <v>734</v>
      </c>
      <c r="D431" s="9" t="s">
        <v>418</v>
      </c>
      <c r="E431" s="6">
        <v>6</v>
      </c>
      <c r="F431" s="7">
        <v>2.5666666666666669</v>
      </c>
      <c r="G431" s="7" t="s">
        <v>25</v>
      </c>
      <c r="H431" s="8">
        <v>4</v>
      </c>
      <c r="I431" s="5" t="s">
        <v>33</v>
      </c>
      <c r="J431" s="6">
        <v>0</v>
      </c>
    </row>
    <row r="432" spans="2:10" ht="19.5" customHeight="1" x14ac:dyDescent="0.25">
      <c r="B432" s="9">
        <v>10</v>
      </c>
      <c r="C432" s="9" t="s">
        <v>734</v>
      </c>
      <c r="D432" s="9" t="s">
        <v>418</v>
      </c>
      <c r="E432" s="6">
        <v>6</v>
      </c>
      <c r="F432" s="7">
        <v>3.3333333333333335</v>
      </c>
      <c r="G432" s="7" t="s">
        <v>25</v>
      </c>
      <c r="H432" s="8">
        <v>4</v>
      </c>
      <c r="I432" s="5" t="s">
        <v>58</v>
      </c>
      <c r="J432" s="6">
        <v>0</v>
      </c>
    </row>
    <row r="433" spans="2:10" ht="19.5" customHeight="1" x14ac:dyDescent="0.25">
      <c r="B433" s="9">
        <v>10</v>
      </c>
      <c r="C433" s="9" t="s">
        <v>734</v>
      </c>
      <c r="D433" s="9" t="s">
        <v>418</v>
      </c>
      <c r="E433" s="6">
        <v>6</v>
      </c>
      <c r="F433" s="7" t="s">
        <v>1035</v>
      </c>
      <c r="G433" s="7" t="s">
        <v>25</v>
      </c>
      <c r="H433" s="8">
        <v>4</v>
      </c>
      <c r="I433" s="5" t="s">
        <v>63</v>
      </c>
      <c r="J433" s="6">
        <v>1</v>
      </c>
    </row>
    <row r="434" spans="2:10" ht="19.5" customHeight="1" x14ac:dyDescent="0.25">
      <c r="B434" s="5">
        <v>12</v>
      </c>
      <c r="C434" s="5" t="s">
        <v>735</v>
      </c>
      <c r="D434" s="5" t="s">
        <v>418</v>
      </c>
      <c r="E434" s="6">
        <v>6</v>
      </c>
      <c r="F434" s="7">
        <v>2.5</v>
      </c>
      <c r="G434" s="7" t="s">
        <v>25</v>
      </c>
      <c r="H434" s="8">
        <v>4</v>
      </c>
      <c r="I434" s="5" t="s">
        <v>58</v>
      </c>
      <c r="J434" s="6">
        <v>0</v>
      </c>
    </row>
    <row r="435" spans="2:10" ht="19.5" customHeight="1" x14ac:dyDescent="0.25">
      <c r="B435" s="9">
        <v>13</v>
      </c>
      <c r="C435" s="9" t="s">
        <v>736</v>
      </c>
      <c r="D435" s="9" t="s">
        <v>418</v>
      </c>
      <c r="E435" s="6">
        <v>6</v>
      </c>
      <c r="F435" s="7">
        <f>197/60</f>
        <v>3.2833333333333332</v>
      </c>
      <c r="G435" s="7" t="s">
        <v>25</v>
      </c>
      <c r="H435" s="8">
        <v>4</v>
      </c>
      <c r="I435" s="5" t="s">
        <v>33</v>
      </c>
      <c r="J435" s="6">
        <v>0</v>
      </c>
    </row>
    <row r="436" spans="2:10" ht="19.5" customHeight="1" x14ac:dyDescent="0.25">
      <c r="B436" s="9">
        <v>13</v>
      </c>
      <c r="C436" s="9" t="s">
        <v>736</v>
      </c>
      <c r="D436" s="9" t="s">
        <v>418</v>
      </c>
      <c r="E436" s="6">
        <v>6</v>
      </c>
      <c r="F436" s="7">
        <f>188/60</f>
        <v>3.1333333333333333</v>
      </c>
      <c r="G436" s="7" t="s">
        <v>25</v>
      </c>
      <c r="H436" s="8">
        <v>4</v>
      </c>
      <c r="I436" s="5" t="s">
        <v>977</v>
      </c>
      <c r="J436" s="6">
        <v>0</v>
      </c>
    </row>
    <row r="437" spans="2:10" ht="19.5" customHeight="1" x14ac:dyDescent="0.25">
      <c r="B437" s="9">
        <v>14</v>
      </c>
      <c r="C437" s="9" t="s">
        <v>737</v>
      </c>
      <c r="D437" s="9" t="s">
        <v>418</v>
      </c>
      <c r="E437" s="6">
        <v>6</v>
      </c>
      <c r="F437" s="7">
        <f>225/60</f>
        <v>3.75</v>
      </c>
      <c r="G437" s="7" t="s">
        <v>25</v>
      </c>
      <c r="H437" s="8">
        <v>4</v>
      </c>
      <c r="I437" s="5" t="s">
        <v>33</v>
      </c>
      <c r="J437" s="6">
        <v>0</v>
      </c>
    </row>
    <row r="438" spans="2:10" ht="19.5" customHeight="1" x14ac:dyDescent="0.25">
      <c r="B438" s="9">
        <v>14</v>
      </c>
      <c r="C438" s="9" t="s">
        <v>737</v>
      </c>
      <c r="D438" s="9" t="s">
        <v>418</v>
      </c>
      <c r="E438" s="6">
        <v>6</v>
      </c>
      <c r="F438" s="7">
        <f>210/60</f>
        <v>3.5</v>
      </c>
      <c r="G438" s="7" t="s">
        <v>25</v>
      </c>
      <c r="H438" s="8">
        <v>4</v>
      </c>
      <c r="I438" s="5" t="s">
        <v>33</v>
      </c>
      <c r="J438" s="6">
        <v>0</v>
      </c>
    </row>
    <row r="439" spans="2:10" ht="19.5" customHeight="1" x14ac:dyDescent="0.25">
      <c r="B439" s="5">
        <v>1</v>
      </c>
      <c r="C439" s="5" t="s">
        <v>738</v>
      </c>
      <c r="D439" s="5" t="s">
        <v>739</v>
      </c>
      <c r="E439" s="6">
        <v>14</v>
      </c>
      <c r="F439" s="7" t="s">
        <v>1036</v>
      </c>
      <c r="G439" s="7" t="s">
        <v>11</v>
      </c>
      <c r="H439" s="8">
        <v>2</v>
      </c>
      <c r="I439" s="5" t="s">
        <v>33</v>
      </c>
      <c r="J439" s="6">
        <v>0</v>
      </c>
    </row>
    <row r="440" spans="2:10" ht="19.5" customHeight="1" x14ac:dyDescent="0.25">
      <c r="B440" s="5" t="s">
        <v>740</v>
      </c>
      <c r="C440" s="5" t="s">
        <v>741</v>
      </c>
      <c r="D440" s="5" t="s">
        <v>742</v>
      </c>
      <c r="E440" s="6">
        <v>2</v>
      </c>
      <c r="F440" s="7">
        <f>1/60</f>
        <v>1.6666666666666666E-2</v>
      </c>
      <c r="G440" s="7" t="s">
        <v>32</v>
      </c>
      <c r="H440" s="8">
        <v>0</v>
      </c>
      <c r="I440" s="5" t="s">
        <v>33</v>
      </c>
      <c r="J440" s="6">
        <v>0</v>
      </c>
    </row>
    <row r="441" spans="2:10" ht="19.5" customHeight="1" x14ac:dyDescent="0.25">
      <c r="B441" s="9" t="s">
        <v>743</v>
      </c>
      <c r="C441" s="9" t="s">
        <v>744</v>
      </c>
      <c r="D441" s="9" t="s">
        <v>745</v>
      </c>
      <c r="E441" s="6">
        <v>10</v>
      </c>
      <c r="F441" s="7" t="s">
        <v>103</v>
      </c>
      <c r="G441" s="7" t="s">
        <v>15</v>
      </c>
      <c r="H441" s="8">
        <v>3</v>
      </c>
      <c r="I441" s="5" t="s">
        <v>173</v>
      </c>
      <c r="J441" s="6">
        <v>1</v>
      </c>
    </row>
    <row r="442" spans="2:10" ht="19.5" customHeight="1" x14ac:dyDescent="0.25">
      <c r="B442" s="9" t="s">
        <v>743</v>
      </c>
      <c r="C442" s="9" t="s">
        <v>744</v>
      </c>
      <c r="D442" s="9" t="s">
        <v>745</v>
      </c>
      <c r="E442" s="6">
        <v>10</v>
      </c>
      <c r="F442" s="7">
        <f>5/60</f>
        <v>8.3333333333333329E-2</v>
      </c>
      <c r="G442" s="7" t="s">
        <v>32</v>
      </c>
      <c r="H442" s="8">
        <v>0</v>
      </c>
      <c r="I442" s="5" t="s">
        <v>87</v>
      </c>
      <c r="J442" s="6">
        <v>1</v>
      </c>
    </row>
    <row r="443" spans="2:10" ht="19.5" customHeight="1" x14ac:dyDescent="0.25">
      <c r="B443" s="9" t="s">
        <v>746</v>
      </c>
      <c r="C443" s="9" t="s">
        <v>747</v>
      </c>
      <c r="D443" s="9" t="s">
        <v>418</v>
      </c>
      <c r="E443" s="6">
        <v>6</v>
      </c>
      <c r="F443" s="7">
        <v>4</v>
      </c>
      <c r="G443" s="7" t="s">
        <v>25</v>
      </c>
      <c r="H443" s="8">
        <v>4</v>
      </c>
      <c r="I443" s="5" t="s">
        <v>33</v>
      </c>
      <c r="J443" s="6">
        <v>0</v>
      </c>
    </row>
    <row r="444" spans="2:10" ht="19.5" customHeight="1" x14ac:dyDescent="0.25">
      <c r="B444" s="9" t="s">
        <v>746</v>
      </c>
      <c r="C444" s="9" t="s">
        <v>747</v>
      </c>
      <c r="D444" s="9" t="s">
        <v>418</v>
      </c>
      <c r="E444" s="6">
        <v>6</v>
      </c>
      <c r="F444" s="7" t="s">
        <v>1037</v>
      </c>
      <c r="G444" s="7" t="s">
        <v>25</v>
      </c>
      <c r="H444" s="8">
        <v>4</v>
      </c>
      <c r="I444" s="5" t="s">
        <v>61</v>
      </c>
      <c r="J444" s="6">
        <v>0</v>
      </c>
    </row>
    <row r="445" spans="2:10" ht="19.5" customHeight="1" x14ac:dyDescent="0.25">
      <c r="B445" s="5" t="s">
        <v>748</v>
      </c>
      <c r="C445" s="5" t="s">
        <v>749</v>
      </c>
      <c r="D445" s="5" t="s">
        <v>334</v>
      </c>
      <c r="E445" s="6">
        <v>3</v>
      </c>
      <c r="F445" s="7" t="s">
        <v>985</v>
      </c>
      <c r="G445" s="7" t="s">
        <v>21</v>
      </c>
      <c r="H445" s="8">
        <v>6</v>
      </c>
      <c r="I445" s="5" t="s">
        <v>22</v>
      </c>
      <c r="J445" s="6">
        <v>1</v>
      </c>
    </row>
    <row r="446" spans="2:10" ht="19.5" customHeight="1" x14ac:dyDescent="0.25">
      <c r="B446" s="5" t="s">
        <v>750</v>
      </c>
      <c r="C446" s="5" t="s">
        <v>751</v>
      </c>
      <c r="D446" s="5" t="s">
        <v>334</v>
      </c>
      <c r="E446" s="6">
        <v>3</v>
      </c>
      <c r="F446" s="7" t="s">
        <v>1038</v>
      </c>
      <c r="G446" s="7" t="s">
        <v>21</v>
      </c>
      <c r="H446" s="8">
        <v>6</v>
      </c>
      <c r="I446" s="5" t="s">
        <v>22</v>
      </c>
      <c r="J446" s="6">
        <v>1</v>
      </c>
    </row>
    <row r="447" spans="2:10" ht="19.5" customHeight="1" x14ac:dyDescent="0.25">
      <c r="B447" s="5" t="s">
        <v>752</v>
      </c>
      <c r="C447" s="5" t="s">
        <v>753</v>
      </c>
      <c r="D447" s="5" t="s">
        <v>334</v>
      </c>
      <c r="E447" s="6">
        <v>3</v>
      </c>
      <c r="F447" s="7" t="s">
        <v>1038</v>
      </c>
      <c r="G447" s="7" t="s">
        <v>21</v>
      </c>
      <c r="H447" s="8">
        <v>6</v>
      </c>
      <c r="I447" s="5" t="s">
        <v>22</v>
      </c>
      <c r="J447" s="6">
        <v>1</v>
      </c>
    </row>
    <row r="448" spans="2:10" ht="19.5" customHeight="1" x14ac:dyDescent="0.25">
      <c r="B448" s="9" t="s">
        <v>754</v>
      </c>
      <c r="C448" s="9" t="s">
        <v>180</v>
      </c>
      <c r="D448" s="9" t="s">
        <v>334</v>
      </c>
      <c r="E448" s="6">
        <v>3</v>
      </c>
      <c r="F448" s="7">
        <f>394/60</f>
        <v>6.5666666666666664</v>
      </c>
      <c r="G448" s="7" t="s">
        <v>16</v>
      </c>
      <c r="H448" s="8">
        <v>5</v>
      </c>
      <c r="I448" s="5" t="s">
        <v>61</v>
      </c>
      <c r="J448" s="6">
        <v>0</v>
      </c>
    </row>
    <row r="449" spans="2:10" ht="19.5" customHeight="1" x14ac:dyDescent="0.25">
      <c r="B449" s="9" t="s">
        <v>754</v>
      </c>
      <c r="C449" s="9" t="s">
        <v>180</v>
      </c>
      <c r="D449" s="9" t="s">
        <v>334</v>
      </c>
      <c r="E449" s="6">
        <v>3</v>
      </c>
      <c r="F449" s="7">
        <v>88.333333333333329</v>
      </c>
      <c r="G449" s="7" t="s">
        <v>21</v>
      </c>
      <c r="H449" s="8">
        <v>6</v>
      </c>
      <c r="I449" s="5" t="s">
        <v>58</v>
      </c>
      <c r="J449" s="6">
        <v>0</v>
      </c>
    </row>
    <row r="450" spans="2:10" ht="19.5" customHeight="1" x14ac:dyDescent="0.25">
      <c r="B450" s="9" t="s">
        <v>754</v>
      </c>
      <c r="C450" s="9" t="s">
        <v>180</v>
      </c>
      <c r="D450" s="9" t="s">
        <v>334</v>
      </c>
      <c r="E450" s="6">
        <v>3</v>
      </c>
      <c r="F450" s="7">
        <v>161.66666666666666</v>
      </c>
      <c r="G450" s="7" t="s">
        <v>21</v>
      </c>
      <c r="H450" s="8">
        <v>6</v>
      </c>
      <c r="I450" s="5" t="s">
        <v>22</v>
      </c>
      <c r="J450" s="6">
        <v>1</v>
      </c>
    </row>
    <row r="451" spans="2:10" ht="19.5" customHeight="1" x14ac:dyDescent="0.25">
      <c r="B451" s="9" t="s">
        <v>754</v>
      </c>
      <c r="C451" s="9" t="s">
        <v>180</v>
      </c>
      <c r="D451" s="9" t="s">
        <v>334</v>
      </c>
      <c r="E451" s="6">
        <v>3</v>
      </c>
      <c r="F451" s="7">
        <v>1.9166666666666667</v>
      </c>
      <c r="G451" s="7" t="s">
        <v>15</v>
      </c>
      <c r="H451" s="8">
        <v>3</v>
      </c>
      <c r="I451" s="5" t="s">
        <v>63</v>
      </c>
      <c r="J451" s="6">
        <v>1</v>
      </c>
    </row>
    <row r="452" spans="2:10" ht="19.5" customHeight="1" x14ac:dyDescent="0.25">
      <c r="B452" s="9" t="s">
        <v>755</v>
      </c>
      <c r="C452" s="9" t="s">
        <v>182</v>
      </c>
      <c r="D452" s="9" t="s">
        <v>334</v>
      </c>
      <c r="E452" s="6">
        <v>3</v>
      </c>
      <c r="F452" s="7">
        <v>1.6666666666666666E-2</v>
      </c>
      <c r="G452" s="7" t="s">
        <v>32</v>
      </c>
      <c r="H452" s="8">
        <v>0</v>
      </c>
      <c r="I452" s="5" t="s">
        <v>61</v>
      </c>
      <c r="J452" s="6">
        <v>0</v>
      </c>
    </row>
    <row r="453" spans="2:10" ht="19.5" customHeight="1" x14ac:dyDescent="0.25">
      <c r="B453" s="9" t="s">
        <v>755</v>
      </c>
      <c r="C453" s="9" t="s">
        <v>182</v>
      </c>
      <c r="D453" s="9" t="s">
        <v>334</v>
      </c>
      <c r="E453" s="6">
        <v>3</v>
      </c>
      <c r="F453" s="7">
        <v>1.6666666666666666E-2</v>
      </c>
      <c r="G453" s="7" t="s">
        <v>32</v>
      </c>
      <c r="H453" s="8">
        <v>0</v>
      </c>
      <c r="I453" s="5" t="s">
        <v>58</v>
      </c>
      <c r="J453" s="6">
        <v>0</v>
      </c>
    </row>
    <row r="454" spans="2:10" ht="19.5" customHeight="1" x14ac:dyDescent="0.25">
      <c r="B454" s="9" t="s">
        <v>755</v>
      </c>
      <c r="C454" s="9" t="s">
        <v>182</v>
      </c>
      <c r="D454" s="9" t="s">
        <v>334</v>
      </c>
      <c r="E454" s="6">
        <v>3</v>
      </c>
      <c r="F454" s="7">
        <v>2</v>
      </c>
      <c r="G454" s="7" t="s">
        <v>25</v>
      </c>
      <c r="H454" s="8">
        <v>4</v>
      </c>
      <c r="I454" s="5" t="s">
        <v>22</v>
      </c>
      <c r="J454" s="6">
        <v>1</v>
      </c>
    </row>
    <row r="455" spans="2:10" ht="19.5" customHeight="1" x14ac:dyDescent="0.25">
      <c r="B455" s="9" t="s">
        <v>755</v>
      </c>
      <c r="C455" s="9" t="s">
        <v>182</v>
      </c>
      <c r="D455" s="9" t="s">
        <v>334</v>
      </c>
      <c r="E455" s="6">
        <v>3</v>
      </c>
      <c r="F455" s="7">
        <v>0.05</v>
      </c>
      <c r="G455" s="7" t="s">
        <v>32</v>
      </c>
      <c r="H455" s="8">
        <v>0</v>
      </c>
      <c r="I455" s="5" t="s">
        <v>63</v>
      </c>
      <c r="J455" s="6">
        <v>1</v>
      </c>
    </row>
    <row r="456" spans="2:10" ht="19.5" customHeight="1" x14ac:dyDescent="0.25">
      <c r="B456" s="5" t="s">
        <v>756</v>
      </c>
      <c r="C456" s="5" t="s">
        <v>757</v>
      </c>
      <c r="D456" s="5" t="s">
        <v>334</v>
      </c>
      <c r="E456" s="6">
        <v>3</v>
      </c>
      <c r="F456" s="7" t="s">
        <v>1039</v>
      </c>
      <c r="G456" s="7" t="s">
        <v>21</v>
      </c>
      <c r="H456" s="8">
        <v>6</v>
      </c>
      <c r="I456" s="5" t="s">
        <v>92</v>
      </c>
      <c r="J456" s="6">
        <v>1</v>
      </c>
    </row>
    <row r="457" spans="2:10" ht="19.5" customHeight="1" x14ac:dyDescent="0.25">
      <c r="B457" s="5" t="s">
        <v>758</v>
      </c>
      <c r="C457" s="5" t="s">
        <v>759</v>
      </c>
      <c r="D457" s="5" t="s">
        <v>413</v>
      </c>
      <c r="E457" s="6">
        <v>1</v>
      </c>
      <c r="F457" s="7" t="s">
        <v>1040</v>
      </c>
      <c r="G457" s="7" t="s">
        <v>21</v>
      </c>
      <c r="H457" s="8">
        <v>6</v>
      </c>
      <c r="I457" s="5" t="s">
        <v>92</v>
      </c>
      <c r="J457" s="6">
        <v>1</v>
      </c>
    </row>
    <row r="458" spans="2:10" ht="19.5" customHeight="1" x14ac:dyDescent="0.25">
      <c r="B458" s="5" t="s">
        <v>760</v>
      </c>
      <c r="C458" s="5" t="s">
        <v>761</v>
      </c>
      <c r="D458" s="5" t="s">
        <v>413</v>
      </c>
      <c r="E458" s="6">
        <v>1</v>
      </c>
      <c r="F458" s="7" t="s">
        <v>1040</v>
      </c>
      <c r="G458" s="7" t="s">
        <v>21</v>
      </c>
      <c r="H458" s="8">
        <v>6</v>
      </c>
      <c r="I458" s="5" t="s">
        <v>92</v>
      </c>
      <c r="J458" s="6">
        <v>1</v>
      </c>
    </row>
    <row r="459" spans="2:10" ht="19.5" customHeight="1" x14ac:dyDescent="0.25">
      <c r="B459" s="5" t="s">
        <v>762</v>
      </c>
      <c r="C459" s="5" t="s">
        <v>763</v>
      </c>
      <c r="D459" s="5" t="s">
        <v>413</v>
      </c>
      <c r="E459" s="6">
        <v>1</v>
      </c>
      <c r="F459" s="7" t="s">
        <v>1040</v>
      </c>
      <c r="G459" s="7" t="s">
        <v>21</v>
      </c>
      <c r="H459" s="8">
        <v>6</v>
      </c>
      <c r="I459" s="5" t="s">
        <v>92</v>
      </c>
      <c r="J459" s="6">
        <v>1</v>
      </c>
    </row>
    <row r="460" spans="2:10" ht="19.5" customHeight="1" x14ac:dyDescent="0.25">
      <c r="B460" s="5" t="s">
        <v>764</v>
      </c>
      <c r="C460" s="5" t="s">
        <v>765</v>
      </c>
      <c r="D460" s="5" t="s">
        <v>766</v>
      </c>
      <c r="E460" s="6">
        <v>9</v>
      </c>
      <c r="F460" s="7">
        <v>1.1333333333333333</v>
      </c>
      <c r="G460" s="7" t="s">
        <v>15</v>
      </c>
      <c r="H460" s="8">
        <v>3</v>
      </c>
      <c r="I460" s="5" t="s">
        <v>58</v>
      </c>
      <c r="J460" s="6">
        <v>0</v>
      </c>
    </row>
    <row r="461" spans="2:10" ht="19.5" customHeight="1" x14ac:dyDescent="0.25">
      <c r="B461" s="5" t="s">
        <v>767</v>
      </c>
      <c r="C461" s="5" t="s">
        <v>768</v>
      </c>
      <c r="D461" s="5" t="s">
        <v>675</v>
      </c>
      <c r="E461" s="6">
        <v>2</v>
      </c>
      <c r="F461" s="7">
        <v>8.3333333333333329E-2</v>
      </c>
      <c r="G461" s="7" t="s">
        <v>32</v>
      </c>
      <c r="H461" s="8">
        <v>0</v>
      </c>
      <c r="I461" s="5" t="s">
        <v>22</v>
      </c>
      <c r="J461" s="6">
        <v>1</v>
      </c>
    </row>
    <row r="462" spans="2:10" ht="19.5" customHeight="1" x14ac:dyDescent="0.25">
      <c r="B462" s="5" t="s">
        <v>769</v>
      </c>
      <c r="C462" s="5" t="s">
        <v>770</v>
      </c>
      <c r="D462" s="5" t="s">
        <v>675</v>
      </c>
      <c r="E462" s="6">
        <v>2</v>
      </c>
      <c r="F462" s="7">
        <v>3.3333333333333333E-2</v>
      </c>
      <c r="G462" s="7" t="s">
        <v>32</v>
      </c>
      <c r="H462" s="8">
        <v>0</v>
      </c>
      <c r="I462" s="5" t="s">
        <v>22</v>
      </c>
      <c r="J462" s="6">
        <v>1</v>
      </c>
    </row>
    <row r="463" spans="2:10" ht="19.5" customHeight="1" x14ac:dyDescent="0.25">
      <c r="B463" s="5" t="s">
        <v>771</v>
      </c>
      <c r="C463" s="5" t="s">
        <v>772</v>
      </c>
      <c r="D463" s="5" t="s">
        <v>675</v>
      </c>
      <c r="E463" s="6">
        <v>2</v>
      </c>
      <c r="F463" s="7">
        <v>2.5000000000000001E-2</v>
      </c>
      <c r="G463" s="7" t="s">
        <v>32</v>
      </c>
      <c r="H463" s="8">
        <v>0</v>
      </c>
      <c r="I463" s="5" t="s">
        <v>22</v>
      </c>
      <c r="J463" s="6">
        <v>1</v>
      </c>
    </row>
    <row r="464" spans="2:10" ht="19.5" customHeight="1" x14ac:dyDescent="0.25">
      <c r="B464" s="5" t="s">
        <v>773</v>
      </c>
      <c r="C464" s="5" t="s">
        <v>774</v>
      </c>
      <c r="D464" s="5" t="s">
        <v>675</v>
      </c>
      <c r="E464" s="6">
        <v>2</v>
      </c>
      <c r="F464" s="7">
        <v>2.5000000000000001E-2</v>
      </c>
      <c r="G464" s="7" t="s">
        <v>32</v>
      </c>
      <c r="H464" s="8">
        <v>0</v>
      </c>
      <c r="I464" s="5" t="s">
        <v>22</v>
      </c>
      <c r="J464" s="6">
        <v>1</v>
      </c>
    </row>
    <row r="465" spans="2:10" ht="19.5" customHeight="1" x14ac:dyDescent="0.25">
      <c r="B465" s="5" t="s">
        <v>775</v>
      </c>
      <c r="C465" s="5" t="s">
        <v>776</v>
      </c>
      <c r="D465" s="5" t="s">
        <v>675</v>
      </c>
      <c r="E465" s="6">
        <v>2</v>
      </c>
      <c r="F465" s="7">
        <v>2.5000000000000001E-2</v>
      </c>
      <c r="G465" s="7" t="s">
        <v>32</v>
      </c>
      <c r="H465" s="8">
        <v>0</v>
      </c>
      <c r="I465" s="5" t="s">
        <v>22</v>
      </c>
      <c r="J465" s="6">
        <v>1</v>
      </c>
    </row>
    <row r="466" spans="2:10" ht="19.5" customHeight="1" x14ac:dyDescent="0.25">
      <c r="B466" s="5">
        <v>1</v>
      </c>
      <c r="C466" s="5" t="s">
        <v>777</v>
      </c>
      <c r="D466" s="5" t="s">
        <v>370</v>
      </c>
      <c r="E466" s="6">
        <v>7</v>
      </c>
      <c r="F466" s="7">
        <v>0.44166666666666665</v>
      </c>
      <c r="G466" s="7" t="s">
        <v>11</v>
      </c>
      <c r="H466" s="8">
        <v>2</v>
      </c>
      <c r="I466" s="5" t="s">
        <v>22</v>
      </c>
      <c r="J466" s="6">
        <v>1</v>
      </c>
    </row>
    <row r="467" spans="2:10" ht="19.5" customHeight="1" x14ac:dyDescent="0.25">
      <c r="B467" s="5">
        <v>2</v>
      </c>
      <c r="C467" s="5" t="s">
        <v>778</v>
      </c>
      <c r="D467" s="5" t="s">
        <v>370</v>
      </c>
      <c r="E467" s="6">
        <v>7</v>
      </c>
      <c r="F467" s="7">
        <v>0.25</v>
      </c>
      <c r="G467" s="7" t="s">
        <v>62</v>
      </c>
      <c r="H467" s="8">
        <v>1</v>
      </c>
      <c r="I467" s="5" t="s">
        <v>22</v>
      </c>
      <c r="J467" s="6">
        <v>1</v>
      </c>
    </row>
    <row r="468" spans="2:10" ht="19.5" customHeight="1" x14ac:dyDescent="0.25">
      <c r="B468" s="5">
        <v>3</v>
      </c>
      <c r="C468" s="5" t="s">
        <v>779</v>
      </c>
      <c r="D468" s="5" t="s">
        <v>370</v>
      </c>
      <c r="E468" s="6">
        <v>7</v>
      </c>
      <c r="F468" s="7">
        <v>0.22833333333333333</v>
      </c>
      <c r="G468" s="7" t="s">
        <v>62</v>
      </c>
      <c r="H468" s="8">
        <v>1</v>
      </c>
      <c r="I468" s="5" t="s">
        <v>22</v>
      </c>
      <c r="J468" s="6">
        <v>1</v>
      </c>
    </row>
    <row r="469" spans="2:10" ht="19.5" customHeight="1" x14ac:dyDescent="0.25">
      <c r="B469" s="5">
        <v>4</v>
      </c>
      <c r="C469" s="5" t="s">
        <v>780</v>
      </c>
      <c r="D469" s="5" t="s">
        <v>370</v>
      </c>
      <c r="E469" s="6">
        <v>7</v>
      </c>
      <c r="F469" s="7">
        <v>0.29166666666666669</v>
      </c>
      <c r="G469" s="7" t="s">
        <v>11</v>
      </c>
      <c r="H469" s="8">
        <v>2</v>
      </c>
      <c r="I469" s="5" t="s">
        <v>22</v>
      </c>
      <c r="J469" s="6">
        <v>1</v>
      </c>
    </row>
    <row r="470" spans="2:10" ht="19.5" customHeight="1" x14ac:dyDescent="0.25">
      <c r="B470" s="5" t="s">
        <v>781</v>
      </c>
      <c r="C470" s="5" t="s">
        <v>782</v>
      </c>
      <c r="D470" s="5" t="s">
        <v>783</v>
      </c>
      <c r="E470" s="6">
        <v>12</v>
      </c>
      <c r="F470" s="7" t="s">
        <v>1041</v>
      </c>
      <c r="G470" s="7" t="s">
        <v>16</v>
      </c>
      <c r="H470" s="8">
        <v>5</v>
      </c>
      <c r="I470" s="5" t="s">
        <v>87</v>
      </c>
      <c r="J470" s="6">
        <v>1</v>
      </c>
    </row>
    <row r="471" spans="2:10" ht="19.5" customHeight="1" x14ac:dyDescent="0.25">
      <c r="B471" s="5" t="s">
        <v>784</v>
      </c>
      <c r="C471" s="5" t="s">
        <v>785</v>
      </c>
      <c r="D471" s="5" t="s">
        <v>783</v>
      </c>
      <c r="E471" s="6">
        <v>12</v>
      </c>
      <c r="F471" s="7" t="s">
        <v>1041</v>
      </c>
      <c r="G471" s="7" t="s">
        <v>16</v>
      </c>
      <c r="H471" s="8">
        <v>5</v>
      </c>
      <c r="I471" s="5" t="s">
        <v>87</v>
      </c>
      <c r="J471" s="6">
        <v>1</v>
      </c>
    </row>
    <row r="472" spans="2:10" ht="19.5" customHeight="1" x14ac:dyDescent="0.25">
      <c r="B472" s="5" t="s">
        <v>786</v>
      </c>
      <c r="C472" s="5" t="s">
        <v>787</v>
      </c>
      <c r="D472" s="5" t="s">
        <v>418</v>
      </c>
      <c r="E472" s="6">
        <v>6</v>
      </c>
      <c r="F472" s="7">
        <v>0.75</v>
      </c>
      <c r="G472" s="7" t="s">
        <v>11</v>
      </c>
      <c r="H472" s="8">
        <v>2</v>
      </c>
      <c r="I472" s="5" t="s">
        <v>33</v>
      </c>
      <c r="J472" s="6">
        <v>0</v>
      </c>
    </row>
    <row r="473" spans="2:10" ht="19.5" customHeight="1" x14ac:dyDescent="0.25">
      <c r="B473" s="5" t="s">
        <v>788</v>
      </c>
      <c r="C473" s="5" t="s">
        <v>789</v>
      </c>
      <c r="D473" s="5" t="s">
        <v>370</v>
      </c>
      <c r="E473" s="6">
        <v>7</v>
      </c>
      <c r="F473" s="7">
        <v>3</v>
      </c>
      <c r="G473" s="7" t="s">
        <v>25</v>
      </c>
      <c r="H473" s="8">
        <v>4</v>
      </c>
      <c r="I473" s="5" t="s">
        <v>22</v>
      </c>
      <c r="J473" s="6">
        <v>1</v>
      </c>
    </row>
    <row r="474" spans="2:10" ht="19.5" customHeight="1" x14ac:dyDescent="0.25">
      <c r="B474" s="5" t="s">
        <v>790</v>
      </c>
      <c r="C474" s="5" t="s">
        <v>791</v>
      </c>
      <c r="D474" s="5" t="s">
        <v>370</v>
      </c>
      <c r="E474" s="6">
        <v>7</v>
      </c>
      <c r="F474" s="7">
        <v>3</v>
      </c>
      <c r="G474" s="7" t="s">
        <v>25</v>
      </c>
      <c r="H474" s="8">
        <v>4</v>
      </c>
      <c r="I474" s="5" t="s">
        <v>22</v>
      </c>
      <c r="J474" s="6">
        <v>1</v>
      </c>
    </row>
    <row r="475" spans="2:10" ht="19.5" customHeight="1" x14ac:dyDescent="0.25">
      <c r="B475" s="5" t="s">
        <v>792</v>
      </c>
      <c r="C475" s="5" t="s">
        <v>793</v>
      </c>
      <c r="D475" s="5" t="s">
        <v>600</v>
      </c>
      <c r="E475" s="6">
        <v>14</v>
      </c>
      <c r="F475" s="7">
        <f>540/60</f>
        <v>9</v>
      </c>
      <c r="G475" s="7" t="s">
        <v>16</v>
      </c>
      <c r="H475" s="8">
        <v>5</v>
      </c>
      <c r="I475" s="5" t="s">
        <v>87</v>
      </c>
      <c r="J475" s="6">
        <v>1</v>
      </c>
    </row>
    <row r="476" spans="2:10" ht="19.5" customHeight="1" x14ac:dyDescent="0.25">
      <c r="B476" s="5" t="s">
        <v>794</v>
      </c>
      <c r="C476" s="5" t="s">
        <v>795</v>
      </c>
      <c r="D476" s="5" t="s">
        <v>360</v>
      </c>
      <c r="E476" s="6">
        <v>5</v>
      </c>
      <c r="F476" s="7">
        <f>360/60</f>
        <v>6</v>
      </c>
      <c r="G476" s="7" t="s">
        <v>25</v>
      </c>
      <c r="H476" s="8">
        <v>4</v>
      </c>
      <c r="I476" s="5" t="s">
        <v>87</v>
      </c>
      <c r="J476" s="6">
        <v>1</v>
      </c>
    </row>
    <row r="477" spans="2:10" ht="19.5" customHeight="1" x14ac:dyDescent="0.25">
      <c r="B477" s="5" t="s">
        <v>796</v>
      </c>
      <c r="C477" s="5" t="s">
        <v>797</v>
      </c>
      <c r="D477" s="5" t="s">
        <v>798</v>
      </c>
      <c r="E477" s="6">
        <v>10</v>
      </c>
      <c r="F477" s="7">
        <v>2</v>
      </c>
      <c r="G477" s="7" t="s">
        <v>25</v>
      </c>
      <c r="H477" s="8">
        <v>4</v>
      </c>
      <c r="I477" s="5" t="s">
        <v>87</v>
      </c>
      <c r="J477" s="6">
        <v>1</v>
      </c>
    </row>
    <row r="478" spans="2:10" ht="19.5" customHeight="1" x14ac:dyDescent="0.25">
      <c r="B478" s="5" t="s">
        <v>799</v>
      </c>
      <c r="C478" s="5" t="s">
        <v>800</v>
      </c>
      <c r="D478" s="5" t="s">
        <v>801</v>
      </c>
      <c r="E478" s="6">
        <v>12</v>
      </c>
      <c r="F478" s="7">
        <f>540/60</f>
        <v>9</v>
      </c>
      <c r="G478" s="7" t="s">
        <v>16</v>
      </c>
      <c r="H478" s="8">
        <v>5</v>
      </c>
      <c r="I478" s="5" t="s">
        <v>87</v>
      </c>
      <c r="J478" s="6">
        <v>1</v>
      </c>
    </row>
    <row r="479" spans="2:10" ht="19.5" customHeight="1" x14ac:dyDescent="0.25">
      <c r="B479" s="5" t="s">
        <v>802</v>
      </c>
      <c r="C479" s="5" t="s">
        <v>803</v>
      </c>
      <c r="D479" s="5" t="s">
        <v>801</v>
      </c>
      <c r="E479" s="6">
        <v>12</v>
      </c>
      <c r="F479" s="7">
        <f>360/60</f>
        <v>6</v>
      </c>
      <c r="G479" s="7" t="s">
        <v>25</v>
      </c>
      <c r="H479" s="8">
        <v>4</v>
      </c>
      <c r="I479" s="5" t="s">
        <v>87</v>
      </c>
      <c r="J479" s="6">
        <v>1</v>
      </c>
    </row>
    <row r="480" spans="2:10" ht="19.5" customHeight="1" x14ac:dyDescent="0.25">
      <c r="B480" s="5" t="s">
        <v>804</v>
      </c>
      <c r="C480" s="5" t="s">
        <v>805</v>
      </c>
      <c r="D480" s="5" t="s">
        <v>334</v>
      </c>
      <c r="E480" s="6">
        <v>3</v>
      </c>
      <c r="F480" s="7">
        <f>360/30</f>
        <v>12</v>
      </c>
      <c r="G480" s="7" t="s">
        <v>16</v>
      </c>
      <c r="H480" s="8">
        <v>5</v>
      </c>
      <c r="I480" s="5" t="s">
        <v>87</v>
      </c>
      <c r="J480" s="6">
        <v>1</v>
      </c>
    </row>
    <row r="481" spans="2:10" ht="19.5" customHeight="1" x14ac:dyDescent="0.25">
      <c r="B481" s="5" t="s">
        <v>806</v>
      </c>
      <c r="C481" s="5" t="s">
        <v>807</v>
      </c>
      <c r="D481" s="5" t="s">
        <v>413</v>
      </c>
      <c r="E481" s="6">
        <v>1</v>
      </c>
      <c r="F481" s="7">
        <v>24</v>
      </c>
      <c r="G481" s="7" t="s">
        <v>21</v>
      </c>
      <c r="H481" s="8">
        <v>6</v>
      </c>
      <c r="I481" s="5" t="s">
        <v>22</v>
      </c>
      <c r="J481" s="6">
        <v>1</v>
      </c>
    </row>
    <row r="482" spans="2:10" ht="19.5" customHeight="1" x14ac:dyDescent="0.25">
      <c r="B482" s="5" t="s">
        <v>808</v>
      </c>
      <c r="C482" s="5" t="s">
        <v>809</v>
      </c>
      <c r="D482" s="5" t="s">
        <v>413</v>
      </c>
      <c r="E482" s="6">
        <v>1</v>
      </c>
      <c r="F482" s="7">
        <v>24</v>
      </c>
      <c r="G482" s="7" t="s">
        <v>21</v>
      </c>
      <c r="H482" s="8">
        <v>6</v>
      </c>
      <c r="I482" s="5" t="s">
        <v>22</v>
      </c>
      <c r="J482" s="6">
        <v>1</v>
      </c>
    </row>
    <row r="483" spans="2:10" ht="19.5" customHeight="1" x14ac:dyDescent="0.25">
      <c r="B483" s="5" t="s">
        <v>810</v>
      </c>
      <c r="C483" s="5" t="s">
        <v>811</v>
      </c>
      <c r="D483" s="5" t="s">
        <v>812</v>
      </c>
      <c r="E483" s="6">
        <v>14</v>
      </c>
      <c r="F483" s="7">
        <v>1</v>
      </c>
      <c r="G483" s="7" t="s">
        <v>11</v>
      </c>
      <c r="H483" s="8">
        <v>2</v>
      </c>
      <c r="I483" s="5" t="s">
        <v>22</v>
      </c>
      <c r="J483" s="6">
        <v>1</v>
      </c>
    </row>
    <row r="484" spans="2:10" ht="19.5" customHeight="1" x14ac:dyDescent="0.25">
      <c r="B484" s="5" t="s">
        <v>813</v>
      </c>
      <c r="C484" s="5" t="s">
        <v>814</v>
      </c>
      <c r="D484" s="5" t="s">
        <v>675</v>
      </c>
      <c r="E484" s="6">
        <v>2</v>
      </c>
      <c r="F484" s="7">
        <v>6</v>
      </c>
      <c r="G484" s="7" t="s">
        <v>25</v>
      </c>
      <c r="H484" s="8">
        <v>4</v>
      </c>
      <c r="I484" s="5" t="s">
        <v>22</v>
      </c>
      <c r="J484" s="6">
        <v>1</v>
      </c>
    </row>
    <row r="485" spans="2:10" ht="19.5" customHeight="1" x14ac:dyDescent="0.25">
      <c r="B485" s="5" t="s">
        <v>815</v>
      </c>
      <c r="C485" s="15" t="s">
        <v>816</v>
      </c>
      <c r="D485" s="5" t="s">
        <v>812</v>
      </c>
      <c r="E485" s="6">
        <v>14</v>
      </c>
      <c r="F485" s="7">
        <v>24</v>
      </c>
      <c r="G485" s="7" t="s">
        <v>21</v>
      </c>
      <c r="H485" s="8">
        <v>6</v>
      </c>
      <c r="I485" s="5" t="s">
        <v>22</v>
      </c>
      <c r="J485" s="6">
        <v>1</v>
      </c>
    </row>
    <row r="486" spans="2:10" ht="19.5" customHeight="1" x14ac:dyDescent="0.25">
      <c r="B486" s="5" t="s">
        <v>817</v>
      </c>
      <c r="C486" s="15" t="s">
        <v>818</v>
      </c>
      <c r="D486" s="5" t="s">
        <v>812</v>
      </c>
      <c r="E486" s="6">
        <v>14</v>
      </c>
      <c r="F486" s="7">
        <v>24</v>
      </c>
      <c r="G486" s="7" t="s">
        <v>21</v>
      </c>
      <c r="H486" s="8">
        <v>6</v>
      </c>
      <c r="I486" s="5" t="s">
        <v>22</v>
      </c>
      <c r="J486" s="6">
        <v>1</v>
      </c>
    </row>
    <row r="487" spans="2:10" ht="19.5" customHeight="1" x14ac:dyDescent="0.25">
      <c r="B487" s="5" t="s">
        <v>819</v>
      </c>
      <c r="C487" s="15" t="s">
        <v>820</v>
      </c>
      <c r="D487" s="5" t="s">
        <v>812</v>
      </c>
      <c r="E487" s="6">
        <v>14</v>
      </c>
      <c r="F487" s="7">
        <v>8</v>
      </c>
      <c r="G487" s="7" t="s">
        <v>16</v>
      </c>
      <c r="H487" s="8">
        <v>5</v>
      </c>
      <c r="I487" s="5" t="s">
        <v>22</v>
      </c>
      <c r="J487" s="6">
        <v>1</v>
      </c>
    </row>
    <row r="488" spans="2:10" ht="19.5" customHeight="1" x14ac:dyDescent="0.25">
      <c r="B488" s="9" t="s">
        <v>821</v>
      </c>
      <c r="C488" s="9" t="s">
        <v>822</v>
      </c>
      <c r="D488" s="9" t="s">
        <v>334</v>
      </c>
      <c r="E488" s="6">
        <v>3</v>
      </c>
      <c r="F488" s="7">
        <f>774/60</f>
        <v>12.9</v>
      </c>
      <c r="G488" s="7" t="s">
        <v>21</v>
      </c>
      <c r="H488" s="8">
        <v>6</v>
      </c>
      <c r="I488" s="5" t="s">
        <v>99</v>
      </c>
      <c r="J488" s="6">
        <v>0</v>
      </c>
    </row>
    <row r="489" spans="2:10" ht="19.5" customHeight="1" x14ac:dyDescent="0.25">
      <c r="B489" s="9" t="s">
        <v>821</v>
      </c>
      <c r="C489" s="9" t="s">
        <v>822</v>
      </c>
      <c r="D489" s="9" t="s">
        <v>334</v>
      </c>
      <c r="E489" s="6">
        <v>3</v>
      </c>
      <c r="F489" s="7">
        <f>331/60</f>
        <v>5.5166666666666666</v>
      </c>
      <c r="G489" s="7" t="s">
        <v>25</v>
      </c>
      <c r="H489" s="8">
        <v>4</v>
      </c>
      <c r="I489" s="5" t="s">
        <v>22</v>
      </c>
      <c r="J489" s="6">
        <v>1</v>
      </c>
    </row>
    <row r="490" spans="2:10" ht="19.5" customHeight="1" x14ac:dyDescent="0.25">
      <c r="B490" s="13" t="s">
        <v>823</v>
      </c>
      <c r="C490" s="5" t="s">
        <v>225</v>
      </c>
      <c r="D490" s="5" t="s">
        <v>824</v>
      </c>
      <c r="E490" s="6">
        <v>9</v>
      </c>
      <c r="F490" s="7" t="s">
        <v>226</v>
      </c>
      <c r="G490" s="7" t="s">
        <v>25</v>
      </c>
      <c r="H490" s="8">
        <v>4</v>
      </c>
      <c r="I490" s="5" t="s">
        <v>87</v>
      </c>
      <c r="J490" s="6">
        <v>1</v>
      </c>
    </row>
    <row r="491" spans="2:10" ht="19.5" customHeight="1" x14ac:dyDescent="0.25">
      <c r="B491" s="9" t="s">
        <v>825</v>
      </c>
      <c r="C491" s="9" t="s">
        <v>826</v>
      </c>
      <c r="D491" s="9" t="s">
        <v>370</v>
      </c>
      <c r="E491" s="6">
        <v>7</v>
      </c>
      <c r="F491" s="7">
        <v>24</v>
      </c>
      <c r="G491" s="7" t="s">
        <v>21</v>
      </c>
      <c r="H491" s="8">
        <v>6</v>
      </c>
      <c r="I491" s="5" t="s">
        <v>33</v>
      </c>
      <c r="J491" s="6">
        <v>0</v>
      </c>
    </row>
    <row r="492" spans="2:10" ht="19.5" customHeight="1" x14ac:dyDescent="0.25">
      <c r="B492" s="9" t="s">
        <v>825</v>
      </c>
      <c r="C492" s="9" t="s">
        <v>826</v>
      </c>
      <c r="D492" s="9" t="s">
        <v>370</v>
      </c>
      <c r="E492" s="6">
        <v>7</v>
      </c>
      <c r="F492" s="7" t="s">
        <v>1042</v>
      </c>
      <c r="G492" s="7" t="s">
        <v>21</v>
      </c>
      <c r="H492" s="8">
        <v>6</v>
      </c>
      <c r="I492" s="5" t="s">
        <v>61</v>
      </c>
      <c r="J492" s="6">
        <v>0</v>
      </c>
    </row>
    <row r="493" spans="2:10" ht="19.5" customHeight="1" x14ac:dyDescent="0.25">
      <c r="B493" s="9" t="s">
        <v>827</v>
      </c>
      <c r="C493" s="16" t="s">
        <v>828</v>
      </c>
      <c r="D493" s="9" t="s">
        <v>413</v>
      </c>
      <c r="E493" s="6">
        <v>1</v>
      </c>
      <c r="F493" s="7" t="s">
        <v>1027</v>
      </c>
      <c r="G493" s="7" t="s">
        <v>25</v>
      </c>
      <c r="H493" s="8">
        <v>4</v>
      </c>
      <c r="I493" s="5" t="s">
        <v>33</v>
      </c>
      <c r="J493" s="6">
        <v>0</v>
      </c>
    </row>
    <row r="494" spans="2:10" ht="19.5" customHeight="1" x14ac:dyDescent="0.25">
      <c r="B494" s="9" t="s">
        <v>827</v>
      </c>
      <c r="C494" s="16" t="s">
        <v>828</v>
      </c>
      <c r="D494" s="9" t="s">
        <v>413</v>
      </c>
      <c r="E494" s="6">
        <v>1</v>
      </c>
      <c r="F494" s="7" t="s">
        <v>1027</v>
      </c>
      <c r="G494" s="7" t="s">
        <v>25</v>
      </c>
      <c r="H494" s="8">
        <v>4</v>
      </c>
      <c r="I494" s="5" t="s">
        <v>22</v>
      </c>
      <c r="J494" s="6">
        <v>1</v>
      </c>
    </row>
    <row r="495" spans="2:10" ht="19.5" customHeight="1" x14ac:dyDescent="0.25">
      <c r="B495" s="9" t="s">
        <v>829</v>
      </c>
      <c r="C495" s="9" t="s">
        <v>830</v>
      </c>
      <c r="D495" s="9" t="s">
        <v>783</v>
      </c>
      <c r="E495" s="6">
        <v>12</v>
      </c>
      <c r="F495" s="7" t="s">
        <v>277</v>
      </c>
      <c r="G495" s="7" t="s">
        <v>21</v>
      </c>
      <c r="H495" s="8">
        <v>6</v>
      </c>
      <c r="I495" s="5" t="s">
        <v>87</v>
      </c>
      <c r="J495" s="6">
        <v>1</v>
      </c>
    </row>
    <row r="496" spans="2:10" ht="19.5" customHeight="1" x14ac:dyDescent="0.25">
      <c r="B496" s="9" t="s">
        <v>829</v>
      </c>
      <c r="C496" s="9" t="s">
        <v>830</v>
      </c>
      <c r="D496" s="9" t="s">
        <v>783</v>
      </c>
      <c r="E496" s="6">
        <v>12</v>
      </c>
      <c r="F496" s="7">
        <v>48</v>
      </c>
      <c r="G496" s="7" t="s">
        <v>21</v>
      </c>
      <c r="H496" s="8">
        <v>6</v>
      </c>
      <c r="I496" s="5" t="s">
        <v>55</v>
      </c>
      <c r="J496" s="6">
        <v>2</v>
      </c>
    </row>
    <row r="497" spans="2:10" ht="19.5" customHeight="1" x14ac:dyDescent="0.25">
      <c r="B497" s="5" t="s">
        <v>831</v>
      </c>
      <c r="C497" s="5" t="s">
        <v>832</v>
      </c>
      <c r="D497" s="5" t="s">
        <v>833</v>
      </c>
      <c r="E497" s="6">
        <v>10</v>
      </c>
      <c r="F497" s="7" t="s">
        <v>980</v>
      </c>
      <c r="G497" s="7" t="s">
        <v>25</v>
      </c>
      <c r="H497" s="8">
        <v>4</v>
      </c>
      <c r="I497" s="5" t="s">
        <v>237</v>
      </c>
      <c r="J497" s="6">
        <v>0</v>
      </c>
    </row>
    <row r="498" spans="2:10" ht="19.5" customHeight="1" x14ac:dyDescent="0.25">
      <c r="B498" s="5" t="s">
        <v>834</v>
      </c>
      <c r="C498" s="5" t="s">
        <v>835</v>
      </c>
      <c r="D498" s="5" t="s">
        <v>675</v>
      </c>
      <c r="E498" s="6">
        <v>2</v>
      </c>
      <c r="F498" s="7">
        <v>0.76666666666666672</v>
      </c>
      <c r="G498" s="7" t="s">
        <v>11</v>
      </c>
      <c r="H498" s="8">
        <v>2</v>
      </c>
      <c r="I498" s="5" t="s">
        <v>33</v>
      </c>
      <c r="J498" s="6">
        <v>0</v>
      </c>
    </row>
    <row r="499" spans="2:10" ht="19.5" customHeight="1" x14ac:dyDescent="0.25">
      <c r="B499" s="5" t="s">
        <v>836</v>
      </c>
      <c r="C499" s="5" t="s">
        <v>837</v>
      </c>
      <c r="D499" s="5" t="s">
        <v>675</v>
      </c>
      <c r="E499" s="6">
        <v>2</v>
      </c>
      <c r="F499" s="7">
        <v>1.1666666666666667</v>
      </c>
      <c r="G499" s="7" t="s">
        <v>15</v>
      </c>
      <c r="H499" s="8">
        <v>3</v>
      </c>
      <c r="I499" s="5" t="s">
        <v>33</v>
      </c>
      <c r="J499" s="6">
        <v>0</v>
      </c>
    </row>
    <row r="500" spans="2:10" ht="19.5" customHeight="1" x14ac:dyDescent="0.25">
      <c r="B500" s="5" t="s">
        <v>838</v>
      </c>
      <c r="C500" s="5" t="s">
        <v>839</v>
      </c>
      <c r="D500" s="5" t="s">
        <v>413</v>
      </c>
      <c r="E500" s="6">
        <v>1</v>
      </c>
      <c r="F500" s="7">
        <v>14.65</v>
      </c>
      <c r="G500" s="7" t="s">
        <v>21</v>
      </c>
      <c r="H500" s="8">
        <v>6</v>
      </c>
      <c r="I500" s="5" t="s">
        <v>33</v>
      </c>
      <c r="J500" s="6">
        <v>0</v>
      </c>
    </row>
    <row r="501" spans="2:10" ht="19.5" customHeight="1" x14ac:dyDescent="0.25">
      <c r="B501" s="5" t="s">
        <v>840</v>
      </c>
      <c r="C501" s="5" t="s">
        <v>837</v>
      </c>
      <c r="D501" s="5" t="s">
        <v>841</v>
      </c>
      <c r="E501" s="6">
        <v>14</v>
      </c>
      <c r="F501" s="7" t="s">
        <v>1043</v>
      </c>
      <c r="G501" s="7" t="s">
        <v>21</v>
      </c>
      <c r="H501" s="8">
        <v>6</v>
      </c>
      <c r="I501" s="5" t="s">
        <v>33</v>
      </c>
      <c r="J501" s="6">
        <v>0</v>
      </c>
    </row>
    <row r="502" spans="2:10" ht="19.5" customHeight="1" x14ac:dyDescent="0.25">
      <c r="B502" s="5" t="s">
        <v>842</v>
      </c>
      <c r="C502" s="5" t="s">
        <v>843</v>
      </c>
      <c r="D502" s="5" t="s">
        <v>440</v>
      </c>
      <c r="E502" s="6">
        <v>9</v>
      </c>
      <c r="F502" s="7" t="s">
        <v>1044</v>
      </c>
      <c r="G502" s="7" t="s">
        <v>16</v>
      </c>
      <c r="H502" s="8">
        <v>5</v>
      </c>
      <c r="I502" s="5" t="s">
        <v>33</v>
      </c>
      <c r="J502" s="6">
        <v>0</v>
      </c>
    </row>
    <row r="503" spans="2:10" ht="19.5" customHeight="1" x14ac:dyDescent="0.25">
      <c r="B503" s="5" t="s">
        <v>844</v>
      </c>
      <c r="C503" s="5" t="s">
        <v>845</v>
      </c>
      <c r="D503" s="5" t="s">
        <v>331</v>
      </c>
      <c r="E503" s="6">
        <v>8</v>
      </c>
      <c r="F503" s="7">
        <v>12.6</v>
      </c>
      <c r="G503" s="7" t="s">
        <v>21</v>
      </c>
      <c r="H503" s="8">
        <v>6</v>
      </c>
      <c r="I503" s="5" t="s">
        <v>63</v>
      </c>
      <c r="J503" s="6">
        <v>1</v>
      </c>
    </row>
    <row r="504" spans="2:10" ht="19.5" customHeight="1" x14ac:dyDescent="0.25">
      <c r="B504" s="5" t="s">
        <v>846</v>
      </c>
      <c r="C504" s="5" t="s">
        <v>847</v>
      </c>
      <c r="D504" s="5" t="s">
        <v>331</v>
      </c>
      <c r="E504" s="6">
        <v>8</v>
      </c>
      <c r="F504" s="7">
        <v>80</v>
      </c>
      <c r="G504" s="7" t="s">
        <v>21</v>
      </c>
      <c r="H504" s="8">
        <v>6</v>
      </c>
      <c r="I504" s="5" t="s">
        <v>63</v>
      </c>
      <c r="J504" s="6">
        <v>1</v>
      </c>
    </row>
    <row r="505" spans="2:10" ht="19.5" customHeight="1" x14ac:dyDescent="0.25">
      <c r="B505" s="5" t="s">
        <v>848</v>
      </c>
      <c r="C505" s="5" t="s">
        <v>849</v>
      </c>
      <c r="D505" s="5" t="s">
        <v>331</v>
      </c>
      <c r="E505" s="6">
        <v>8</v>
      </c>
      <c r="F505" s="7">
        <v>76.400000000000006</v>
      </c>
      <c r="G505" s="7" t="s">
        <v>21</v>
      </c>
      <c r="H505" s="8">
        <v>6</v>
      </c>
      <c r="I505" s="5" t="s">
        <v>63</v>
      </c>
      <c r="J505" s="6">
        <v>1</v>
      </c>
    </row>
    <row r="506" spans="2:10" ht="19.5" customHeight="1" x14ac:dyDescent="0.25">
      <c r="B506" s="5" t="s">
        <v>850</v>
      </c>
      <c r="C506" s="5" t="s">
        <v>851</v>
      </c>
      <c r="D506" s="5" t="s">
        <v>331</v>
      </c>
      <c r="E506" s="6">
        <v>8</v>
      </c>
      <c r="F506" s="7">
        <v>7.4</v>
      </c>
      <c r="G506" s="7" t="s">
        <v>16</v>
      </c>
      <c r="H506" s="8">
        <v>5</v>
      </c>
      <c r="I506" s="5" t="s">
        <v>63</v>
      </c>
      <c r="J506" s="6">
        <v>1</v>
      </c>
    </row>
    <row r="507" spans="2:10" ht="19.5" customHeight="1" x14ac:dyDescent="0.25">
      <c r="B507" s="5" t="s">
        <v>852</v>
      </c>
      <c r="C507" s="5" t="s">
        <v>853</v>
      </c>
      <c r="D507" s="5" t="s">
        <v>331</v>
      </c>
      <c r="E507" s="6">
        <v>8</v>
      </c>
      <c r="F507" s="7">
        <v>11.8</v>
      </c>
      <c r="G507" s="7" t="s">
        <v>16</v>
      </c>
      <c r="H507" s="8">
        <v>5</v>
      </c>
      <c r="I507" s="5" t="s">
        <v>63</v>
      </c>
      <c r="J507" s="6">
        <v>1</v>
      </c>
    </row>
    <row r="508" spans="2:10" ht="19.5" customHeight="1" x14ac:dyDescent="0.25">
      <c r="B508" s="5" t="s">
        <v>854</v>
      </c>
      <c r="C508" s="5" t="s">
        <v>855</v>
      </c>
      <c r="D508" s="5" t="s">
        <v>331</v>
      </c>
      <c r="E508" s="6">
        <v>8</v>
      </c>
      <c r="F508" s="7">
        <v>10.6</v>
      </c>
      <c r="G508" s="7" t="s">
        <v>16</v>
      </c>
      <c r="H508" s="8">
        <v>5</v>
      </c>
      <c r="I508" s="5" t="s">
        <v>63</v>
      </c>
      <c r="J508" s="6">
        <v>1</v>
      </c>
    </row>
    <row r="509" spans="2:10" ht="19.5" customHeight="1" x14ac:dyDescent="0.25">
      <c r="B509" s="5" t="s">
        <v>856</v>
      </c>
      <c r="C509" s="5" t="s">
        <v>857</v>
      </c>
      <c r="D509" s="5" t="s">
        <v>331</v>
      </c>
      <c r="E509" s="6">
        <v>8</v>
      </c>
      <c r="F509" s="7">
        <v>5</v>
      </c>
      <c r="G509" s="7" t="s">
        <v>25</v>
      </c>
      <c r="H509" s="8">
        <v>4</v>
      </c>
      <c r="I509" s="5" t="s">
        <v>63</v>
      </c>
      <c r="J509" s="6">
        <v>1</v>
      </c>
    </row>
    <row r="510" spans="2:10" ht="19.5" customHeight="1" x14ac:dyDescent="0.25">
      <c r="B510" s="5" t="s">
        <v>858</v>
      </c>
      <c r="C510" s="5" t="s">
        <v>859</v>
      </c>
      <c r="D510" s="5" t="s">
        <v>331</v>
      </c>
      <c r="E510" s="6">
        <v>8</v>
      </c>
      <c r="F510" s="7">
        <v>6.6</v>
      </c>
      <c r="G510" s="7" t="s">
        <v>16</v>
      </c>
      <c r="H510" s="8">
        <v>5</v>
      </c>
      <c r="I510" s="5" t="s">
        <v>63</v>
      </c>
      <c r="J510" s="6">
        <v>1</v>
      </c>
    </row>
    <row r="511" spans="2:10" ht="19.5" customHeight="1" x14ac:dyDescent="0.25">
      <c r="B511" s="5" t="s">
        <v>860</v>
      </c>
      <c r="C511" s="5" t="s">
        <v>861</v>
      </c>
      <c r="D511" s="5" t="s">
        <v>331</v>
      </c>
      <c r="E511" s="6">
        <v>8</v>
      </c>
      <c r="F511" s="7">
        <v>9</v>
      </c>
      <c r="G511" s="7" t="s">
        <v>16</v>
      </c>
      <c r="H511" s="8">
        <v>5</v>
      </c>
      <c r="I511" s="5" t="s">
        <v>63</v>
      </c>
      <c r="J511" s="6">
        <v>1</v>
      </c>
    </row>
    <row r="512" spans="2:10" ht="19.5" customHeight="1" x14ac:dyDescent="0.25">
      <c r="B512" s="5" t="s">
        <v>862</v>
      </c>
      <c r="C512" s="5" t="s">
        <v>863</v>
      </c>
      <c r="D512" s="5" t="s">
        <v>331</v>
      </c>
      <c r="E512" s="6">
        <v>8</v>
      </c>
      <c r="F512" s="7" t="s">
        <v>1045</v>
      </c>
      <c r="G512" s="7" t="s">
        <v>21</v>
      </c>
      <c r="H512" s="8">
        <v>6</v>
      </c>
      <c r="I512" s="5" t="s">
        <v>22</v>
      </c>
      <c r="J512" s="6">
        <v>1</v>
      </c>
    </row>
    <row r="513" spans="2:10" ht="19.5" customHeight="1" x14ac:dyDescent="0.25">
      <c r="B513" s="9" t="s">
        <v>864</v>
      </c>
      <c r="C513" s="9" t="s">
        <v>254</v>
      </c>
      <c r="D513" s="9" t="s">
        <v>334</v>
      </c>
      <c r="E513" s="6">
        <v>3</v>
      </c>
      <c r="F513" s="7" t="s">
        <v>1046</v>
      </c>
      <c r="G513" s="7" t="s">
        <v>21</v>
      </c>
      <c r="H513" s="8">
        <v>6</v>
      </c>
      <c r="I513" s="5" t="s">
        <v>63</v>
      </c>
      <c r="J513" s="6">
        <v>1</v>
      </c>
    </row>
    <row r="514" spans="2:10" ht="19.5" customHeight="1" x14ac:dyDescent="0.25">
      <c r="B514" s="9" t="s">
        <v>864</v>
      </c>
      <c r="C514" s="9" t="s">
        <v>254</v>
      </c>
      <c r="D514" s="9" t="s">
        <v>334</v>
      </c>
      <c r="E514" s="6">
        <v>3</v>
      </c>
      <c r="F514" s="7">
        <v>22.2</v>
      </c>
      <c r="G514" s="7" t="s">
        <v>21</v>
      </c>
      <c r="H514" s="8">
        <v>6</v>
      </c>
      <c r="I514" s="5" t="s">
        <v>55</v>
      </c>
      <c r="J514" s="6">
        <v>2</v>
      </c>
    </row>
    <row r="515" spans="2:10" ht="19.5" customHeight="1" x14ac:dyDescent="0.25">
      <c r="B515" s="5" t="s">
        <v>865</v>
      </c>
      <c r="C515" s="15" t="s">
        <v>866</v>
      </c>
      <c r="D515" s="5" t="s">
        <v>413</v>
      </c>
      <c r="E515" s="6">
        <v>1</v>
      </c>
      <c r="F515" s="7" t="s">
        <v>258</v>
      </c>
      <c r="G515" s="7" t="s">
        <v>25</v>
      </c>
      <c r="H515" s="8">
        <v>4</v>
      </c>
      <c r="I515" s="5" t="s">
        <v>22</v>
      </c>
      <c r="J515" s="6">
        <v>1</v>
      </c>
    </row>
    <row r="516" spans="2:10" ht="19.5" customHeight="1" x14ac:dyDescent="0.25">
      <c r="B516" s="5" t="s">
        <v>867</v>
      </c>
      <c r="C516" s="5" t="s">
        <v>868</v>
      </c>
      <c r="D516" s="5" t="s">
        <v>346</v>
      </c>
      <c r="E516" s="6">
        <v>11</v>
      </c>
      <c r="F516" s="7" t="s">
        <v>1047</v>
      </c>
      <c r="G516" s="7" t="s">
        <v>32</v>
      </c>
      <c r="H516" s="8">
        <v>0</v>
      </c>
      <c r="I516" s="5" t="s">
        <v>33</v>
      </c>
      <c r="J516" s="6">
        <v>0</v>
      </c>
    </row>
    <row r="517" spans="2:10" ht="19.5" customHeight="1" x14ac:dyDescent="0.25">
      <c r="B517" s="5" t="s">
        <v>869</v>
      </c>
      <c r="C517" s="5" t="s">
        <v>870</v>
      </c>
      <c r="D517" s="5" t="s">
        <v>346</v>
      </c>
      <c r="E517" s="6">
        <v>11</v>
      </c>
      <c r="F517" s="7" t="s">
        <v>1048</v>
      </c>
      <c r="G517" s="7" t="s">
        <v>11</v>
      </c>
      <c r="H517" s="8">
        <v>2</v>
      </c>
      <c r="I517" s="5" t="s">
        <v>33</v>
      </c>
      <c r="J517" s="6">
        <v>0</v>
      </c>
    </row>
    <row r="518" spans="2:10" ht="19.5" customHeight="1" x14ac:dyDescent="0.25">
      <c r="B518" s="5" t="s">
        <v>871</v>
      </c>
      <c r="C518" s="5" t="s">
        <v>872</v>
      </c>
      <c r="D518" s="5" t="s">
        <v>346</v>
      </c>
      <c r="E518" s="6">
        <v>11</v>
      </c>
      <c r="F518" s="7" t="s">
        <v>1049</v>
      </c>
      <c r="G518" s="7" t="s">
        <v>62</v>
      </c>
      <c r="H518" s="8">
        <v>1</v>
      </c>
      <c r="I518" s="5" t="s">
        <v>33</v>
      </c>
      <c r="J518" s="6">
        <v>0</v>
      </c>
    </row>
    <row r="519" spans="2:10" ht="19.5" customHeight="1" x14ac:dyDescent="0.25">
      <c r="B519" s="5" t="s">
        <v>873</v>
      </c>
      <c r="C519" s="5" t="s">
        <v>874</v>
      </c>
      <c r="D519" s="5" t="s">
        <v>346</v>
      </c>
      <c r="E519" s="6">
        <v>11</v>
      </c>
      <c r="F519" s="7" t="s">
        <v>1050</v>
      </c>
      <c r="G519" s="7" t="s">
        <v>62</v>
      </c>
      <c r="H519" s="8">
        <v>1</v>
      </c>
      <c r="I519" s="5" t="s">
        <v>33</v>
      </c>
      <c r="J519" s="6">
        <v>0</v>
      </c>
    </row>
    <row r="520" spans="2:10" ht="19.5" customHeight="1" x14ac:dyDescent="0.25">
      <c r="B520" s="5" t="s">
        <v>875</v>
      </c>
      <c r="C520" s="5" t="s">
        <v>876</v>
      </c>
      <c r="D520" s="5" t="s">
        <v>346</v>
      </c>
      <c r="E520" s="6">
        <v>11</v>
      </c>
      <c r="F520" s="7" t="s">
        <v>1051</v>
      </c>
      <c r="G520" s="7" t="s">
        <v>11</v>
      </c>
      <c r="H520" s="8">
        <v>2</v>
      </c>
      <c r="I520" s="5" t="s">
        <v>33</v>
      </c>
      <c r="J520" s="6">
        <v>0</v>
      </c>
    </row>
    <row r="521" spans="2:10" ht="19.5" customHeight="1" x14ac:dyDescent="0.25">
      <c r="B521" s="5" t="s">
        <v>877</v>
      </c>
      <c r="C521" s="5" t="s">
        <v>876</v>
      </c>
      <c r="D521" s="5" t="s">
        <v>346</v>
      </c>
      <c r="E521" s="6">
        <v>11</v>
      </c>
      <c r="F521" s="7" t="s">
        <v>1052</v>
      </c>
      <c r="G521" s="7" t="s">
        <v>25</v>
      </c>
      <c r="H521" s="8">
        <v>4</v>
      </c>
      <c r="I521" s="5" t="s">
        <v>33</v>
      </c>
      <c r="J521" s="6">
        <v>0</v>
      </c>
    </row>
    <row r="522" spans="2:10" ht="19.5" customHeight="1" x14ac:dyDescent="0.25">
      <c r="B522" s="5" t="s">
        <v>878</v>
      </c>
      <c r="C522" s="5" t="s">
        <v>879</v>
      </c>
      <c r="D522" s="5" t="s">
        <v>346</v>
      </c>
      <c r="E522" s="6">
        <v>11</v>
      </c>
      <c r="F522" s="7" t="s">
        <v>1053</v>
      </c>
      <c r="G522" s="7" t="s">
        <v>25</v>
      </c>
      <c r="H522" s="8">
        <v>4</v>
      </c>
      <c r="I522" s="5" t="s">
        <v>33</v>
      </c>
      <c r="J522" s="6">
        <v>0</v>
      </c>
    </row>
    <row r="523" spans="2:10" ht="19.5" customHeight="1" x14ac:dyDescent="0.25">
      <c r="B523" s="5" t="s">
        <v>880</v>
      </c>
      <c r="C523" s="5" t="s">
        <v>879</v>
      </c>
      <c r="D523" s="5" t="s">
        <v>346</v>
      </c>
      <c r="E523" s="6">
        <v>11</v>
      </c>
      <c r="F523" s="7" t="s">
        <v>1054</v>
      </c>
      <c r="G523" s="7" t="s">
        <v>25</v>
      </c>
      <c r="H523" s="8">
        <v>4</v>
      </c>
      <c r="I523" s="5" t="s">
        <v>33</v>
      </c>
      <c r="J523" s="6">
        <v>0</v>
      </c>
    </row>
    <row r="524" spans="2:10" ht="19.5" customHeight="1" x14ac:dyDescent="0.25">
      <c r="B524" s="5" t="s">
        <v>881</v>
      </c>
      <c r="C524" s="5" t="s">
        <v>882</v>
      </c>
      <c r="D524" s="5" t="s">
        <v>346</v>
      </c>
      <c r="E524" s="6">
        <v>11</v>
      </c>
      <c r="F524" s="7" t="s">
        <v>1050</v>
      </c>
      <c r="G524" s="7" t="s">
        <v>62</v>
      </c>
      <c r="H524" s="8">
        <v>1</v>
      </c>
      <c r="I524" s="5" t="s">
        <v>33</v>
      </c>
      <c r="J524" s="6">
        <v>0</v>
      </c>
    </row>
    <row r="525" spans="2:10" ht="19.5" customHeight="1" x14ac:dyDescent="0.25">
      <c r="B525" s="5" t="s">
        <v>883</v>
      </c>
      <c r="C525" s="5" t="s">
        <v>884</v>
      </c>
      <c r="D525" s="5" t="s">
        <v>346</v>
      </c>
      <c r="E525" s="6">
        <v>11</v>
      </c>
      <c r="F525" s="7" t="s">
        <v>1055</v>
      </c>
      <c r="G525" s="7" t="s">
        <v>62</v>
      </c>
      <c r="H525" s="8">
        <v>1</v>
      </c>
      <c r="I525" s="5" t="s">
        <v>33</v>
      </c>
      <c r="J525" s="6">
        <v>0</v>
      </c>
    </row>
    <row r="526" spans="2:10" ht="19.5" customHeight="1" x14ac:dyDescent="0.25">
      <c r="B526" s="5" t="s">
        <v>885</v>
      </c>
      <c r="C526" s="5" t="s">
        <v>886</v>
      </c>
      <c r="D526" s="5" t="s">
        <v>346</v>
      </c>
      <c r="E526" s="6">
        <v>11</v>
      </c>
      <c r="F526" s="7" t="s">
        <v>1056</v>
      </c>
      <c r="G526" s="7" t="s">
        <v>25</v>
      </c>
      <c r="H526" s="8">
        <v>4</v>
      </c>
      <c r="I526" s="5" t="s">
        <v>33</v>
      </c>
      <c r="J526" s="6">
        <v>0</v>
      </c>
    </row>
    <row r="527" spans="2:10" ht="19.5" customHeight="1" x14ac:dyDescent="0.25">
      <c r="B527" s="5" t="s">
        <v>887</v>
      </c>
      <c r="C527" s="5" t="s">
        <v>888</v>
      </c>
      <c r="D527" s="5" t="s">
        <v>346</v>
      </c>
      <c r="E527" s="6">
        <v>11</v>
      </c>
      <c r="F527" s="7" t="s">
        <v>1057</v>
      </c>
      <c r="G527" s="7" t="s">
        <v>25</v>
      </c>
      <c r="H527" s="8">
        <v>4</v>
      </c>
      <c r="I527" s="5" t="s">
        <v>33</v>
      </c>
      <c r="J527" s="6">
        <v>0</v>
      </c>
    </row>
    <row r="528" spans="2:10" ht="19.5" customHeight="1" x14ac:dyDescent="0.25">
      <c r="B528" s="5" t="s">
        <v>889</v>
      </c>
      <c r="C528" s="5" t="s">
        <v>888</v>
      </c>
      <c r="D528" s="5" t="s">
        <v>346</v>
      </c>
      <c r="E528" s="6">
        <v>11</v>
      </c>
      <c r="F528" s="7" t="s">
        <v>1058</v>
      </c>
      <c r="G528" s="7" t="s">
        <v>25</v>
      </c>
      <c r="H528" s="8">
        <v>4</v>
      </c>
      <c r="I528" s="5" t="s">
        <v>33</v>
      </c>
      <c r="J528" s="6">
        <v>0</v>
      </c>
    </row>
    <row r="529" spans="2:10" ht="19.5" customHeight="1" x14ac:dyDescent="0.25">
      <c r="B529" s="5" t="s">
        <v>890</v>
      </c>
      <c r="C529" s="5" t="s">
        <v>891</v>
      </c>
      <c r="D529" s="5" t="s">
        <v>346</v>
      </c>
      <c r="E529" s="6">
        <v>11</v>
      </c>
      <c r="F529" s="7" t="s">
        <v>1056</v>
      </c>
      <c r="G529" s="7" t="s">
        <v>25</v>
      </c>
      <c r="H529" s="8">
        <v>4</v>
      </c>
      <c r="I529" s="5" t="s">
        <v>33</v>
      </c>
      <c r="J529" s="6">
        <v>0</v>
      </c>
    </row>
    <row r="530" spans="2:10" ht="19.5" customHeight="1" x14ac:dyDescent="0.25">
      <c r="B530" s="5" t="s">
        <v>892</v>
      </c>
      <c r="C530" s="5" t="s">
        <v>893</v>
      </c>
      <c r="D530" s="5" t="s">
        <v>346</v>
      </c>
      <c r="E530" s="6">
        <v>11</v>
      </c>
      <c r="F530" s="7" t="s">
        <v>226</v>
      </c>
      <c r="G530" s="7" t="s">
        <v>25</v>
      </c>
      <c r="H530" s="8">
        <v>4</v>
      </c>
      <c r="I530" s="5" t="s">
        <v>33</v>
      </c>
      <c r="J530" s="6">
        <v>0</v>
      </c>
    </row>
    <row r="531" spans="2:10" ht="19.5" customHeight="1" x14ac:dyDescent="0.25">
      <c r="B531" s="5" t="s">
        <v>894</v>
      </c>
      <c r="C531" s="5" t="s">
        <v>895</v>
      </c>
      <c r="D531" s="5" t="s">
        <v>360</v>
      </c>
      <c r="E531" s="6">
        <v>5</v>
      </c>
      <c r="F531" s="7" t="s">
        <v>1059</v>
      </c>
      <c r="G531" s="7" t="s">
        <v>21</v>
      </c>
      <c r="H531" s="8">
        <v>6</v>
      </c>
      <c r="I531" s="5" t="s">
        <v>33</v>
      </c>
      <c r="J531" s="6">
        <v>0</v>
      </c>
    </row>
    <row r="532" spans="2:10" ht="19.5" customHeight="1" x14ac:dyDescent="0.25">
      <c r="B532" s="5" t="s">
        <v>896</v>
      </c>
      <c r="C532" s="5" t="s">
        <v>897</v>
      </c>
      <c r="D532" s="5" t="s">
        <v>360</v>
      </c>
      <c r="E532" s="6">
        <v>5</v>
      </c>
      <c r="F532" s="7" t="s">
        <v>132</v>
      </c>
      <c r="G532" s="7" t="s">
        <v>21</v>
      </c>
      <c r="H532" s="8">
        <v>6</v>
      </c>
      <c r="I532" s="5" t="s">
        <v>33</v>
      </c>
      <c r="J532" s="6">
        <v>0</v>
      </c>
    </row>
    <row r="533" spans="2:10" ht="19.5" customHeight="1" x14ac:dyDescent="0.25">
      <c r="B533" s="5" t="s">
        <v>898</v>
      </c>
      <c r="C533" s="5" t="s">
        <v>899</v>
      </c>
      <c r="D533" s="5" t="s">
        <v>360</v>
      </c>
      <c r="E533" s="6">
        <v>5</v>
      </c>
      <c r="F533" s="7" t="s">
        <v>132</v>
      </c>
      <c r="G533" s="7" t="s">
        <v>21</v>
      </c>
      <c r="H533" s="8">
        <v>6</v>
      </c>
      <c r="I533" s="5" t="s">
        <v>33</v>
      </c>
      <c r="J533" s="6">
        <v>0</v>
      </c>
    </row>
    <row r="534" spans="2:10" ht="19.5" customHeight="1" x14ac:dyDescent="0.25">
      <c r="B534" s="5" t="s">
        <v>900</v>
      </c>
      <c r="C534" s="5" t="s">
        <v>901</v>
      </c>
      <c r="D534" s="5" t="s">
        <v>360</v>
      </c>
      <c r="E534" s="6">
        <v>5</v>
      </c>
      <c r="F534" s="7" t="s">
        <v>277</v>
      </c>
      <c r="G534" s="7" t="s">
        <v>21</v>
      </c>
      <c r="H534" s="8">
        <v>6</v>
      </c>
      <c r="I534" s="5" t="s">
        <v>33</v>
      </c>
      <c r="J534" s="6">
        <v>0</v>
      </c>
    </row>
    <row r="535" spans="2:10" ht="19.5" customHeight="1" x14ac:dyDescent="0.25">
      <c r="B535" s="5" t="s">
        <v>902</v>
      </c>
      <c r="C535" s="5" t="s">
        <v>899</v>
      </c>
      <c r="D535" s="10" t="s">
        <v>360</v>
      </c>
      <c r="E535" s="6">
        <v>5</v>
      </c>
      <c r="F535" s="7" t="s">
        <v>277</v>
      </c>
      <c r="G535" s="7" t="s">
        <v>21</v>
      </c>
      <c r="H535" s="8">
        <v>6</v>
      </c>
      <c r="I535" s="5" t="s">
        <v>33</v>
      </c>
      <c r="J535" s="6">
        <v>0</v>
      </c>
    </row>
    <row r="536" spans="2:10" ht="19.5" customHeight="1" x14ac:dyDescent="0.25">
      <c r="B536" s="5" t="s">
        <v>903</v>
      </c>
      <c r="C536" s="5" t="s">
        <v>904</v>
      </c>
      <c r="D536" s="5" t="s">
        <v>360</v>
      </c>
      <c r="E536" s="6">
        <v>5</v>
      </c>
      <c r="F536" s="7" t="s">
        <v>1016</v>
      </c>
      <c r="G536" s="7" t="s">
        <v>21</v>
      </c>
      <c r="H536" s="8">
        <v>6</v>
      </c>
      <c r="I536" s="5" t="s">
        <v>33</v>
      </c>
      <c r="J536" s="6">
        <v>0</v>
      </c>
    </row>
    <row r="537" spans="2:10" ht="19.5" customHeight="1" x14ac:dyDescent="0.25">
      <c r="B537" s="5" t="s">
        <v>905</v>
      </c>
      <c r="C537" s="5" t="s">
        <v>906</v>
      </c>
      <c r="D537" s="5" t="s">
        <v>360</v>
      </c>
      <c r="E537" s="6">
        <v>5</v>
      </c>
      <c r="F537" s="7" t="s">
        <v>277</v>
      </c>
      <c r="G537" s="7" t="s">
        <v>21</v>
      </c>
      <c r="H537" s="8">
        <v>6</v>
      </c>
      <c r="I537" s="5" t="s">
        <v>33</v>
      </c>
      <c r="J537" s="6">
        <v>0</v>
      </c>
    </row>
    <row r="538" spans="2:10" ht="19.5" customHeight="1" x14ac:dyDescent="0.25">
      <c r="B538" s="5" t="s">
        <v>907</v>
      </c>
      <c r="C538" s="5" t="s">
        <v>908</v>
      </c>
      <c r="D538" s="5" t="s">
        <v>464</v>
      </c>
      <c r="E538" s="6">
        <v>4</v>
      </c>
      <c r="F538" s="7">
        <v>2</v>
      </c>
      <c r="G538" s="7" t="s">
        <v>25</v>
      </c>
      <c r="H538" s="8">
        <v>4</v>
      </c>
      <c r="I538" s="5" t="s">
        <v>268</v>
      </c>
      <c r="J538" s="6">
        <v>1</v>
      </c>
    </row>
    <row r="539" spans="2:10" ht="19.5" customHeight="1" x14ac:dyDescent="0.25">
      <c r="B539" s="5" t="s">
        <v>909</v>
      </c>
      <c r="C539" s="5" t="s">
        <v>910</v>
      </c>
      <c r="D539" s="5" t="s">
        <v>464</v>
      </c>
      <c r="E539" s="6">
        <v>4</v>
      </c>
      <c r="F539" s="7">
        <v>2</v>
      </c>
      <c r="G539" s="7" t="s">
        <v>25</v>
      </c>
      <c r="H539" s="8">
        <v>4</v>
      </c>
      <c r="I539" s="5" t="s">
        <v>268</v>
      </c>
      <c r="J539" s="6">
        <v>1</v>
      </c>
    </row>
    <row r="540" spans="2:10" ht="19.5" customHeight="1" x14ac:dyDescent="0.25">
      <c r="B540" s="5" t="s">
        <v>339</v>
      </c>
      <c r="C540" s="5" t="s">
        <v>911</v>
      </c>
      <c r="D540" s="5" t="s">
        <v>334</v>
      </c>
      <c r="E540" s="6">
        <v>3</v>
      </c>
      <c r="F540" s="7" t="s">
        <v>1060</v>
      </c>
      <c r="G540" s="7" t="s">
        <v>16</v>
      </c>
      <c r="H540" s="8">
        <v>5</v>
      </c>
      <c r="I540" s="5" t="s">
        <v>22</v>
      </c>
      <c r="J540" s="6">
        <v>1</v>
      </c>
    </row>
    <row r="541" spans="2:10" ht="19.5" customHeight="1" x14ac:dyDescent="0.25">
      <c r="B541" s="5" t="s">
        <v>912</v>
      </c>
      <c r="C541" s="5" t="s">
        <v>913</v>
      </c>
      <c r="D541" s="5" t="s">
        <v>334</v>
      </c>
      <c r="E541" s="6">
        <v>3</v>
      </c>
      <c r="F541" s="7" t="s">
        <v>1060</v>
      </c>
      <c r="G541" s="7" t="s">
        <v>16</v>
      </c>
      <c r="H541" s="8">
        <v>5</v>
      </c>
      <c r="I541" s="5" t="s">
        <v>22</v>
      </c>
      <c r="J541" s="6">
        <v>1</v>
      </c>
    </row>
    <row r="542" spans="2:10" ht="19.5" customHeight="1" x14ac:dyDescent="0.25">
      <c r="B542" s="5" t="s">
        <v>914</v>
      </c>
      <c r="C542" s="5" t="s">
        <v>915</v>
      </c>
      <c r="D542" s="5" t="s">
        <v>916</v>
      </c>
      <c r="E542" s="6">
        <v>12</v>
      </c>
      <c r="F542" s="7">
        <v>7.4999999999999997E-2</v>
      </c>
      <c r="G542" s="7" t="s">
        <v>32</v>
      </c>
      <c r="H542" s="8">
        <v>0</v>
      </c>
      <c r="I542" s="5" t="s">
        <v>22</v>
      </c>
      <c r="J542" s="6">
        <v>1</v>
      </c>
    </row>
    <row r="543" spans="2:10" ht="19.5" customHeight="1" x14ac:dyDescent="0.25">
      <c r="B543" s="5" t="s">
        <v>917</v>
      </c>
      <c r="C543" s="5" t="s">
        <v>918</v>
      </c>
      <c r="D543" s="5" t="s">
        <v>418</v>
      </c>
      <c r="E543" s="6">
        <v>6</v>
      </c>
      <c r="F543" s="7">
        <v>0.95499999999999996</v>
      </c>
      <c r="G543" s="7" t="s">
        <v>11</v>
      </c>
      <c r="H543" s="8">
        <v>2</v>
      </c>
      <c r="I543" s="5" t="s">
        <v>87</v>
      </c>
      <c r="J543" s="6">
        <v>1</v>
      </c>
    </row>
    <row r="544" spans="2:10" ht="19.5" customHeight="1" x14ac:dyDescent="0.25">
      <c r="B544" s="5" t="s">
        <v>919</v>
      </c>
      <c r="C544" s="5" t="s">
        <v>291</v>
      </c>
      <c r="D544" s="5" t="s">
        <v>675</v>
      </c>
      <c r="E544" s="6">
        <v>2</v>
      </c>
      <c r="F544" s="7" t="s">
        <v>292</v>
      </c>
      <c r="G544" s="7" t="s">
        <v>21</v>
      </c>
      <c r="H544" s="8">
        <v>6</v>
      </c>
      <c r="I544" s="5" t="s">
        <v>22</v>
      </c>
      <c r="J544" s="6">
        <v>1</v>
      </c>
    </row>
    <row r="545" spans="2:10" ht="19.5" customHeight="1" x14ac:dyDescent="0.25">
      <c r="B545" s="9" t="s">
        <v>920</v>
      </c>
      <c r="C545" s="9" t="s">
        <v>921</v>
      </c>
      <c r="D545" s="9" t="s">
        <v>334</v>
      </c>
      <c r="E545" s="6">
        <v>3</v>
      </c>
      <c r="F545" s="7" t="s">
        <v>1017</v>
      </c>
      <c r="G545" s="7" t="s">
        <v>21</v>
      </c>
      <c r="H545" s="8">
        <v>6</v>
      </c>
      <c r="I545" s="5" t="s">
        <v>22</v>
      </c>
      <c r="J545" s="6">
        <v>1</v>
      </c>
    </row>
    <row r="546" spans="2:10" ht="19.5" customHeight="1" x14ac:dyDescent="0.25">
      <c r="B546" s="9" t="s">
        <v>920</v>
      </c>
      <c r="C546" s="9" t="s">
        <v>921</v>
      </c>
      <c r="D546" s="9" t="s">
        <v>334</v>
      </c>
      <c r="E546" s="6">
        <v>3</v>
      </c>
      <c r="F546" s="7">
        <v>11</v>
      </c>
      <c r="G546" s="7" t="s">
        <v>16</v>
      </c>
      <c r="H546" s="8">
        <v>5</v>
      </c>
      <c r="I546" s="5" t="s">
        <v>55</v>
      </c>
      <c r="J546" s="6">
        <v>2</v>
      </c>
    </row>
    <row r="547" spans="2:10" ht="19.5" customHeight="1" x14ac:dyDescent="0.25">
      <c r="B547" s="9" t="s">
        <v>922</v>
      </c>
      <c r="C547" s="9" t="s">
        <v>923</v>
      </c>
      <c r="D547" s="12" t="s">
        <v>464</v>
      </c>
      <c r="E547" s="6">
        <v>4</v>
      </c>
      <c r="F547" s="7">
        <f>50/60</f>
        <v>0.83333333333333337</v>
      </c>
      <c r="G547" s="7" t="s">
        <v>11</v>
      </c>
      <c r="H547" s="8">
        <v>2</v>
      </c>
      <c r="I547" s="5" t="s">
        <v>12</v>
      </c>
      <c r="J547" s="6">
        <v>2</v>
      </c>
    </row>
    <row r="548" spans="2:10" ht="19.5" customHeight="1" x14ac:dyDescent="0.25">
      <c r="B548" s="9" t="s">
        <v>922</v>
      </c>
      <c r="C548" s="9" t="s">
        <v>923</v>
      </c>
      <c r="D548" s="12" t="s">
        <v>464</v>
      </c>
      <c r="E548" s="6">
        <v>4</v>
      </c>
      <c r="F548" s="7">
        <f>72/60</f>
        <v>1.2</v>
      </c>
      <c r="G548" s="7" t="s">
        <v>15</v>
      </c>
      <c r="H548" s="8">
        <v>3</v>
      </c>
      <c r="I548" s="5" t="s">
        <v>12</v>
      </c>
      <c r="J548" s="6">
        <v>2</v>
      </c>
    </row>
    <row r="549" spans="2:10" ht="19.5" customHeight="1" x14ac:dyDescent="0.25">
      <c r="B549" s="5" t="s">
        <v>924</v>
      </c>
      <c r="C549" s="5" t="s">
        <v>925</v>
      </c>
      <c r="D549" s="5" t="s">
        <v>418</v>
      </c>
      <c r="E549" s="6">
        <v>6</v>
      </c>
      <c r="F549" s="7" t="s">
        <v>1061</v>
      </c>
      <c r="G549" s="7" t="s">
        <v>16</v>
      </c>
      <c r="H549" s="8">
        <v>5</v>
      </c>
      <c r="I549" s="5" t="s">
        <v>268</v>
      </c>
      <c r="J549" s="6">
        <v>1</v>
      </c>
    </row>
    <row r="550" spans="2:10" ht="19.5" customHeight="1" x14ac:dyDescent="0.25">
      <c r="B550" s="5" t="s">
        <v>926</v>
      </c>
      <c r="C550" s="5" t="s">
        <v>927</v>
      </c>
      <c r="D550" s="5" t="s">
        <v>418</v>
      </c>
      <c r="E550" s="6">
        <v>6</v>
      </c>
      <c r="F550" s="7" t="s">
        <v>1041</v>
      </c>
      <c r="G550" s="7" t="s">
        <v>16</v>
      </c>
      <c r="H550" s="8">
        <v>5</v>
      </c>
      <c r="I550" s="5" t="s">
        <v>268</v>
      </c>
      <c r="J550" s="6">
        <v>1</v>
      </c>
    </row>
    <row r="551" spans="2:10" ht="19.5" customHeight="1" x14ac:dyDescent="0.25">
      <c r="B551" s="5" t="s">
        <v>928</v>
      </c>
      <c r="C551" s="5" t="s">
        <v>308</v>
      </c>
      <c r="D551" s="5" t="s">
        <v>929</v>
      </c>
      <c r="E551" s="6">
        <v>12</v>
      </c>
      <c r="F551" s="7" t="s">
        <v>82</v>
      </c>
      <c r="G551" s="7" t="s">
        <v>21</v>
      </c>
      <c r="H551" s="8">
        <v>6</v>
      </c>
      <c r="I551" s="5" t="s">
        <v>22</v>
      </c>
      <c r="J551" s="6">
        <v>1</v>
      </c>
    </row>
    <row r="552" spans="2:10" ht="19.5" customHeight="1" x14ac:dyDescent="0.25">
      <c r="B552" s="9" t="s">
        <v>930</v>
      </c>
      <c r="C552" s="9" t="s">
        <v>931</v>
      </c>
      <c r="D552" s="12" t="s">
        <v>675</v>
      </c>
      <c r="E552" s="6">
        <v>2</v>
      </c>
      <c r="F552" s="7">
        <v>24</v>
      </c>
      <c r="G552" s="7" t="s">
        <v>21</v>
      </c>
      <c r="H552" s="8">
        <v>6</v>
      </c>
      <c r="I552" s="5" t="s">
        <v>312</v>
      </c>
      <c r="J552" s="6">
        <v>1</v>
      </c>
    </row>
    <row r="553" spans="2:10" ht="19.5" customHeight="1" x14ac:dyDescent="0.25">
      <c r="B553" s="9" t="s">
        <v>930</v>
      </c>
      <c r="C553" s="9" t="s">
        <v>931</v>
      </c>
      <c r="D553" s="12" t="s">
        <v>675</v>
      </c>
      <c r="E553" s="6">
        <v>2</v>
      </c>
      <c r="F553" s="7">
        <v>24</v>
      </c>
      <c r="G553" s="7" t="s">
        <v>21</v>
      </c>
      <c r="H553" s="8">
        <v>6</v>
      </c>
      <c r="I553" s="5" t="s">
        <v>92</v>
      </c>
      <c r="J553" s="6">
        <v>1</v>
      </c>
    </row>
    <row r="554" spans="2:10" ht="19.5" customHeight="1" x14ac:dyDescent="0.25">
      <c r="B554" s="9" t="s">
        <v>930</v>
      </c>
      <c r="C554" s="9" t="s">
        <v>931</v>
      </c>
      <c r="D554" s="12" t="s">
        <v>675</v>
      </c>
      <c r="E554" s="6">
        <v>2</v>
      </c>
      <c r="F554" s="7">
        <v>24</v>
      </c>
      <c r="G554" s="7" t="s">
        <v>21</v>
      </c>
      <c r="H554" s="8">
        <v>6</v>
      </c>
      <c r="I554" s="5" t="s">
        <v>268</v>
      </c>
      <c r="J554" s="6">
        <v>1</v>
      </c>
    </row>
    <row r="555" spans="2:10" ht="19.5" customHeight="1" x14ac:dyDescent="0.25">
      <c r="B555" s="9" t="s">
        <v>930</v>
      </c>
      <c r="C555" s="9" t="s">
        <v>931</v>
      </c>
      <c r="D555" s="12" t="s">
        <v>675</v>
      </c>
      <c r="E555" s="6">
        <v>2</v>
      </c>
      <c r="F555" s="7">
        <v>24</v>
      </c>
      <c r="G555" s="7" t="s">
        <v>21</v>
      </c>
      <c r="H555" s="8">
        <v>6</v>
      </c>
      <c r="I555" s="5" t="s">
        <v>87</v>
      </c>
      <c r="J555" s="6">
        <v>1</v>
      </c>
    </row>
    <row r="556" spans="2:10" ht="19.5" customHeight="1" x14ac:dyDescent="0.25">
      <c r="B556" s="9" t="s">
        <v>930</v>
      </c>
      <c r="C556" s="9" t="s">
        <v>931</v>
      </c>
      <c r="D556" s="12" t="s">
        <v>675</v>
      </c>
      <c r="E556" s="6">
        <v>2</v>
      </c>
      <c r="F556" s="7">
        <v>48</v>
      </c>
      <c r="G556" s="7" t="s">
        <v>21</v>
      </c>
      <c r="H556" s="8">
        <v>6</v>
      </c>
      <c r="I556" s="5" t="s">
        <v>12</v>
      </c>
      <c r="J556" s="6">
        <v>2</v>
      </c>
    </row>
    <row r="557" spans="2:10" ht="19.5" customHeight="1" x14ac:dyDescent="0.25">
      <c r="B557" s="9" t="s">
        <v>932</v>
      </c>
      <c r="C557" s="12" t="s">
        <v>933</v>
      </c>
      <c r="D557" s="12" t="s">
        <v>934</v>
      </c>
      <c r="E557" s="6">
        <v>5</v>
      </c>
      <c r="F557" s="7">
        <v>24</v>
      </c>
      <c r="G557" s="7" t="s">
        <v>21</v>
      </c>
      <c r="H557" s="8">
        <v>6</v>
      </c>
      <c r="I557" s="5" t="s">
        <v>312</v>
      </c>
      <c r="J557" s="6">
        <v>1</v>
      </c>
    </row>
    <row r="558" spans="2:10" ht="19.5" customHeight="1" x14ac:dyDescent="0.25">
      <c r="B558" s="9" t="s">
        <v>932</v>
      </c>
      <c r="C558" s="12" t="s">
        <v>933</v>
      </c>
      <c r="D558" s="12" t="s">
        <v>934</v>
      </c>
      <c r="E558" s="6">
        <v>5</v>
      </c>
      <c r="F558" s="7">
        <v>1.5</v>
      </c>
      <c r="G558" s="7" t="s">
        <v>15</v>
      </c>
      <c r="H558" s="8">
        <v>3</v>
      </c>
      <c r="I558" s="5" t="s">
        <v>92</v>
      </c>
      <c r="J558" s="6">
        <v>1</v>
      </c>
    </row>
    <row r="559" spans="2:10" ht="19.5" customHeight="1" x14ac:dyDescent="0.25">
      <c r="B559" s="9" t="s">
        <v>932</v>
      </c>
      <c r="C559" s="12" t="s">
        <v>933</v>
      </c>
      <c r="D559" s="12" t="s">
        <v>934</v>
      </c>
      <c r="E559" s="6">
        <v>5</v>
      </c>
      <c r="F559" s="7">
        <v>2.8</v>
      </c>
      <c r="G559" s="7" t="s">
        <v>25</v>
      </c>
      <c r="H559" s="8">
        <v>4</v>
      </c>
      <c r="I559" s="5" t="s">
        <v>268</v>
      </c>
      <c r="J559" s="6">
        <v>1</v>
      </c>
    </row>
    <row r="560" spans="2:10" ht="19.5" customHeight="1" x14ac:dyDescent="0.25">
      <c r="B560" s="9" t="s">
        <v>932</v>
      </c>
      <c r="C560" s="12" t="s">
        <v>933</v>
      </c>
      <c r="D560" s="12" t="s">
        <v>934</v>
      </c>
      <c r="E560" s="6">
        <v>5</v>
      </c>
      <c r="F560" s="7">
        <v>7</v>
      </c>
      <c r="G560" s="7" t="s">
        <v>16</v>
      </c>
      <c r="H560" s="8">
        <v>5</v>
      </c>
      <c r="I560" s="5" t="s">
        <v>87</v>
      </c>
      <c r="J560" s="6">
        <v>1</v>
      </c>
    </row>
    <row r="561" spans="2:10" ht="19.5" customHeight="1" x14ac:dyDescent="0.25">
      <c r="B561" s="5" t="s">
        <v>935</v>
      </c>
      <c r="C561" s="5" t="s">
        <v>936</v>
      </c>
      <c r="D561" s="5" t="s">
        <v>360</v>
      </c>
      <c r="E561" s="6">
        <v>5</v>
      </c>
      <c r="F561" s="7" t="s">
        <v>1062</v>
      </c>
      <c r="G561" s="7" t="s">
        <v>21</v>
      </c>
      <c r="H561" s="8">
        <v>6</v>
      </c>
      <c r="I561" s="5" t="s">
        <v>22</v>
      </c>
      <c r="J561" s="6">
        <v>1</v>
      </c>
    </row>
    <row r="562" spans="2:10" ht="19.5" customHeight="1" x14ac:dyDescent="0.25">
      <c r="B562" s="5" t="s">
        <v>937</v>
      </c>
      <c r="C562" s="5" t="s">
        <v>938</v>
      </c>
      <c r="D562" s="5" t="s">
        <v>939</v>
      </c>
      <c r="E562" s="6">
        <v>5</v>
      </c>
      <c r="F562" s="7" t="s">
        <v>1063</v>
      </c>
      <c r="G562" s="7" t="s">
        <v>21</v>
      </c>
      <c r="H562" s="8">
        <v>6</v>
      </c>
      <c r="I562" s="5" t="s">
        <v>22</v>
      </c>
      <c r="J562" s="6">
        <v>1</v>
      </c>
    </row>
    <row r="563" spans="2:10" ht="19.5" customHeight="1" x14ac:dyDescent="0.25">
      <c r="B563" s="5" t="s">
        <v>940</v>
      </c>
      <c r="C563" s="5" t="s">
        <v>941</v>
      </c>
      <c r="D563" s="5" t="s">
        <v>939</v>
      </c>
      <c r="E563" s="6">
        <v>5</v>
      </c>
      <c r="F563" s="7" t="s">
        <v>1064</v>
      </c>
      <c r="G563" s="7" t="s">
        <v>21</v>
      </c>
      <c r="H563" s="8">
        <v>6</v>
      </c>
      <c r="I563" s="5" t="s">
        <v>22</v>
      </c>
      <c r="J563" s="6">
        <v>1</v>
      </c>
    </row>
    <row r="564" spans="2:10" ht="19.5" customHeight="1" x14ac:dyDescent="0.25">
      <c r="B564" s="9" t="s">
        <v>942</v>
      </c>
      <c r="C564" s="9" t="s">
        <v>943</v>
      </c>
      <c r="D564" s="9" t="s">
        <v>334</v>
      </c>
      <c r="E564" s="6">
        <v>3</v>
      </c>
      <c r="F564" s="7" t="s">
        <v>1017</v>
      </c>
      <c r="G564" s="7" t="s">
        <v>21</v>
      </c>
      <c r="H564" s="8">
        <v>6</v>
      </c>
      <c r="I564" s="5" t="s">
        <v>99</v>
      </c>
      <c r="J564" s="6">
        <v>0</v>
      </c>
    </row>
    <row r="565" spans="2:10" ht="19.5" customHeight="1" x14ac:dyDescent="0.25">
      <c r="B565" s="9" t="s">
        <v>942</v>
      </c>
      <c r="C565" s="9" t="s">
        <v>943</v>
      </c>
      <c r="D565" s="9" t="s">
        <v>334</v>
      </c>
      <c r="E565" s="6">
        <v>3</v>
      </c>
      <c r="F565" s="7" t="s">
        <v>1017</v>
      </c>
      <c r="G565" s="7" t="s">
        <v>21</v>
      </c>
      <c r="H565" s="8">
        <v>6</v>
      </c>
      <c r="I565" s="5" t="s">
        <v>33</v>
      </c>
      <c r="J565" s="6">
        <v>0</v>
      </c>
    </row>
    <row r="566" spans="2:10" ht="19.5" customHeight="1" x14ac:dyDescent="0.25">
      <c r="B566" s="9" t="s">
        <v>942</v>
      </c>
      <c r="C566" s="9" t="s">
        <v>943</v>
      </c>
      <c r="D566" s="9" t="s">
        <v>334</v>
      </c>
      <c r="E566" s="6">
        <v>3</v>
      </c>
      <c r="F566" s="7" t="s">
        <v>1017</v>
      </c>
      <c r="G566" s="7" t="s">
        <v>21</v>
      </c>
      <c r="H566" s="8">
        <v>6</v>
      </c>
      <c r="I566" s="5" t="s">
        <v>61</v>
      </c>
      <c r="J566" s="6">
        <v>0</v>
      </c>
    </row>
    <row r="567" spans="2:10" ht="19.5" customHeight="1" x14ac:dyDescent="0.25">
      <c r="B567" s="9" t="s">
        <v>942</v>
      </c>
      <c r="C567" s="9" t="s">
        <v>943</v>
      </c>
      <c r="D567" s="9" t="s">
        <v>334</v>
      </c>
      <c r="E567" s="6">
        <v>3</v>
      </c>
      <c r="F567" s="7" t="s">
        <v>1065</v>
      </c>
      <c r="G567" s="7" t="s">
        <v>21</v>
      </c>
      <c r="H567" s="8">
        <v>6</v>
      </c>
      <c r="I567" s="5" t="s">
        <v>87</v>
      </c>
      <c r="J567" s="6">
        <v>1</v>
      </c>
    </row>
    <row r="568" spans="2:10" ht="19.5" customHeight="1" x14ac:dyDescent="0.25">
      <c r="B568" s="5" t="s">
        <v>944</v>
      </c>
      <c r="C568" s="5" t="s">
        <v>945</v>
      </c>
      <c r="D568" s="5" t="s">
        <v>946</v>
      </c>
      <c r="E568" s="6">
        <v>13</v>
      </c>
      <c r="F568" s="7">
        <v>0.8</v>
      </c>
      <c r="G568" s="7" t="s">
        <v>11</v>
      </c>
      <c r="H568" s="8">
        <v>2</v>
      </c>
      <c r="I568" s="5" t="s">
        <v>22</v>
      </c>
      <c r="J568" s="6">
        <v>1</v>
      </c>
    </row>
    <row r="569" spans="2:10" ht="19.5" customHeight="1" x14ac:dyDescent="0.25">
      <c r="B569" s="5" t="s">
        <v>947</v>
      </c>
      <c r="C569" s="5" t="s">
        <v>948</v>
      </c>
      <c r="D569" s="5" t="s">
        <v>946</v>
      </c>
      <c r="E569" s="6">
        <v>13</v>
      </c>
      <c r="F569" s="7">
        <v>2.2000000000000002</v>
      </c>
      <c r="G569" s="7" t="s">
        <v>25</v>
      </c>
      <c r="H569" s="8">
        <v>4</v>
      </c>
      <c r="I569" s="5" t="s">
        <v>22</v>
      </c>
      <c r="J569" s="6">
        <v>1</v>
      </c>
    </row>
    <row r="570" spans="2:10" ht="19.5" customHeight="1" x14ac:dyDescent="0.25">
      <c r="B570" s="5" t="s">
        <v>949</v>
      </c>
      <c r="C570" s="5" t="s">
        <v>950</v>
      </c>
      <c r="D570" s="5" t="s">
        <v>946</v>
      </c>
      <c r="E570" s="6">
        <v>13</v>
      </c>
      <c r="F570" s="7">
        <v>3.9</v>
      </c>
      <c r="G570" s="7" t="s">
        <v>25</v>
      </c>
      <c r="H570" s="8">
        <v>4</v>
      </c>
      <c r="I570" s="5" t="s">
        <v>22</v>
      </c>
      <c r="J570" s="6">
        <v>1</v>
      </c>
    </row>
    <row r="571" spans="2:10" ht="19.5" customHeight="1" x14ac:dyDescent="0.25">
      <c r="B571" s="5" t="s">
        <v>951</v>
      </c>
      <c r="C571" s="5" t="s">
        <v>952</v>
      </c>
      <c r="D571" s="5" t="s">
        <v>946</v>
      </c>
      <c r="E571" s="6">
        <v>13</v>
      </c>
      <c r="F571" s="7">
        <v>7.7</v>
      </c>
      <c r="G571" s="7" t="s">
        <v>16</v>
      </c>
      <c r="H571" s="8">
        <v>5</v>
      </c>
      <c r="I571" s="5" t="s">
        <v>22</v>
      </c>
      <c r="J571" s="6">
        <v>1</v>
      </c>
    </row>
    <row r="572" spans="2:10" ht="19.5" customHeight="1" x14ac:dyDescent="0.25">
      <c r="B572" s="5" t="s">
        <v>953</v>
      </c>
      <c r="C572" s="5" t="s">
        <v>954</v>
      </c>
      <c r="D572" s="5" t="s">
        <v>334</v>
      </c>
      <c r="E572" s="6">
        <v>3</v>
      </c>
      <c r="F572" s="7">
        <v>6.6</v>
      </c>
      <c r="G572" s="7" t="s">
        <v>16</v>
      </c>
      <c r="H572" s="8">
        <v>5</v>
      </c>
      <c r="I572" s="5" t="s">
        <v>22</v>
      </c>
      <c r="J572" s="6">
        <v>1</v>
      </c>
    </row>
    <row r="573" spans="2:10" ht="19.5" customHeight="1" x14ac:dyDescent="0.25">
      <c r="B573" s="5" t="s">
        <v>955</v>
      </c>
      <c r="C573" s="5" t="s">
        <v>956</v>
      </c>
      <c r="D573" s="5" t="s">
        <v>946</v>
      </c>
      <c r="E573" s="6">
        <v>13</v>
      </c>
      <c r="F573" s="7">
        <v>4.5999999999999996</v>
      </c>
      <c r="G573" s="7" t="s">
        <v>25</v>
      </c>
      <c r="H573" s="8">
        <v>4</v>
      </c>
      <c r="I573" s="5" t="s">
        <v>22</v>
      </c>
      <c r="J573" s="6">
        <v>1</v>
      </c>
    </row>
    <row r="574" spans="2:10" ht="19.5" customHeight="1" x14ac:dyDescent="0.25">
      <c r="B574" s="5" t="s">
        <v>957</v>
      </c>
      <c r="C574" s="5" t="s">
        <v>958</v>
      </c>
      <c r="D574" s="5" t="s">
        <v>946</v>
      </c>
      <c r="E574" s="6">
        <v>13</v>
      </c>
      <c r="F574" s="7">
        <v>8.6</v>
      </c>
      <c r="G574" s="7" t="s">
        <v>16</v>
      </c>
      <c r="H574" s="8">
        <v>5</v>
      </c>
      <c r="I574" s="5" t="s">
        <v>22</v>
      </c>
      <c r="J574" s="6">
        <v>1</v>
      </c>
    </row>
    <row r="575" spans="2:10" ht="19.5" customHeight="1" x14ac:dyDescent="0.25">
      <c r="B575" s="5" t="s">
        <v>959</v>
      </c>
      <c r="C575" s="5" t="s">
        <v>960</v>
      </c>
      <c r="D575" s="5" t="s">
        <v>370</v>
      </c>
      <c r="E575" s="6">
        <v>7</v>
      </c>
      <c r="F575" s="7" t="s">
        <v>980</v>
      </c>
      <c r="G575" s="7" t="s">
        <v>25</v>
      </c>
      <c r="H575" s="8">
        <v>4</v>
      </c>
      <c r="I575" s="5" t="s">
        <v>22</v>
      </c>
      <c r="J575" s="6">
        <v>1</v>
      </c>
    </row>
    <row r="576" spans="2:10" ht="19.5" customHeight="1" x14ac:dyDescent="0.25">
      <c r="B576" s="17" t="s">
        <v>961</v>
      </c>
      <c r="C576" s="5" t="s">
        <v>962</v>
      </c>
      <c r="D576" s="10" t="s">
        <v>963</v>
      </c>
      <c r="E576" s="6">
        <v>9</v>
      </c>
      <c r="F576" s="7" t="s">
        <v>277</v>
      </c>
      <c r="G576" s="7" t="s">
        <v>21</v>
      </c>
      <c r="H576" s="8">
        <v>6</v>
      </c>
      <c r="I576" s="5" t="s">
        <v>22</v>
      </c>
      <c r="J576" s="6">
        <v>1</v>
      </c>
    </row>
    <row r="577" spans="2:10" ht="19.5" customHeight="1" x14ac:dyDescent="0.25">
      <c r="B577" s="17" t="s">
        <v>964</v>
      </c>
      <c r="C577" s="5" t="s">
        <v>965</v>
      </c>
      <c r="D577" s="10" t="s">
        <v>966</v>
      </c>
      <c r="E577" s="6">
        <v>9</v>
      </c>
      <c r="F577" s="7" t="s">
        <v>277</v>
      </c>
      <c r="G577" s="7" t="s">
        <v>21</v>
      </c>
      <c r="H577" s="8">
        <v>6</v>
      </c>
      <c r="I577" s="5" t="s">
        <v>22</v>
      </c>
      <c r="J577" s="6">
        <v>1</v>
      </c>
    </row>
    <row r="578" spans="2:10" ht="19.5" customHeight="1" x14ac:dyDescent="0.25">
      <c r="B578" s="17" t="s">
        <v>967</v>
      </c>
      <c r="C578" s="5" t="s">
        <v>968</v>
      </c>
      <c r="D578" s="5" t="s">
        <v>966</v>
      </c>
      <c r="E578" s="6">
        <v>9</v>
      </c>
      <c r="F578" s="7" t="s">
        <v>277</v>
      </c>
      <c r="G578" s="7" t="s">
        <v>21</v>
      </c>
      <c r="H578" s="8">
        <v>6</v>
      </c>
      <c r="I578" s="5" t="s">
        <v>22</v>
      </c>
      <c r="J578" s="6">
        <v>1</v>
      </c>
    </row>
    <row r="579" spans="2:10" ht="19.5" customHeight="1" x14ac:dyDescent="0.25">
      <c r="B579" s="5" t="s">
        <v>969</v>
      </c>
      <c r="C579" s="5" t="s">
        <v>970</v>
      </c>
      <c r="D579" s="5" t="s">
        <v>464</v>
      </c>
      <c r="E579" s="6">
        <v>4</v>
      </c>
      <c r="F579" s="7" t="s">
        <v>1066</v>
      </c>
      <c r="G579" s="7" t="s">
        <v>21</v>
      </c>
      <c r="H579" s="8">
        <v>6</v>
      </c>
      <c r="I579" s="5" t="s">
        <v>87</v>
      </c>
      <c r="J579" s="6">
        <v>1</v>
      </c>
    </row>
    <row r="580" spans="2:10" ht="19.5" customHeight="1" x14ac:dyDescent="0.25">
      <c r="B580" s="5" t="s">
        <v>971</v>
      </c>
      <c r="C580" s="5" t="s">
        <v>972</v>
      </c>
      <c r="D580" s="5" t="s">
        <v>331</v>
      </c>
      <c r="E580" s="6">
        <v>8</v>
      </c>
      <c r="F580" s="7" t="s">
        <v>1067</v>
      </c>
      <c r="G580" s="7" t="s">
        <v>21</v>
      </c>
      <c r="H580" s="8">
        <v>6</v>
      </c>
      <c r="I580" s="5" t="s">
        <v>87</v>
      </c>
      <c r="J580" s="6">
        <v>1</v>
      </c>
    </row>
    <row r="581" spans="2:10" ht="19.5" customHeight="1" x14ac:dyDescent="0.25">
      <c r="B581" s="5" t="s">
        <v>973</v>
      </c>
      <c r="C581" s="5" t="s">
        <v>974</v>
      </c>
      <c r="D581" s="5" t="s">
        <v>331</v>
      </c>
      <c r="E581" s="6">
        <v>8</v>
      </c>
      <c r="F581" s="7" t="s">
        <v>1066</v>
      </c>
      <c r="G581" s="7" t="s">
        <v>21</v>
      </c>
      <c r="H581" s="8">
        <v>6</v>
      </c>
      <c r="I581" s="5" t="s">
        <v>87</v>
      </c>
      <c r="J581" s="6">
        <v>1</v>
      </c>
    </row>
  </sheetData>
  <autoFilter ref="B2:J5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665"/>
  <sheetViews>
    <sheetView topLeftCell="B1" zoomScale="70" zoomScaleNormal="70" workbookViewId="0">
      <selection activeCell="D1" sqref="D1:G1048576"/>
    </sheetView>
  </sheetViews>
  <sheetFormatPr defaultColWidth="9.140625" defaultRowHeight="15" x14ac:dyDescent="0.25"/>
  <cols>
    <col min="1" max="2" width="9.140625" style="34"/>
    <col min="3" max="3" width="40.140625" style="22" customWidth="1"/>
    <col min="4" max="7" width="9" style="22" customWidth="1"/>
    <col min="8" max="8" width="29.7109375" style="38" bestFit="1" customWidth="1"/>
    <col min="9" max="9" width="7" style="38" customWidth="1"/>
    <col min="10" max="10" width="3.7109375" style="38" customWidth="1"/>
    <col min="11" max="11" width="23" style="22" customWidth="1"/>
    <col min="12" max="12" width="29" style="22" customWidth="1"/>
    <col min="13" max="27" width="40.140625" style="39" customWidth="1"/>
    <col min="28" max="28" width="71.5703125" style="37" bestFit="1" customWidth="1"/>
    <col min="29" max="29" width="143.85546875" style="37" bestFit="1" customWidth="1"/>
    <col min="30" max="30" width="40.140625" style="22" customWidth="1"/>
    <col min="31" max="31" width="9.140625" style="22"/>
    <col min="32" max="16384" width="9.140625" style="34"/>
  </cols>
  <sheetData>
    <row r="3" spans="2:31" s="20" customFormat="1" ht="73.5" customHeight="1" x14ac:dyDescent="0.25">
      <c r="C3" s="1" t="s">
        <v>0</v>
      </c>
      <c r="D3" s="1" t="s">
        <v>1</v>
      </c>
      <c r="E3" s="1" t="s">
        <v>2</v>
      </c>
      <c r="F3" s="1" t="s">
        <v>1069</v>
      </c>
      <c r="G3" s="19" t="s">
        <v>1070</v>
      </c>
      <c r="H3" s="2" t="s">
        <v>3</v>
      </c>
      <c r="I3" s="2" t="s">
        <v>4</v>
      </c>
      <c r="J3" s="3" t="s">
        <v>5</v>
      </c>
      <c r="K3" s="1" t="s">
        <v>6</v>
      </c>
      <c r="L3" s="4" t="s">
        <v>7</v>
      </c>
      <c r="M3" s="21" t="s">
        <v>1071</v>
      </c>
      <c r="N3" s="21" t="s">
        <v>1072</v>
      </c>
      <c r="O3" s="19" t="s">
        <v>1073</v>
      </c>
      <c r="P3" s="21" t="s">
        <v>1074</v>
      </c>
      <c r="Q3" s="19" t="s">
        <v>1075</v>
      </c>
      <c r="R3" s="21" t="s">
        <v>1076</v>
      </c>
      <c r="S3" s="19" t="s">
        <v>1077</v>
      </c>
      <c r="T3" s="19" t="s">
        <v>1078</v>
      </c>
      <c r="U3" s="19" t="s">
        <v>1079</v>
      </c>
      <c r="V3" s="21" t="s">
        <v>1080</v>
      </c>
      <c r="W3" s="21" t="s">
        <v>1081</v>
      </c>
      <c r="X3" s="21" t="s">
        <v>1082</v>
      </c>
      <c r="Y3" s="21" t="s">
        <v>1083</v>
      </c>
      <c r="Z3" s="21" t="s">
        <v>1084</v>
      </c>
      <c r="AA3" s="19" t="s">
        <v>1085</v>
      </c>
      <c r="AB3" s="1" t="s">
        <v>1086</v>
      </c>
      <c r="AC3" s="1" t="s">
        <v>1087</v>
      </c>
      <c r="AD3" s="1" t="s">
        <v>1088</v>
      </c>
      <c r="AE3" s="22"/>
    </row>
    <row r="4" spans="2:31" s="23" customFormat="1" ht="45" customHeight="1" x14ac:dyDescent="0.25">
      <c r="B4" s="23">
        <v>1</v>
      </c>
      <c r="C4" s="5" t="s">
        <v>8</v>
      </c>
      <c r="D4" s="5" t="s">
        <v>9</v>
      </c>
      <c r="E4" s="5" t="s">
        <v>10</v>
      </c>
      <c r="F4" s="5" t="s">
        <v>1089</v>
      </c>
      <c r="G4" s="6">
        <v>2</v>
      </c>
      <c r="H4" s="7">
        <v>1</v>
      </c>
      <c r="I4" s="7" t="s">
        <v>11</v>
      </c>
      <c r="J4" s="8">
        <v>2</v>
      </c>
      <c r="K4" s="5" t="s">
        <v>12</v>
      </c>
      <c r="L4" s="6">
        <v>2</v>
      </c>
      <c r="M4" s="5">
        <v>4458.07</v>
      </c>
      <c r="N4" s="5">
        <v>2.8</v>
      </c>
      <c r="O4" s="6">
        <v>1</v>
      </c>
      <c r="P4" s="5">
        <v>8.1300000000000008</v>
      </c>
      <c r="Q4" s="6">
        <v>1</v>
      </c>
      <c r="R4" s="5">
        <v>9530</v>
      </c>
      <c r="S4" s="6">
        <v>8</v>
      </c>
      <c r="T4" s="6">
        <v>1</v>
      </c>
      <c r="U4" s="6">
        <v>2</v>
      </c>
      <c r="V4" s="5">
        <v>0.35</v>
      </c>
      <c r="W4" s="5">
        <v>0.20300000000000001</v>
      </c>
      <c r="X4" s="5">
        <v>17</v>
      </c>
      <c r="Y4" s="5">
        <v>42.5</v>
      </c>
      <c r="Z4" s="5" t="s">
        <v>1090</v>
      </c>
      <c r="AA4" s="5">
        <v>2</v>
      </c>
      <c r="AB4" s="24"/>
      <c r="AC4" s="24"/>
      <c r="AD4" s="25"/>
      <c r="AE4" s="22"/>
    </row>
    <row r="5" spans="2:31" s="23" customFormat="1" ht="45" customHeight="1" x14ac:dyDescent="0.25">
      <c r="B5" s="23">
        <v>2</v>
      </c>
      <c r="C5" s="9" t="s">
        <v>13</v>
      </c>
      <c r="D5" s="9" t="s">
        <v>14</v>
      </c>
      <c r="E5" s="9" t="s">
        <v>10</v>
      </c>
      <c r="F5" s="9" t="s">
        <v>1091</v>
      </c>
      <c r="G5" s="26">
        <v>1</v>
      </c>
      <c r="H5" s="7">
        <v>1.67</v>
      </c>
      <c r="I5" s="7" t="s">
        <v>15</v>
      </c>
      <c r="J5" s="8">
        <v>3</v>
      </c>
      <c r="K5" s="5" t="s">
        <v>12</v>
      </c>
      <c r="L5" s="6">
        <v>2</v>
      </c>
      <c r="M5" s="9">
        <v>4370.6499999999996</v>
      </c>
      <c r="N5" s="9">
        <v>-6.9</v>
      </c>
      <c r="O5" s="26">
        <v>0</v>
      </c>
      <c r="P5" s="9">
        <v>3.93</v>
      </c>
      <c r="Q5" s="26">
        <v>0</v>
      </c>
      <c r="R5" s="9">
        <v>12660</v>
      </c>
      <c r="S5" s="26">
        <v>11</v>
      </c>
      <c r="T5" s="26">
        <v>2</v>
      </c>
      <c r="U5" s="26">
        <v>1</v>
      </c>
      <c r="V5" s="9">
        <v>0.153</v>
      </c>
      <c r="W5" s="9">
        <v>0.503</v>
      </c>
      <c r="X5" s="9">
        <v>10</v>
      </c>
      <c r="Y5" s="9">
        <v>29.41</v>
      </c>
      <c r="Z5" s="9" t="s">
        <v>1092</v>
      </c>
      <c r="AA5" s="9">
        <v>1</v>
      </c>
      <c r="AB5" s="24"/>
      <c r="AC5" s="24"/>
      <c r="AD5" s="25"/>
      <c r="AE5" s="22"/>
    </row>
    <row r="6" spans="2:31" s="23" customFormat="1" ht="45" customHeight="1" x14ac:dyDescent="0.25">
      <c r="B6" s="23">
        <v>3</v>
      </c>
      <c r="C6" s="9" t="s">
        <v>13</v>
      </c>
      <c r="D6" s="9" t="s">
        <v>14</v>
      </c>
      <c r="E6" s="9" t="s">
        <v>10</v>
      </c>
      <c r="F6" s="9" t="s">
        <v>1091</v>
      </c>
      <c r="G6" s="26">
        <v>1</v>
      </c>
      <c r="H6" s="7">
        <v>11.4</v>
      </c>
      <c r="I6" s="7" t="s">
        <v>16</v>
      </c>
      <c r="J6" s="8">
        <v>5</v>
      </c>
      <c r="K6" s="5" t="s">
        <v>17</v>
      </c>
      <c r="L6" s="6">
        <v>2</v>
      </c>
      <c r="M6" s="9">
        <v>4370.6499999999996</v>
      </c>
      <c r="N6" s="9">
        <v>-6.9</v>
      </c>
      <c r="O6" s="26">
        <v>0</v>
      </c>
      <c r="P6" s="9">
        <v>3.93</v>
      </c>
      <c r="Q6" s="26">
        <v>0</v>
      </c>
      <c r="R6" s="9">
        <v>12660</v>
      </c>
      <c r="S6" s="26">
        <v>11</v>
      </c>
      <c r="T6" s="26">
        <v>2</v>
      </c>
      <c r="U6" s="26">
        <v>1</v>
      </c>
      <c r="V6" s="9">
        <v>0.153</v>
      </c>
      <c r="W6" s="9">
        <v>0.503</v>
      </c>
      <c r="X6" s="9">
        <v>10</v>
      </c>
      <c r="Y6" s="9">
        <v>29.41</v>
      </c>
      <c r="Z6" s="9" t="s">
        <v>1092</v>
      </c>
      <c r="AA6" s="9">
        <v>1</v>
      </c>
      <c r="AB6" s="24"/>
      <c r="AC6" s="24"/>
      <c r="AD6" s="25"/>
      <c r="AE6" s="22"/>
    </row>
    <row r="7" spans="2:31" s="23" customFormat="1" ht="45" customHeight="1" x14ac:dyDescent="0.25">
      <c r="B7" s="23">
        <v>4</v>
      </c>
      <c r="C7" s="5" t="s">
        <v>18</v>
      </c>
      <c r="D7" s="5" t="s">
        <v>19</v>
      </c>
      <c r="E7" s="5" t="s">
        <v>10</v>
      </c>
      <c r="F7" s="5" t="s">
        <v>10</v>
      </c>
      <c r="G7" s="6">
        <v>0</v>
      </c>
      <c r="H7" s="7" t="s">
        <v>20</v>
      </c>
      <c r="I7" s="7" t="s">
        <v>21</v>
      </c>
      <c r="J7" s="8">
        <v>6</v>
      </c>
      <c r="K7" s="5" t="s">
        <v>22</v>
      </c>
      <c r="L7" s="6">
        <v>1</v>
      </c>
      <c r="M7" s="10">
        <v>3975.62</v>
      </c>
      <c r="N7" s="10">
        <v>3.7</v>
      </c>
      <c r="O7" s="27">
        <v>2</v>
      </c>
      <c r="P7" s="10">
        <v>8.42</v>
      </c>
      <c r="Q7" s="6">
        <v>1</v>
      </c>
      <c r="R7" s="10">
        <v>3840</v>
      </c>
      <c r="S7" s="27">
        <v>3</v>
      </c>
      <c r="T7" s="27">
        <v>0</v>
      </c>
      <c r="U7" s="6">
        <v>2</v>
      </c>
      <c r="V7" s="10">
        <v>0.43099999999999999</v>
      </c>
      <c r="W7" s="10">
        <v>0.34799999999999998</v>
      </c>
      <c r="X7" s="10">
        <v>17</v>
      </c>
      <c r="Y7" s="10">
        <v>47.22</v>
      </c>
      <c r="Z7" s="10" t="s">
        <v>1092</v>
      </c>
      <c r="AA7" s="10">
        <v>1</v>
      </c>
      <c r="AB7" s="24"/>
      <c r="AC7" s="24"/>
      <c r="AD7" s="25"/>
      <c r="AE7" s="22"/>
    </row>
    <row r="8" spans="2:31" s="23" customFormat="1" ht="45" customHeight="1" x14ac:dyDescent="0.25">
      <c r="B8" s="23">
        <v>5</v>
      </c>
      <c r="C8" s="5" t="s">
        <v>23</v>
      </c>
      <c r="D8" s="5" t="s">
        <v>24</v>
      </c>
      <c r="E8" s="5" t="s">
        <v>10</v>
      </c>
      <c r="F8" s="5" t="s">
        <v>10</v>
      </c>
      <c r="G8" s="6">
        <v>0</v>
      </c>
      <c r="H8" s="7">
        <v>4</v>
      </c>
      <c r="I8" s="7" t="s">
        <v>25</v>
      </c>
      <c r="J8" s="8">
        <v>4</v>
      </c>
      <c r="K8" s="5" t="s">
        <v>22</v>
      </c>
      <c r="L8" s="6">
        <v>1</v>
      </c>
      <c r="M8" s="10">
        <v>5202.2299999999996</v>
      </c>
      <c r="N8" s="10">
        <v>10.6</v>
      </c>
      <c r="O8" s="27">
        <v>3</v>
      </c>
      <c r="P8" s="10">
        <v>10.71</v>
      </c>
      <c r="Q8" s="27">
        <v>2</v>
      </c>
      <c r="R8" s="10">
        <v>2560</v>
      </c>
      <c r="S8" s="27">
        <v>2</v>
      </c>
      <c r="T8" s="27">
        <v>0</v>
      </c>
      <c r="U8" s="6">
        <v>2</v>
      </c>
      <c r="V8" s="10">
        <v>0.22800000000000001</v>
      </c>
      <c r="W8" s="10">
        <v>9.7000000000000003E-2</v>
      </c>
      <c r="X8" s="10">
        <v>18</v>
      </c>
      <c r="Y8" s="10">
        <v>40</v>
      </c>
      <c r="Z8" s="28" t="s">
        <v>1092</v>
      </c>
      <c r="AA8" s="28">
        <v>1</v>
      </c>
      <c r="AB8" s="24" t="s">
        <v>1093</v>
      </c>
      <c r="AC8" s="24"/>
      <c r="AD8" s="25"/>
      <c r="AE8" s="22"/>
    </row>
    <row r="9" spans="2:31" s="23" customFormat="1" ht="45" customHeight="1" x14ac:dyDescent="0.25">
      <c r="B9" s="23">
        <v>6</v>
      </c>
      <c r="C9" s="5" t="s">
        <v>26</v>
      </c>
      <c r="D9" s="5" t="s">
        <v>27</v>
      </c>
      <c r="E9" s="5" t="s">
        <v>10</v>
      </c>
      <c r="F9" s="5" t="s">
        <v>10</v>
      </c>
      <c r="G9" s="6">
        <v>0</v>
      </c>
      <c r="H9" s="7">
        <f>65/60</f>
        <v>1.0833333333333333</v>
      </c>
      <c r="I9" s="7" t="s">
        <v>15</v>
      </c>
      <c r="J9" s="8">
        <v>3</v>
      </c>
      <c r="K9" s="5" t="s">
        <v>28</v>
      </c>
      <c r="L9" s="6">
        <v>0</v>
      </c>
      <c r="M9" s="10">
        <v>2682</v>
      </c>
      <c r="N9" s="10">
        <v>1</v>
      </c>
      <c r="O9" s="6">
        <v>1</v>
      </c>
      <c r="P9" s="10">
        <v>10.07</v>
      </c>
      <c r="Q9" s="27">
        <v>2</v>
      </c>
      <c r="R9" s="10">
        <v>8250</v>
      </c>
      <c r="S9" s="27">
        <v>7</v>
      </c>
      <c r="T9" s="6">
        <v>1</v>
      </c>
      <c r="U9" s="6">
        <v>2</v>
      </c>
      <c r="V9" s="10">
        <v>0.33700000000000002</v>
      </c>
      <c r="W9" s="10">
        <v>0.314</v>
      </c>
      <c r="X9" s="10">
        <v>11</v>
      </c>
      <c r="Y9" s="10">
        <v>52.38</v>
      </c>
      <c r="Z9" s="10" t="s">
        <v>1092</v>
      </c>
      <c r="AA9" s="10">
        <v>1</v>
      </c>
      <c r="AB9" s="24"/>
      <c r="AC9" s="24" t="s">
        <v>1094</v>
      </c>
      <c r="AD9" s="25"/>
      <c r="AE9" s="22"/>
    </row>
    <row r="10" spans="2:31" s="23" customFormat="1" ht="45" customHeight="1" x14ac:dyDescent="0.25">
      <c r="B10" s="23">
        <v>7</v>
      </c>
      <c r="C10" s="5" t="s">
        <v>29</v>
      </c>
      <c r="D10" s="5" t="s">
        <v>30</v>
      </c>
      <c r="E10" s="5" t="s">
        <v>10</v>
      </c>
      <c r="F10" s="5" t="s">
        <v>10</v>
      </c>
      <c r="G10" s="6">
        <v>0</v>
      </c>
      <c r="H10" s="7">
        <f>52/60</f>
        <v>0.8666666666666667</v>
      </c>
      <c r="I10" s="7" t="s">
        <v>11</v>
      </c>
      <c r="J10" s="8">
        <v>2</v>
      </c>
      <c r="K10" s="5" t="s">
        <v>28</v>
      </c>
      <c r="L10" s="6">
        <v>0</v>
      </c>
      <c r="M10" s="7" t="s">
        <v>10</v>
      </c>
      <c r="N10" s="7" t="s">
        <v>10</v>
      </c>
      <c r="O10" s="8" t="s">
        <v>10</v>
      </c>
      <c r="P10" s="7" t="s">
        <v>10</v>
      </c>
      <c r="Q10" s="8" t="s">
        <v>10</v>
      </c>
      <c r="R10" s="7" t="s">
        <v>10</v>
      </c>
      <c r="S10" s="8" t="s">
        <v>10</v>
      </c>
      <c r="T10" s="8" t="s">
        <v>10</v>
      </c>
      <c r="U10" s="8" t="s">
        <v>1095</v>
      </c>
      <c r="V10" s="7" t="s">
        <v>10</v>
      </c>
      <c r="W10" s="7" t="s">
        <v>10</v>
      </c>
      <c r="X10" s="7" t="s">
        <v>10</v>
      </c>
      <c r="Y10" s="7" t="s">
        <v>10</v>
      </c>
      <c r="Z10" s="7" t="s">
        <v>10</v>
      </c>
      <c r="AA10" s="8" t="s">
        <v>10</v>
      </c>
      <c r="AB10" s="24"/>
      <c r="AC10" s="24"/>
      <c r="AD10" s="25"/>
      <c r="AE10" s="22"/>
    </row>
    <row r="11" spans="2:31" s="23" customFormat="1" ht="45" customHeight="1" x14ac:dyDescent="0.25">
      <c r="B11" s="23">
        <v>8</v>
      </c>
      <c r="C11" s="5">
        <v>1</v>
      </c>
      <c r="D11" s="5" t="s">
        <v>31</v>
      </c>
      <c r="E11" s="5" t="s">
        <v>10</v>
      </c>
      <c r="F11" s="5" t="s">
        <v>10</v>
      </c>
      <c r="G11" s="6">
        <v>0</v>
      </c>
      <c r="H11" s="7">
        <f>0.4/60</f>
        <v>6.6666666666666671E-3</v>
      </c>
      <c r="I11" s="7" t="s">
        <v>32</v>
      </c>
      <c r="J11" s="8">
        <v>0</v>
      </c>
      <c r="K11" s="5" t="s">
        <v>33</v>
      </c>
      <c r="L11" s="6">
        <v>0</v>
      </c>
      <c r="M11" s="10">
        <v>3651.23</v>
      </c>
      <c r="N11" s="10">
        <v>2.2999999999999998</v>
      </c>
      <c r="O11" s="6">
        <v>1</v>
      </c>
      <c r="P11" s="10">
        <v>10.9</v>
      </c>
      <c r="Q11" s="27">
        <v>2</v>
      </c>
      <c r="R11" s="10">
        <v>11380</v>
      </c>
      <c r="S11" s="27">
        <v>10</v>
      </c>
      <c r="T11" s="26">
        <v>2</v>
      </c>
      <c r="U11" s="27">
        <v>0</v>
      </c>
      <c r="V11" s="10">
        <v>0.41499999999999998</v>
      </c>
      <c r="W11" s="10">
        <v>4.4999999999999998E-2</v>
      </c>
      <c r="X11" s="10">
        <v>12</v>
      </c>
      <c r="Y11" s="10">
        <v>42.86</v>
      </c>
      <c r="Z11" s="10" t="s">
        <v>1096</v>
      </c>
      <c r="AA11" s="10">
        <v>0</v>
      </c>
      <c r="AB11" s="29" t="s">
        <v>1097</v>
      </c>
      <c r="AC11" s="24" t="s">
        <v>1098</v>
      </c>
      <c r="AD11" s="25"/>
      <c r="AE11" s="22"/>
    </row>
    <row r="12" spans="2:31" s="23" customFormat="1" ht="45" customHeight="1" x14ac:dyDescent="0.25">
      <c r="B12" s="23">
        <v>9</v>
      </c>
      <c r="C12" s="9" t="s">
        <v>34</v>
      </c>
      <c r="D12" s="9" t="s">
        <v>35</v>
      </c>
      <c r="E12" s="9" t="s">
        <v>10</v>
      </c>
      <c r="F12" s="9" t="s">
        <v>10</v>
      </c>
      <c r="G12" s="6">
        <v>0</v>
      </c>
      <c r="H12" s="11" t="s">
        <v>36</v>
      </c>
      <c r="I12" s="7" t="s">
        <v>32</v>
      </c>
      <c r="J12" s="8">
        <v>0</v>
      </c>
      <c r="K12" s="5" t="s">
        <v>37</v>
      </c>
      <c r="L12" s="6">
        <v>0</v>
      </c>
      <c r="M12" s="12">
        <v>3207.93</v>
      </c>
      <c r="N12" s="12">
        <v>4.5999999999999996</v>
      </c>
      <c r="O12" s="27">
        <v>2</v>
      </c>
      <c r="P12" s="12">
        <v>8.82</v>
      </c>
      <c r="Q12" s="6">
        <v>1</v>
      </c>
      <c r="R12" s="12">
        <v>0</v>
      </c>
      <c r="S12" s="30">
        <v>0</v>
      </c>
      <c r="T12" s="27">
        <v>0</v>
      </c>
      <c r="U12" s="27">
        <v>0</v>
      </c>
      <c r="V12" s="12">
        <v>0.432</v>
      </c>
      <c r="W12" s="12">
        <v>0.29399999999999998</v>
      </c>
      <c r="X12" s="12">
        <v>14</v>
      </c>
      <c r="Y12" s="12">
        <v>48.28</v>
      </c>
      <c r="Z12" s="12" t="s">
        <v>1099</v>
      </c>
      <c r="AA12" s="12">
        <v>2</v>
      </c>
      <c r="AB12" s="24" t="s">
        <v>1100</v>
      </c>
      <c r="AC12" s="24"/>
      <c r="AD12" s="25"/>
      <c r="AE12" s="22"/>
    </row>
    <row r="13" spans="2:31" s="23" customFormat="1" ht="45" customHeight="1" x14ac:dyDescent="0.25">
      <c r="B13" s="23">
        <v>10</v>
      </c>
      <c r="C13" s="9" t="s">
        <v>34</v>
      </c>
      <c r="D13" s="9" t="s">
        <v>35</v>
      </c>
      <c r="E13" s="9" t="s">
        <v>10</v>
      </c>
      <c r="F13" s="9" t="s">
        <v>10</v>
      </c>
      <c r="G13" s="6">
        <v>0</v>
      </c>
      <c r="H13" s="11" t="s">
        <v>36</v>
      </c>
      <c r="I13" s="7" t="s">
        <v>32</v>
      </c>
      <c r="J13" s="8">
        <v>0</v>
      </c>
      <c r="K13" s="5" t="s">
        <v>38</v>
      </c>
      <c r="L13" s="6">
        <v>0</v>
      </c>
      <c r="M13" s="12">
        <v>3207.93</v>
      </c>
      <c r="N13" s="12">
        <v>4.5999999999999996</v>
      </c>
      <c r="O13" s="27">
        <v>2</v>
      </c>
      <c r="P13" s="12">
        <v>8.82</v>
      </c>
      <c r="Q13" s="6">
        <v>1</v>
      </c>
      <c r="R13" s="12">
        <v>0</v>
      </c>
      <c r="S13" s="30">
        <v>0</v>
      </c>
      <c r="T13" s="27">
        <v>0</v>
      </c>
      <c r="U13" s="27">
        <v>0</v>
      </c>
      <c r="V13" s="12">
        <v>0.432</v>
      </c>
      <c r="W13" s="12">
        <v>0.29399999999999998</v>
      </c>
      <c r="X13" s="12">
        <v>14</v>
      </c>
      <c r="Y13" s="12">
        <v>48.28</v>
      </c>
      <c r="Z13" s="12" t="s">
        <v>1099</v>
      </c>
      <c r="AA13" s="12">
        <v>2</v>
      </c>
      <c r="AB13" s="29" t="s">
        <v>1101</v>
      </c>
      <c r="AC13" s="29"/>
      <c r="AD13" s="25"/>
      <c r="AE13" s="22"/>
    </row>
    <row r="14" spans="2:31" s="23" customFormat="1" ht="45" customHeight="1" x14ac:dyDescent="0.25">
      <c r="B14" s="23">
        <v>11</v>
      </c>
      <c r="C14" s="9" t="s">
        <v>34</v>
      </c>
      <c r="D14" s="9" t="s">
        <v>35</v>
      </c>
      <c r="E14" s="9" t="s">
        <v>10</v>
      </c>
      <c r="F14" s="9" t="s">
        <v>10</v>
      </c>
      <c r="G14" s="6">
        <v>0</v>
      </c>
      <c r="H14" s="11" t="s">
        <v>36</v>
      </c>
      <c r="I14" s="7" t="s">
        <v>32</v>
      </c>
      <c r="J14" s="8">
        <v>0</v>
      </c>
      <c r="K14" s="5" t="s">
        <v>39</v>
      </c>
      <c r="L14" s="6">
        <v>0</v>
      </c>
      <c r="M14" s="12">
        <v>3207.93</v>
      </c>
      <c r="N14" s="12">
        <v>4.5999999999999996</v>
      </c>
      <c r="O14" s="27">
        <v>2</v>
      </c>
      <c r="P14" s="12">
        <v>8.82</v>
      </c>
      <c r="Q14" s="6">
        <v>1</v>
      </c>
      <c r="R14" s="12">
        <v>0</v>
      </c>
      <c r="S14" s="30">
        <v>0</v>
      </c>
      <c r="T14" s="27">
        <v>0</v>
      </c>
      <c r="U14" s="27">
        <v>0</v>
      </c>
      <c r="V14" s="12">
        <v>0.432</v>
      </c>
      <c r="W14" s="12">
        <v>0.29399999999999998</v>
      </c>
      <c r="X14" s="12">
        <v>14</v>
      </c>
      <c r="Y14" s="12">
        <v>48.28</v>
      </c>
      <c r="Z14" s="12" t="s">
        <v>1099</v>
      </c>
      <c r="AA14" s="12">
        <v>2</v>
      </c>
      <c r="AB14" s="29" t="s">
        <v>1102</v>
      </c>
      <c r="AC14" s="29"/>
      <c r="AD14" s="25"/>
      <c r="AE14" s="22"/>
    </row>
    <row r="15" spans="2:31" s="23" customFormat="1" ht="45" customHeight="1" x14ac:dyDescent="0.25">
      <c r="B15" s="23">
        <v>12</v>
      </c>
      <c r="C15" s="5" t="s">
        <v>40</v>
      </c>
      <c r="D15" s="5" t="s">
        <v>41</v>
      </c>
      <c r="E15" s="5" t="s">
        <v>10</v>
      </c>
      <c r="F15" s="5" t="s">
        <v>10</v>
      </c>
      <c r="G15" s="6">
        <v>0</v>
      </c>
      <c r="H15" s="7" t="s">
        <v>42</v>
      </c>
      <c r="I15" s="7" t="s">
        <v>25</v>
      </c>
      <c r="J15" s="8">
        <v>4</v>
      </c>
      <c r="K15" s="5" t="s">
        <v>33</v>
      </c>
      <c r="L15" s="6">
        <v>0</v>
      </c>
      <c r="M15" s="10">
        <v>1379.86</v>
      </c>
      <c r="N15" s="10">
        <v>6</v>
      </c>
      <c r="O15" s="27">
        <v>2</v>
      </c>
      <c r="P15" s="10">
        <v>14</v>
      </c>
      <c r="Q15" s="27">
        <v>3</v>
      </c>
      <c r="R15" s="10">
        <v>0</v>
      </c>
      <c r="S15" s="30">
        <v>0</v>
      </c>
      <c r="T15" s="27">
        <v>0</v>
      </c>
      <c r="U15" s="27">
        <v>0</v>
      </c>
      <c r="V15" s="10">
        <v>0.19800000000000001</v>
      </c>
      <c r="W15" s="10">
        <v>0.8</v>
      </c>
      <c r="X15" s="10">
        <v>5</v>
      </c>
      <c r="Y15" s="10">
        <v>45.45</v>
      </c>
      <c r="Z15" s="7" t="s">
        <v>10</v>
      </c>
      <c r="AA15" s="8" t="s">
        <v>10</v>
      </c>
      <c r="AB15" s="24"/>
      <c r="AC15" s="29" t="s">
        <v>1103</v>
      </c>
      <c r="AD15" s="25"/>
      <c r="AE15" s="22"/>
    </row>
    <row r="16" spans="2:31" s="23" customFormat="1" ht="45" customHeight="1" x14ac:dyDescent="0.25">
      <c r="B16" s="23">
        <v>13</v>
      </c>
      <c r="C16" s="5" t="s">
        <v>43</v>
      </c>
      <c r="D16" s="5" t="s">
        <v>44</v>
      </c>
      <c r="E16" s="5" t="s">
        <v>10</v>
      </c>
      <c r="F16" s="5" t="s">
        <v>10</v>
      </c>
      <c r="G16" s="6">
        <v>0</v>
      </c>
      <c r="H16" s="7">
        <v>7</v>
      </c>
      <c r="I16" s="7" t="s">
        <v>16</v>
      </c>
      <c r="J16" s="8">
        <v>5</v>
      </c>
      <c r="K16" s="5" t="s">
        <v>22</v>
      </c>
      <c r="L16" s="6">
        <v>1</v>
      </c>
      <c r="M16" s="10">
        <v>2398.69</v>
      </c>
      <c r="N16" s="10">
        <v>-0.9</v>
      </c>
      <c r="O16" s="27">
        <v>0</v>
      </c>
      <c r="P16" s="10">
        <v>5.26</v>
      </c>
      <c r="Q16" s="26">
        <v>0</v>
      </c>
      <c r="R16" s="10">
        <v>2560</v>
      </c>
      <c r="S16" s="27">
        <v>2</v>
      </c>
      <c r="T16" s="27">
        <v>0</v>
      </c>
      <c r="U16" s="6">
        <v>2</v>
      </c>
      <c r="V16" s="10">
        <v>0.504</v>
      </c>
      <c r="W16" s="10">
        <v>0.29599999999999999</v>
      </c>
      <c r="X16" s="10">
        <v>10</v>
      </c>
      <c r="Y16" s="10">
        <v>50</v>
      </c>
      <c r="Z16" s="7" t="s">
        <v>10</v>
      </c>
      <c r="AA16" s="8" t="s">
        <v>10</v>
      </c>
      <c r="AB16" s="29" t="s">
        <v>1104</v>
      </c>
      <c r="AC16" s="29"/>
      <c r="AD16" s="25"/>
      <c r="AE16" s="22"/>
    </row>
    <row r="17" spans="2:31" s="23" customFormat="1" ht="45" customHeight="1" x14ac:dyDescent="0.25">
      <c r="B17" s="23">
        <v>14</v>
      </c>
      <c r="C17" s="5" t="s">
        <v>45</v>
      </c>
      <c r="D17" s="5" t="s">
        <v>46</v>
      </c>
      <c r="E17" s="5" t="s">
        <v>10</v>
      </c>
      <c r="F17" s="5" t="s">
        <v>10</v>
      </c>
      <c r="G17" s="6">
        <v>0</v>
      </c>
      <c r="H17" s="7">
        <v>15</v>
      </c>
      <c r="I17" s="7" t="s">
        <v>21</v>
      </c>
      <c r="J17" s="8">
        <v>6</v>
      </c>
      <c r="K17" s="5" t="s">
        <v>22</v>
      </c>
      <c r="L17" s="6">
        <v>1</v>
      </c>
      <c r="M17" s="10">
        <v>2255.81</v>
      </c>
      <c r="N17" s="10">
        <v>4</v>
      </c>
      <c r="O17" s="27">
        <v>2</v>
      </c>
      <c r="P17" s="10">
        <v>11.27</v>
      </c>
      <c r="Q17" s="27">
        <v>2</v>
      </c>
      <c r="R17" s="10">
        <v>5690</v>
      </c>
      <c r="S17" s="27">
        <v>5</v>
      </c>
      <c r="T17" s="6">
        <v>1</v>
      </c>
      <c r="U17" s="27">
        <v>0</v>
      </c>
      <c r="V17" s="10">
        <v>0.47699999999999998</v>
      </c>
      <c r="W17" s="10">
        <v>0.439</v>
      </c>
      <c r="X17" s="10">
        <v>11</v>
      </c>
      <c r="Y17" s="10">
        <v>55</v>
      </c>
      <c r="Z17" s="7" t="s">
        <v>10</v>
      </c>
      <c r="AA17" s="8" t="s">
        <v>10</v>
      </c>
      <c r="AB17" s="29" t="s">
        <v>1105</v>
      </c>
      <c r="AC17" s="29"/>
      <c r="AD17" s="25"/>
      <c r="AE17" s="22"/>
    </row>
    <row r="18" spans="2:31" s="23" customFormat="1" ht="45" customHeight="1" x14ac:dyDescent="0.25">
      <c r="B18" s="23">
        <v>15</v>
      </c>
      <c r="C18" s="5" t="s">
        <v>47</v>
      </c>
      <c r="D18" s="5" t="s">
        <v>48</v>
      </c>
      <c r="E18" s="5" t="s">
        <v>10</v>
      </c>
      <c r="F18" s="5" t="s">
        <v>10</v>
      </c>
      <c r="G18" s="6">
        <v>0</v>
      </c>
      <c r="H18" s="7">
        <v>3</v>
      </c>
      <c r="I18" s="7" t="s">
        <v>25</v>
      </c>
      <c r="J18" s="8">
        <v>4</v>
      </c>
      <c r="K18" s="5" t="s">
        <v>33</v>
      </c>
      <c r="L18" s="6">
        <v>0</v>
      </c>
      <c r="M18" s="10">
        <v>3232.76</v>
      </c>
      <c r="N18" s="10">
        <v>1.7</v>
      </c>
      <c r="O18" s="6">
        <v>1</v>
      </c>
      <c r="P18" s="10">
        <v>7.84</v>
      </c>
      <c r="Q18" s="6">
        <v>1</v>
      </c>
      <c r="R18" s="10">
        <v>1280</v>
      </c>
      <c r="S18" s="27">
        <v>1</v>
      </c>
      <c r="T18" s="27">
        <v>0</v>
      </c>
      <c r="U18" s="26">
        <v>1</v>
      </c>
      <c r="V18" s="10">
        <v>0.39800000000000002</v>
      </c>
      <c r="W18" s="10">
        <v>0.24199999999999999</v>
      </c>
      <c r="X18" s="10">
        <v>12</v>
      </c>
      <c r="Y18" s="10">
        <v>41.38</v>
      </c>
      <c r="Z18" s="10" t="s">
        <v>1096</v>
      </c>
      <c r="AA18" s="10">
        <v>0</v>
      </c>
      <c r="AB18" s="24"/>
      <c r="AC18" s="24" t="s">
        <v>1106</v>
      </c>
      <c r="AD18" s="25"/>
      <c r="AE18" s="22"/>
    </row>
    <row r="19" spans="2:31" s="23" customFormat="1" ht="45" customHeight="1" x14ac:dyDescent="0.25">
      <c r="B19" s="23">
        <v>16</v>
      </c>
      <c r="C19" s="5" t="s">
        <v>49</v>
      </c>
      <c r="D19" s="5" t="s">
        <v>50</v>
      </c>
      <c r="E19" s="5" t="s">
        <v>10</v>
      </c>
      <c r="F19" s="5" t="s">
        <v>10</v>
      </c>
      <c r="G19" s="6">
        <v>0</v>
      </c>
      <c r="H19" s="7">
        <v>16</v>
      </c>
      <c r="I19" s="7" t="s">
        <v>21</v>
      </c>
      <c r="J19" s="8">
        <v>6</v>
      </c>
      <c r="K19" s="5" t="s">
        <v>33</v>
      </c>
      <c r="L19" s="6">
        <v>0</v>
      </c>
      <c r="M19" s="10">
        <v>3205.73</v>
      </c>
      <c r="N19" s="10">
        <v>1.7</v>
      </c>
      <c r="O19" s="6">
        <v>1</v>
      </c>
      <c r="P19" s="10">
        <v>7.84</v>
      </c>
      <c r="Q19" s="6">
        <v>1</v>
      </c>
      <c r="R19" s="10">
        <v>1280</v>
      </c>
      <c r="S19" s="27">
        <v>1</v>
      </c>
      <c r="T19" s="27">
        <v>0</v>
      </c>
      <c r="U19" s="26">
        <v>1</v>
      </c>
      <c r="V19" s="10">
        <v>0.41399999999999998</v>
      </c>
      <c r="W19" s="10">
        <v>0.215</v>
      </c>
      <c r="X19" s="10">
        <v>12</v>
      </c>
      <c r="Y19" s="10">
        <v>41.38</v>
      </c>
      <c r="Z19" s="10" t="s">
        <v>1096</v>
      </c>
      <c r="AA19" s="10">
        <v>0</v>
      </c>
      <c r="AB19" s="24"/>
      <c r="AC19" s="29" t="s">
        <v>1107</v>
      </c>
      <c r="AD19" s="25"/>
      <c r="AE19" s="22"/>
    </row>
    <row r="20" spans="2:31" s="23" customFormat="1" ht="45" customHeight="1" x14ac:dyDescent="0.25">
      <c r="B20" s="23">
        <v>17</v>
      </c>
      <c r="C20" s="5" t="s">
        <v>51</v>
      </c>
      <c r="D20" s="5" t="s">
        <v>52</v>
      </c>
      <c r="E20" s="5" t="s">
        <v>10</v>
      </c>
      <c r="F20" s="5" t="s">
        <v>10</v>
      </c>
      <c r="G20" s="6">
        <v>0</v>
      </c>
      <c r="H20" s="7">
        <v>2</v>
      </c>
      <c r="I20" s="7" t="s">
        <v>25</v>
      </c>
      <c r="J20" s="8">
        <v>4</v>
      </c>
      <c r="K20" s="5" t="s">
        <v>33</v>
      </c>
      <c r="L20" s="6">
        <v>0</v>
      </c>
      <c r="M20" s="10">
        <v>3220.7</v>
      </c>
      <c r="N20" s="10">
        <v>1.7</v>
      </c>
      <c r="O20" s="6">
        <v>1</v>
      </c>
      <c r="P20" s="10">
        <v>7.84</v>
      </c>
      <c r="Q20" s="6">
        <v>1</v>
      </c>
      <c r="R20" s="10">
        <v>1280</v>
      </c>
      <c r="S20" s="27">
        <v>1</v>
      </c>
      <c r="T20" s="27">
        <v>0</v>
      </c>
      <c r="U20" s="26">
        <v>1</v>
      </c>
      <c r="V20" s="10">
        <v>0.34799999999999998</v>
      </c>
      <c r="W20" s="10">
        <v>0.26500000000000001</v>
      </c>
      <c r="X20" s="10">
        <v>11</v>
      </c>
      <c r="Y20" s="10">
        <v>37.93</v>
      </c>
      <c r="Z20" s="10" t="s">
        <v>1096</v>
      </c>
      <c r="AA20" s="10">
        <v>0</v>
      </c>
      <c r="AB20" s="24"/>
      <c r="AC20" s="29" t="s">
        <v>1108</v>
      </c>
      <c r="AD20" s="25"/>
      <c r="AE20" s="22"/>
    </row>
    <row r="21" spans="2:31" s="23" customFormat="1" ht="45" customHeight="1" x14ac:dyDescent="0.25">
      <c r="B21" s="23">
        <v>18</v>
      </c>
      <c r="C21" s="5" t="s">
        <v>53</v>
      </c>
      <c r="D21" s="5" t="s">
        <v>54</v>
      </c>
      <c r="E21" s="5" t="s">
        <v>10</v>
      </c>
      <c r="F21" s="5" t="s">
        <v>1091</v>
      </c>
      <c r="G21" s="6">
        <v>1</v>
      </c>
      <c r="H21" s="7">
        <f>26.4/60</f>
        <v>0.44</v>
      </c>
      <c r="I21" s="7" t="s">
        <v>11</v>
      </c>
      <c r="J21" s="8">
        <v>2</v>
      </c>
      <c r="K21" s="5" t="s">
        <v>55</v>
      </c>
      <c r="L21" s="6">
        <v>2</v>
      </c>
      <c r="M21" s="10">
        <v>3220.7</v>
      </c>
      <c r="N21" s="10">
        <v>1.7</v>
      </c>
      <c r="O21" s="6">
        <v>1</v>
      </c>
      <c r="P21" s="10">
        <v>7.84</v>
      </c>
      <c r="Q21" s="6">
        <v>1</v>
      </c>
      <c r="R21" s="10">
        <v>1280</v>
      </c>
      <c r="S21" s="27">
        <v>1</v>
      </c>
      <c r="T21" s="27">
        <v>0</v>
      </c>
      <c r="U21" s="26">
        <v>1</v>
      </c>
      <c r="V21" s="10">
        <v>0.34799999999999998</v>
      </c>
      <c r="W21" s="10">
        <v>0.26500000000000001</v>
      </c>
      <c r="X21" s="10">
        <v>11</v>
      </c>
      <c r="Y21" s="10">
        <v>37.93</v>
      </c>
      <c r="Z21" s="10" t="s">
        <v>1096</v>
      </c>
      <c r="AA21" s="10">
        <v>0</v>
      </c>
      <c r="AB21" s="24"/>
      <c r="AC21" s="24"/>
      <c r="AD21" s="25"/>
      <c r="AE21" s="22"/>
    </row>
    <row r="22" spans="2:31" s="23" customFormat="1" ht="45" customHeight="1" x14ac:dyDescent="0.25">
      <c r="B22" s="23">
        <v>19</v>
      </c>
      <c r="C22" s="5" t="s">
        <v>56</v>
      </c>
      <c r="D22" s="5" t="s">
        <v>57</v>
      </c>
      <c r="E22" s="5" t="s">
        <v>10</v>
      </c>
      <c r="F22" s="5" t="s">
        <v>10</v>
      </c>
      <c r="G22" s="6">
        <v>0</v>
      </c>
      <c r="H22" s="7">
        <f>1.6/60</f>
        <v>2.6666666666666668E-2</v>
      </c>
      <c r="I22" s="7" t="s">
        <v>32</v>
      </c>
      <c r="J22" s="8">
        <v>0</v>
      </c>
      <c r="K22" s="5" t="s">
        <v>58</v>
      </c>
      <c r="L22" s="6">
        <v>0</v>
      </c>
      <c r="M22" s="10">
        <v>3220.7</v>
      </c>
      <c r="N22" s="10">
        <v>1.7</v>
      </c>
      <c r="O22" s="6">
        <v>1</v>
      </c>
      <c r="P22" s="10">
        <v>7.84</v>
      </c>
      <c r="Q22" s="6">
        <v>1</v>
      </c>
      <c r="R22" s="10">
        <v>1280</v>
      </c>
      <c r="S22" s="27">
        <v>1</v>
      </c>
      <c r="T22" s="27">
        <v>0</v>
      </c>
      <c r="U22" s="26">
        <v>1</v>
      </c>
      <c r="V22" s="10">
        <v>0.34799999999999998</v>
      </c>
      <c r="W22" s="10">
        <v>0.26500000000000001</v>
      </c>
      <c r="X22" s="10">
        <v>11</v>
      </c>
      <c r="Y22" s="10">
        <v>37.93</v>
      </c>
      <c r="Z22" s="10" t="s">
        <v>1096</v>
      </c>
      <c r="AA22" s="10">
        <v>0</v>
      </c>
      <c r="AB22" s="29" t="s">
        <v>1109</v>
      </c>
      <c r="AC22" s="29"/>
      <c r="AD22" s="25"/>
      <c r="AE22" s="22"/>
    </row>
    <row r="23" spans="2:31" s="23" customFormat="1" ht="45" customHeight="1" x14ac:dyDescent="0.25">
      <c r="B23" s="23">
        <v>20</v>
      </c>
      <c r="C23" s="9" t="s">
        <v>59</v>
      </c>
      <c r="D23" s="9" t="s">
        <v>60</v>
      </c>
      <c r="E23" s="9" t="s">
        <v>10</v>
      </c>
      <c r="F23" s="9" t="s">
        <v>10</v>
      </c>
      <c r="G23" s="6">
        <v>0</v>
      </c>
      <c r="H23" s="7">
        <f>4.1/60</f>
        <v>6.8333333333333329E-2</v>
      </c>
      <c r="I23" s="7" t="s">
        <v>32</v>
      </c>
      <c r="J23" s="8">
        <v>0</v>
      </c>
      <c r="K23" s="5" t="s">
        <v>61</v>
      </c>
      <c r="L23" s="6">
        <v>0</v>
      </c>
      <c r="M23" s="12">
        <v>2248.63</v>
      </c>
      <c r="N23" s="12">
        <v>3</v>
      </c>
      <c r="O23" s="6">
        <v>1</v>
      </c>
      <c r="P23" s="12">
        <v>11.87</v>
      </c>
      <c r="Q23" s="27">
        <v>2</v>
      </c>
      <c r="R23" s="12">
        <v>0</v>
      </c>
      <c r="S23" s="30">
        <v>0</v>
      </c>
      <c r="T23" s="27">
        <v>0</v>
      </c>
      <c r="U23" s="27">
        <v>0</v>
      </c>
      <c r="V23" s="12">
        <v>0.159</v>
      </c>
      <c r="W23" s="12">
        <v>0.32900000000000001</v>
      </c>
      <c r="X23" s="12">
        <v>8</v>
      </c>
      <c r="Y23" s="12">
        <v>42.11</v>
      </c>
      <c r="Z23" s="7" t="s">
        <v>10</v>
      </c>
      <c r="AA23" s="8" t="s">
        <v>10</v>
      </c>
      <c r="AB23" s="24"/>
      <c r="AC23" s="24" t="s">
        <v>1110</v>
      </c>
      <c r="AD23" s="25"/>
      <c r="AE23" s="22"/>
    </row>
    <row r="24" spans="2:31" s="23" customFormat="1" ht="45" customHeight="1" x14ac:dyDescent="0.25">
      <c r="B24" s="23">
        <v>21</v>
      </c>
      <c r="C24" s="9" t="s">
        <v>59</v>
      </c>
      <c r="D24" s="9" t="s">
        <v>60</v>
      </c>
      <c r="E24" s="9" t="s">
        <v>10</v>
      </c>
      <c r="F24" s="9" t="s">
        <v>10</v>
      </c>
      <c r="G24" s="6">
        <v>0</v>
      </c>
      <c r="H24" s="7">
        <f>2.2/60</f>
        <v>3.6666666666666667E-2</v>
      </c>
      <c r="I24" s="7" t="s">
        <v>32</v>
      </c>
      <c r="J24" s="8">
        <v>0</v>
      </c>
      <c r="K24" s="5" t="s">
        <v>33</v>
      </c>
      <c r="L24" s="6">
        <v>0</v>
      </c>
      <c r="M24" s="12">
        <v>2248.63</v>
      </c>
      <c r="N24" s="12">
        <v>3</v>
      </c>
      <c r="O24" s="6">
        <v>1</v>
      </c>
      <c r="P24" s="12">
        <v>11.87</v>
      </c>
      <c r="Q24" s="27">
        <v>2</v>
      </c>
      <c r="R24" s="12">
        <v>0</v>
      </c>
      <c r="S24" s="30">
        <v>0</v>
      </c>
      <c r="T24" s="27">
        <v>0</v>
      </c>
      <c r="U24" s="27">
        <v>0</v>
      </c>
      <c r="V24" s="12">
        <v>0.159</v>
      </c>
      <c r="W24" s="12">
        <v>0.32900000000000001</v>
      </c>
      <c r="X24" s="12">
        <v>8</v>
      </c>
      <c r="Y24" s="12">
        <v>42.11</v>
      </c>
      <c r="Z24" s="7" t="s">
        <v>10</v>
      </c>
      <c r="AA24" s="8" t="s">
        <v>10</v>
      </c>
      <c r="AB24" s="24"/>
      <c r="AC24" s="24" t="s">
        <v>1111</v>
      </c>
      <c r="AD24" s="25"/>
      <c r="AE24" s="22"/>
    </row>
    <row r="25" spans="2:31" s="23" customFormat="1" ht="45" customHeight="1" x14ac:dyDescent="0.25">
      <c r="B25" s="23">
        <v>22</v>
      </c>
      <c r="C25" s="9" t="s">
        <v>59</v>
      </c>
      <c r="D25" s="9" t="s">
        <v>60</v>
      </c>
      <c r="E25" s="9" t="s">
        <v>10</v>
      </c>
      <c r="F25" s="9" t="s">
        <v>10</v>
      </c>
      <c r="G25" s="6">
        <v>0</v>
      </c>
      <c r="H25" s="7">
        <f>10.5/60</f>
        <v>0.17499999999999999</v>
      </c>
      <c r="I25" s="7" t="s">
        <v>62</v>
      </c>
      <c r="J25" s="8">
        <v>1</v>
      </c>
      <c r="K25" s="5" t="s">
        <v>63</v>
      </c>
      <c r="L25" s="6">
        <v>1</v>
      </c>
      <c r="M25" s="12">
        <v>2248.63</v>
      </c>
      <c r="N25" s="12">
        <v>3</v>
      </c>
      <c r="O25" s="6">
        <v>1</v>
      </c>
      <c r="P25" s="12">
        <v>11.87</v>
      </c>
      <c r="Q25" s="27">
        <v>2</v>
      </c>
      <c r="R25" s="12">
        <v>0</v>
      </c>
      <c r="S25" s="30">
        <v>0</v>
      </c>
      <c r="T25" s="27">
        <v>0</v>
      </c>
      <c r="U25" s="27">
        <v>0</v>
      </c>
      <c r="V25" s="12">
        <v>0.159</v>
      </c>
      <c r="W25" s="12">
        <v>0.32900000000000001</v>
      </c>
      <c r="X25" s="12">
        <v>8</v>
      </c>
      <c r="Y25" s="12">
        <v>42.11</v>
      </c>
      <c r="Z25" s="7" t="s">
        <v>10</v>
      </c>
      <c r="AA25" s="8" t="s">
        <v>10</v>
      </c>
      <c r="AB25" s="24"/>
      <c r="AC25" s="24"/>
      <c r="AD25" s="25"/>
      <c r="AE25" s="22"/>
    </row>
    <row r="26" spans="2:31" s="23" customFormat="1" ht="45" customHeight="1" x14ac:dyDescent="0.25">
      <c r="B26" s="23">
        <v>23</v>
      </c>
      <c r="C26" s="9" t="s">
        <v>64</v>
      </c>
      <c r="D26" s="9" t="s">
        <v>65</v>
      </c>
      <c r="E26" s="9" t="s">
        <v>10</v>
      </c>
      <c r="F26" s="9" t="s">
        <v>10</v>
      </c>
      <c r="G26" s="6">
        <v>0</v>
      </c>
      <c r="H26" s="7">
        <f>35.5/60</f>
        <v>0.59166666666666667</v>
      </c>
      <c r="I26" s="7" t="s">
        <v>11</v>
      </c>
      <c r="J26" s="8">
        <v>2</v>
      </c>
      <c r="K26" s="5" t="s">
        <v>61</v>
      </c>
      <c r="L26" s="6">
        <v>0</v>
      </c>
      <c r="M26" s="7" t="s">
        <v>10</v>
      </c>
      <c r="N26" s="7" t="s">
        <v>10</v>
      </c>
      <c r="O26" s="8" t="s">
        <v>10</v>
      </c>
      <c r="P26" s="7" t="s">
        <v>10</v>
      </c>
      <c r="Q26" s="8" t="s">
        <v>10</v>
      </c>
      <c r="R26" s="7" t="s">
        <v>10</v>
      </c>
      <c r="S26" s="8" t="s">
        <v>10</v>
      </c>
      <c r="T26" s="8" t="s">
        <v>10</v>
      </c>
      <c r="U26" s="8" t="s">
        <v>1095</v>
      </c>
      <c r="V26" s="7" t="s">
        <v>10</v>
      </c>
      <c r="W26" s="7" t="s">
        <v>10</v>
      </c>
      <c r="X26" s="7" t="s">
        <v>10</v>
      </c>
      <c r="Y26" s="7" t="s">
        <v>10</v>
      </c>
      <c r="Z26" s="7" t="s">
        <v>10</v>
      </c>
      <c r="AA26" s="8" t="s">
        <v>10</v>
      </c>
      <c r="AB26" s="24"/>
      <c r="AC26" s="24"/>
      <c r="AD26" s="25"/>
      <c r="AE26" s="22"/>
    </row>
    <row r="27" spans="2:31" s="23" customFormat="1" ht="45" customHeight="1" x14ac:dyDescent="0.25">
      <c r="B27" s="23">
        <v>24</v>
      </c>
      <c r="C27" s="9" t="s">
        <v>64</v>
      </c>
      <c r="D27" s="9" t="s">
        <v>65</v>
      </c>
      <c r="E27" s="9" t="s">
        <v>10</v>
      </c>
      <c r="F27" s="9" t="s">
        <v>10</v>
      </c>
      <c r="G27" s="6">
        <v>0</v>
      </c>
      <c r="H27" s="7">
        <f>32.5/60</f>
        <v>0.54166666666666663</v>
      </c>
      <c r="I27" s="7" t="s">
        <v>11</v>
      </c>
      <c r="J27" s="8">
        <v>2</v>
      </c>
      <c r="K27" s="5" t="s">
        <v>33</v>
      </c>
      <c r="L27" s="6">
        <v>0</v>
      </c>
      <c r="M27" s="7" t="s">
        <v>10</v>
      </c>
      <c r="N27" s="7" t="s">
        <v>10</v>
      </c>
      <c r="O27" s="8" t="s">
        <v>10</v>
      </c>
      <c r="P27" s="7" t="s">
        <v>10</v>
      </c>
      <c r="Q27" s="8" t="s">
        <v>10</v>
      </c>
      <c r="R27" s="7" t="s">
        <v>10</v>
      </c>
      <c r="S27" s="8" t="s">
        <v>10</v>
      </c>
      <c r="T27" s="8" t="s">
        <v>10</v>
      </c>
      <c r="U27" s="8" t="s">
        <v>1095</v>
      </c>
      <c r="V27" s="7" t="s">
        <v>10</v>
      </c>
      <c r="W27" s="7" t="s">
        <v>10</v>
      </c>
      <c r="X27" s="7" t="s">
        <v>10</v>
      </c>
      <c r="Y27" s="7" t="s">
        <v>10</v>
      </c>
      <c r="Z27" s="7" t="s">
        <v>10</v>
      </c>
      <c r="AA27" s="8" t="s">
        <v>10</v>
      </c>
      <c r="AB27" s="24"/>
      <c r="AC27" s="24"/>
      <c r="AD27" s="25"/>
      <c r="AE27" s="22"/>
    </row>
    <row r="28" spans="2:31" s="23" customFormat="1" ht="45" customHeight="1" x14ac:dyDescent="0.25">
      <c r="B28" s="23">
        <v>25</v>
      </c>
      <c r="C28" s="9" t="s">
        <v>64</v>
      </c>
      <c r="D28" s="9" t="s">
        <v>65</v>
      </c>
      <c r="E28" s="9" t="s">
        <v>10</v>
      </c>
      <c r="F28" s="9" t="s">
        <v>10</v>
      </c>
      <c r="G28" s="6">
        <v>0</v>
      </c>
      <c r="H28" s="7">
        <f>31.6/60</f>
        <v>0.52666666666666673</v>
      </c>
      <c r="I28" s="7" t="s">
        <v>11</v>
      </c>
      <c r="J28" s="8">
        <v>2</v>
      </c>
      <c r="K28" s="5" t="s">
        <v>63</v>
      </c>
      <c r="L28" s="6">
        <v>1</v>
      </c>
      <c r="M28" s="7" t="s">
        <v>10</v>
      </c>
      <c r="N28" s="7" t="s">
        <v>10</v>
      </c>
      <c r="O28" s="8" t="s">
        <v>10</v>
      </c>
      <c r="P28" s="7" t="s">
        <v>10</v>
      </c>
      <c r="Q28" s="8" t="s">
        <v>10</v>
      </c>
      <c r="R28" s="7" t="s">
        <v>10</v>
      </c>
      <c r="S28" s="8" t="s">
        <v>10</v>
      </c>
      <c r="T28" s="8" t="s">
        <v>10</v>
      </c>
      <c r="U28" s="8" t="s">
        <v>1095</v>
      </c>
      <c r="V28" s="7" t="s">
        <v>10</v>
      </c>
      <c r="W28" s="7" t="s">
        <v>10</v>
      </c>
      <c r="X28" s="7" t="s">
        <v>10</v>
      </c>
      <c r="Y28" s="7" t="s">
        <v>10</v>
      </c>
      <c r="Z28" s="7" t="s">
        <v>10</v>
      </c>
      <c r="AA28" s="8" t="s">
        <v>10</v>
      </c>
      <c r="AB28" s="24"/>
      <c r="AC28" s="24"/>
      <c r="AD28" s="25"/>
      <c r="AE28" s="22"/>
    </row>
    <row r="29" spans="2:31" s="23" customFormat="1" ht="45" customHeight="1" x14ac:dyDescent="0.25">
      <c r="B29" s="23">
        <v>26</v>
      </c>
      <c r="C29" s="9" t="s">
        <v>66</v>
      </c>
      <c r="D29" s="9" t="s">
        <v>67</v>
      </c>
      <c r="E29" s="9" t="s">
        <v>10</v>
      </c>
      <c r="F29" s="9" t="s">
        <v>10</v>
      </c>
      <c r="G29" s="6">
        <v>0</v>
      </c>
      <c r="H29" s="7" t="s">
        <v>68</v>
      </c>
      <c r="I29" s="7" t="s">
        <v>62</v>
      </c>
      <c r="J29" s="8">
        <v>1</v>
      </c>
      <c r="K29" s="5" t="s">
        <v>33</v>
      </c>
      <c r="L29" s="6">
        <v>0</v>
      </c>
      <c r="M29" s="12">
        <v>1275.47</v>
      </c>
      <c r="N29" s="12">
        <v>6</v>
      </c>
      <c r="O29" s="27">
        <v>2</v>
      </c>
      <c r="P29" s="12">
        <v>12.29</v>
      </c>
      <c r="Q29" s="27">
        <v>3</v>
      </c>
      <c r="R29" s="12">
        <v>1280</v>
      </c>
      <c r="S29" s="27">
        <v>1</v>
      </c>
      <c r="T29" s="27">
        <v>0</v>
      </c>
      <c r="U29" s="26">
        <v>1</v>
      </c>
      <c r="V29" s="12">
        <v>-0.58899999999999997</v>
      </c>
      <c r="W29" s="12">
        <v>7.5999999999999998E-2</v>
      </c>
      <c r="X29" s="12">
        <v>1</v>
      </c>
      <c r="Y29" s="12">
        <v>11.11</v>
      </c>
      <c r="Z29" s="7" t="s">
        <v>10</v>
      </c>
      <c r="AA29" s="8" t="s">
        <v>10</v>
      </c>
      <c r="AB29" s="24"/>
      <c r="AC29" s="24" t="s">
        <v>1112</v>
      </c>
      <c r="AD29" s="25"/>
      <c r="AE29" s="22"/>
    </row>
    <row r="30" spans="2:31" s="23" customFormat="1" ht="45" customHeight="1" x14ac:dyDescent="0.25">
      <c r="B30" s="23">
        <v>27</v>
      </c>
      <c r="C30" s="9" t="s">
        <v>66</v>
      </c>
      <c r="D30" s="9" t="s">
        <v>67</v>
      </c>
      <c r="E30" s="9" t="s">
        <v>10</v>
      </c>
      <c r="F30" s="9" t="s">
        <v>10</v>
      </c>
      <c r="G30" s="6">
        <v>0</v>
      </c>
      <c r="H30" s="7" t="s">
        <v>68</v>
      </c>
      <c r="I30" s="7" t="s">
        <v>62</v>
      </c>
      <c r="J30" s="8">
        <v>1</v>
      </c>
      <c r="K30" s="5" t="s">
        <v>61</v>
      </c>
      <c r="L30" s="6">
        <v>0</v>
      </c>
      <c r="M30" s="12">
        <v>1275.47</v>
      </c>
      <c r="N30" s="12">
        <v>6</v>
      </c>
      <c r="O30" s="27">
        <v>2</v>
      </c>
      <c r="P30" s="12">
        <v>12.29</v>
      </c>
      <c r="Q30" s="27">
        <v>3</v>
      </c>
      <c r="R30" s="12">
        <v>1280</v>
      </c>
      <c r="S30" s="27">
        <v>1</v>
      </c>
      <c r="T30" s="27">
        <v>0</v>
      </c>
      <c r="U30" s="26">
        <v>1</v>
      </c>
      <c r="V30" s="12">
        <v>-0.58899999999999997</v>
      </c>
      <c r="W30" s="12">
        <v>7.5999999999999998E-2</v>
      </c>
      <c r="X30" s="12">
        <v>1</v>
      </c>
      <c r="Y30" s="12">
        <v>11.11</v>
      </c>
      <c r="Z30" s="7" t="s">
        <v>10</v>
      </c>
      <c r="AA30" s="8" t="s">
        <v>10</v>
      </c>
      <c r="AB30" s="24"/>
      <c r="AC30" s="24" t="s">
        <v>1113</v>
      </c>
      <c r="AD30" s="25"/>
      <c r="AE30" s="22"/>
    </row>
    <row r="31" spans="2:31" s="23" customFormat="1" ht="45" customHeight="1" x14ac:dyDescent="0.25">
      <c r="B31" s="23">
        <v>28</v>
      </c>
      <c r="C31" s="9" t="s">
        <v>66</v>
      </c>
      <c r="D31" s="9" t="s">
        <v>67</v>
      </c>
      <c r="E31" s="9" t="s">
        <v>10</v>
      </c>
      <c r="F31" s="9" t="s">
        <v>10</v>
      </c>
      <c r="G31" s="6">
        <v>0</v>
      </c>
      <c r="H31" s="7" t="s">
        <v>69</v>
      </c>
      <c r="I31" s="7" t="s">
        <v>32</v>
      </c>
      <c r="J31" s="8">
        <v>0</v>
      </c>
      <c r="K31" s="5" t="s">
        <v>70</v>
      </c>
      <c r="L31" s="6">
        <v>0</v>
      </c>
      <c r="M31" s="12">
        <v>1275.47</v>
      </c>
      <c r="N31" s="12">
        <v>6</v>
      </c>
      <c r="O31" s="27">
        <v>2</v>
      </c>
      <c r="P31" s="12">
        <v>12.29</v>
      </c>
      <c r="Q31" s="27">
        <v>3</v>
      </c>
      <c r="R31" s="12">
        <v>1280</v>
      </c>
      <c r="S31" s="27">
        <v>1</v>
      </c>
      <c r="T31" s="27">
        <v>0</v>
      </c>
      <c r="U31" s="26">
        <v>1</v>
      </c>
      <c r="V31" s="12">
        <v>-0.58899999999999997</v>
      </c>
      <c r="W31" s="12">
        <v>7.5999999999999998E-2</v>
      </c>
      <c r="X31" s="12">
        <v>1</v>
      </c>
      <c r="Y31" s="12">
        <v>11.11</v>
      </c>
      <c r="Z31" s="7" t="s">
        <v>10</v>
      </c>
      <c r="AA31" s="8" t="s">
        <v>10</v>
      </c>
      <c r="AB31" s="24"/>
      <c r="AC31" s="24"/>
      <c r="AD31" s="25"/>
      <c r="AE31" s="22"/>
    </row>
    <row r="32" spans="2:31" s="23" customFormat="1" ht="45" customHeight="1" x14ac:dyDescent="0.25">
      <c r="B32" s="23">
        <v>29</v>
      </c>
      <c r="C32" s="5" t="s">
        <v>71</v>
      </c>
      <c r="D32" s="5" t="s">
        <v>72</v>
      </c>
      <c r="E32" s="5" t="s">
        <v>10</v>
      </c>
      <c r="F32" s="5" t="s">
        <v>10</v>
      </c>
      <c r="G32" s="6">
        <v>0</v>
      </c>
      <c r="H32" s="7" t="s">
        <v>69</v>
      </c>
      <c r="I32" s="7" t="s">
        <v>32</v>
      </c>
      <c r="J32" s="8">
        <v>0</v>
      </c>
      <c r="K32" s="5" t="s">
        <v>28</v>
      </c>
      <c r="L32" s="6">
        <v>0</v>
      </c>
      <c r="M32" s="10">
        <v>804.76</v>
      </c>
      <c r="N32" s="10">
        <v>-3</v>
      </c>
      <c r="O32" s="27">
        <v>0</v>
      </c>
      <c r="P32" s="10">
        <v>3.54</v>
      </c>
      <c r="Q32" s="26">
        <v>0</v>
      </c>
      <c r="R32" s="10">
        <v>0</v>
      </c>
      <c r="S32" s="30">
        <v>0</v>
      </c>
      <c r="T32" s="27">
        <v>0</v>
      </c>
      <c r="U32" s="27">
        <v>0</v>
      </c>
      <c r="V32" s="7" t="s">
        <v>10</v>
      </c>
      <c r="W32" s="7" t="s">
        <v>10</v>
      </c>
      <c r="X32" s="7" t="s">
        <v>10</v>
      </c>
      <c r="Y32" s="7" t="s">
        <v>10</v>
      </c>
      <c r="Z32" s="7" t="s">
        <v>10</v>
      </c>
      <c r="AA32" s="8" t="s">
        <v>10</v>
      </c>
      <c r="AB32" s="24"/>
      <c r="AC32" s="24" t="s">
        <v>1114</v>
      </c>
      <c r="AD32" s="25"/>
      <c r="AE32" s="22"/>
    </row>
    <row r="33" spans="2:31" s="23" customFormat="1" ht="45" customHeight="1" x14ac:dyDescent="0.25">
      <c r="B33" s="23">
        <v>30</v>
      </c>
      <c r="C33" s="5" t="s">
        <v>73</v>
      </c>
      <c r="D33" s="5" t="s">
        <v>74</v>
      </c>
      <c r="E33" s="5" t="s">
        <v>10</v>
      </c>
      <c r="F33" s="5" t="s">
        <v>10</v>
      </c>
      <c r="G33" s="6">
        <v>0</v>
      </c>
      <c r="H33" s="7">
        <v>6</v>
      </c>
      <c r="I33" s="7" t="s">
        <v>25</v>
      </c>
      <c r="J33" s="8">
        <v>4</v>
      </c>
      <c r="K33" s="5" t="s">
        <v>22</v>
      </c>
      <c r="L33" s="6">
        <v>1</v>
      </c>
      <c r="M33" s="10">
        <v>2986.05</v>
      </c>
      <c r="N33" s="10">
        <v>-9</v>
      </c>
      <c r="O33" s="27">
        <v>0</v>
      </c>
      <c r="P33" s="10">
        <v>3.12</v>
      </c>
      <c r="Q33" s="26">
        <v>0</v>
      </c>
      <c r="R33" s="10">
        <v>1280</v>
      </c>
      <c r="S33" s="27">
        <v>1</v>
      </c>
      <c r="T33" s="27">
        <v>0</v>
      </c>
      <c r="U33" s="26">
        <v>1</v>
      </c>
      <c r="V33" s="10">
        <v>-6.4000000000000001E-2</v>
      </c>
      <c r="W33" s="10">
        <v>0.17599999999999999</v>
      </c>
      <c r="X33" s="10">
        <v>6</v>
      </c>
      <c r="Y33" s="10">
        <v>22.22</v>
      </c>
      <c r="Z33" s="7" t="s">
        <v>10</v>
      </c>
      <c r="AA33" s="8" t="s">
        <v>10</v>
      </c>
      <c r="AB33" s="24"/>
      <c r="AC33" s="24"/>
      <c r="AD33" s="25"/>
      <c r="AE33" s="22"/>
    </row>
    <row r="34" spans="2:31" s="23" customFormat="1" ht="45" customHeight="1" x14ac:dyDescent="0.25">
      <c r="B34" s="23">
        <v>31</v>
      </c>
      <c r="C34" s="5" t="s">
        <v>75</v>
      </c>
      <c r="D34" s="5" t="s">
        <v>76</v>
      </c>
      <c r="E34" s="5" t="s">
        <v>10</v>
      </c>
      <c r="F34" s="5" t="s">
        <v>10</v>
      </c>
      <c r="G34" s="6">
        <v>0</v>
      </c>
      <c r="H34" s="7">
        <f>2.4/60</f>
        <v>0.04</v>
      </c>
      <c r="I34" s="7" t="s">
        <v>32</v>
      </c>
      <c r="J34" s="8">
        <v>0</v>
      </c>
      <c r="K34" s="5" t="s">
        <v>77</v>
      </c>
      <c r="L34" s="6">
        <v>1</v>
      </c>
      <c r="M34" s="10">
        <v>8296.11</v>
      </c>
      <c r="N34" s="10">
        <v>11</v>
      </c>
      <c r="O34" s="27">
        <v>3</v>
      </c>
      <c r="P34" s="10">
        <v>10.25</v>
      </c>
      <c r="Q34" s="27">
        <v>2</v>
      </c>
      <c r="R34" s="10">
        <v>8250</v>
      </c>
      <c r="S34" s="27">
        <v>7</v>
      </c>
      <c r="T34" s="6">
        <v>1</v>
      </c>
      <c r="U34" s="6">
        <v>2</v>
      </c>
      <c r="V34" s="7" t="s">
        <v>10</v>
      </c>
      <c r="W34" s="7" t="s">
        <v>10</v>
      </c>
      <c r="X34" s="10">
        <v>31</v>
      </c>
      <c r="Y34" s="10">
        <v>45.59</v>
      </c>
      <c r="Z34" s="5" t="s">
        <v>1115</v>
      </c>
      <c r="AA34" s="5">
        <v>3</v>
      </c>
      <c r="AB34" s="29" t="s">
        <v>1116</v>
      </c>
      <c r="AC34" s="29"/>
      <c r="AD34" s="25"/>
      <c r="AE34" s="22"/>
    </row>
    <row r="35" spans="2:31" s="23" customFormat="1" ht="45" customHeight="1" x14ac:dyDescent="0.25">
      <c r="B35" s="23">
        <v>32</v>
      </c>
      <c r="C35" s="5" t="s">
        <v>78</v>
      </c>
      <c r="D35" s="5" t="s">
        <v>10</v>
      </c>
      <c r="E35" s="5" t="s">
        <v>10</v>
      </c>
      <c r="F35" s="5" t="s">
        <v>10</v>
      </c>
      <c r="G35" s="6">
        <v>0</v>
      </c>
      <c r="H35" s="7" t="s">
        <v>79</v>
      </c>
      <c r="I35" s="7" t="s">
        <v>25</v>
      </c>
      <c r="J35" s="8">
        <v>4</v>
      </c>
      <c r="K35" s="5" t="s">
        <v>33</v>
      </c>
      <c r="L35" s="6">
        <v>0</v>
      </c>
      <c r="M35" s="7" t="s">
        <v>10</v>
      </c>
      <c r="N35" s="7" t="s">
        <v>10</v>
      </c>
      <c r="O35" s="8" t="s">
        <v>10</v>
      </c>
      <c r="P35" s="7" t="s">
        <v>10</v>
      </c>
      <c r="Q35" s="8" t="s">
        <v>10</v>
      </c>
      <c r="R35" s="7" t="s">
        <v>10</v>
      </c>
      <c r="S35" s="8" t="s">
        <v>10</v>
      </c>
      <c r="T35" s="8" t="s">
        <v>10</v>
      </c>
      <c r="U35" s="8" t="s">
        <v>1095</v>
      </c>
      <c r="V35" s="7" t="s">
        <v>10</v>
      </c>
      <c r="W35" s="7" t="s">
        <v>10</v>
      </c>
      <c r="X35" s="7" t="s">
        <v>10</v>
      </c>
      <c r="Y35" s="7" t="s">
        <v>10</v>
      </c>
      <c r="Z35" s="7" t="s">
        <v>10</v>
      </c>
      <c r="AA35" s="8" t="s">
        <v>10</v>
      </c>
      <c r="AB35" s="24"/>
      <c r="AC35" s="24"/>
      <c r="AD35" s="25"/>
      <c r="AE35" s="22"/>
    </row>
    <row r="36" spans="2:31" s="23" customFormat="1" ht="45" customHeight="1" x14ac:dyDescent="0.25">
      <c r="B36" s="23">
        <v>33</v>
      </c>
      <c r="C36" s="5" t="s">
        <v>80</v>
      </c>
      <c r="D36" s="5" t="s">
        <v>81</v>
      </c>
      <c r="E36" s="5" t="s">
        <v>10</v>
      </c>
      <c r="F36" s="5" t="s">
        <v>10</v>
      </c>
      <c r="G36" s="6">
        <v>0</v>
      </c>
      <c r="H36" s="7" t="s">
        <v>82</v>
      </c>
      <c r="I36" s="7" t="s">
        <v>21</v>
      </c>
      <c r="J36" s="8">
        <v>6</v>
      </c>
      <c r="K36" s="5" t="s">
        <v>22</v>
      </c>
      <c r="L36" s="6">
        <v>1</v>
      </c>
      <c r="M36" s="10">
        <v>2609.89</v>
      </c>
      <c r="N36" s="10">
        <v>1.1000000000000001</v>
      </c>
      <c r="O36" s="6">
        <v>1</v>
      </c>
      <c r="P36" s="10">
        <v>9.74</v>
      </c>
      <c r="Q36" s="6">
        <v>1</v>
      </c>
      <c r="R36" s="10">
        <v>1280</v>
      </c>
      <c r="S36" s="27">
        <v>1</v>
      </c>
      <c r="T36" s="27">
        <v>0</v>
      </c>
      <c r="U36" s="26">
        <v>1</v>
      </c>
      <c r="V36" s="10">
        <v>0.47799999999999998</v>
      </c>
      <c r="W36" s="10">
        <v>0.27600000000000002</v>
      </c>
      <c r="X36" s="10">
        <v>11</v>
      </c>
      <c r="Y36" s="10">
        <v>45.83</v>
      </c>
      <c r="Z36" s="28" t="s">
        <v>1092</v>
      </c>
      <c r="AA36" s="28">
        <v>1</v>
      </c>
      <c r="AB36" s="29" t="s">
        <v>1117</v>
      </c>
      <c r="AC36" s="29"/>
      <c r="AD36" s="25"/>
      <c r="AE36" s="22"/>
    </row>
    <row r="37" spans="2:31" s="23" customFormat="1" ht="45" customHeight="1" x14ac:dyDescent="0.25">
      <c r="B37" s="23">
        <v>34</v>
      </c>
      <c r="C37" s="5" t="s">
        <v>83</v>
      </c>
      <c r="D37" s="5" t="s">
        <v>84</v>
      </c>
      <c r="E37" s="5" t="s">
        <v>10</v>
      </c>
      <c r="F37" s="5" t="s">
        <v>10</v>
      </c>
      <c r="G37" s="6">
        <v>0</v>
      </c>
      <c r="H37" s="7">
        <v>15.4</v>
      </c>
      <c r="I37" s="7" t="s">
        <v>21</v>
      </c>
      <c r="J37" s="8">
        <v>6</v>
      </c>
      <c r="K37" s="5" t="s">
        <v>22</v>
      </c>
      <c r="L37" s="6">
        <v>1</v>
      </c>
      <c r="M37" s="10">
        <v>1996.49</v>
      </c>
      <c r="N37" s="10">
        <v>3</v>
      </c>
      <c r="O37" s="6">
        <v>1</v>
      </c>
      <c r="P37" s="10">
        <v>14</v>
      </c>
      <c r="Q37" s="27">
        <v>3</v>
      </c>
      <c r="R37" s="10">
        <v>0</v>
      </c>
      <c r="S37" s="30">
        <v>0</v>
      </c>
      <c r="T37" s="27">
        <v>0</v>
      </c>
      <c r="U37" s="27">
        <v>0</v>
      </c>
      <c r="V37" s="10">
        <v>0.67800000000000005</v>
      </c>
      <c r="W37" s="10">
        <v>0</v>
      </c>
      <c r="X37" s="10">
        <v>15</v>
      </c>
      <c r="Y37" s="10">
        <v>83.33</v>
      </c>
      <c r="Z37" s="7" t="s">
        <v>10</v>
      </c>
      <c r="AA37" s="8" t="s">
        <v>10</v>
      </c>
      <c r="AB37" s="24"/>
      <c r="AC37" s="24"/>
      <c r="AD37" s="25"/>
      <c r="AE37" s="22"/>
    </row>
    <row r="38" spans="2:31" s="23" customFormat="1" ht="45" customHeight="1" x14ac:dyDescent="0.25">
      <c r="B38" s="23">
        <v>35</v>
      </c>
      <c r="C38" s="9" t="s">
        <v>85</v>
      </c>
      <c r="D38" s="9" t="s">
        <v>86</v>
      </c>
      <c r="E38" s="9" t="s">
        <v>10</v>
      </c>
      <c r="F38" s="9" t="s">
        <v>10</v>
      </c>
      <c r="G38" s="6">
        <v>0</v>
      </c>
      <c r="H38" s="7">
        <v>24.7</v>
      </c>
      <c r="I38" s="7" t="s">
        <v>21</v>
      </c>
      <c r="J38" s="8">
        <v>6</v>
      </c>
      <c r="K38" s="5" t="s">
        <v>87</v>
      </c>
      <c r="L38" s="6">
        <v>1</v>
      </c>
      <c r="M38" s="12">
        <v>4750.51</v>
      </c>
      <c r="N38" s="12">
        <v>0.1</v>
      </c>
      <c r="O38" s="6">
        <v>1</v>
      </c>
      <c r="P38" s="12">
        <v>7.5</v>
      </c>
      <c r="Q38" s="6">
        <v>1</v>
      </c>
      <c r="R38" s="12">
        <v>5120</v>
      </c>
      <c r="S38" s="30">
        <v>4</v>
      </c>
      <c r="T38" s="27">
        <v>0</v>
      </c>
      <c r="U38" s="6">
        <v>2</v>
      </c>
      <c r="V38" s="12">
        <v>0.317</v>
      </c>
      <c r="W38" s="12">
        <v>0.28199999999999997</v>
      </c>
      <c r="X38" s="12">
        <v>21</v>
      </c>
      <c r="Y38" s="12">
        <v>56.76</v>
      </c>
      <c r="Z38" s="12" t="s">
        <v>1118</v>
      </c>
      <c r="AA38" s="12">
        <v>3</v>
      </c>
      <c r="AB38" s="24"/>
      <c r="AC38" s="24"/>
      <c r="AD38" s="25"/>
      <c r="AE38" s="22"/>
    </row>
    <row r="39" spans="2:31" s="23" customFormat="1" ht="45" customHeight="1" x14ac:dyDescent="0.25">
      <c r="B39" s="23">
        <v>36</v>
      </c>
      <c r="C39" s="9" t="s">
        <v>85</v>
      </c>
      <c r="D39" s="9" t="s">
        <v>86</v>
      </c>
      <c r="E39" s="9" t="s">
        <v>10</v>
      </c>
      <c r="F39" s="9" t="s">
        <v>10</v>
      </c>
      <c r="G39" s="6">
        <v>0</v>
      </c>
      <c r="H39" s="7">
        <v>11</v>
      </c>
      <c r="I39" s="7" t="s">
        <v>16</v>
      </c>
      <c r="J39" s="8">
        <v>5</v>
      </c>
      <c r="K39" s="5" t="s">
        <v>77</v>
      </c>
      <c r="L39" s="6">
        <v>1</v>
      </c>
      <c r="M39" s="12">
        <v>4750.51</v>
      </c>
      <c r="N39" s="12">
        <v>0.1</v>
      </c>
      <c r="O39" s="6">
        <v>1</v>
      </c>
      <c r="P39" s="12">
        <v>7.5</v>
      </c>
      <c r="Q39" s="6">
        <v>1</v>
      </c>
      <c r="R39" s="12">
        <v>5120</v>
      </c>
      <c r="S39" s="30">
        <v>4</v>
      </c>
      <c r="T39" s="27">
        <v>0</v>
      </c>
      <c r="U39" s="6">
        <v>2</v>
      </c>
      <c r="V39" s="12">
        <v>0.317</v>
      </c>
      <c r="W39" s="12">
        <v>0.28199999999999997</v>
      </c>
      <c r="X39" s="12">
        <v>21</v>
      </c>
      <c r="Y39" s="12">
        <v>56.76</v>
      </c>
      <c r="Z39" s="12" t="s">
        <v>1118</v>
      </c>
      <c r="AA39" s="12">
        <v>3</v>
      </c>
      <c r="AB39" s="24"/>
      <c r="AC39" s="24"/>
      <c r="AD39" s="25"/>
      <c r="AE39" s="22"/>
    </row>
    <row r="40" spans="2:31" s="23" customFormat="1" ht="45" customHeight="1" x14ac:dyDescent="0.25">
      <c r="B40" s="23">
        <v>37</v>
      </c>
      <c r="C40" s="9" t="s">
        <v>88</v>
      </c>
      <c r="D40" s="9" t="s">
        <v>89</v>
      </c>
      <c r="E40" s="9" t="s">
        <v>10</v>
      </c>
      <c r="F40" s="9" t="s">
        <v>10</v>
      </c>
      <c r="G40" s="6">
        <v>0</v>
      </c>
      <c r="H40" s="7">
        <v>136</v>
      </c>
      <c r="I40" s="7" t="s">
        <v>21</v>
      </c>
      <c r="J40" s="8">
        <v>6</v>
      </c>
      <c r="K40" s="5" t="s">
        <v>87</v>
      </c>
      <c r="L40" s="6">
        <v>1</v>
      </c>
      <c r="M40" s="12">
        <v>4318.8599999999997</v>
      </c>
      <c r="N40" s="12">
        <v>1.1000000000000001</v>
      </c>
      <c r="O40" s="6">
        <v>1</v>
      </c>
      <c r="P40" s="12">
        <v>9.19</v>
      </c>
      <c r="Q40" s="6">
        <v>1</v>
      </c>
      <c r="R40" s="12">
        <v>5120</v>
      </c>
      <c r="S40" s="30">
        <v>4</v>
      </c>
      <c r="T40" s="27">
        <v>0</v>
      </c>
      <c r="U40" s="6">
        <v>2</v>
      </c>
      <c r="V40" s="12">
        <v>0.317</v>
      </c>
      <c r="W40" s="12">
        <v>0.28199999999999997</v>
      </c>
      <c r="X40" s="12">
        <v>21</v>
      </c>
      <c r="Y40" s="12">
        <v>56.76</v>
      </c>
      <c r="Z40" s="7" t="s">
        <v>10</v>
      </c>
      <c r="AA40" s="8" t="s">
        <v>10</v>
      </c>
      <c r="AB40" s="24"/>
      <c r="AC40" s="24"/>
      <c r="AD40" s="25"/>
      <c r="AE40" s="22"/>
    </row>
    <row r="41" spans="2:31" s="23" customFormat="1" ht="45" customHeight="1" x14ac:dyDescent="0.25">
      <c r="B41" s="23">
        <v>38</v>
      </c>
      <c r="C41" s="9" t="s">
        <v>88</v>
      </c>
      <c r="D41" s="9" t="s">
        <v>89</v>
      </c>
      <c r="E41" s="9" t="s">
        <v>10</v>
      </c>
      <c r="F41" s="9" t="s">
        <v>10</v>
      </c>
      <c r="G41" s="6">
        <v>0</v>
      </c>
      <c r="H41" s="7">
        <v>19.7</v>
      </c>
      <c r="I41" s="7" t="s">
        <v>21</v>
      </c>
      <c r="J41" s="8">
        <v>6</v>
      </c>
      <c r="K41" s="5" t="s">
        <v>77</v>
      </c>
      <c r="L41" s="6">
        <v>1</v>
      </c>
      <c r="M41" s="12">
        <v>4318.8599999999997</v>
      </c>
      <c r="N41" s="12">
        <v>1.1000000000000001</v>
      </c>
      <c r="O41" s="6">
        <v>1</v>
      </c>
      <c r="P41" s="12">
        <v>9.19</v>
      </c>
      <c r="Q41" s="6">
        <v>1</v>
      </c>
      <c r="R41" s="12">
        <v>5120</v>
      </c>
      <c r="S41" s="30">
        <v>4</v>
      </c>
      <c r="T41" s="27">
        <v>0</v>
      </c>
      <c r="U41" s="6">
        <v>2</v>
      </c>
      <c r="V41" s="12">
        <v>0.317</v>
      </c>
      <c r="W41" s="12">
        <v>0.28199999999999997</v>
      </c>
      <c r="X41" s="12">
        <v>21</v>
      </c>
      <c r="Y41" s="12">
        <v>56.76</v>
      </c>
      <c r="Z41" s="7" t="s">
        <v>10</v>
      </c>
      <c r="AA41" s="8" t="s">
        <v>10</v>
      </c>
      <c r="AB41" s="24"/>
      <c r="AC41" s="24"/>
      <c r="AD41" s="25"/>
      <c r="AE41" s="22"/>
    </row>
    <row r="42" spans="2:31" s="23" customFormat="1" ht="45" customHeight="1" x14ac:dyDescent="0.25">
      <c r="B42" s="23">
        <v>39</v>
      </c>
      <c r="C42" s="5" t="s">
        <v>90</v>
      </c>
      <c r="D42" s="5" t="s">
        <v>91</v>
      </c>
      <c r="E42" s="5" t="s">
        <v>10</v>
      </c>
      <c r="F42" s="5" t="s">
        <v>10</v>
      </c>
      <c r="G42" s="6">
        <v>0</v>
      </c>
      <c r="H42" s="7">
        <v>5</v>
      </c>
      <c r="I42" s="7" t="s">
        <v>25</v>
      </c>
      <c r="J42" s="8">
        <v>4</v>
      </c>
      <c r="K42" s="5" t="s">
        <v>92</v>
      </c>
      <c r="L42" s="6">
        <v>1</v>
      </c>
      <c r="M42" s="10">
        <v>1009.32</v>
      </c>
      <c r="N42" s="10">
        <v>4</v>
      </c>
      <c r="O42" s="27">
        <v>2</v>
      </c>
      <c r="P42" s="10">
        <v>14</v>
      </c>
      <c r="Q42" s="27">
        <v>3</v>
      </c>
      <c r="R42" s="10">
        <v>0</v>
      </c>
      <c r="S42" s="30">
        <v>0</v>
      </c>
      <c r="T42" s="27">
        <v>0</v>
      </c>
      <c r="U42" s="27">
        <v>0</v>
      </c>
      <c r="V42" s="7" t="s">
        <v>10</v>
      </c>
      <c r="W42" s="7" t="s">
        <v>10</v>
      </c>
      <c r="X42" s="7" t="s">
        <v>10</v>
      </c>
      <c r="Y42" s="7" t="s">
        <v>10</v>
      </c>
      <c r="Z42" s="7" t="s">
        <v>10</v>
      </c>
      <c r="AA42" s="8" t="s">
        <v>10</v>
      </c>
      <c r="AB42" s="24"/>
      <c r="AC42" s="24"/>
      <c r="AD42" s="25"/>
      <c r="AE42" s="22"/>
    </row>
    <row r="43" spans="2:31" s="23" customFormat="1" ht="45" customHeight="1" x14ac:dyDescent="0.25">
      <c r="B43" s="23">
        <v>40</v>
      </c>
      <c r="C43" s="5" t="s">
        <v>93</v>
      </c>
      <c r="D43" s="5" t="s">
        <v>94</v>
      </c>
      <c r="E43" s="5" t="s">
        <v>10</v>
      </c>
      <c r="F43" s="5" t="s">
        <v>10</v>
      </c>
      <c r="G43" s="6">
        <v>0</v>
      </c>
      <c r="H43" s="7">
        <v>9</v>
      </c>
      <c r="I43" s="7" t="s">
        <v>16</v>
      </c>
      <c r="J43" s="8">
        <v>5</v>
      </c>
      <c r="K43" s="5" t="s">
        <v>92</v>
      </c>
      <c r="L43" s="6">
        <v>1</v>
      </c>
      <c r="M43" s="10">
        <v>1009.32</v>
      </c>
      <c r="N43" s="10">
        <v>4</v>
      </c>
      <c r="O43" s="27">
        <v>2</v>
      </c>
      <c r="P43" s="10">
        <v>14</v>
      </c>
      <c r="Q43" s="27">
        <v>3</v>
      </c>
      <c r="R43" s="10">
        <v>0</v>
      </c>
      <c r="S43" s="30">
        <v>0</v>
      </c>
      <c r="T43" s="27">
        <v>0</v>
      </c>
      <c r="U43" s="27">
        <v>0</v>
      </c>
      <c r="V43" s="7" t="s">
        <v>10</v>
      </c>
      <c r="W43" s="7" t="s">
        <v>10</v>
      </c>
      <c r="X43" s="7" t="s">
        <v>10</v>
      </c>
      <c r="Y43" s="7" t="s">
        <v>10</v>
      </c>
      <c r="Z43" s="7" t="s">
        <v>10</v>
      </c>
      <c r="AA43" s="8" t="s">
        <v>10</v>
      </c>
      <c r="AB43" s="24"/>
      <c r="AC43" s="24"/>
      <c r="AD43" s="25"/>
      <c r="AE43" s="22"/>
    </row>
    <row r="44" spans="2:31" s="23" customFormat="1" ht="45" customHeight="1" x14ac:dyDescent="0.25">
      <c r="B44" s="23">
        <v>41</v>
      </c>
      <c r="C44" s="9" t="s">
        <v>95</v>
      </c>
      <c r="D44" s="9" t="s">
        <v>96</v>
      </c>
      <c r="E44" s="9" t="s">
        <v>10</v>
      </c>
      <c r="F44" s="9" t="s">
        <v>10</v>
      </c>
      <c r="G44" s="6">
        <v>0</v>
      </c>
      <c r="H44" s="7" t="s">
        <v>97</v>
      </c>
      <c r="I44" s="7" t="s">
        <v>62</v>
      </c>
      <c r="J44" s="8">
        <v>1</v>
      </c>
      <c r="K44" s="5" t="s">
        <v>61</v>
      </c>
      <c r="L44" s="6">
        <v>0</v>
      </c>
      <c r="M44" s="12">
        <v>1046.1400000000001</v>
      </c>
      <c r="N44" s="12">
        <v>0</v>
      </c>
      <c r="O44" s="6">
        <v>1</v>
      </c>
      <c r="P44" s="12">
        <v>6.85</v>
      </c>
      <c r="Q44" s="26">
        <v>0</v>
      </c>
      <c r="R44" s="12">
        <v>11380</v>
      </c>
      <c r="S44" s="27">
        <v>10</v>
      </c>
      <c r="T44" s="26">
        <v>2</v>
      </c>
      <c r="U44" s="27">
        <v>0</v>
      </c>
      <c r="V44" s="7" t="s">
        <v>10</v>
      </c>
      <c r="W44" s="7" t="s">
        <v>10</v>
      </c>
      <c r="X44" s="7" t="s">
        <v>10</v>
      </c>
      <c r="Y44" s="7" t="s">
        <v>10</v>
      </c>
      <c r="Z44" s="7" t="s">
        <v>10</v>
      </c>
      <c r="AA44" s="8" t="s">
        <v>10</v>
      </c>
      <c r="AB44" s="24"/>
      <c r="AC44" s="24" t="s">
        <v>1119</v>
      </c>
      <c r="AD44" s="25"/>
      <c r="AE44" s="22"/>
    </row>
    <row r="45" spans="2:31" s="23" customFormat="1" ht="45" customHeight="1" x14ac:dyDescent="0.25">
      <c r="B45" s="23">
        <v>42</v>
      </c>
      <c r="C45" s="9" t="s">
        <v>95</v>
      </c>
      <c r="D45" s="9" t="s">
        <v>96</v>
      </c>
      <c r="E45" s="9" t="s">
        <v>10</v>
      </c>
      <c r="F45" s="9" t="s">
        <v>10</v>
      </c>
      <c r="G45" s="6">
        <v>0</v>
      </c>
      <c r="H45" s="7" t="s">
        <v>98</v>
      </c>
      <c r="I45" s="7" t="s">
        <v>11</v>
      </c>
      <c r="J45" s="8">
        <v>2</v>
      </c>
      <c r="K45" s="5" t="s">
        <v>99</v>
      </c>
      <c r="L45" s="6">
        <v>0</v>
      </c>
      <c r="M45" s="12">
        <v>1046.1400000000001</v>
      </c>
      <c r="N45" s="12">
        <v>0</v>
      </c>
      <c r="O45" s="6">
        <v>1</v>
      </c>
      <c r="P45" s="12">
        <v>6.85</v>
      </c>
      <c r="Q45" s="26">
        <v>0</v>
      </c>
      <c r="R45" s="12">
        <v>11380</v>
      </c>
      <c r="S45" s="27">
        <v>10</v>
      </c>
      <c r="T45" s="26">
        <v>2</v>
      </c>
      <c r="U45" s="27">
        <v>0</v>
      </c>
      <c r="V45" s="7" t="s">
        <v>10</v>
      </c>
      <c r="W45" s="7" t="s">
        <v>10</v>
      </c>
      <c r="X45" s="7" t="s">
        <v>10</v>
      </c>
      <c r="Y45" s="7" t="s">
        <v>10</v>
      </c>
      <c r="Z45" s="7" t="s">
        <v>10</v>
      </c>
      <c r="AA45" s="8" t="s">
        <v>10</v>
      </c>
      <c r="AB45" s="24"/>
      <c r="AC45" s="24" t="s">
        <v>1120</v>
      </c>
      <c r="AD45" s="25"/>
      <c r="AE45" s="22"/>
    </row>
    <row r="46" spans="2:31" s="23" customFormat="1" ht="45" customHeight="1" x14ac:dyDescent="0.25">
      <c r="B46" s="23">
        <v>43</v>
      </c>
      <c r="C46" s="9" t="s">
        <v>95</v>
      </c>
      <c r="D46" s="9" t="s">
        <v>96</v>
      </c>
      <c r="E46" s="9" t="s">
        <v>10</v>
      </c>
      <c r="F46" s="9" t="s">
        <v>10</v>
      </c>
      <c r="G46" s="6">
        <v>0</v>
      </c>
      <c r="H46" s="7" t="s">
        <v>100</v>
      </c>
      <c r="I46" s="7" t="s">
        <v>32</v>
      </c>
      <c r="J46" s="8">
        <v>0</v>
      </c>
      <c r="K46" s="5" t="s">
        <v>70</v>
      </c>
      <c r="L46" s="6">
        <v>0</v>
      </c>
      <c r="M46" s="12">
        <v>1046.1400000000001</v>
      </c>
      <c r="N46" s="12">
        <v>0</v>
      </c>
      <c r="O46" s="6">
        <v>1</v>
      </c>
      <c r="P46" s="12">
        <v>6.85</v>
      </c>
      <c r="Q46" s="26">
        <v>0</v>
      </c>
      <c r="R46" s="12">
        <v>11380</v>
      </c>
      <c r="S46" s="27">
        <v>10</v>
      </c>
      <c r="T46" s="26">
        <v>2</v>
      </c>
      <c r="U46" s="27">
        <v>0</v>
      </c>
      <c r="V46" s="7" t="s">
        <v>10</v>
      </c>
      <c r="W46" s="7" t="s">
        <v>10</v>
      </c>
      <c r="X46" s="7" t="s">
        <v>10</v>
      </c>
      <c r="Y46" s="7" t="s">
        <v>10</v>
      </c>
      <c r="Z46" s="7" t="s">
        <v>10</v>
      </c>
      <c r="AA46" s="8" t="s">
        <v>10</v>
      </c>
      <c r="AB46" s="24"/>
      <c r="AC46" s="24"/>
      <c r="AD46" s="25"/>
      <c r="AE46" s="22"/>
    </row>
    <row r="47" spans="2:31" s="23" customFormat="1" ht="45" customHeight="1" x14ac:dyDescent="0.25">
      <c r="B47" s="23">
        <v>44</v>
      </c>
      <c r="C47" s="5" t="s">
        <v>101</v>
      </c>
      <c r="D47" s="5" t="s">
        <v>102</v>
      </c>
      <c r="E47" s="5" t="s">
        <v>10</v>
      </c>
      <c r="F47" s="5" t="s">
        <v>10</v>
      </c>
      <c r="G47" s="6">
        <v>0</v>
      </c>
      <c r="H47" s="7" t="s">
        <v>103</v>
      </c>
      <c r="I47" s="7" t="s">
        <v>15</v>
      </c>
      <c r="J47" s="8">
        <v>3</v>
      </c>
      <c r="K47" s="5" t="s">
        <v>22</v>
      </c>
      <c r="L47" s="6">
        <v>1</v>
      </c>
      <c r="M47" s="10">
        <v>3761.54</v>
      </c>
      <c r="N47" s="10">
        <v>7.7</v>
      </c>
      <c r="O47" s="27">
        <v>3</v>
      </c>
      <c r="P47" s="10">
        <v>10.029999999999999</v>
      </c>
      <c r="Q47" s="27">
        <v>2</v>
      </c>
      <c r="R47" s="10">
        <v>2560</v>
      </c>
      <c r="S47" s="27">
        <v>2</v>
      </c>
      <c r="T47" s="27">
        <v>0</v>
      </c>
      <c r="U47" s="6">
        <v>2</v>
      </c>
      <c r="V47" s="10">
        <v>0.39</v>
      </c>
      <c r="W47" s="10">
        <v>8.2000000000000003E-2</v>
      </c>
      <c r="X47" s="10">
        <v>15</v>
      </c>
      <c r="Y47" s="10">
        <v>46.88</v>
      </c>
      <c r="Z47" s="28" t="s">
        <v>1099</v>
      </c>
      <c r="AA47" s="28">
        <v>2</v>
      </c>
      <c r="AB47" s="24"/>
      <c r="AC47" s="24"/>
      <c r="AD47" s="25"/>
      <c r="AE47" s="22"/>
    </row>
    <row r="48" spans="2:31" s="23" customFormat="1" ht="45" customHeight="1" x14ac:dyDescent="0.25">
      <c r="B48" s="23">
        <v>45</v>
      </c>
      <c r="C48" s="5" t="s">
        <v>104</v>
      </c>
      <c r="D48" s="5" t="s">
        <v>105</v>
      </c>
      <c r="E48" s="5" t="s">
        <v>10</v>
      </c>
      <c r="F48" s="5" t="s">
        <v>10</v>
      </c>
      <c r="G48" s="6">
        <v>0</v>
      </c>
      <c r="H48" s="7" t="s">
        <v>106</v>
      </c>
      <c r="I48" s="7" t="s">
        <v>32</v>
      </c>
      <c r="J48" s="8">
        <v>0</v>
      </c>
      <c r="K48" s="5" t="s">
        <v>22</v>
      </c>
      <c r="L48" s="6">
        <v>1</v>
      </c>
      <c r="M48" s="10">
        <v>3569.14</v>
      </c>
      <c r="N48" s="10">
        <v>8.1</v>
      </c>
      <c r="O48" s="27">
        <v>3</v>
      </c>
      <c r="P48" s="10">
        <v>12</v>
      </c>
      <c r="Q48" s="27">
        <v>3</v>
      </c>
      <c r="R48" s="10">
        <v>2560</v>
      </c>
      <c r="S48" s="27">
        <v>2</v>
      </c>
      <c r="T48" s="27">
        <v>0</v>
      </c>
      <c r="U48" s="6">
        <v>2</v>
      </c>
      <c r="V48" s="10">
        <v>0.16</v>
      </c>
      <c r="W48" s="10">
        <v>4.7E-2</v>
      </c>
      <c r="X48" s="10">
        <v>15</v>
      </c>
      <c r="Y48" s="10">
        <v>46.88</v>
      </c>
      <c r="Z48" s="28" t="s">
        <v>1121</v>
      </c>
      <c r="AA48" s="28">
        <v>3</v>
      </c>
      <c r="AB48" s="24"/>
      <c r="AC48" s="24"/>
      <c r="AD48" s="25"/>
      <c r="AE48" s="22"/>
    </row>
    <row r="49" spans="2:31" s="23" customFormat="1" ht="45" customHeight="1" x14ac:dyDescent="0.25">
      <c r="B49" s="23">
        <v>46</v>
      </c>
      <c r="C49" s="5" t="s">
        <v>107</v>
      </c>
      <c r="D49" s="5" t="s">
        <v>108</v>
      </c>
      <c r="E49" s="5" t="s">
        <v>10</v>
      </c>
      <c r="F49" s="5" t="s">
        <v>10</v>
      </c>
      <c r="G49" s="6">
        <v>0</v>
      </c>
      <c r="H49" s="7" t="s">
        <v>109</v>
      </c>
      <c r="I49" s="7" t="s">
        <v>32</v>
      </c>
      <c r="J49" s="8">
        <v>0</v>
      </c>
      <c r="K49" s="5" t="s">
        <v>22</v>
      </c>
      <c r="L49" s="6">
        <v>1</v>
      </c>
      <c r="M49" s="10">
        <v>3761.54</v>
      </c>
      <c r="N49" s="10">
        <v>7.7</v>
      </c>
      <c r="O49" s="27">
        <v>3</v>
      </c>
      <c r="P49" s="10">
        <v>10.16</v>
      </c>
      <c r="Q49" s="27">
        <v>2</v>
      </c>
      <c r="R49" s="10">
        <v>2560</v>
      </c>
      <c r="S49" s="27">
        <v>2</v>
      </c>
      <c r="T49" s="27">
        <v>0</v>
      </c>
      <c r="U49" s="6">
        <v>2</v>
      </c>
      <c r="V49" s="10">
        <v>0.39</v>
      </c>
      <c r="W49" s="10">
        <v>3.5000000000000003E-2</v>
      </c>
      <c r="X49" s="10">
        <v>15</v>
      </c>
      <c r="Y49" s="10">
        <v>46.88</v>
      </c>
      <c r="Z49" s="28" t="s">
        <v>1099</v>
      </c>
      <c r="AA49" s="28">
        <v>2</v>
      </c>
      <c r="AB49" s="24"/>
      <c r="AC49" s="24"/>
      <c r="AD49" s="25"/>
      <c r="AE49" s="22"/>
    </row>
    <row r="50" spans="2:31" s="23" customFormat="1" ht="45" customHeight="1" x14ac:dyDescent="0.25">
      <c r="B50" s="23">
        <v>47</v>
      </c>
      <c r="C50" s="5" t="s">
        <v>110</v>
      </c>
      <c r="D50" s="5" t="s">
        <v>111</v>
      </c>
      <c r="E50" s="5" t="s">
        <v>10</v>
      </c>
      <c r="F50" s="5" t="s">
        <v>10</v>
      </c>
      <c r="G50" s="6">
        <v>0</v>
      </c>
      <c r="H50" s="7" t="s">
        <v>103</v>
      </c>
      <c r="I50" s="7" t="s">
        <v>15</v>
      </c>
      <c r="J50" s="8">
        <v>3</v>
      </c>
      <c r="K50" s="5" t="s">
        <v>33</v>
      </c>
      <c r="L50" s="6">
        <v>0</v>
      </c>
      <c r="M50" s="10">
        <v>3588.19</v>
      </c>
      <c r="N50" s="10">
        <v>3.6</v>
      </c>
      <c r="O50" s="27">
        <v>2</v>
      </c>
      <c r="P50" s="10">
        <v>8.41</v>
      </c>
      <c r="Q50" s="6">
        <v>1</v>
      </c>
      <c r="R50" s="10">
        <v>2560</v>
      </c>
      <c r="S50" s="27">
        <v>2</v>
      </c>
      <c r="T50" s="27">
        <v>0</v>
      </c>
      <c r="U50" s="6">
        <v>2</v>
      </c>
      <c r="V50" s="10">
        <v>0.41299999999999998</v>
      </c>
      <c r="W50" s="10">
        <v>0.28299999999999997</v>
      </c>
      <c r="X50" s="10">
        <v>15</v>
      </c>
      <c r="Y50" s="10">
        <v>46.88</v>
      </c>
      <c r="Z50" s="28" t="s">
        <v>1099</v>
      </c>
      <c r="AA50" s="28">
        <v>2</v>
      </c>
      <c r="AB50" s="24"/>
      <c r="AC50" s="29" t="s">
        <v>1122</v>
      </c>
      <c r="AD50" s="25"/>
      <c r="AE50" s="22"/>
    </row>
    <row r="51" spans="2:31" s="23" customFormat="1" ht="45" customHeight="1" x14ac:dyDescent="0.25">
      <c r="B51" s="23">
        <v>48</v>
      </c>
      <c r="C51" s="5" t="s">
        <v>112</v>
      </c>
      <c r="D51" s="5" t="s">
        <v>113</v>
      </c>
      <c r="E51" s="5" t="s">
        <v>10</v>
      </c>
      <c r="F51" s="5" t="s">
        <v>10</v>
      </c>
      <c r="G51" s="6">
        <v>0</v>
      </c>
      <c r="H51" s="7" t="s">
        <v>103</v>
      </c>
      <c r="I51" s="7" t="s">
        <v>15</v>
      </c>
      <c r="J51" s="8">
        <v>3</v>
      </c>
      <c r="K51" s="5" t="s">
        <v>33</v>
      </c>
      <c r="L51" s="6">
        <v>0</v>
      </c>
      <c r="M51" s="10">
        <v>3556.06</v>
      </c>
      <c r="N51" s="10">
        <v>3.7</v>
      </c>
      <c r="O51" s="27">
        <v>2</v>
      </c>
      <c r="P51" s="10">
        <v>9.11</v>
      </c>
      <c r="Q51" s="6">
        <v>1</v>
      </c>
      <c r="R51" s="10">
        <v>2560</v>
      </c>
      <c r="S51" s="27">
        <v>2</v>
      </c>
      <c r="T51" s="27">
        <v>0</v>
      </c>
      <c r="U51" s="6">
        <v>2</v>
      </c>
      <c r="V51" s="10">
        <v>0.314</v>
      </c>
      <c r="W51" s="10">
        <v>0.35299999999999998</v>
      </c>
      <c r="X51" s="10">
        <v>13</v>
      </c>
      <c r="Y51" s="10">
        <v>40.619999999999997</v>
      </c>
      <c r="Z51" s="28" t="s">
        <v>1099</v>
      </c>
      <c r="AA51" s="28">
        <v>2</v>
      </c>
      <c r="AB51" s="24"/>
      <c r="AC51" s="29" t="s">
        <v>1123</v>
      </c>
      <c r="AD51" s="25"/>
      <c r="AE51" s="22"/>
    </row>
    <row r="52" spans="2:31" s="23" customFormat="1" ht="45" customHeight="1" x14ac:dyDescent="0.25">
      <c r="B52" s="23">
        <v>49</v>
      </c>
      <c r="C52" s="5" t="s">
        <v>114</v>
      </c>
      <c r="D52" s="5" t="s">
        <v>115</v>
      </c>
      <c r="E52" s="5" t="s">
        <v>10</v>
      </c>
      <c r="F52" s="5" t="s">
        <v>10</v>
      </c>
      <c r="G52" s="6">
        <v>0</v>
      </c>
      <c r="H52" s="7" t="s">
        <v>116</v>
      </c>
      <c r="I52" s="7" t="s">
        <v>32</v>
      </c>
      <c r="J52" s="8">
        <v>0</v>
      </c>
      <c r="K52" s="5" t="s">
        <v>33</v>
      </c>
      <c r="L52" s="6">
        <v>0</v>
      </c>
      <c r="M52" s="10">
        <v>3514.05</v>
      </c>
      <c r="N52" s="10">
        <v>3.7</v>
      </c>
      <c r="O52" s="27">
        <v>2</v>
      </c>
      <c r="P52" s="10">
        <v>8.66</v>
      </c>
      <c r="Q52" s="6">
        <v>1</v>
      </c>
      <c r="R52" s="10">
        <v>2560</v>
      </c>
      <c r="S52" s="27">
        <v>2</v>
      </c>
      <c r="T52" s="27">
        <v>0</v>
      </c>
      <c r="U52" s="6">
        <v>2</v>
      </c>
      <c r="V52" s="10">
        <v>0.33100000000000002</v>
      </c>
      <c r="W52" s="10">
        <v>0.33400000000000002</v>
      </c>
      <c r="X52" s="10">
        <v>15</v>
      </c>
      <c r="Y52" s="10">
        <v>46.88</v>
      </c>
      <c r="Z52" s="28" t="s">
        <v>1099</v>
      </c>
      <c r="AA52" s="28">
        <v>2</v>
      </c>
      <c r="AB52" s="24"/>
      <c r="AC52" s="24" t="s">
        <v>1124</v>
      </c>
      <c r="AD52" s="25"/>
      <c r="AE52" s="22"/>
    </row>
    <row r="53" spans="2:31" s="23" customFormat="1" ht="45" customHeight="1" x14ac:dyDescent="0.25">
      <c r="B53" s="23">
        <v>50</v>
      </c>
      <c r="C53" s="5" t="s">
        <v>117</v>
      </c>
      <c r="D53" s="5" t="s">
        <v>118</v>
      </c>
      <c r="E53" s="5" t="s">
        <v>10</v>
      </c>
      <c r="F53" s="5" t="s">
        <v>10</v>
      </c>
      <c r="G53" s="6">
        <v>0</v>
      </c>
      <c r="H53" s="7" t="s">
        <v>103</v>
      </c>
      <c r="I53" s="7" t="s">
        <v>15</v>
      </c>
      <c r="J53" s="8">
        <v>3</v>
      </c>
      <c r="K53" s="5" t="s">
        <v>119</v>
      </c>
      <c r="L53" s="6">
        <v>0</v>
      </c>
      <c r="M53" s="10">
        <v>4493.26</v>
      </c>
      <c r="N53" s="10">
        <v>6</v>
      </c>
      <c r="O53" s="27">
        <v>2</v>
      </c>
      <c r="P53" s="10">
        <v>11.15</v>
      </c>
      <c r="Q53" s="27">
        <v>2</v>
      </c>
      <c r="R53" s="10">
        <v>0</v>
      </c>
      <c r="S53" s="30">
        <v>0</v>
      </c>
      <c r="T53" s="27">
        <v>0</v>
      </c>
      <c r="U53" s="27">
        <v>0</v>
      </c>
      <c r="V53" s="10">
        <v>0.20100000000000001</v>
      </c>
      <c r="W53" s="10">
        <v>0.52100000000000002</v>
      </c>
      <c r="X53" s="10">
        <v>14</v>
      </c>
      <c r="Y53" s="10">
        <v>37.840000000000003</v>
      </c>
      <c r="Z53" s="10" t="s">
        <v>1092</v>
      </c>
      <c r="AA53" s="10">
        <v>1</v>
      </c>
      <c r="AB53" s="24" t="s">
        <v>1125</v>
      </c>
      <c r="AC53" s="24"/>
      <c r="AD53" s="25"/>
      <c r="AE53" s="22"/>
    </row>
    <row r="54" spans="2:31" s="23" customFormat="1" ht="45" customHeight="1" x14ac:dyDescent="0.25">
      <c r="B54" s="23">
        <v>51</v>
      </c>
      <c r="C54" s="5" t="s">
        <v>120</v>
      </c>
      <c r="D54" s="5" t="s">
        <v>121</v>
      </c>
      <c r="E54" s="5" t="s">
        <v>10</v>
      </c>
      <c r="F54" s="5" t="s">
        <v>10</v>
      </c>
      <c r="G54" s="6">
        <v>0</v>
      </c>
      <c r="H54" s="7" t="s">
        <v>122</v>
      </c>
      <c r="I54" s="7" t="s">
        <v>62</v>
      </c>
      <c r="J54" s="8">
        <v>1</v>
      </c>
      <c r="K54" s="5" t="s">
        <v>22</v>
      </c>
      <c r="L54" s="6">
        <v>1</v>
      </c>
      <c r="M54" s="10">
        <v>1242.3399999999999</v>
      </c>
      <c r="N54" s="10">
        <v>0.1</v>
      </c>
      <c r="O54" s="6">
        <v>1</v>
      </c>
      <c r="P54" s="10">
        <v>8.07</v>
      </c>
      <c r="Q54" s="6">
        <v>1</v>
      </c>
      <c r="R54" s="10">
        <v>6970</v>
      </c>
      <c r="S54" s="27">
        <v>6</v>
      </c>
      <c r="T54" s="6">
        <v>1</v>
      </c>
      <c r="U54" s="26">
        <v>1</v>
      </c>
      <c r="V54" s="10">
        <v>0.40699999999999997</v>
      </c>
      <c r="W54" s="10">
        <v>0.376</v>
      </c>
      <c r="X54" s="10">
        <v>4</v>
      </c>
      <c r="Y54" s="10">
        <v>40</v>
      </c>
      <c r="Z54" s="7" t="s">
        <v>10</v>
      </c>
      <c r="AA54" s="8" t="s">
        <v>10</v>
      </c>
      <c r="AB54" s="24"/>
      <c r="AC54" s="24"/>
      <c r="AD54" s="25"/>
      <c r="AE54" s="22"/>
    </row>
    <row r="55" spans="2:31" s="23" customFormat="1" ht="45" customHeight="1" x14ac:dyDescent="0.25">
      <c r="B55" s="23">
        <v>52</v>
      </c>
      <c r="C55" s="5" t="s">
        <v>123</v>
      </c>
      <c r="D55" s="5" t="s">
        <v>124</v>
      </c>
      <c r="E55" s="5" t="s">
        <v>10</v>
      </c>
      <c r="F55" s="5" t="s">
        <v>1091</v>
      </c>
      <c r="G55" s="6">
        <v>1</v>
      </c>
      <c r="H55" s="7">
        <v>0.23499999999999999</v>
      </c>
      <c r="I55" s="7" t="s">
        <v>62</v>
      </c>
      <c r="J55" s="8">
        <v>1</v>
      </c>
      <c r="K55" s="5" t="s">
        <v>12</v>
      </c>
      <c r="L55" s="6">
        <v>2</v>
      </c>
      <c r="M55" s="7" t="s">
        <v>10</v>
      </c>
      <c r="N55" s="7" t="s">
        <v>10</v>
      </c>
      <c r="O55" s="8" t="s">
        <v>10</v>
      </c>
      <c r="P55" s="7" t="s">
        <v>10</v>
      </c>
      <c r="Q55" s="8" t="s">
        <v>10</v>
      </c>
      <c r="R55" s="7" t="s">
        <v>10</v>
      </c>
      <c r="S55" s="8" t="s">
        <v>10</v>
      </c>
      <c r="T55" s="8" t="s">
        <v>10</v>
      </c>
      <c r="U55" s="8" t="s">
        <v>1095</v>
      </c>
      <c r="V55" s="7" t="s">
        <v>10</v>
      </c>
      <c r="W55" s="7" t="s">
        <v>10</v>
      </c>
      <c r="X55" s="7" t="s">
        <v>10</v>
      </c>
      <c r="Y55" s="7" t="s">
        <v>10</v>
      </c>
      <c r="Z55" s="7" t="s">
        <v>10</v>
      </c>
      <c r="AA55" s="8" t="s">
        <v>10</v>
      </c>
      <c r="AB55" s="24" t="s">
        <v>1126</v>
      </c>
      <c r="AC55" s="24"/>
      <c r="AD55" s="25"/>
      <c r="AE55" s="22"/>
    </row>
    <row r="56" spans="2:31" s="23" customFormat="1" ht="45" customHeight="1" x14ac:dyDescent="0.25">
      <c r="B56" s="23">
        <v>53</v>
      </c>
      <c r="C56" s="9" t="s">
        <v>125</v>
      </c>
      <c r="D56" s="9" t="s">
        <v>126</v>
      </c>
      <c r="E56" s="9" t="s">
        <v>10</v>
      </c>
      <c r="F56" s="9" t="s">
        <v>10</v>
      </c>
      <c r="G56" s="6">
        <v>0</v>
      </c>
      <c r="H56" s="7" t="s">
        <v>109</v>
      </c>
      <c r="I56" s="7" t="s">
        <v>32</v>
      </c>
      <c r="J56" s="8">
        <v>0</v>
      </c>
      <c r="K56" s="5" t="s">
        <v>33</v>
      </c>
      <c r="L56" s="6">
        <v>0</v>
      </c>
      <c r="M56" s="12">
        <v>3101.82</v>
      </c>
      <c r="N56" s="12">
        <v>5</v>
      </c>
      <c r="O56" s="27">
        <v>2</v>
      </c>
      <c r="P56" s="12">
        <v>12.12</v>
      </c>
      <c r="Q56" s="27">
        <v>3</v>
      </c>
      <c r="R56" s="12">
        <v>6970</v>
      </c>
      <c r="S56" s="30">
        <v>6</v>
      </c>
      <c r="T56" s="6">
        <v>1</v>
      </c>
      <c r="U56" s="26">
        <v>1</v>
      </c>
      <c r="V56" s="12">
        <v>0.72899999999999998</v>
      </c>
      <c r="W56" s="12">
        <v>0.38200000000000001</v>
      </c>
      <c r="X56" s="12">
        <v>17</v>
      </c>
      <c r="Y56" s="12">
        <v>60.71</v>
      </c>
      <c r="Z56" s="12" t="s">
        <v>1092</v>
      </c>
      <c r="AA56" s="12">
        <v>1</v>
      </c>
      <c r="AB56" s="24"/>
      <c r="AC56" s="24" t="s">
        <v>1127</v>
      </c>
      <c r="AD56" s="25"/>
      <c r="AE56" s="22"/>
    </row>
    <row r="57" spans="2:31" s="23" customFormat="1" ht="45" customHeight="1" x14ac:dyDescent="0.25">
      <c r="B57" s="23">
        <v>54</v>
      </c>
      <c r="C57" s="9" t="s">
        <v>125</v>
      </c>
      <c r="D57" s="9" t="s">
        <v>126</v>
      </c>
      <c r="E57" s="9" t="s">
        <v>10</v>
      </c>
      <c r="F57" s="9" t="s">
        <v>10</v>
      </c>
      <c r="G57" s="6">
        <v>0</v>
      </c>
      <c r="H57" s="7" t="s">
        <v>109</v>
      </c>
      <c r="I57" s="7" t="s">
        <v>32</v>
      </c>
      <c r="J57" s="8">
        <v>0</v>
      </c>
      <c r="K57" s="5" t="s">
        <v>58</v>
      </c>
      <c r="L57" s="6">
        <v>0</v>
      </c>
      <c r="M57" s="12">
        <v>3101.82</v>
      </c>
      <c r="N57" s="12">
        <v>5</v>
      </c>
      <c r="O57" s="27">
        <v>2</v>
      </c>
      <c r="P57" s="12">
        <v>12.12</v>
      </c>
      <c r="Q57" s="27">
        <v>3</v>
      </c>
      <c r="R57" s="12">
        <v>6970</v>
      </c>
      <c r="S57" s="30">
        <v>6</v>
      </c>
      <c r="T57" s="6">
        <v>1</v>
      </c>
      <c r="U57" s="26">
        <v>1</v>
      </c>
      <c r="V57" s="12">
        <v>0.72899999999999998</v>
      </c>
      <c r="W57" s="12">
        <v>0.38200000000000001</v>
      </c>
      <c r="X57" s="12">
        <v>17</v>
      </c>
      <c r="Y57" s="12">
        <v>60.71</v>
      </c>
      <c r="Z57" s="12" t="s">
        <v>1092</v>
      </c>
      <c r="AA57" s="12">
        <v>1</v>
      </c>
      <c r="AB57" s="24"/>
      <c r="AC57" s="24" t="s">
        <v>1128</v>
      </c>
      <c r="AD57" s="25"/>
      <c r="AE57" s="22"/>
    </row>
    <row r="58" spans="2:31" s="23" customFormat="1" ht="45" customHeight="1" x14ac:dyDescent="0.25">
      <c r="B58" s="23">
        <v>55</v>
      </c>
      <c r="C58" s="9" t="s">
        <v>125</v>
      </c>
      <c r="D58" s="9" t="s">
        <v>126</v>
      </c>
      <c r="E58" s="9" t="s">
        <v>10</v>
      </c>
      <c r="F58" s="9" t="s">
        <v>10</v>
      </c>
      <c r="G58" s="6">
        <v>0</v>
      </c>
      <c r="H58" s="7" t="s">
        <v>109</v>
      </c>
      <c r="I58" s="7" t="s">
        <v>32</v>
      </c>
      <c r="J58" s="8">
        <v>0</v>
      </c>
      <c r="K58" s="5" t="s">
        <v>127</v>
      </c>
      <c r="L58" s="6">
        <v>0</v>
      </c>
      <c r="M58" s="12">
        <v>3101.82</v>
      </c>
      <c r="N58" s="12">
        <v>5</v>
      </c>
      <c r="O58" s="27">
        <v>2</v>
      </c>
      <c r="P58" s="12">
        <v>12.12</v>
      </c>
      <c r="Q58" s="27">
        <v>3</v>
      </c>
      <c r="R58" s="12">
        <v>6970</v>
      </c>
      <c r="S58" s="30">
        <v>6</v>
      </c>
      <c r="T58" s="6">
        <v>1</v>
      </c>
      <c r="U58" s="26">
        <v>1</v>
      </c>
      <c r="V58" s="12">
        <v>0.72899999999999998</v>
      </c>
      <c r="W58" s="12">
        <v>0.38200000000000001</v>
      </c>
      <c r="X58" s="12">
        <v>17</v>
      </c>
      <c r="Y58" s="12">
        <v>60.71</v>
      </c>
      <c r="Z58" s="12" t="s">
        <v>1092</v>
      </c>
      <c r="AA58" s="12">
        <v>1</v>
      </c>
      <c r="AB58" s="24"/>
      <c r="AC58" s="24"/>
      <c r="AD58" s="25"/>
      <c r="AE58" s="22"/>
    </row>
    <row r="59" spans="2:31" s="23" customFormat="1" ht="45" customHeight="1" x14ac:dyDescent="0.25">
      <c r="B59" s="23">
        <v>56</v>
      </c>
      <c r="C59" s="5" t="s">
        <v>128</v>
      </c>
      <c r="D59" s="5" t="s">
        <v>129</v>
      </c>
      <c r="E59" s="5" t="s">
        <v>10</v>
      </c>
      <c r="F59" s="5" t="s">
        <v>10</v>
      </c>
      <c r="G59" s="6">
        <v>0</v>
      </c>
      <c r="H59" s="7">
        <v>4</v>
      </c>
      <c r="I59" s="7" t="s">
        <v>25</v>
      </c>
      <c r="J59" s="8">
        <v>4</v>
      </c>
      <c r="K59" s="5" t="s">
        <v>22</v>
      </c>
      <c r="L59" s="6">
        <v>1</v>
      </c>
      <c r="M59" s="10">
        <v>1011.26</v>
      </c>
      <c r="N59" s="10">
        <v>2.9</v>
      </c>
      <c r="O59" s="6">
        <v>1</v>
      </c>
      <c r="P59" s="10">
        <v>10.44</v>
      </c>
      <c r="Q59" s="27">
        <v>2</v>
      </c>
      <c r="R59" s="10">
        <v>0</v>
      </c>
      <c r="S59" s="30">
        <v>0</v>
      </c>
      <c r="T59" s="27">
        <v>0</v>
      </c>
      <c r="U59" s="27">
        <v>0</v>
      </c>
      <c r="V59" s="10">
        <v>0.17299999999999999</v>
      </c>
      <c r="W59" s="10">
        <v>0.26300000000000001</v>
      </c>
      <c r="X59" s="10">
        <v>3</v>
      </c>
      <c r="Y59" s="10">
        <v>33.33</v>
      </c>
      <c r="Z59" s="7" t="s">
        <v>10</v>
      </c>
      <c r="AA59" s="8" t="s">
        <v>10</v>
      </c>
      <c r="AB59" s="24"/>
      <c r="AC59" s="24"/>
      <c r="AD59" s="25"/>
      <c r="AE59" s="22"/>
    </row>
    <row r="60" spans="2:31" s="23" customFormat="1" ht="45" customHeight="1" x14ac:dyDescent="0.25">
      <c r="B60" s="23">
        <v>57</v>
      </c>
      <c r="C60" s="5" t="s">
        <v>130</v>
      </c>
      <c r="D60" s="5" t="s">
        <v>131</v>
      </c>
      <c r="E60" s="5" t="s">
        <v>10</v>
      </c>
      <c r="F60" s="5" t="s">
        <v>10</v>
      </c>
      <c r="G60" s="6">
        <v>0</v>
      </c>
      <c r="H60" s="7" t="s">
        <v>132</v>
      </c>
      <c r="I60" s="7" t="s">
        <v>21</v>
      </c>
      <c r="J60" s="8">
        <v>6</v>
      </c>
      <c r="K60" s="5" t="s">
        <v>22</v>
      </c>
      <c r="L60" s="6">
        <v>1</v>
      </c>
      <c r="M60" s="10">
        <v>3477</v>
      </c>
      <c r="N60" s="10">
        <v>2.6</v>
      </c>
      <c r="O60" s="6">
        <v>1</v>
      </c>
      <c r="P60" s="10">
        <v>8.1300000000000008</v>
      </c>
      <c r="Q60" s="6">
        <v>1</v>
      </c>
      <c r="R60" s="10">
        <v>1280</v>
      </c>
      <c r="S60" s="27">
        <v>1</v>
      </c>
      <c r="T60" s="27">
        <v>0</v>
      </c>
      <c r="U60" s="26">
        <v>1</v>
      </c>
      <c r="V60" s="10">
        <v>0.27800000000000002</v>
      </c>
      <c r="W60" s="10">
        <v>0.33800000000000002</v>
      </c>
      <c r="X60" s="10">
        <v>14</v>
      </c>
      <c r="Y60" s="10">
        <v>41.18</v>
      </c>
      <c r="Z60" s="10" t="s">
        <v>1129</v>
      </c>
      <c r="AA60" s="10">
        <v>4</v>
      </c>
      <c r="AB60" s="24"/>
      <c r="AC60" s="24"/>
      <c r="AD60" s="25"/>
      <c r="AE60" s="22"/>
    </row>
    <row r="61" spans="2:31" s="23" customFormat="1" ht="45" customHeight="1" x14ac:dyDescent="0.25">
      <c r="B61" s="23">
        <v>58</v>
      </c>
      <c r="C61" s="5" t="s">
        <v>133</v>
      </c>
      <c r="D61" s="5" t="s">
        <v>134</v>
      </c>
      <c r="E61" s="5" t="s">
        <v>10</v>
      </c>
      <c r="F61" s="5" t="s">
        <v>10</v>
      </c>
      <c r="G61" s="6">
        <v>0</v>
      </c>
      <c r="H61" s="7" t="s">
        <v>135</v>
      </c>
      <c r="I61" s="7" t="s">
        <v>21</v>
      </c>
      <c r="J61" s="8">
        <v>6</v>
      </c>
      <c r="K61" s="5" t="s">
        <v>22</v>
      </c>
      <c r="L61" s="6">
        <v>1</v>
      </c>
      <c r="M61" s="10">
        <v>2084.63</v>
      </c>
      <c r="N61" s="10">
        <v>5.6</v>
      </c>
      <c r="O61" s="27">
        <v>2</v>
      </c>
      <c r="P61" s="10">
        <v>9.33</v>
      </c>
      <c r="Q61" s="6">
        <v>1</v>
      </c>
      <c r="R61" s="10">
        <v>0</v>
      </c>
      <c r="S61" s="30">
        <v>0</v>
      </c>
      <c r="T61" s="27">
        <v>0</v>
      </c>
      <c r="U61" s="27">
        <v>0</v>
      </c>
      <c r="V61" s="10">
        <v>0.44800000000000001</v>
      </c>
      <c r="W61" s="10">
        <v>0</v>
      </c>
      <c r="X61" s="10">
        <v>10</v>
      </c>
      <c r="Y61" s="10">
        <v>55.56</v>
      </c>
      <c r="Z61" s="7" t="s">
        <v>10</v>
      </c>
      <c r="AA61" s="8" t="s">
        <v>10</v>
      </c>
      <c r="AB61" s="24"/>
      <c r="AC61" s="24"/>
      <c r="AD61" s="25"/>
      <c r="AE61" s="22"/>
    </row>
    <row r="62" spans="2:31" s="23" customFormat="1" ht="45" customHeight="1" x14ac:dyDescent="0.25">
      <c r="B62" s="23">
        <v>59</v>
      </c>
      <c r="C62" s="5" t="s">
        <v>136</v>
      </c>
      <c r="D62" s="5" t="s">
        <v>137</v>
      </c>
      <c r="E62" s="5" t="s">
        <v>10</v>
      </c>
      <c r="F62" s="5" t="s">
        <v>10</v>
      </c>
      <c r="G62" s="6">
        <v>0</v>
      </c>
      <c r="H62" s="7" t="s">
        <v>138</v>
      </c>
      <c r="I62" s="7" t="s">
        <v>32</v>
      </c>
      <c r="J62" s="8">
        <v>0</v>
      </c>
      <c r="K62" s="5" t="s">
        <v>22</v>
      </c>
      <c r="L62" s="6">
        <v>1</v>
      </c>
      <c r="M62" s="10">
        <v>2130.5</v>
      </c>
      <c r="N62" s="10">
        <v>4.7</v>
      </c>
      <c r="O62" s="27">
        <v>2</v>
      </c>
      <c r="P62" s="10">
        <v>9.49</v>
      </c>
      <c r="Q62" s="6">
        <v>1</v>
      </c>
      <c r="R62" s="10">
        <v>0</v>
      </c>
      <c r="S62" s="30">
        <v>0</v>
      </c>
      <c r="T62" s="27">
        <v>0</v>
      </c>
      <c r="U62" s="27">
        <v>0</v>
      </c>
      <c r="V62" s="10">
        <v>9.0999999999999998E-2</v>
      </c>
      <c r="W62" s="10">
        <v>0.14499999999999999</v>
      </c>
      <c r="X62" s="10">
        <v>6</v>
      </c>
      <c r="Y62" s="10">
        <v>31.58</v>
      </c>
      <c r="Z62" s="7" t="s">
        <v>10</v>
      </c>
      <c r="AA62" s="8" t="s">
        <v>10</v>
      </c>
      <c r="AB62" s="24"/>
      <c r="AC62" s="24"/>
      <c r="AD62" s="25"/>
      <c r="AE62" s="22"/>
    </row>
    <row r="63" spans="2:31" s="23" customFormat="1" ht="45" customHeight="1" x14ac:dyDescent="0.25">
      <c r="B63" s="23">
        <v>60</v>
      </c>
      <c r="C63" s="9" t="s">
        <v>139</v>
      </c>
      <c r="D63" s="9" t="s">
        <v>140</v>
      </c>
      <c r="E63" s="9" t="s">
        <v>10</v>
      </c>
      <c r="F63" s="9" t="s">
        <v>10</v>
      </c>
      <c r="G63" s="6">
        <v>0</v>
      </c>
      <c r="H63" s="7">
        <v>0.11666666666666667</v>
      </c>
      <c r="I63" s="7" t="s">
        <v>62</v>
      </c>
      <c r="J63" s="8">
        <v>1</v>
      </c>
      <c r="K63" s="5" t="s">
        <v>61</v>
      </c>
      <c r="L63" s="6">
        <v>0</v>
      </c>
      <c r="M63" s="7" t="s">
        <v>10</v>
      </c>
      <c r="N63" s="7" t="s">
        <v>10</v>
      </c>
      <c r="O63" s="8" t="s">
        <v>10</v>
      </c>
      <c r="P63" s="7" t="s">
        <v>10</v>
      </c>
      <c r="Q63" s="8" t="s">
        <v>10</v>
      </c>
      <c r="R63" s="7" t="s">
        <v>10</v>
      </c>
      <c r="S63" s="8" t="s">
        <v>10</v>
      </c>
      <c r="T63" s="8" t="s">
        <v>10</v>
      </c>
      <c r="U63" s="8" t="s">
        <v>1095</v>
      </c>
      <c r="V63" s="7" t="s">
        <v>10</v>
      </c>
      <c r="W63" s="7" t="s">
        <v>10</v>
      </c>
      <c r="X63" s="7" t="s">
        <v>10</v>
      </c>
      <c r="Y63" s="7" t="s">
        <v>10</v>
      </c>
      <c r="Z63" s="7" t="s">
        <v>10</v>
      </c>
      <c r="AA63" s="8" t="s">
        <v>10</v>
      </c>
      <c r="AB63" s="24"/>
      <c r="AC63" s="24"/>
      <c r="AD63" s="25"/>
      <c r="AE63" s="22"/>
    </row>
    <row r="64" spans="2:31" s="23" customFormat="1" ht="45" customHeight="1" x14ac:dyDescent="0.25">
      <c r="B64" s="23">
        <v>61</v>
      </c>
      <c r="C64" s="9" t="s">
        <v>139</v>
      </c>
      <c r="D64" s="9" t="s">
        <v>140</v>
      </c>
      <c r="E64" s="9" t="s">
        <v>10</v>
      </c>
      <c r="F64" s="9" t="s">
        <v>10</v>
      </c>
      <c r="G64" s="6">
        <v>0</v>
      </c>
      <c r="H64" s="7">
        <v>8.3333333333333329E-2</v>
      </c>
      <c r="I64" s="7" t="s">
        <v>32</v>
      </c>
      <c r="J64" s="8">
        <v>0</v>
      </c>
      <c r="K64" s="5" t="s">
        <v>33</v>
      </c>
      <c r="L64" s="6">
        <v>0</v>
      </c>
      <c r="M64" s="7" t="s">
        <v>10</v>
      </c>
      <c r="N64" s="7" t="s">
        <v>10</v>
      </c>
      <c r="O64" s="8" t="s">
        <v>10</v>
      </c>
      <c r="P64" s="7" t="s">
        <v>10</v>
      </c>
      <c r="Q64" s="8" t="s">
        <v>10</v>
      </c>
      <c r="R64" s="7" t="s">
        <v>10</v>
      </c>
      <c r="S64" s="8" t="s">
        <v>10</v>
      </c>
      <c r="T64" s="8" t="s">
        <v>10</v>
      </c>
      <c r="U64" s="8" t="s">
        <v>1095</v>
      </c>
      <c r="V64" s="7" t="s">
        <v>10</v>
      </c>
      <c r="W64" s="7" t="s">
        <v>10</v>
      </c>
      <c r="X64" s="7" t="s">
        <v>10</v>
      </c>
      <c r="Y64" s="7" t="s">
        <v>10</v>
      </c>
      <c r="Z64" s="7" t="s">
        <v>10</v>
      </c>
      <c r="AA64" s="8" t="s">
        <v>10</v>
      </c>
      <c r="AB64" s="24"/>
      <c r="AC64" s="24"/>
      <c r="AD64" s="25"/>
      <c r="AE64" s="22"/>
    </row>
    <row r="65" spans="2:31" s="23" customFormat="1" ht="45" customHeight="1" x14ac:dyDescent="0.25">
      <c r="B65" s="23">
        <v>62</v>
      </c>
      <c r="C65" s="9" t="s">
        <v>139</v>
      </c>
      <c r="D65" s="9" t="s">
        <v>140</v>
      </c>
      <c r="E65" s="9" t="s">
        <v>10</v>
      </c>
      <c r="F65" s="9" t="s">
        <v>10</v>
      </c>
      <c r="G65" s="6">
        <v>0</v>
      </c>
      <c r="H65" s="7">
        <v>8.3333333333333329E-2</v>
      </c>
      <c r="I65" s="7" t="s">
        <v>32</v>
      </c>
      <c r="J65" s="8">
        <v>0</v>
      </c>
      <c r="K65" s="5" t="s">
        <v>70</v>
      </c>
      <c r="L65" s="6">
        <v>0</v>
      </c>
      <c r="M65" s="7" t="s">
        <v>10</v>
      </c>
      <c r="N65" s="7" t="s">
        <v>10</v>
      </c>
      <c r="O65" s="8" t="s">
        <v>10</v>
      </c>
      <c r="P65" s="7" t="s">
        <v>10</v>
      </c>
      <c r="Q65" s="8" t="s">
        <v>10</v>
      </c>
      <c r="R65" s="7" t="s">
        <v>10</v>
      </c>
      <c r="S65" s="8" t="s">
        <v>10</v>
      </c>
      <c r="T65" s="8" t="s">
        <v>10</v>
      </c>
      <c r="U65" s="8" t="s">
        <v>1095</v>
      </c>
      <c r="V65" s="7" t="s">
        <v>10</v>
      </c>
      <c r="W65" s="7" t="s">
        <v>10</v>
      </c>
      <c r="X65" s="7" t="s">
        <v>10</v>
      </c>
      <c r="Y65" s="7" t="s">
        <v>10</v>
      </c>
      <c r="Z65" s="7" t="s">
        <v>10</v>
      </c>
      <c r="AA65" s="8" t="s">
        <v>10</v>
      </c>
      <c r="AB65" s="24"/>
      <c r="AC65" s="24"/>
      <c r="AD65" s="25"/>
      <c r="AE65" s="22"/>
    </row>
    <row r="66" spans="2:31" s="23" customFormat="1" ht="45" customHeight="1" x14ac:dyDescent="0.25">
      <c r="B66" s="23">
        <v>63</v>
      </c>
      <c r="C66" s="9" t="s">
        <v>141</v>
      </c>
      <c r="D66" s="9" t="s">
        <v>140</v>
      </c>
      <c r="E66" s="9" t="s">
        <v>10</v>
      </c>
      <c r="F66" s="9" t="s">
        <v>10</v>
      </c>
      <c r="G66" s="6">
        <v>0</v>
      </c>
      <c r="H66" s="7">
        <v>0.6</v>
      </c>
      <c r="I66" s="7" t="s">
        <v>11</v>
      </c>
      <c r="J66" s="8">
        <v>2</v>
      </c>
      <c r="K66" s="5" t="s">
        <v>61</v>
      </c>
      <c r="L66" s="6">
        <v>0</v>
      </c>
      <c r="M66" s="12">
        <v>1527.81</v>
      </c>
      <c r="N66" s="12">
        <v>3</v>
      </c>
      <c r="O66" s="6">
        <v>1</v>
      </c>
      <c r="P66" s="12">
        <v>11.57</v>
      </c>
      <c r="Q66" s="27">
        <v>2</v>
      </c>
      <c r="R66" s="12">
        <v>11380</v>
      </c>
      <c r="S66" s="27">
        <v>10</v>
      </c>
      <c r="T66" s="26">
        <v>2</v>
      </c>
      <c r="U66" s="27">
        <v>0</v>
      </c>
      <c r="V66" s="7" t="s">
        <v>10</v>
      </c>
      <c r="W66" s="7" t="s">
        <v>10</v>
      </c>
      <c r="X66" s="7" t="s">
        <v>10</v>
      </c>
      <c r="Y66" s="7" t="s">
        <v>10</v>
      </c>
      <c r="Z66" s="7" t="s">
        <v>10</v>
      </c>
      <c r="AA66" s="8" t="s">
        <v>10</v>
      </c>
      <c r="AB66" s="24"/>
      <c r="AC66" s="24" t="s">
        <v>1130</v>
      </c>
      <c r="AD66" s="25"/>
      <c r="AE66" s="22"/>
    </row>
    <row r="67" spans="2:31" s="23" customFormat="1" ht="45" customHeight="1" x14ac:dyDescent="0.25">
      <c r="B67" s="23">
        <v>64</v>
      </c>
      <c r="C67" s="9" t="s">
        <v>141</v>
      </c>
      <c r="D67" s="9" t="s">
        <v>140</v>
      </c>
      <c r="E67" s="9" t="s">
        <v>10</v>
      </c>
      <c r="F67" s="9" t="s">
        <v>10</v>
      </c>
      <c r="G67" s="6">
        <v>0</v>
      </c>
      <c r="H67" s="7">
        <v>0.38333333333333336</v>
      </c>
      <c r="I67" s="7" t="s">
        <v>11</v>
      </c>
      <c r="J67" s="8">
        <v>2</v>
      </c>
      <c r="K67" s="5" t="s">
        <v>33</v>
      </c>
      <c r="L67" s="6">
        <v>0</v>
      </c>
      <c r="M67" s="12">
        <v>1527.81</v>
      </c>
      <c r="N67" s="12">
        <v>3</v>
      </c>
      <c r="O67" s="6">
        <v>1</v>
      </c>
      <c r="P67" s="12">
        <v>11.57</v>
      </c>
      <c r="Q67" s="27">
        <v>2</v>
      </c>
      <c r="R67" s="12">
        <v>11380</v>
      </c>
      <c r="S67" s="27">
        <v>10</v>
      </c>
      <c r="T67" s="26">
        <v>2</v>
      </c>
      <c r="U67" s="27">
        <v>0</v>
      </c>
      <c r="V67" s="7" t="s">
        <v>10</v>
      </c>
      <c r="W67" s="7" t="s">
        <v>10</v>
      </c>
      <c r="X67" s="7" t="s">
        <v>10</v>
      </c>
      <c r="Y67" s="7" t="s">
        <v>10</v>
      </c>
      <c r="Z67" s="7" t="s">
        <v>10</v>
      </c>
      <c r="AA67" s="8" t="s">
        <v>10</v>
      </c>
      <c r="AB67" s="24"/>
      <c r="AC67" s="24" t="s">
        <v>1131</v>
      </c>
      <c r="AD67" s="25"/>
      <c r="AE67" s="22"/>
    </row>
    <row r="68" spans="2:31" s="23" customFormat="1" ht="45" customHeight="1" x14ac:dyDescent="0.25">
      <c r="B68" s="23">
        <v>65</v>
      </c>
      <c r="C68" s="9" t="s">
        <v>141</v>
      </c>
      <c r="D68" s="9" t="s">
        <v>140</v>
      </c>
      <c r="E68" s="9" t="s">
        <v>10</v>
      </c>
      <c r="F68" s="9" t="s">
        <v>10</v>
      </c>
      <c r="G68" s="6">
        <v>0</v>
      </c>
      <c r="H68" s="7">
        <v>0.1</v>
      </c>
      <c r="I68" s="7" t="s">
        <v>62</v>
      </c>
      <c r="J68" s="8">
        <v>1</v>
      </c>
      <c r="K68" s="5" t="s">
        <v>70</v>
      </c>
      <c r="L68" s="6">
        <v>0</v>
      </c>
      <c r="M68" s="12">
        <v>1527.81</v>
      </c>
      <c r="N68" s="12">
        <v>3</v>
      </c>
      <c r="O68" s="6">
        <v>1</v>
      </c>
      <c r="P68" s="12">
        <v>11.57</v>
      </c>
      <c r="Q68" s="27">
        <v>2</v>
      </c>
      <c r="R68" s="12">
        <v>11380</v>
      </c>
      <c r="S68" s="27">
        <v>10</v>
      </c>
      <c r="T68" s="26">
        <v>2</v>
      </c>
      <c r="U68" s="27">
        <v>0</v>
      </c>
      <c r="V68" s="7" t="s">
        <v>10</v>
      </c>
      <c r="W68" s="7" t="s">
        <v>10</v>
      </c>
      <c r="X68" s="7" t="s">
        <v>10</v>
      </c>
      <c r="Y68" s="7" t="s">
        <v>10</v>
      </c>
      <c r="Z68" s="7" t="s">
        <v>10</v>
      </c>
      <c r="AA68" s="8" t="s">
        <v>10</v>
      </c>
      <c r="AB68" s="24"/>
      <c r="AC68" s="24"/>
      <c r="AD68" s="25"/>
      <c r="AE68" s="22"/>
    </row>
    <row r="69" spans="2:31" s="23" customFormat="1" ht="45" customHeight="1" x14ac:dyDescent="0.25">
      <c r="B69" s="23">
        <v>66</v>
      </c>
      <c r="C69" s="9" t="s">
        <v>142</v>
      </c>
      <c r="D69" s="9" t="s">
        <v>143</v>
      </c>
      <c r="E69" s="9" t="s">
        <v>10</v>
      </c>
      <c r="F69" s="9" t="s">
        <v>10</v>
      </c>
      <c r="G69" s="6">
        <v>0</v>
      </c>
      <c r="H69" s="7">
        <v>5</v>
      </c>
      <c r="I69" s="7" t="s">
        <v>25</v>
      </c>
      <c r="J69" s="8">
        <v>4</v>
      </c>
      <c r="K69" s="5" t="s">
        <v>61</v>
      </c>
      <c r="L69" s="6">
        <v>0</v>
      </c>
      <c r="M69" s="7" t="s">
        <v>10</v>
      </c>
      <c r="N69" s="7" t="s">
        <v>10</v>
      </c>
      <c r="O69" s="8" t="s">
        <v>10</v>
      </c>
      <c r="P69" s="7" t="s">
        <v>10</v>
      </c>
      <c r="Q69" s="8" t="s">
        <v>10</v>
      </c>
      <c r="R69" s="7" t="s">
        <v>10</v>
      </c>
      <c r="S69" s="8" t="s">
        <v>10</v>
      </c>
      <c r="T69" s="8" t="s">
        <v>10</v>
      </c>
      <c r="U69" s="8" t="s">
        <v>1095</v>
      </c>
      <c r="V69" s="7" t="s">
        <v>10</v>
      </c>
      <c r="W69" s="7" t="s">
        <v>10</v>
      </c>
      <c r="X69" s="7" t="s">
        <v>10</v>
      </c>
      <c r="Y69" s="7" t="s">
        <v>10</v>
      </c>
      <c r="Z69" s="7" t="s">
        <v>10</v>
      </c>
      <c r="AA69" s="8" t="s">
        <v>10</v>
      </c>
      <c r="AB69" s="24"/>
      <c r="AC69" s="24"/>
      <c r="AD69" s="25"/>
      <c r="AE69" s="22"/>
    </row>
    <row r="70" spans="2:31" s="23" customFormat="1" ht="45" customHeight="1" x14ac:dyDescent="0.25">
      <c r="B70" s="23">
        <v>67</v>
      </c>
      <c r="C70" s="9" t="s">
        <v>142</v>
      </c>
      <c r="D70" s="9" t="s">
        <v>143</v>
      </c>
      <c r="E70" s="9" t="s">
        <v>10</v>
      </c>
      <c r="F70" s="9" t="s">
        <v>10</v>
      </c>
      <c r="G70" s="6">
        <v>0</v>
      </c>
      <c r="H70" s="7">
        <v>0.38333333333333336</v>
      </c>
      <c r="I70" s="7" t="s">
        <v>11</v>
      </c>
      <c r="J70" s="8">
        <v>2</v>
      </c>
      <c r="K70" s="5" t="s">
        <v>33</v>
      </c>
      <c r="L70" s="6">
        <v>0</v>
      </c>
      <c r="M70" s="7" t="s">
        <v>10</v>
      </c>
      <c r="N70" s="7" t="s">
        <v>10</v>
      </c>
      <c r="O70" s="8" t="s">
        <v>10</v>
      </c>
      <c r="P70" s="7" t="s">
        <v>10</v>
      </c>
      <c r="Q70" s="8" t="s">
        <v>10</v>
      </c>
      <c r="R70" s="7" t="s">
        <v>10</v>
      </c>
      <c r="S70" s="8" t="s">
        <v>10</v>
      </c>
      <c r="T70" s="8" t="s">
        <v>10</v>
      </c>
      <c r="U70" s="8" t="s">
        <v>1095</v>
      </c>
      <c r="V70" s="7" t="s">
        <v>10</v>
      </c>
      <c r="W70" s="7" t="s">
        <v>10</v>
      </c>
      <c r="X70" s="7" t="s">
        <v>10</v>
      </c>
      <c r="Y70" s="7" t="s">
        <v>10</v>
      </c>
      <c r="Z70" s="7" t="s">
        <v>10</v>
      </c>
      <c r="AA70" s="8" t="s">
        <v>10</v>
      </c>
      <c r="AB70" s="24"/>
      <c r="AC70" s="24"/>
      <c r="AD70" s="25"/>
      <c r="AE70" s="22"/>
    </row>
    <row r="71" spans="2:31" s="23" customFormat="1" ht="45" customHeight="1" x14ac:dyDescent="0.25">
      <c r="B71" s="23">
        <v>68</v>
      </c>
      <c r="C71" s="9" t="s">
        <v>142</v>
      </c>
      <c r="D71" s="9" t="s">
        <v>143</v>
      </c>
      <c r="E71" s="9" t="s">
        <v>10</v>
      </c>
      <c r="F71" s="9" t="s">
        <v>10</v>
      </c>
      <c r="G71" s="6">
        <v>0</v>
      </c>
      <c r="H71" s="7">
        <v>0.35</v>
      </c>
      <c r="I71" s="7" t="s">
        <v>11</v>
      </c>
      <c r="J71" s="8">
        <v>2</v>
      </c>
      <c r="K71" s="5" t="s">
        <v>70</v>
      </c>
      <c r="L71" s="6">
        <v>0</v>
      </c>
      <c r="M71" s="7" t="s">
        <v>10</v>
      </c>
      <c r="N71" s="7" t="s">
        <v>10</v>
      </c>
      <c r="O71" s="8" t="s">
        <v>10</v>
      </c>
      <c r="P71" s="7" t="s">
        <v>10</v>
      </c>
      <c r="Q71" s="8" t="s">
        <v>10</v>
      </c>
      <c r="R71" s="7" t="s">
        <v>10</v>
      </c>
      <c r="S71" s="8" t="s">
        <v>10</v>
      </c>
      <c r="T71" s="8" t="s">
        <v>10</v>
      </c>
      <c r="U71" s="8" t="s">
        <v>1095</v>
      </c>
      <c r="V71" s="7" t="s">
        <v>10</v>
      </c>
      <c r="W71" s="7" t="s">
        <v>10</v>
      </c>
      <c r="X71" s="7" t="s">
        <v>10</v>
      </c>
      <c r="Y71" s="7" t="s">
        <v>10</v>
      </c>
      <c r="Z71" s="7" t="s">
        <v>10</v>
      </c>
      <c r="AA71" s="8" t="s">
        <v>10</v>
      </c>
      <c r="AB71" s="24"/>
      <c r="AC71" s="24"/>
      <c r="AD71" s="25"/>
      <c r="AE71" s="22"/>
    </row>
    <row r="72" spans="2:31" s="23" customFormat="1" ht="45" customHeight="1" x14ac:dyDescent="0.25">
      <c r="B72" s="23">
        <v>69</v>
      </c>
      <c r="C72" s="9" t="s">
        <v>144</v>
      </c>
      <c r="D72" s="9" t="s">
        <v>145</v>
      </c>
      <c r="E72" s="9" t="s">
        <v>10</v>
      </c>
      <c r="F72" s="9" t="s">
        <v>10</v>
      </c>
      <c r="G72" s="6">
        <v>0</v>
      </c>
      <c r="H72" s="7">
        <v>3.3</v>
      </c>
      <c r="I72" s="7" t="s">
        <v>25</v>
      </c>
      <c r="J72" s="8">
        <v>4</v>
      </c>
      <c r="K72" s="5" t="s">
        <v>61</v>
      </c>
      <c r="L72" s="6">
        <v>0</v>
      </c>
      <c r="M72" s="12">
        <v>1527.81</v>
      </c>
      <c r="N72" s="12">
        <v>3</v>
      </c>
      <c r="O72" s="6">
        <v>1</v>
      </c>
      <c r="P72" s="12">
        <v>11.57</v>
      </c>
      <c r="Q72" s="27">
        <v>2</v>
      </c>
      <c r="R72" s="12">
        <v>11380</v>
      </c>
      <c r="S72" s="27">
        <v>10</v>
      </c>
      <c r="T72" s="26">
        <v>2</v>
      </c>
      <c r="U72" s="27">
        <v>0</v>
      </c>
      <c r="V72" s="7" t="s">
        <v>10</v>
      </c>
      <c r="W72" s="7" t="s">
        <v>10</v>
      </c>
      <c r="X72" s="7" t="s">
        <v>10</v>
      </c>
      <c r="Y72" s="7" t="s">
        <v>10</v>
      </c>
      <c r="Z72" s="7" t="s">
        <v>10</v>
      </c>
      <c r="AA72" s="8" t="s">
        <v>10</v>
      </c>
      <c r="AB72" s="24"/>
      <c r="AC72" s="24" t="s">
        <v>1132</v>
      </c>
      <c r="AD72" s="25"/>
      <c r="AE72" s="22"/>
    </row>
    <row r="73" spans="2:31" s="23" customFormat="1" ht="45" customHeight="1" x14ac:dyDescent="0.25">
      <c r="B73" s="23">
        <v>70</v>
      </c>
      <c r="C73" s="9" t="s">
        <v>144</v>
      </c>
      <c r="D73" s="9" t="s">
        <v>145</v>
      </c>
      <c r="E73" s="9" t="s">
        <v>10</v>
      </c>
      <c r="F73" s="9" t="s">
        <v>10</v>
      </c>
      <c r="G73" s="6">
        <v>0</v>
      </c>
      <c r="H73" s="7">
        <v>0.6</v>
      </c>
      <c r="I73" s="7" t="s">
        <v>11</v>
      </c>
      <c r="J73" s="8">
        <v>2</v>
      </c>
      <c r="K73" s="5" t="s">
        <v>33</v>
      </c>
      <c r="L73" s="6">
        <v>0</v>
      </c>
      <c r="M73" s="12">
        <v>1527.81</v>
      </c>
      <c r="N73" s="12">
        <v>3</v>
      </c>
      <c r="O73" s="6">
        <v>1</v>
      </c>
      <c r="P73" s="12">
        <v>11.57</v>
      </c>
      <c r="Q73" s="27">
        <v>2</v>
      </c>
      <c r="R73" s="12">
        <v>11380</v>
      </c>
      <c r="S73" s="27">
        <v>10</v>
      </c>
      <c r="T73" s="26">
        <v>2</v>
      </c>
      <c r="U73" s="27">
        <v>0</v>
      </c>
      <c r="V73" s="7" t="s">
        <v>10</v>
      </c>
      <c r="W73" s="7" t="s">
        <v>10</v>
      </c>
      <c r="X73" s="7" t="s">
        <v>10</v>
      </c>
      <c r="Y73" s="7" t="s">
        <v>10</v>
      </c>
      <c r="Z73" s="7" t="s">
        <v>10</v>
      </c>
      <c r="AA73" s="8" t="s">
        <v>10</v>
      </c>
      <c r="AB73" s="24"/>
      <c r="AC73" s="24" t="s">
        <v>1133</v>
      </c>
      <c r="AD73" s="25"/>
      <c r="AE73" s="22"/>
    </row>
    <row r="74" spans="2:31" s="23" customFormat="1" ht="45" customHeight="1" x14ac:dyDescent="0.25">
      <c r="B74" s="23">
        <v>71</v>
      </c>
      <c r="C74" s="9" t="s">
        <v>144</v>
      </c>
      <c r="D74" s="9" t="s">
        <v>145</v>
      </c>
      <c r="E74" s="9" t="s">
        <v>10</v>
      </c>
      <c r="F74" s="9" t="s">
        <v>10</v>
      </c>
      <c r="G74" s="6">
        <v>0</v>
      </c>
      <c r="H74" s="7">
        <v>0.33333333333333331</v>
      </c>
      <c r="I74" s="7" t="s">
        <v>11</v>
      </c>
      <c r="J74" s="8">
        <v>2</v>
      </c>
      <c r="K74" s="5" t="s">
        <v>70</v>
      </c>
      <c r="L74" s="6">
        <v>0</v>
      </c>
      <c r="M74" s="12">
        <v>1527.81</v>
      </c>
      <c r="N74" s="12">
        <v>3</v>
      </c>
      <c r="O74" s="6">
        <v>1</v>
      </c>
      <c r="P74" s="12">
        <v>11.57</v>
      </c>
      <c r="Q74" s="27">
        <v>2</v>
      </c>
      <c r="R74" s="12">
        <v>11380</v>
      </c>
      <c r="S74" s="27">
        <v>10</v>
      </c>
      <c r="T74" s="26">
        <v>2</v>
      </c>
      <c r="U74" s="27">
        <v>0</v>
      </c>
      <c r="V74" s="7" t="s">
        <v>10</v>
      </c>
      <c r="W74" s="7" t="s">
        <v>10</v>
      </c>
      <c r="X74" s="7" t="s">
        <v>10</v>
      </c>
      <c r="Y74" s="7" t="s">
        <v>10</v>
      </c>
      <c r="Z74" s="7" t="s">
        <v>10</v>
      </c>
      <c r="AA74" s="8" t="s">
        <v>10</v>
      </c>
      <c r="AB74" s="24"/>
      <c r="AC74" s="24"/>
      <c r="AD74" s="25"/>
      <c r="AE74" s="22"/>
    </row>
    <row r="75" spans="2:31" s="23" customFormat="1" ht="45" customHeight="1" x14ac:dyDescent="0.25">
      <c r="B75" s="23">
        <v>72</v>
      </c>
      <c r="C75" s="9" t="s">
        <v>146</v>
      </c>
      <c r="D75" s="9" t="s">
        <v>147</v>
      </c>
      <c r="E75" s="9" t="s">
        <v>10</v>
      </c>
      <c r="F75" s="9" t="s">
        <v>10</v>
      </c>
      <c r="G75" s="6">
        <v>0</v>
      </c>
      <c r="H75" s="7">
        <v>5</v>
      </c>
      <c r="I75" s="7" t="s">
        <v>25</v>
      </c>
      <c r="J75" s="8">
        <v>4</v>
      </c>
      <c r="K75" s="5" t="s">
        <v>61</v>
      </c>
      <c r="L75" s="6">
        <v>0</v>
      </c>
      <c r="M75" s="7" t="s">
        <v>10</v>
      </c>
      <c r="N75" s="7" t="s">
        <v>10</v>
      </c>
      <c r="O75" s="8" t="s">
        <v>10</v>
      </c>
      <c r="P75" s="7" t="s">
        <v>10</v>
      </c>
      <c r="Q75" s="8" t="s">
        <v>10</v>
      </c>
      <c r="R75" s="7" t="s">
        <v>10</v>
      </c>
      <c r="S75" s="8" t="s">
        <v>10</v>
      </c>
      <c r="T75" s="8" t="s">
        <v>10</v>
      </c>
      <c r="U75" s="8" t="s">
        <v>1095</v>
      </c>
      <c r="V75" s="7" t="s">
        <v>10</v>
      </c>
      <c r="W75" s="7" t="s">
        <v>10</v>
      </c>
      <c r="X75" s="7" t="s">
        <v>10</v>
      </c>
      <c r="Y75" s="7" t="s">
        <v>10</v>
      </c>
      <c r="Z75" s="7" t="s">
        <v>10</v>
      </c>
      <c r="AA75" s="8" t="s">
        <v>10</v>
      </c>
      <c r="AB75" s="24"/>
      <c r="AC75" s="24"/>
      <c r="AD75" s="25"/>
      <c r="AE75" s="22"/>
    </row>
    <row r="76" spans="2:31" s="23" customFormat="1" ht="45" customHeight="1" x14ac:dyDescent="0.25">
      <c r="B76" s="23">
        <v>73</v>
      </c>
      <c r="C76" s="9" t="s">
        <v>146</v>
      </c>
      <c r="D76" s="9" t="s">
        <v>147</v>
      </c>
      <c r="E76" s="9" t="s">
        <v>10</v>
      </c>
      <c r="F76" s="9" t="s">
        <v>10</v>
      </c>
      <c r="G76" s="6">
        <v>0</v>
      </c>
      <c r="H76" s="7">
        <v>1.0666666666666667</v>
      </c>
      <c r="I76" s="7" t="s">
        <v>15</v>
      </c>
      <c r="J76" s="8">
        <v>3</v>
      </c>
      <c r="K76" s="5" t="s">
        <v>33</v>
      </c>
      <c r="L76" s="6">
        <v>0</v>
      </c>
      <c r="M76" s="7" t="s">
        <v>10</v>
      </c>
      <c r="N76" s="7" t="s">
        <v>10</v>
      </c>
      <c r="O76" s="8" t="s">
        <v>10</v>
      </c>
      <c r="P76" s="7" t="s">
        <v>10</v>
      </c>
      <c r="Q76" s="8" t="s">
        <v>10</v>
      </c>
      <c r="R76" s="7" t="s">
        <v>10</v>
      </c>
      <c r="S76" s="8" t="s">
        <v>10</v>
      </c>
      <c r="T76" s="8" t="s">
        <v>10</v>
      </c>
      <c r="U76" s="8" t="s">
        <v>1095</v>
      </c>
      <c r="V76" s="7" t="s">
        <v>10</v>
      </c>
      <c r="W76" s="7" t="s">
        <v>10</v>
      </c>
      <c r="X76" s="7" t="s">
        <v>10</v>
      </c>
      <c r="Y76" s="7" t="s">
        <v>10</v>
      </c>
      <c r="Z76" s="7" t="s">
        <v>10</v>
      </c>
      <c r="AA76" s="8" t="s">
        <v>10</v>
      </c>
      <c r="AB76" s="24"/>
      <c r="AC76" s="24"/>
      <c r="AD76" s="25"/>
      <c r="AE76" s="22"/>
    </row>
    <row r="77" spans="2:31" s="23" customFormat="1" ht="45" customHeight="1" x14ac:dyDescent="0.25">
      <c r="B77" s="23">
        <v>74</v>
      </c>
      <c r="C77" s="9" t="s">
        <v>146</v>
      </c>
      <c r="D77" s="9" t="s">
        <v>147</v>
      </c>
      <c r="E77" s="9" t="s">
        <v>10</v>
      </c>
      <c r="F77" s="9" t="s">
        <v>10</v>
      </c>
      <c r="G77" s="6">
        <v>0</v>
      </c>
      <c r="H77" s="7">
        <v>0.85</v>
      </c>
      <c r="I77" s="7" t="s">
        <v>11</v>
      </c>
      <c r="J77" s="8">
        <v>2</v>
      </c>
      <c r="K77" s="5" t="s">
        <v>70</v>
      </c>
      <c r="L77" s="6">
        <v>0</v>
      </c>
      <c r="M77" s="7" t="s">
        <v>10</v>
      </c>
      <c r="N77" s="7" t="s">
        <v>10</v>
      </c>
      <c r="O77" s="8" t="s">
        <v>10</v>
      </c>
      <c r="P77" s="7" t="s">
        <v>10</v>
      </c>
      <c r="Q77" s="8" t="s">
        <v>10</v>
      </c>
      <c r="R77" s="7" t="s">
        <v>10</v>
      </c>
      <c r="S77" s="8" t="s">
        <v>10</v>
      </c>
      <c r="T77" s="8" t="s">
        <v>10</v>
      </c>
      <c r="U77" s="8" t="s">
        <v>1095</v>
      </c>
      <c r="V77" s="7" t="s">
        <v>10</v>
      </c>
      <c r="W77" s="7" t="s">
        <v>10</v>
      </c>
      <c r="X77" s="7" t="s">
        <v>10</v>
      </c>
      <c r="Y77" s="7" t="s">
        <v>10</v>
      </c>
      <c r="Z77" s="7" t="s">
        <v>10</v>
      </c>
      <c r="AA77" s="8" t="s">
        <v>10</v>
      </c>
      <c r="AB77" s="24"/>
      <c r="AC77" s="24"/>
      <c r="AD77" s="25"/>
      <c r="AE77" s="22"/>
    </row>
    <row r="78" spans="2:31" s="23" customFormat="1" ht="45" customHeight="1" x14ac:dyDescent="0.25">
      <c r="B78" s="23">
        <v>75</v>
      </c>
      <c r="C78" s="9" t="s">
        <v>148</v>
      </c>
      <c r="D78" s="9" t="s">
        <v>149</v>
      </c>
      <c r="E78" s="9" t="s">
        <v>10</v>
      </c>
      <c r="F78" s="9" t="s">
        <v>10</v>
      </c>
      <c r="G78" s="6">
        <v>0</v>
      </c>
      <c r="H78" s="7">
        <v>1.95</v>
      </c>
      <c r="I78" s="7" t="s">
        <v>15</v>
      </c>
      <c r="J78" s="8">
        <v>3</v>
      </c>
      <c r="K78" s="5" t="s">
        <v>33</v>
      </c>
      <c r="L78" s="6">
        <v>0</v>
      </c>
      <c r="M78" s="12">
        <v>1512.8</v>
      </c>
      <c r="N78" s="12">
        <v>2</v>
      </c>
      <c r="O78" s="6">
        <v>1</v>
      </c>
      <c r="P78" s="12">
        <v>11.39</v>
      </c>
      <c r="Q78" s="27">
        <v>2</v>
      </c>
      <c r="R78" s="12">
        <v>11380</v>
      </c>
      <c r="S78" s="27">
        <v>10</v>
      </c>
      <c r="T78" s="26">
        <v>2</v>
      </c>
      <c r="U78" s="27">
        <v>0</v>
      </c>
      <c r="V78" s="7" t="s">
        <v>10</v>
      </c>
      <c r="W78" s="7" t="s">
        <v>10</v>
      </c>
      <c r="X78" s="7" t="s">
        <v>10</v>
      </c>
      <c r="Y78" s="7" t="s">
        <v>10</v>
      </c>
      <c r="Z78" s="7" t="s">
        <v>10</v>
      </c>
      <c r="AA78" s="8" t="s">
        <v>10</v>
      </c>
      <c r="AB78" s="24"/>
      <c r="AC78" s="24"/>
      <c r="AD78" s="25"/>
      <c r="AE78" s="22"/>
    </row>
    <row r="79" spans="2:31" s="23" customFormat="1" ht="45" customHeight="1" x14ac:dyDescent="0.25">
      <c r="B79" s="23">
        <v>76</v>
      </c>
      <c r="C79" s="9" t="s">
        <v>148</v>
      </c>
      <c r="D79" s="9" t="s">
        <v>149</v>
      </c>
      <c r="E79" s="9" t="s">
        <v>10</v>
      </c>
      <c r="F79" s="9" t="s">
        <v>10</v>
      </c>
      <c r="G79" s="6">
        <v>0</v>
      </c>
      <c r="H79" s="7">
        <v>0.5</v>
      </c>
      <c r="I79" s="7" t="s">
        <v>11</v>
      </c>
      <c r="J79" s="8">
        <v>2</v>
      </c>
      <c r="K79" s="5" t="s">
        <v>70</v>
      </c>
      <c r="L79" s="6">
        <v>0</v>
      </c>
      <c r="M79" s="12">
        <v>1512.8</v>
      </c>
      <c r="N79" s="12">
        <v>2</v>
      </c>
      <c r="O79" s="6">
        <v>1</v>
      </c>
      <c r="P79" s="12">
        <v>11.39</v>
      </c>
      <c r="Q79" s="27">
        <v>2</v>
      </c>
      <c r="R79" s="12">
        <v>11380</v>
      </c>
      <c r="S79" s="27">
        <v>10</v>
      </c>
      <c r="T79" s="26">
        <v>2</v>
      </c>
      <c r="U79" s="27">
        <v>0</v>
      </c>
      <c r="V79" s="7" t="s">
        <v>10</v>
      </c>
      <c r="W79" s="7" t="s">
        <v>10</v>
      </c>
      <c r="X79" s="7" t="s">
        <v>10</v>
      </c>
      <c r="Y79" s="7" t="s">
        <v>10</v>
      </c>
      <c r="Z79" s="7" t="s">
        <v>10</v>
      </c>
      <c r="AA79" s="8" t="s">
        <v>10</v>
      </c>
      <c r="AB79" s="24"/>
      <c r="AC79" s="24"/>
      <c r="AD79" s="25"/>
      <c r="AE79" s="22"/>
    </row>
    <row r="80" spans="2:31" s="23" customFormat="1" ht="45" customHeight="1" x14ac:dyDescent="0.25">
      <c r="B80" s="23">
        <v>77</v>
      </c>
      <c r="C80" s="5" t="s">
        <v>150</v>
      </c>
      <c r="D80" s="5" t="s">
        <v>151</v>
      </c>
      <c r="E80" s="5" t="s">
        <v>10</v>
      </c>
      <c r="F80" s="5" t="s">
        <v>10</v>
      </c>
      <c r="G80" s="6">
        <v>0</v>
      </c>
      <c r="H80" s="7">
        <v>0.13333333333333333</v>
      </c>
      <c r="I80" s="7" t="s">
        <v>62</v>
      </c>
      <c r="J80" s="8">
        <v>1</v>
      </c>
      <c r="K80" s="5" t="s">
        <v>22</v>
      </c>
      <c r="L80" s="6">
        <v>1</v>
      </c>
      <c r="M80" s="10">
        <v>2224.35</v>
      </c>
      <c r="N80" s="10">
        <v>1</v>
      </c>
      <c r="O80" s="6">
        <v>1</v>
      </c>
      <c r="P80" s="10">
        <v>9.7100000000000009</v>
      </c>
      <c r="Q80" s="6">
        <v>1</v>
      </c>
      <c r="R80" s="10">
        <v>1280</v>
      </c>
      <c r="S80" s="27">
        <v>1</v>
      </c>
      <c r="T80" s="27">
        <v>0</v>
      </c>
      <c r="U80" s="26">
        <v>1</v>
      </c>
      <c r="V80" s="10">
        <v>2.8000000000000001E-2</v>
      </c>
      <c r="W80" s="10">
        <v>9.6000000000000002E-2</v>
      </c>
      <c r="X80" s="10">
        <v>8</v>
      </c>
      <c r="Y80" s="10">
        <v>38.1</v>
      </c>
      <c r="Z80" s="10" t="s">
        <v>1099</v>
      </c>
      <c r="AA80" s="10">
        <v>2</v>
      </c>
      <c r="AB80" s="29" t="s">
        <v>1134</v>
      </c>
      <c r="AC80" s="24"/>
      <c r="AD80" s="25"/>
      <c r="AE80" s="22"/>
    </row>
    <row r="81" spans="2:31" s="23" customFormat="1" ht="45" customHeight="1" x14ac:dyDescent="0.25">
      <c r="B81" s="23">
        <v>78</v>
      </c>
      <c r="C81" s="5" t="s">
        <v>152</v>
      </c>
      <c r="D81" s="5" t="s">
        <v>153</v>
      </c>
      <c r="E81" s="5" t="s">
        <v>10</v>
      </c>
      <c r="F81" s="5" t="s">
        <v>10</v>
      </c>
      <c r="G81" s="6">
        <v>0</v>
      </c>
      <c r="H81" s="7" t="s">
        <v>154</v>
      </c>
      <c r="I81" s="7" t="s">
        <v>32</v>
      </c>
      <c r="J81" s="8">
        <v>0</v>
      </c>
      <c r="K81" s="5" t="s">
        <v>22</v>
      </c>
      <c r="L81" s="6">
        <v>1</v>
      </c>
      <c r="M81" s="7" t="s">
        <v>10</v>
      </c>
      <c r="N81" s="7" t="s">
        <v>10</v>
      </c>
      <c r="O81" s="8" t="s">
        <v>10</v>
      </c>
      <c r="P81" s="7" t="s">
        <v>10</v>
      </c>
      <c r="Q81" s="8" t="s">
        <v>10</v>
      </c>
      <c r="R81" s="7" t="s">
        <v>10</v>
      </c>
      <c r="S81" s="8" t="s">
        <v>10</v>
      </c>
      <c r="T81" s="8" t="s">
        <v>10</v>
      </c>
      <c r="U81" s="8" t="s">
        <v>1095</v>
      </c>
      <c r="V81" s="7" t="s">
        <v>10</v>
      </c>
      <c r="W81" s="7" t="s">
        <v>10</v>
      </c>
      <c r="X81" s="7" t="s">
        <v>10</v>
      </c>
      <c r="Y81" s="7" t="s">
        <v>10</v>
      </c>
      <c r="Z81" s="7" t="s">
        <v>10</v>
      </c>
      <c r="AA81" s="8" t="s">
        <v>10</v>
      </c>
      <c r="AB81" s="24" t="s">
        <v>1135</v>
      </c>
      <c r="AC81" s="24"/>
      <c r="AD81" s="25"/>
      <c r="AE81" s="22"/>
    </row>
    <row r="82" spans="2:31" s="23" customFormat="1" ht="45" customHeight="1" x14ac:dyDescent="0.25">
      <c r="B82" s="23">
        <v>79</v>
      </c>
      <c r="C82" s="5" t="s">
        <v>155</v>
      </c>
      <c r="D82" s="5" t="s">
        <v>156</v>
      </c>
      <c r="E82" s="5" t="s">
        <v>10</v>
      </c>
      <c r="F82" s="5" t="s">
        <v>10</v>
      </c>
      <c r="G82" s="6">
        <v>0</v>
      </c>
      <c r="H82" s="7">
        <v>0.18666666666666665</v>
      </c>
      <c r="I82" s="7" t="s">
        <v>62</v>
      </c>
      <c r="J82" s="8">
        <v>1</v>
      </c>
      <c r="K82" s="5" t="s">
        <v>22</v>
      </c>
      <c r="L82" s="6">
        <v>1</v>
      </c>
      <c r="M82" s="10">
        <v>815.92</v>
      </c>
      <c r="N82" s="10">
        <v>2</v>
      </c>
      <c r="O82" s="6">
        <v>1</v>
      </c>
      <c r="P82" s="10">
        <v>14</v>
      </c>
      <c r="Q82" s="27">
        <v>3</v>
      </c>
      <c r="R82" s="10">
        <v>0</v>
      </c>
      <c r="S82" s="30">
        <v>0</v>
      </c>
      <c r="T82" s="27">
        <v>0</v>
      </c>
      <c r="U82" s="27">
        <v>0</v>
      </c>
      <c r="V82" s="7" t="s">
        <v>10</v>
      </c>
      <c r="W82" s="7" t="s">
        <v>10</v>
      </c>
      <c r="X82" s="7" t="s">
        <v>10</v>
      </c>
      <c r="Y82" s="7" t="s">
        <v>10</v>
      </c>
      <c r="Z82" s="7" t="s">
        <v>10</v>
      </c>
      <c r="AA82" s="8" t="s">
        <v>10</v>
      </c>
      <c r="AB82" s="24"/>
      <c r="AC82" s="24"/>
      <c r="AD82" s="25"/>
      <c r="AE82" s="22"/>
    </row>
    <row r="83" spans="2:31" s="23" customFormat="1" ht="45" customHeight="1" x14ac:dyDescent="0.25">
      <c r="B83" s="23">
        <v>80</v>
      </c>
      <c r="C83" s="5" t="s">
        <v>157</v>
      </c>
      <c r="D83" s="5" t="s">
        <v>158</v>
      </c>
      <c r="E83" s="5" t="s">
        <v>10</v>
      </c>
      <c r="F83" s="5" t="s">
        <v>10</v>
      </c>
      <c r="G83" s="6">
        <v>0</v>
      </c>
      <c r="H83" s="7">
        <v>0.8816666666666666</v>
      </c>
      <c r="I83" s="7" t="s">
        <v>11</v>
      </c>
      <c r="J83" s="8">
        <v>2</v>
      </c>
      <c r="K83" s="5" t="s">
        <v>22</v>
      </c>
      <c r="L83" s="6">
        <v>1</v>
      </c>
      <c r="M83" s="7" t="s">
        <v>10</v>
      </c>
      <c r="N83" s="7" t="s">
        <v>10</v>
      </c>
      <c r="O83" s="8" t="s">
        <v>10</v>
      </c>
      <c r="P83" s="7" t="s">
        <v>10</v>
      </c>
      <c r="Q83" s="8" t="s">
        <v>10</v>
      </c>
      <c r="R83" s="7" t="s">
        <v>10</v>
      </c>
      <c r="S83" s="8" t="s">
        <v>10</v>
      </c>
      <c r="T83" s="8" t="s">
        <v>10</v>
      </c>
      <c r="U83" s="8" t="s">
        <v>1095</v>
      </c>
      <c r="V83" s="7" t="s">
        <v>10</v>
      </c>
      <c r="W83" s="7" t="s">
        <v>10</v>
      </c>
      <c r="X83" s="7" t="s">
        <v>10</v>
      </c>
      <c r="Y83" s="7" t="s">
        <v>10</v>
      </c>
      <c r="Z83" s="7" t="s">
        <v>10</v>
      </c>
      <c r="AA83" s="8" t="s">
        <v>10</v>
      </c>
      <c r="AB83" s="24"/>
      <c r="AC83" s="24"/>
      <c r="AD83" s="25"/>
      <c r="AE83" s="22"/>
    </row>
    <row r="84" spans="2:31" s="23" customFormat="1" ht="45" customHeight="1" x14ac:dyDescent="0.25">
      <c r="B84" s="23">
        <v>81</v>
      </c>
      <c r="C84" s="5" t="s">
        <v>159</v>
      </c>
      <c r="D84" s="5" t="s">
        <v>158</v>
      </c>
      <c r="E84" s="5" t="s">
        <v>10</v>
      </c>
      <c r="F84" s="5" t="s">
        <v>10</v>
      </c>
      <c r="G84" s="6">
        <v>0</v>
      </c>
      <c r="H84" s="7">
        <v>0.875</v>
      </c>
      <c r="I84" s="7" t="s">
        <v>11</v>
      </c>
      <c r="J84" s="8">
        <v>2</v>
      </c>
      <c r="K84" s="5" t="s">
        <v>22</v>
      </c>
      <c r="L84" s="6">
        <v>1</v>
      </c>
      <c r="M84" s="7" t="s">
        <v>10</v>
      </c>
      <c r="N84" s="7" t="s">
        <v>10</v>
      </c>
      <c r="O84" s="8" t="s">
        <v>10</v>
      </c>
      <c r="P84" s="7" t="s">
        <v>10</v>
      </c>
      <c r="Q84" s="8" t="s">
        <v>10</v>
      </c>
      <c r="R84" s="7" t="s">
        <v>10</v>
      </c>
      <c r="S84" s="8" t="s">
        <v>10</v>
      </c>
      <c r="T84" s="8" t="s">
        <v>10</v>
      </c>
      <c r="U84" s="8" t="s">
        <v>1095</v>
      </c>
      <c r="V84" s="7" t="s">
        <v>10</v>
      </c>
      <c r="W84" s="7" t="s">
        <v>10</v>
      </c>
      <c r="X84" s="7" t="s">
        <v>10</v>
      </c>
      <c r="Y84" s="7" t="s">
        <v>10</v>
      </c>
      <c r="Z84" s="7" t="s">
        <v>10</v>
      </c>
      <c r="AA84" s="8" t="s">
        <v>10</v>
      </c>
      <c r="AB84" s="24"/>
      <c r="AC84" s="24"/>
      <c r="AD84" s="25"/>
      <c r="AE84" s="22"/>
    </row>
    <row r="85" spans="2:31" s="23" customFormat="1" ht="45" customHeight="1" x14ac:dyDescent="0.25">
      <c r="B85" s="23">
        <v>82</v>
      </c>
      <c r="C85" s="5" t="s">
        <v>160</v>
      </c>
      <c r="D85" s="5" t="s">
        <v>161</v>
      </c>
      <c r="E85" s="5" t="s">
        <v>10</v>
      </c>
      <c r="F85" s="5" t="s">
        <v>10</v>
      </c>
      <c r="G85" s="6">
        <v>0</v>
      </c>
      <c r="H85" s="7">
        <v>0.46833333333333338</v>
      </c>
      <c r="I85" s="7" t="s">
        <v>11</v>
      </c>
      <c r="J85" s="8">
        <v>2</v>
      </c>
      <c r="K85" s="5" t="s">
        <v>22</v>
      </c>
      <c r="L85" s="6">
        <v>1</v>
      </c>
      <c r="M85" s="7" t="s">
        <v>10</v>
      </c>
      <c r="N85" s="7" t="s">
        <v>10</v>
      </c>
      <c r="O85" s="8" t="s">
        <v>10</v>
      </c>
      <c r="P85" s="7" t="s">
        <v>10</v>
      </c>
      <c r="Q85" s="8" t="s">
        <v>10</v>
      </c>
      <c r="R85" s="7" t="s">
        <v>10</v>
      </c>
      <c r="S85" s="8" t="s">
        <v>10</v>
      </c>
      <c r="T85" s="8" t="s">
        <v>10</v>
      </c>
      <c r="U85" s="8" t="s">
        <v>1095</v>
      </c>
      <c r="V85" s="7" t="s">
        <v>10</v>
      </c>
      <c r="W85" s="7" t="s">
        <v>10</v>
      </c>
      <c r="X85" s="7" t="s">
        <v>10</v>
      </c>
      <c r="Y85" s="7" t="s">
        <v>10</v>
      </c>
      <c r="Z85" s="7" t="s">
        <v>10</v>
      </c>
      <c r="AA85" s="8" t="s">
        <v>10</v>
      </c>
      <c r="AB85" s="24"/>
      <c r="AC85" s="24"/>
      <c r="AD85" s="25"/>
      <c r="AE85" s="22"/>
    </row>
    <row r="86" spans="2:31" s="23" customFormat="1" ht="45" customHeight="1" x14ac:dyDescent="0.25">
      <c r="B86" s="23">
        <v>83</v>
      </c>
      <c r="C86" s="5" t="s">
        <v>162</v>
      </c>
      <c r="D86" s="5" t="s">
        <v>161</v>
      </c>
      <c r="E86" s="5" t="s">
        <v>10</v>
      </c>
      <c r="F86" s="5" t="s">
        <v>10</v>
      </c>
      <c r="G86" s="6">
        <v>0</v>
      </c>
      <c r="H86" s="7">
        <v>0.31833333333333336</v>
      </c>
      <c r="I86" s="7" t="s">
        <v>11</v>
      </c>
      <c r="J86" s="8">
        <v>2</v>
      </c>
      <c r="K86" s="5" t="s">
        <v>22</v>
      </c>
      <c r="L86" s="6">
        <v>1</v>
      </c>
      <c r="M86" s="7" t="s">
        <v>10</v>
      </c>
      <c r="N86" s="7" t="s">
        <v>10</v>
      </c>
      <c r="O86" s="8" t="s">
        <v>10</v>
      </c>
      <c r="P86" s="7" t="s">
        <v>10</v>
      </c>
      <c r="Q86" s="8" t="s">
        <v>10</v>
      </c>
      <c r="R86" s="7" t="s">
        <v>10</v>
      </c>
      <c r="S86" s="8" t="s">
        <v>10</v>
      </c>
      <c r="T86" s="8" t="s">
        <v>10</v>
      </c>
      <c r="U86" s="8" t="s">
        <v>1095</v>
      </c>
      <c r="V86" s="7" t="s">
        <v>10</v>
      </c>
      <c r="W86" s="7" t="s">
        <v>10</v>
      </c>
      <c r="X86" s="7" t="s">
        <v>10</v>
      </c>
      <c r="Y86" s="7" t="s">
        <v>10</v>
      </c>
      <c r="Z86" s="7" t="s">
        <v>10</v>
      </c>
      <c r="AA86" s="8" t="s">
        <v>10</v>
      </c>
      <c r="AB86" s="24"/>
      <c r="AC86" s="24"/>
      <c r="AD86" s="25"/>
      <c r="AE86" s="22"/>
    </row>
    <row r="87" spans="2:31" s="23" customFormat="1" ht="45" customHeight="1" x14ac:dyDescent="0.25">
      <c r="B87" s="23">
        <v>84</v>
      </c>
      <c r="C87" s="9" t="s">
        <v>163</v>
      </c>
      <c r="D87" s="9" t="s">
        <v>164</v>
      </c>
      <c r="E87" s="9" t="s">
        <v>10</v>
      </c>
      <c r="F87" s="9" t="s">
        <v>10</v>
      </c>
      <c r="G87" s="6">
        <v>0</v>
      </c>
      <c r="H87" s="7">
        <v>3.8833333333333333</v>
      </c>
      <c r="I87" s="7" t="s">
        <v>25</v>
      </c>
      <c r="J87" s="8">
        <v>4</v>
      </c>
      <c r="K87" s="5" t="s">
        <v>33</v>
      </c>
      <c r="L87" s="6">
        <v>0</v>
      </c>
      <c r="M87" s="12">
        <v>4049.46</v>
      </c>
      <c r="N87" s="12">
        <v>1.1000000000000001</v>
      </c>
      <c r="O87" s="6">
        <v>1</v>
      </c>
      <c r="P87" s="12">
        <v>9.34</v>
      </c>
      <c r="Q87" s="6">
        <v>1</v>
      </c>
      <c r="R87" s="12">
        <v>5120</v>
      </c>
      <c r="S87" s="30">
        <v>4</v>
      </c>
      <c r="T87" s="27">
        <v>0</v>
      </c>
      <c r="U87" s="6">
        <v>2</v>
      </c>
      <c r="V87" s="12">
        <v>0.214</v>
      </c>
      <c r="W87" s="12">
        <v>0.247</v>
      </c>
      <c r="X87" s="12">
        <v>16</v>
      </c>
      <c r="Y87" s="12">
        <v>47.06</v>
      </c>
      <c r="Z87" s="31" t="s">
        <v>1121</v>
      </c>
      <c r="AA87" s="31">
        <v>3</v>
      </c>
      <c r="AB87" s="24"/>
      <c r="AC87" s="24" t="s">
        <v>1136</v>
      </c>
      <c r="AD87" s="25"/>
      <c r="AE87" s="22"/>
    </row>
    <row r="88" spans="2:31" s="23" customFormat="1" ht="45" customHeight="1" x14ac:dyDescent="0.25">
      <c r="B88" s="23">
        <v>85</v>
      </c>
      <c r="C88" s="9" t="s">
        <v>163</v>
      </c>
      <c r="D88" s="9" t="s">
        <v>164</v>
      </c>
      <c r="E88" s="9" t="s">
        <v>10</v>
      </c>
      <c r="F88" s="9" t="s">
        <v>10</v>
      </c>
      <c r="G88" s="6">
        <v>0</v>
      </c>
      <c r="H88" s="7">
        <v>3.2666666666666666</v>
      </c>
      <c r="I88" s="7" t="s">
        <v>25</v>
      </c>
      <c r="J88" s="8">
        <v>4</v>
      </c>
      <c r="K88" s="5" t="s">
        <v>58</v>
      </c>
      <c r="L88" s="6">
        <v>0</v>
      </c>
      <c r="M88" s="12">
        <v>4049.46</v>
      </c>
      <c r="N88" s="12">
        <v>1.1000000000000001</v>
      </c>
      <c r="O88" s="6">
        <v>1</v>
      </c>
      <c r="P88" s="12">
        <v>9.34</v>
      </c>
      <c r="Q88" s="6">
        <v>1</v>
      </c>
      <c r="R88" s="12">
        <v>5120</v>
      </c>
      <c r="S88" s="30">
        <v>4</v>
      </c>
      <c r="T88" s="27">
        <v>0</v>
      </c>
      <c r="U88" s="6">
        <v>2</v>
      </c>
      <c r="V88" s="12">
        <v>0.214</v>
      </c>
      <c r="W88" s="12">
        <v>0.247</v>
      </c>
      <c r="X88" s="12">
        <v>16</v>
      </c>
      <c r="Y88" s="12">
        <v>47.06</v>
      </c>
      <c r="Z88" s="31" t="s">
        <v>1121</v>
      </c>
      <c r="AA88" s="31">
        <v>3</v>
      </c>
      <c r="AB88" s="24"/>
      <c r="AC88" s="24" t="s">
        <v>1137</v>
      </c>
      <c r="AD88" s="25"/>
      <c r="AE88" s="22"/>
    </row>
    <row r="89" spans="2:31" s="23" customFormat="1" ht="45" customHeight="1" x14ac:dyDescent="0.25">
      <c r="B89" s="23">
        <v>86</v>
      </c>
      <c r="C89" s="9" t="s">
        <v>163</v>
      </c>
      <c r="D89" s="9" t="s">
        <v>164</v>
      </c>
      <c r="E89" s="9" t="s">
        <v>10</v>
      </c>
      <c r="F89" s="9" t="s">
        <v>10</v>
      </c>
      <c r="G89" s="6">
        <v>0</v>
      </c>
      <c r="H89" s="7" t="s">
        <v>165</v>
      </c>
      <c r="I89" s="7" t="s">
        <v>25</v>
      </c>
      <c r="J89" s="8">
        <v>4</v>
      </c>
      <c r="K89" s="5" t="s">
        <v>63</v>
      </c>
      <c r="L89" s="6">
        <v>1</v>
      </c>
      <c r="M89" s="12">
        <v>4049.46</v>
      </c>
      <c r="N89" s="12">
        <v>1.1000000000000001</v>
      </c>
      <c r="O89" s="6">
        <v>1</v>
      </c>
      <c r="P89" s="12">
        <v>9.34</v>
      </c>
      <c r="Q89" s="6">
        <v>1</v>
      </c>
      <c r="R89" s="12">
        <v>5120</v>
      </c>
      <c r="S89" s="30">
        <v>4</v>
      </c>
      <c r="T89" s="27">
        <v>0</v>
      </c>
      <c r="U89" s="6">
        <v>2</v>
      </c>
      <c r="V89" s="12">
        <v>0.214</v>
      </c>
      <c r="W89" s="12">
        <v>0.247</v>
      </c>
      <c r="X89" s="12">
        <v>16</v>
      </c>
      <c r="Y89" s="12">
        <v>47.06</v>
      </c>
      <c r="Z89" s="31" t="s">
        <v>1121</v>
      </c>
      <c r="AA89" s="31">
        <v>3</v>
      </c>
      <c r="AB89" s="24"/>
      <c r="AC89" s="24"/>
      <c r="AD89" s="25"/>
      <c r="AE89" s="22"/>
    </row>
    <row r="90" spans="2:31" s="23" customFormat="1" ht="45" customHeight="1" x14ac:dyDescent="0.25">
      <c r="B90" s="23">
        <v>87</v>
      </c>
      <c r="C90" s="5" t="s">
        <v>166</v>
      </c>
      <c r="D90" s="5" t="s">
        <v>167</v>
      </c>
      <c r="E90" s="5" t="s">
        <v>10</v>
      </c>
      <c r="F90" s="5" t="s">
        <v>10</v>
      </c>
      <c r="G90" s="6">
        <v>0</v>
      </c>
      <c r="H90" s="7" t="s">
        <v>168</v>
      </c>
      <c r="I90" s="7" t="s">
        <v>32</v>
      </c>
      <c r="J90" s="8">
        <v>0</v>
      </c>
      <c r="K90" s="5" t="s">
        <v>33</v>
      </c>
      <c r="L90" s="6">
        <v>0</v>
      </c>
      <c r="M90" s="10">
        <v>1267.5</v>
      </c>
      <c r="N90" s="10">
        <v>8</v>
      </c>
      <c r="O90" s="27">
        <v>3</v>
      </c>
      <c r="P90" s="10">
        <v>12.94</v>
      </c>
      <c r="Q90" s="27">
        <v>3</v>
      </c>
      <c r="R90" s="10">
        <v>0</v>
      </c>
      <c r="S90" s="30">
        <v>0</v>
      </c>
      <c r="T90" s="27">
        <v>0</v>
      </c>
      <c r="U90" s="27">
        <v>0</v>
      </c>
      <c r="V90" s="7" t="s">
        <v>10</v>
      </c>
      <c r="W90" s="7" t="s">
        <v>10</v>
      </c>
      <c r="X90" s="7" t="s">
        <v>10</v>
      </c>
      <c r="Y90" s="7" t="s">
        <v>10</v>
      </c>
      <c r="Z90" s="7" t="s">
        <v>10</v>
      </c>
      <c r="AA90" s="8" t="s">
        <v>10</v>
      </c>
      <c r="AB90" s="24"/>
      <c r="AC90" s="24"/>
      <c r="AD90" s="25"/>
      <c r="AE90" s="22"/>
    </row>
    <row r="91" spans="2:31" s="23" customFormat="1" ht="45" customHeight="1" x14ac:dyDescent="0.25">
      <c r="B91" s="23">
        <v>88</v>
      </c>
      <c r="C91" s="5" t="s">
        <v>169</v>
      </c>
      <c r="D91" s="5" t="s">
        <v>170</v>
      </c>
      <c r="E91" s="5" t="s">
        <v>10</v>
      </c>
      <c r="F91" s="5" t="s">
        <v>10</v>
      </c>
      <c r="G91" s="6">
        <v>0</v>
      </c>
      <c r="H91" s="7">
        <f>23/60</f>
        <v>0.38333333333333336</v>
      </c>
      <c r="I91" s="7" t="s">
        <v>11</v>
      </c>
      <c r="J91" s="8">
        <v>2</v>
      </c>
      <c r="K91" s="5" t="s">
        <v>33</v>
      </c>
      <c r="L91" s="6">
        <v>0</v>
      </c>
      <c r="M91" s="10">
        <v>1355.58</v>
      </c>
      <c r="N91" s="10">
        <v>1</v>
      </c>
      <c r="O91" s="6">
        <v>1</v>
      </c>
      <c r="P91" s="10">
        <v>9.93</v>
      </c>
      <c r="Q91" s="6">
        <v>1</v>
      </c>
      <c r="R91" s="10">
        <v>0</v>
      </c>
      <c r="S91" s="30">
        <v>0</v>
      </c>
      <c r="T91" s="27">
        <v>0</v>
      </c>
      <c r="U91" s="27">
        <v>0</v>
      </c>
      <c r="V91" s="10">
        <v>0.29899999999999999</v>
      </c>
      <c r="W91" s="10">
        <v>7.1999999999999995E-2</v>
      </c>
      <c r="X91" s="10">
        <v>8</v>
      </c>
      <c r="Y91" s="10">
        <v>57.14</v>
      </c>
      <c r="Z91" s="7" t="s">
        <v>10</v>
      </c>
      <c r="AA91" s="8" t="s">
        <v>10</v>
      </c>
      <c r="AB91" s="24"/>
      <c r="AC91" s="29" t="s">
        <v>1138</v>
      </c>
      <c r="AD91" s="25"/>
      <c r="AE91" s="22"/>
    </row>
    <row r="92" spans="2:31" s="23" customFormat="1" ht="45" customHeight="1" x14ac:dyDescent="0.25">
      <c r="B92" s="23">
        <v>89</v>
      </c>
      <c r="C92" s="9" t="s">
        <v>171</v>
      </c>
      <c r="D92" s="9" t="s">
        <v>172</v>
      </c>
      <c r="E92" s="9" t="s">
        <v>10</v>
      </c>
      <c r="F92" s="9" t="s">
        <v>10</v>
      </c>
      <c r="G92" s="6">
        <v>0</v>
      </c>
      <c r="H92" s="7" t="s">
        <v>103</v>
      </c>
      <c r="I92" s="7" t="s">
        <v>15</v>
      </c>
      <c r="J92" s="8">
        <v>3</v>
      </c>
      <c r="K92" s="5" t="s">
        <v>173</v>
      </c>
      <c r="L92" s="6">
        <v>1</v>
      </c>
      <c r="M92" s="12">
        <v>3367.84</v>
      </c>
      <c r="N92" s="12">
        <v>4.7</v>
      </c>
      <c r="O92" s="27">
        <v>2</v>
      </c>
      <c r="P92" s="12">
        <v>9.68</v>
      </c>
      <c r="Q92" s="6">
        <v>1</v>
      </c>
      <c r="R92" s="12">
        <v>0</v>
      </c>
      <c r="S92" s="30">
        <v>0</v>
      </c>
      <c r="T92" s="27">
        <v>0</v>
      </c>
      <c r="U92" s="27">
        <v>0</v>
      </c>
      <c r="V92" s="12">
        <v>-0.08</v>
      </c>
      <c r="W92" s="12">
        <v>0.184</v>
      </c>
      <c r="X92" s="12">
        <v>8</v>
      </c>
      <c r="Y92" s="12">
        <v>28.57</v>
      </c>
      <c r="Z92" s="12" t="s">
        <v>1096</v>
      </c>
      <c r="AA92" s="12">
        <v>0</v>
      </c>
      <c r="AB92" s="24" t="s">
        <v>1139</v>
      </c>
      <c r="AC92" s="24"/>
      <c r="AD92" s="25"/>
      <c r="AE92" s="22"/>
    </row>
    <row r="93" spans="2:31" s="23" customFormat="1" ht="45" customHeight="1" x14ac:dyDescent="0.25">
      <c r="B93" s="23">
        <v>90</v>
      </c>
      <c r="C93" s="9" t="s">
        <v>171</v>
      </c>
      <c r="D93" s="9" t="s">
        <v>172</v>
      </c>
      <c r="E93" s="9" t="s">
        <v>10</v>
      </c>
      <c r="F93" s="9" t="s">
        <v>10</v>
      </c>
      <c r="G93" s="6">
        <v>0</v>
      </c>
      <c r="H93" s="7">
        <f>5/60</f>
        <v>8.3333333333333329E-2</v>
      </c>
      <c r="I93" s="7" t="s">
        <v>32</v>
      </c>
      <c r="J93" s="8">
        <v>0</v>
      </c>
      <c r="K93" s="5" t="s">
        <v>87</v>
      </c>
      <c r="L93" s="6">
        <v>1</v>
      </c>
      <c r="M93" s="12">
        <v>3367.84</v>
      </c>
      <c r="N93" s="12">
        <v>4.7</v>
      </c>
      <c r="O93" s="27">
        <v>2</v>
      </c>
      <c r="P93" s="12">
        <v>9.68</v>
      </c>
      <c r="Q93" s="6">
        <v>1</v>
      </c>
      <c r="R93" s="12">
        <v>0</v>
      </c>
      <c r="S93" s="30">
        <v>0</v>
      </c>
      <c r="T93" s="27">
        <v>0</v>
      </c>
      <c r="U93" s="27">
        <v>0</v>
      </c>
      <c r="V93" s="12">
        <v>-0.08</v>
      </c>
      <c r="W93" s="12">
        <v>0.184</v>
      </c>
      <c r="X93" s="12">
        <v>8</v>
      </c>
      <c r="Y93" s="12">
        <v>28.57</v>
      </c>
      <c r="Z93" s="12" t="s">
        <v>1096</v>
      </c>
      <c r="AA93" s="12">
        <v>0</v>
      </c>
      <c r="AB93" s="24"/>
      <c r="AC93" s="24"/>
      <c r="AD93" s="25"/>
      <c r="AE93" s="22"/>
    </row>
    <row r="94" spans="2:31" s="23" customFormat="1" ht="45" customHeight="1" x14ac:dyDescent="0.25">
      <c r="B94" s="23">
        <v>91</v>
      </c>
      <c r="C94" s="9" t="s">
        <v>174</v>
      </c>
      <c r="D94" s="9" t="s">
        <v>175</v>
      </c>
      <c r="E94" s="9" t="s">
        <v>10</v>
      </c>
      <c r="F94" s="9" t="s">
        <v>10</v>
      </c>
      <c r="G94" s="6">
        <v>0</v>
      </c>
      <c r="H94" s="7" t="s">
        <v>176</v>
      </c>
      <c r="I94" s="7" t="s">
        <v>32</v>
      </c>
      <c r="J94" s="8">
        <v>0</v>
      </c>
      <c r="K94" s="5" t="s">
        <v>33</v>
      </c>
      <c r="L94" s="6">
        <v>0</v>
      </c>
      <c r="M94" s="12">
        <v>4247.57</v>
      </c>
      <c r="N94" s="12">
        <v>-4.9000000000000004</v>
      </c>
      <c r="O94" s="30">
        <v>0</v>
      </c>
      <c r="P94" s="12">
        <v>4.0999999999999996</v>
      </c>
      <c r="Q94" s="26">
        <v>0</v>
      </c>
      <c r="R94" s="12">
        <v>12660</v>
      </c>
      <c r="S94" s="30">
        <v>11</v>
      </c>
      <c r="T94" s="26">
        <v>2</v>
      </c>
      <c r="U94" s="26">
        <v>1</v>
      </c>
      <c r="V94" s="12">
        <v>0.254</v>
      </c>
      <c r="W94" s="12">
        <v>0.42299999999999999</v>
      </c>
      <c r="X94" s="12">
        <v>11</v>
      </c>
      <c r="Y94" s="12">
        <v>32.35</v>
      </c>
      <c r="Z94" s="12" t="s">
        <v>1092</v>
      </c>
      <c r="AA94" s="12">
        <v>1</v>
      </c>
      <c r="AB94" s="32" t="s">
        <v>1140</v>
      </c>
      <c r="AC94" s="24" t="s">
        <v>1141</v>
      </c>
      <c r="AD94" s="25"/>
      <c r="AE94" s="22"/>
    </row>
    <row r="95" spans="2:31" s="23" customFormat="1" ht="45" customHeight="1" x14ac:dyDescent="0.25">
      <c r="B95" s="23">
        <v>92</v>
      </c>
      <c r="C95" s="9" t="s">
        <v>174</v>
      </c>
      <c r="D95" s="9" t="s">
        <v>175</v>
      </c>
      <c r="E95" s="9" t="s">
        <v>10</v>
      </c>
      <c r="F95" s="9" t="s">
        <v>10</v>
      </c>
      <c r="G95" s="6">
        <v>0</v>
      </c>
      <c r="H95" s="7" t="s">
        <v>176</v>
      </c>
      <c r="I95" s="7" t="s">
        <v>32</v>
      </c>
      <c r="J95" s="8">
        <v>0</v>
      </c>
      <c r="K95" s="5" t="s">
        <v>61</v>
      </c>
      <c r="L95" s="6">
        <v>0</v>
      </c>
      <c r="M95" s="12">
        <v>4247.57</v>
      </c>
      <c r="N95" s="12">
        <v>-4.9000000000000004</v>
      </c>
      <c r="O95" s="30">
        <v>0</v>
      </c>
      <c r="P95" s="12">
        <v>4.0999999999999996</v>
      </c>
      <c r="Q95" s="26">
        <v>0</v>
      </c>
      <c r="R95" s="12">
        <v>12660</v>
      </c>
      <c r="S95" s="30">
        <v>11</v>
      </c>
      <c r="T95" s="26">
        <v>2</v>
      </c>
      <c r="U95" s="26">
        <v>1</v>
      </c>
      <c r="V95" s="12">
        <v>0.254</v>
      </c>
      <c r="W95" s="12">
        <v>0.42299999999999999</v>
      </c>
      <c r="X95" s="12">
        <v>11</v>
      </c>
      <c r="Y95" s="12">
        <v>32.35</v>
      </c>
      <c r="Z95" s="12" t="s">
        <v>1092</v>
      </c>
      <c r="AA95" s="12">
        <v>1</v>
      </c>
      <c r="AB95" s="33"/>
      <c r="AC95" s="24" t="s">
        <v>1142</v>
      </c>
      <c r="AD95" s="25"/>
      <c r="AE95" s="22"/>
    </row>
    <row r="96" spans="2:31" s="23" customFormat="1" ht="45" customHeight="1" x14ac:dyDescent="0.25">
      <c r="B96" s="23">
        <v>93</v>
      </c>
      <c r="C96" s="5" t="s">
        <v>177</v>
      </c>
      <c r="D96" s="5" t="s">
        <v>178</v>
      </c>
      <c r="E96" s="5" t="s">
        <v>10</v>
      </c>
      <c r="F96" s="5" t="s">
        <v>10</v>
      </c>
      <c r="G96" s="6">
        <v>0</v>
      </c>
      <c r="H96" s="7">
        <f>89/60</f>
        <v>1.4833333333333334</v>
      </c>
      <c r="I96" s="7" t="s">
        <v>15</v>
      </c>
      <c r="J96" s="8">
        <v>3</v>
      </c>
      <c r="K96" s="5" t="s">
        <v>22</v>
      </c>
      <c r="L96" s="6">
        <v>1</v>
      </c>
      <c r="M96" s="7" t="s">
        <v>10</v>
      </c>
      <c r="N96" s="7" t="s">
        <v>10</v>
      </c>
      <c r="O96" s="8" t="s">
        <v>10</v>
      </c>
      <c r="P96" s="7" t="s">
        <v>10</v>
      </c>
      <c r="Q96" s="8" t="s">
        <v>10</v>
      </c>
      <c r="R96" s="7" t="s">
        <v>10</v>
      </c>
      <c r="S96" s="8" t="s">
        <v>10</v>
      </c>
      <c r="T96" s="8" t="s">
        <v>10</v>
      </c>
      <c r="U96" s="8" t="s">
        <v>1095</v>
      </c>
      <c r="V96" s="7" t="s">
        <v>10</v>
      </c>
      <c r="W96" s="7" t="s">
        <v>10</v>
      </c>
      <c r="X96" s="7" t="s">
        <v>10</v>
      </c>
      <c r="Y96" s="7" t="s">
        <v>10</v>
      </c>
      <c r="Z96" s="7" t="s">
        <v>10</v>
      </c>
      <c r="AA96" s="8" t="s">
        <v>10</v>
      </c>
      <c r="AB96" s="24" t="s">
        <v>1143</v>
      </c>
      <c r="AC96" s="24"/>
      <c r="AD96" s="25"/>
      <c r="AE96" s="22"/>
    </row>
    <row r="97" spans="2:31" s="23" customFormat="1" ht="45" customHeight="1" x14ac:dyDescent="0.25">
      <c r="B97" s="23">
        <v>94</v>
      </c>
      <c r="C97" s="9" t="s">
        <v>179</v>
      </c>
      <c r="D97" s="9" t="s">
        <v>180</v>
      </c>
      <c r="E97" s="9" t="s">
        <v>10</v>
      </c>
      <c r="F97" s="9" t="s">
        <v>10</v>
      </c>
      <c r="G97" s="6">
        <v>0</v>
      </c>
      <c r="H97" s="7">
        <v>0.35</v>
      </c>
      <c r="I97" s="7" t="s">
        <v>11</v>
      </c>
      <c r="J97" s="8">
        <v>2</v>
      </c>
      <c r="K97" s="5" t="s">
        <v>61</v>
      </c>
      <c r="L97" s="6">
        <v>0</v>
      </c>
      <c r="M97" s="12">
        <v>1586.76</v>
      </c>
      <c r="N97" s="12">
        <v>0</v>
      </c>
      <c r="O97" s="6">
        <v>1</v>
      </c>
      <c r="P97" s="12">
        <v>6.55</v>
      </c>
      <c r="Q97" s="26">
        <v>0</v>
      </c>
      <c r="R97" s="12">
        <v>9530</v>
      </c>
      <c r="S97" s="30">
        <v>8</v>
      </c>
      <c r="T97" s="6">
        <v>1</v>
      </c>
      <c r="U97" s="6">
        <v>2</v>
      </c>
      <c r="V97" s="12">
        <v>0.57299999999999995</v>
      </c>
      <c r="W97" s="12">
        <v>0.16800000000000001</v>
      </c>
      <c r="X97" s="12">
        <v>8</v>
      </c>
      <c r="Y97" s="12">
        <v>66.67</v>
      </c>
      <c r="Z97" s="7" t="s">
        <v>10</v>
      </c>
      <c r="AA97" s="8" t="s">
        <v>10</v>
      </c>
      <c r="AB97" s="24"/>
      <c r="AC97" s="24" t="s">
        <v>1144</v>
      </c>
      <c r="AD97" s="25"/>
      <c r="AE97" s="22"/>
    </row>
    <row r="98" spans="2:31" s="23" customFormat="1" ht="45" customHeight="1" x14ac:dyDescent="0.25">
      <c r="B98" s="23">
        <v>95</v>
      </c>
      <c r="C98" s="9" t="s">
        <v>179</v>
      </c>
      <c r="D98" s="9" t="s">
        <v>180</v>
      </c>
      <c r="E98" s="9" t="s">
        <v>10</v>
      </c>
      <c r="F98" s="9" t="s">
        <v>10</v>
      </c>
      <c r="G98" s="6">
        <v>0</v>
      </c>
      <c r="H98" s="7">
        <v>46.666666666666664</v>
      </c>
      <c r="I98" s="7" t="s">
        <v>21</v>
      </c>
      <c r="J98" s="8">
        <v>6</v>
      </c>
      <c r="K98" s="5" t="s">
        <v>58</v>
      </c>
      <c r="L98" s="6">
        <v>0</v>
      </c>
      <c r="M98" s="12">
        <v>1586.76</v>
      </c>
      <c r="N98" s="12">
        <v>0</v>
      </c>
      <c r="O98" s="6">
        <v>1</v>
      </c>
      <c r="P98" s="12">
        <v>6.55</v>
      </c>
      <c r="Q98" s="26">
        <v>0</v>
      </c>
      <c r="R98" s="12">
        <v>9530</v>
      </c>
      <c r="S98" s="30">
        <v>8</v>
      </c>
      <c r="T98" s="6">
        <v>1</v>
      </c>
      <c r="U98" s="6">
        <v>2</v>
      </c>
      <c r="V98" s="12">
        <v>0.57299999999999995</v>
      </c>
      <c r="W98" s="12">
        <v>0.16800000000000001</v>
      </c>
      <c r="X98" s="12">
        <v>8</v>
      </c>
      <c r="Y98" s="12">
        <v>66.67</v>
      </c>
      <c r="Z98" s="7" t="s">
        <v>10</v>
      </c>
      <c r="AA98" s="8" t="s">
        <v>10</v>
      </c>
      <c r="AB98" s="24"/>
      <c r="AC98" s="24" t="s">
        <v>1145</v>
      </c>
      <c r="AD98" s="25"/>
      <c r="AE98" s="22"/>
    </row>
    <row r="99" spans="2:31" s="23" customFormat="1" ht="45" customHeight="1" x14ac:dyDescent="0.25">
      <c r="B99" s="23">
        <v>96</v>
      </c>
      <c r="C99" s="9" t="s">
        <v>179</v>
      </c>
      <c r="D99" s="9" t="s">
        <v>180</v>
      </c>
      <c r="E99" s="9" t="s">
        <v>10</v>
      </c>
      <c r="F99" s="9" t="s">
        <v>10</v>
      </c>
      <c r="G99" s="6">
        <v>0</v>
      </c>
      <c r="H99" s="7">
        <v>0.28333333333333333</v>
      </c>
      <c r="I99" s="7" t="s">
        <v>11</v>
      </c>
      <c r="J99" s="8">
        <v>2</v>
      </c>
      <c r="K99" s="5" t="s">
        <v>22</v>
      </c>
      <c r="L99" s="6">
        <v>1</v>
      </c>
      <c r="M99" s="12">
        <v>1586.76</v>
      </c>
      <c r="N99" s="12">
        <v>0</v>
      </c>
      <c r="O99" s="6">
        <v>1</v>
      </c>
      <c r="P99" s="12">
        <v>6.55</v>
      </c>
      <c r="Q99" s="26">
        <v>0</v>
      </c>
      <c r="R99" s="12">
        <v>9530</v>
      </c>
      <c r="S99" s="30">
        <v>8</v>
      </c>
      <c r="T99" s="6">
        <v>1</v>
      </c>
      <c r="U99" s="6">
        <v>2</v>
      </c>
      <c r="V99" s="12">
        <v>0.57299999999999995</v>
      </c>
      <c r="W99" s="12">
        <v>0.16800000000000001</v>
      </c>
      <c r="X99" s="12">
        <v>8</v>
      </c>
      <c r="Y99" s="12">
        <v>66.67</v>
      </c>
      <c r="Z99" s="7" t="s">
        <v>10</v>
      </c>
      <c r="AA99" s="8" t="s">
        <v>10</v>
      </c>
      <c r="AB99" s="24"/>
      <c r="AC99" s="24"/>
      <c r="AD99" s="25"/>
      <c r="AE99" s="22"/>
    </row>
    <row r="100" spans="2:31" s="23" customFormat="1" ht="45" customHeight="1" x14ac:dyDescent="0.25">
      <c r="B100" s="23">
        <v>97</v>
      </c>
      <c r="C100" s="9" t="s">
        <v>179</v>
      </c>
      <c r="D100" s="9" t="s">
        <v>180</v>
      </c>
      <c r="E100" s="9" t="s">
        <v>10</v>
      </c>
      <c r="F100" s="9" t="s">
        <v>10</v>
      </c>
      <c r="G100" s="6">
        <v>0</v>
      </c>
      <c r="H100" s="7">
        <v>1.0166666666666666</v>
      </c>
      <c r="I100" s="7" t="s">
        <v>15</v>
      </c>
      <c r="J100" s="8">
        <v>3</v>
      </c>
      <c r="K100" s="5" t="s">
        <v>63</v>
      </c>
      <c r="L100" s="6">
        <v>1</v>
      </c>
      <c r="M100" s="12">
        <v>1586.76</v>
      </c>
      <c r="N100" s="12">
        <v>0</v>
      </c>
      <c r="O100" s="6">
        <v>1</v>
      </c>
      <c r="P100" s="12">
        <v>6.55</v>
      </c>
      <c r="Q100" s="26">
        <v>0</v>
      </c>
      <c r="R100" s="12">
        <v>9530</v>
      </c>
      <c r="S100" s="30">
        <v>8</v>
      </c>
      <c r="T100" s="6">
        <v>1</v>
      </c>
      <c r="U100" s="6">
        <v>2</v>
      </c>
      <c r="V100" s="12">
        <v>0.57299999999999995</v>
      </c>
      <c r="W100" s="12">
        <v>0.16800000000000001</v>
      </c>
      <c r="X100" s="12">
        <v>8</v>
      </c>
      <c r="Y100" s="12">
        <v>66.67</v>
      </c>
      <c r="Z100" s="7" t="s">
        <v>10</v>
      </c>
      <c r="AA100" s="8" t="s">
        <v>10</v>
      </c>
      <c r="AB100" s="24"/>
      <c r="AC100" s="24"/>
      <c r="AD100" s="25"/>
      <c r="AE100" s="22"/>
    </row>
    <row r="101" spans="2:31" s="23" customFormat="1" ht="45" customHeight="1" x14ac:dyDescent="0.25">
      <c r="B101" s="23">
        <v>98</v>
      </c>
      <c r="C101" s="9" t="s">
        <v>181</v>
      </c>
      <c r="D101" s="9" t="s">
        <v>182</v>
      </c>
      <c r="E101" s="9" t="s">
        <v>10</v>
      </c>
      <c r="F101" s="9" t="s">
        <v>10</v>
      </c>
      <c r="G101" s="6">
        <v>0</v>
      </c>
      <c r="H101" s="7">
        <v>5.0000000000000001E-3</v>
      </c>
      <c r="I101" s="7" t="s">
        <v>32</v>
      </c>
      <c r="J101" s="8">
        <v>0</v>
      </c>
      <c r="K101" s="5" t="s">
        <v>61</v>
      </c>
      <c r="L101" s="6">
        <v>0</v>
      </c>
      <c r="M101" s="12">
        <v>1445.68</v>
      </c>
      <c r="N101" s="12">
        <v>0</v>
      </c>
      <c r="O101" s="6">
        <v>1</v>
      </c>
      <c r="P101" s="12">
        <v>6.59</v>
      </c>
      <c r="Q101" s="26">
        <v>0</v>
      </c>
      <c r="R101" s="12">
        <v>6970</v>
      </c>
      <c r="S101" s="30">
        <v>6</v>
      </c>
      <c r="T101" s="6">
        <v>1</v>
      </c>
      <c r="U101" s="26">
        <v>1</v>
      </c>
      <c r="V101" s="12">
        <v>0.70399999999999996</v>
      </c>
      <c r="W101" s="12">
        <v>0.28100000000000003</v>
      </c>
      <c r="X101" s="12">
        <v>7</v>
      </c>
      <c r="Y101" s="12">
        <v>58.33</v>
      </c>
      <c r="Z101" s="7" t="s">
        <v>10</v>
      </c>
      <c r="AA101" s="8" t="s">
        <v>10</v>
      </c>
      <c r="AB101" s="24"/>
      <c r="AC101" s="24" t="s">
        <v>1146</v>
      </c>
      <c r="AD101" s="25"/>
      <c r="AE101" s="22"/>
    </row>
    <row r="102" spans="2:31" s="23" customFormat="1" ht="45" customHeight="1" x14ac:dyDescent="0.25">
      <c r="B102" s="23">
        <v>99</v>
      </c>
      <c r="C102" s="9" t="s">
        <v>181</v>
      </c>
      <c r="D102" s="9" t="s">
        <v>182</v>
      </c>
      <c r="E102" s="9" t="s">
        <v>10</v>
      </c>
      <c r="F102" s="9" t="s">
        <v>10</v>
      </c>
      <c r="G102" s="6">
        <v>0</v>
      </c>
      <c r="H102" s="7">
        <v>0.13333333333333333</v>
      </c>
      <c r="I102" s="7" t="s">
        <v>62</v>
      </c>
      <c r="J102" s="8">
        <v>1</v>
      </c>
      <c r="K102" s="5" t="s">
        <v>22</v>
      </c>
      <c r="L102" s="6">
        <v>1</v>
      </c>
      <c r="M102" s="12">
        <v>1445.68</v>
      </c>
      <c r="N102" s="12">
        <v>0</v>
      </c>
      <c r="O102" s="6">
        <v>1</v>
      </c>
      <c r="P102" s="12">
        <v>6.59</v>
      </c>
      <c r="Q102" s="26">
        <v>0</v>
      </c>
      <c r="R102" s="12">
        <v>6970</v>
      </c>
      <c r="S102" s="30">
        <v>6</v>
      </c>
      <c r="T102" s="6">
        <v>1</v>
      </c>
      <c r="U102" s="26">
        <v>1</v>
      </c>
      <c r="V102" s="12">
        <v>0.70399999999999996</v>
      </c>
      <c r="W102" s="12">
        <v>0.28100000000000003</v>
      </c>
      <c r="X102" s="12">
        <v>7</v>
      </c>
      <c r="Y102" s="12">
        <v>58.33</v>
      </c>
      <c r="Z102" s="7" t="s">
        <v>10</v>
      </c>
      <c r="AA102" s="8" t="s">
        <v>10</v>
      </c>
      <c r="AB102" s="24"/>
      <c r="AC102" s="24"/>
      <c r="AD102" s="25"/>
      <c r="AE102" s="22"/>
    </row>
    <row r="103" spans="2:31" s="23" customFormat="1" ht="45" customHeight="1" x14ac:dyDescent="0.25">
      <c r="B103" s="23">
        <v>100</v>
      </c>
      <c r="C103" s="5" t="s">
        <v>183</v>
      </c>
      <c r="D103" s="5" t="s">
        <v>184</v>
      </c>
      <c r="E103" s="5" t="s">
        <v>10</v>
      </c>
      <c r="F103" s="5" t="s">
        <v>10</v>
      </c>
      <c r="G103" s="6">
        <v>0</v>
      </c>
      <c r="H103" s="7">
        <v>4.0000000000000001E-3</v>
      </c>
      <c r="I103" s="7" t="s">
        <v>32</v>
      </c>
      <c r="J103" s="8">
        <v>0</v>
      </c>
      <c r="K103" s="5" t="s">
        <v>58</v>
      </c>
      <c r="L103" s="6">
        <v>0</v>
      </c>
      <c r="M103" s="10">
        <v>4487.95</v>
      </c>
      <c r="N103" s="10">
        <v>-2</v>
      </c>
      <c r="O103" s="27">
        <v>0</v>
      </c>
      <c r="P103" s="10">
        <v>4.63</v>
      </c>
      <c r="Q103" s="26">
        <v>0</v>
      </c>
      <c r="R103" s="10">
        <v>5690</v>
      </c>
      <c r="S103" s="27">
        <v>5</v>
      </c>
      <c r="T103" s="6">
        <v>1</v>
      </c>
      <c r="U103" s="27">
        <v>0</v>
      </c>
      <c r="V103" s="10">
        <v>0.26500000000000001</v>
      </c>
      <c r="W103" s="10">
        <v>0.14399999999999999</v>
      </c>
      <c r="X103" s="10">
        <v>18</v>
      </c>
      <c r="Y103" s="10">
        <v>46.15</v>
      </c>
      <c r="Z103" s="10" t="s">
        <v>1147</v>
      </c>
      <c r="AA103" s="10">
        <v>4</v>
      </c>
      <c r="AB103" s="24"/>
      <c r="AC103" s="24" t="s">
        <v>1148</v>
      </c>
      <c r="AD103" s="25"/>
      <c r="AE103" s="22"/>
    </row>
    <row r="104" spans="2:31" s="23" customFormat="1" ht="45" customHeight="1" x14ac:dyDescent="0.25">
      <c r="B104" s="23">
        <v>101</v>
      </c>
      <c r="C104" s="5" t="s">
        <v>185</v>
      </c>
      <c r="D104" s="5" t="s">
        <v>186</v>
      </c>
      <c r="E104" s="5" t="s">
        <v>10</v>
      </c>
      <c r="F104" s="5" t="s">
        <v>10</v>
      </c>
      <c r="G104" s="6">
        <v>0</v>
      </c>
      <c r="H104" s="7">
        <v>0.1</v>
      </c>
      <c r="I104" s="7" t="s">
        <v>62</v>
      </c>
      <c r="J104" s="8">
        <v>1</v>
      </c>
      <c r="K104" s="5" t="s">
        <v>22</v>
      </c>
      <c r="L104" s="6">
        <v>1</v>
      </c>
      <c r="M104" s="10">
        <v>571.66999999999996</v>
      </c>
      <c r="N104" s="10">
        <v>1</v>
      </c>
      <c r="O104" s="6">
        <v>1</v>
      </c>
      <c r="P104" s="10">
        <v>9.57</v>
      </c>
      <c r="Q104" s="6">
        <v>1</v>
      </c>
      <c r="R104" s="10">
        <v>1280</v>
      </c>
      <c r="S104" s="27">
        <v>1</v>
      </c>
      <c r="T104" s="27">
        <v>0</v>
      </c>
      <c r="U104" s="26">
        <v>1</v>
      </c>
      <c r="V104" s="7" t="s">
        <v>10</v>
      </c>
      <c r="W104" s="7" t="s">
        <v>10</v>
      </c>
      <c r="X104" s="7" t="s">
        <v>10</v>
      </c>
      <c r="Y104" s="7" t="s">
        <v>10</v>
      </c>
      <c r="Z104" s="7" t="s">
        <v>10</v>
      </c>
      <c r="AA104" s="8" t="s">
        <v>10</v>
      </c>
      <c r="AB104" s="24"/>
      <c r="AC104" s="24"/>
      <c r="AD104" s="25"/>
      <c r="AE104" s="22"/>
    </row>
    <row r="105" spans="2:31" s="23" customFormat="1" ht="45" customHeight="1" x14ac:dyDescent="0.25">
      <c r="B105" s="23">
        <v>102</v>
      </c>
      <c r="C105" s="5" t="s">
        <v>187</v>
      </c>
      <c r="D105" s="5" t="s">
        <v>188</v>
      </c>
      <c r="E105" s="5" t="s">
        <v>10</v>
      </c>
      <c r="F105" s="5" t="s">
        <v>10</v>
      </c>
      <c r="G105" s="6">
        <v>0</v>
      </c>
      <c r="H105" s="7" t="s">
        <v>154</v>
      </c>
      <c r="I105" s="7" t="s">
        <v>32</v>
      </c>
      <c r="J105" s="8">
        <v>0</v>
      </c>
      <c r="K105" s="5" t="s">
        <v>87</v>
      </c>
      <c r="L105" s="6">
        <v>1</v>
      </c>
      <c r="M105" s="10">
        <v>1577.88</v>
      </c>
      <c r="N105" s="10">
        <v>4</v>
      </c>
      <c r="O105" s="27">
        <v>2</v>
      </c>
      <c r="P105" s="10">
        <v>14</v>
      </c>
      <c r="Q105" s="27">
        <v>3</v>
      </c>
      <c r="R105" s="10">
        <v>0</v>
      </c>
      <c r="S105" s="30">
        <v>0</v>
      </c>
      <c r="T105" s="27">
        <v>0</v>
      </c>
      <c r="U105" s="27">
        <v>0</v>
      </c>
      <c r="V105" s="10">
        <v>0.441</v>
      </c>
      <c r="W105" s="10">
        <v>0.379</v>
      </c>
      <c r="X105" s="10">
        <v>8</v>
      </c>
      <c r="Y105" s="10">
        <v>57.14</v>
      </c>
      <c r="Z105" s="7" t="s">
        <v>10</v>
      </c>
      <c r="AA105" s="8" t="s">
        <v>10</v>
      </c>
      <c r="AB105" s="24"/>
      <c r="AC105" s="24"/>
      <c r="AD105" s="25"/>
      <c r="AE105" s="22"/>
    </row>
    <row r="106" spans="2:31" s="23" customFormat="1" ht="45" customHeight="1" x14ac:dyDescent="0.25">
      <c r="B106" s="23">
        <v>103</v>
      </c>
      <c r="C106" s="5" t="s">
        <v>189</v>
      </c>
      <c r="D106" s="5" t="s">
        <v>190</v>
      </c>
      <c r="E106" s="5" t="s">
        <v>10</v>
      </c>
      <c r="F106" s="5" t="s">
        <v>10</v>
      </c>
      <c r="G106" s="6">
        <v>0</v>
      </c>
      <c r="H106" s="7" t="s">
        <v>154</v>
      </c>
      <c r="I106" s="7" t="s">
        <v>32</v>
      </c>
      <c r="J106" s="8">
        <v>0</v>
      </c>
      <c r="K106" s="5" t="s">
        <v>87</v>
      </c>
      <c r="L106" s="6">
        <v>1</v>
      </c>
      <c r="M106" s="10">
        <v>1366.61</v>
      </c>
      <c r="N106" s="10">
        <v>2</v>
      </c>
      <c r="O106" s="6">
        <v>1</v>
      </c>
      <c r="P106" s="10">
        <v>12.1</v>
      </c>
      <c r="Q106" s="27">
        <v>3</v>
      </c>
      <c r="R106" s="10">
        <v>0</v>
      </c>
      <c r="S106" s="30">
        <v>0</v>
      </c>
      <c r="T106" s="27">
        <v>0</v>
      </c>
      <c r="U106" s="27">
        <v>0</v>
      </c>
      <c r="V106" s="10">
        <v>0.48899999999999999</v>
      </c>
      <c r="W106" s="10">
        <v>0.26400000000000001</v>
      </c>
      <c r="X106" s="10">
        <v>7</v>
      </c>
      <c r="Y106" s="10">
        <v>58.33</v>
      </c>
      <c r="Z106" s="7" t="s">
        <v>10</v>
      </c>
      <c r="AA106" s="8" t="s">
        <v>10</v>
      </c>
      <c r="AB106" s="24"/>
      <c r="AC106" s="24"/>
      <c r="AD106" s="25"/>
      <c r="AE106" s="22"/>
    </row>
    <row r="107" spans="2:31" s="23" customFormat="1" ht="45" customHeight="1" x14ac:dyDescent="0.25">
      <c r="B107" s="23">
        <v>104</v>
      </c>
      <c r="C107" s="13" t="s">
        <v>191</v>
      </c>
      <c r="D107" s="5" t="s">
        <v>192</v>
      </c>
      <c r="E107" s="5" t="s">
        <v>10</v>
      </c>
      <c r="F107" s="5" t="s">
        <v>1091</v>
      </c>
      <c r="G107" s="6">
        <v>1</v>
      </c>
      <c r="H107" s="7">
        <v>8.5</v>
      </c>
      <c r="I107" s="7" t="s">
        <v>16</v>
      </c>
      <c r="J107" s="8">
        <v>5</v>
      </c>
      <c r="K107" s="5" t="s">
        <v>12</v>
      </c>
      <c r="L107" s="6">
        <v>2</v>
      </c>
      <c r="M107" s="7" t="s">
        <v>10</v>
      </c>
      <c r="N107" s="7" t="s">
        <v>10</v>
      </c>
      <c r="O107" s="8" t="s">
        <v>10</v>
      </c>
      <c r="P107" s="7" t="s">
        <v>10</v>
      </c>
      <c r="Q107" s="8" t="s">
        <v>10</v>
      </c>
      <c r="R107" s="7" t="s">
        <v>10</v>
      </c>
      <c r="S107" s="8" t="s">
        <v>10</v>
      </c>
      <c r="T107" s="8" t="s">
        <v>10</v>
      </c>
      <c r="U107" s="8" t="s">
        <v>1095</v>
      </c>
      <c r="V107" s="7" t="s">
        <v>10</v>
      </c>
      <c r="W107" s="7" t="s">
        <v>10</v>
      </c>
      <c r="X107" s="7" t="s">
        <v>10</v>
      </c>
      <c r="Y107" s="7" t="s">
        <v>10</v>
      </c>
      <c r="Z107" s="7" t="s">
        <v>10</v>
      </c>
      <c r="AA107" s="8" t="s">
        <v>10</v>
      </c>
      <c r="AB107" s="24"/>
      <c r="AC107" s="24"/>
      <c r="AD107" s="25"/>
      <c r="AE107" s="22"/>
    </row>
    <row r="108" spans="2:31" s="23" customFormat="1" ht="45" customHeight="1" x14ac:dyDescent="0.25">
      <c r="B108" s="23">
        <v>105</v>
      </c>
      <c r="C108" s="13" t="s">
        <v>193</v>
      </c>
      <c r="D108" s="5" t="s">
        <v>192</v>
      </c>
      <c r="E108" s="5" t="s">
        <v>10</v>
      </c>
      <c r="F108" s="5" t="s">
        <v>1091</v>
      </c>
      <c r="G108" s="6">
        <v>1</v>
      </c>
      <c r="H108" s="7">
        <v>8.6999999999999993</v>
      </c>
      <c r="I108" s="7" t="s">
        <v>16</v>
      </c>
      <c r="J108" s="8">
        <v>5</v>
      </c>
      <c r="K108" s="5" t="s">
        <v>12</v>
      </c>
      <c r="L108" s="6">
        <v>2</v>
      </c>
      <c r="M108" s="7" t="s">
        <v>10</v>
      </c>
      <c r="N108" s="7" t="s">
        <v>10</v>
      </c>
      <c r="O108" s="8" t="s">
        <v>10</v>
      </c>
      <c r="P108" s="7" t="s">
        <v>10</v>
      </c>
      <c r="Q108" s="8" t="s">
        <v>10</v>
      </c>
      <c r="R108" s="7" t="s">
        <v>10</v>
      </c>
      <c r="S108" s="8" t="s">
        <v>10</v>
      </c>
      <c r="T108" s="8" t="s">
        <v>10</v>
      </c>
      <c r="U108" s="8" t="s">
        <v>1095</v>
      </c>
      <c r="V108" s="7" t="s">
        <v>10</v>
      </c>
      <c r="W108" s="7" t="s">
        <v>10</v>
      </c>
      <c r="X108" s="7" t="s">
        <v>10</v>
      </c>
      <c r="Y108" s="7" t="s">
        <v>10</v>
      </c>
      <c r="Z108" s="7" t="s">
        <v>10</v>
      </c>
      <c r="AA108" s="8" t="s">
        <v>10</v>
      </c>
      <c r="AB108" s="24"/>
      <c r="AC108" s="24"/>
      <c r="AD108" s="25"/>
      <c r="AE108" s="22"/>
    </row>
    <row r="109" spans="2:31" s="23" customFormat="1" ht="45" customHeight="1" x14ac:dyDescent="0.25">
      <c r="B109" s="23">
        <v>106</v>
      </c>
      <c r="C109" s="13" t="s">
        <v>194</v>
      </c>
      <c r="D109" s="5" t="s">
        <v>195</v>
      </c>
      <c r="E109" s="5" t="s">
        <v>10</v>
      </c>
      <c r="F109" s="5" t="s">
        <v>1091</v>
      </c>
      <c r="G109" s="6">
        <v>1</v>
      </c>
      <c r="H109" s="7">
        <v>11.1</v>
      </c>
      <c r="I109" s="7" t="s">
        <v>16</v>
      </c>
      <c r="J109" s="8">
        <v>5</v>
      </c>
      <c r="K109" s="5" t="s">
        <v>12</v>
      </c>
      <c r="L109" s="6">
        <v>2</v>
      </c>
      <c r="M109" s="7" t="s">
        <v>10</v>
      </c>
      <c r="N109" s="7" t="s">
        <v>10</v>
      </c>
      <c r="O109" s="8" t="s">
        <v>10</v>
      </c>
      <c r="P109" s="7" t="s">
        <v>10</v>
      </c>
      <c r="Q109" s="8" t="s">
        <v>10</v>
      </c>
      <c r="R109" s="7" t="s">
        <v>10</v>
      </c>
      <c r="S109" s="8" t="s">
        <v>10</v>
      </c>
      <c r="T109" s="8" t="s">
        <v>10</v>
      </c>
      <c r="U109" s="8" t="s">
        <v>1095</v>
      </c>
      <c r="V109" s="7" t="s">
        <v>10</v>
      </c>
      <c r="W109" s="7" t="s">
        <v>10</v>
      </c>
      <c r="X109" s="7" t="s">
        <v>10</v>
      </c>
      <c r="Y109" s="7" t="s">
        <v>10</v>
      </c>
      <c r="Z109" s="7" t="s">
        <v>10</v>
      </c>
      <c r="AA109" s="8" t="s">
        <v>10</v>
      </c>
      <c r="AB109" s="24"/>
      <c r="AC109" s="24"/>
      <c r="AD109" s="25"/>
      <c r="AE109" s="22"/>
    </row>
    <row r="110" spans="2:31" s="23" customFormat="1" ht="45" customHeight="1" x14ac:dyDescent="0.25">
      <c r="B110" s="23">
        <v>107</v>
      </c>
      <c r="C110" s="13" t="s">
        <v>196</v>
      </c>
      <c r="D110" s="5" t="s">
        <v>195</v>
      </c>
      <c r="E110" s="5" t="s">
        <v>10</v>
      </c>
      <c r="F110" s="5" t="s">
        <v>1091</v>
      </c>
      <c r="G110" s="6">
        <v>1</v>
      </c>
      <c r="H110" s="7">
        <v>8</v>
      </c>
      <c r="I110" s="7" t="s">
        <v>16</v>
      </c>
      <c r="J110" s="8">
        <v>5</v>
      </c>
      <c r="K110" s="5" t="s">
        <v>12</v>
      </c>
      <c r="L110" s="6">
        <v>2</v>
      </c>
      <c r="M110" s="7" t="s">
        <v>10</v>
      </c>
      <c r="N110" s="7" t="s">
        <v>10</v>
      </c>
      <c r="O110" s="8" t="s">
        <v>10</v>
      </c>
      <c r="P110" s="7" t="s">
        <v>10</v>
      </c>
      <c r="Q110" s="8" t="s">
        <v>10</v>
      </c>
      <c r="R110" s="7" t="s">
        <v>10</v>
      </c>
      <c r="S110" s="8" t="s">
        <v>10</v>
      </c>
      <c r="T110" s="8" t="s">
        <v>10</v>
      </c>
      <c r="U110" s="8" t="s">
        <v>1095</v>
      </c>
      <c r="V110" s="7" t="s">
        <v>10</v>
      </c>
      <c r="W110" s="7" t="s">
        <v>10</v>
      </c>
      <c r="X110" s="7" t="s">
        <v>10</v>
      </c>
      <c r="Y110" s="7" t="s">
        <v>10</v>
      </c>
      <c r="Z110" s="7" t="s">
        <v>10</v>
      </c>
      <c r="AA110" s="8" t="s">
        <v>10</v>
      </c>
      <c r="AB110" s="24"/>
      <c r="AC110" s="24"/>
      <c r="AD110" s="25"/>
      <c r="AE110" s="22"/>
    </row>
    <row r="111" spans="2:31" s="23" customFormat="1" ht="45" customHeight="1" x14ac:dyDescent="0.25">
      <c r="B111" s="23">
        <v>108</v>
      </c>
      <c r="C111" s="5" t="s">
        <v>197</v>
      </c>
      <c r="D111" s="5" t="s">
        <v>198</v>
      </c>
      <c r="E111" s="5" t="s">
        <v>10</v>
      </c>
      <c r="F111" s="5" t="s">
        <v>10</v>
      </c>
      <c r="G111" s="6">
        <v>0</v>
      </c>
      <c r="H111" s="7">
        <v>0.5</v>
      </c>
      <c r="I111" s="7" t="s">
        <v>11</v>
      </c>
      <c r="J111" s="8">
        <v>2</v>
      </c>
      <c r="K111" s="5" t="s">
        <v>33</v>
      </c>
      <c r="L111" s="6">
        <v>0</v>
      </c>
      <c r="M111" s="10">
        <v>3326.78</v>
      </c>
      <c r="N111" s="10">
        <v>3.1</v>
      </c>
      <c r="O111" s="27">
        <v>2</v>
      </c>
      <c r="P111" s="10">
        <v>10.27</v>
      </c>
      <c r="Q111" s="27">
        <v>2</v>
      </c>
      <c r="R111" s="10">
        <v>2560</v>
      </c>
      <c r="S111" s="27">
        <v>2</v>
      </c>
      <c r="T111" s="27">
        <v>0</v>
      </c>
      <c r="U111" s="6">
        <v>2</v>
      </c>
      <c r="V111" s="10">
        <v>0.247</v>
      </c>
      <c r="W111" s="10">
        <v>0.16700000000000001</v>
      </c>
      <c r="X111" s="10">
        <v>12</v>
      </c>
      <c r="Y111" s="10">
        <v>42.86</v>
      </c>
      <c r="Z111" s="7" t="s">
        <v>10</v>
      </c>
      <c r="AA111" s="8" t="s">
        <v>10</v>
      </c>
      <c r="AB111" s="24"/>
      <c r="AC111" s="24" t="s">
        <v>1149</v>
      </c>
      <c r="AD111" s="25"/>
      <c r="AE111" s="22"/>
    </row>
    <row r="112" spans="2:31" s="23" customFormat="1" ht="45" customHeight="1" x14ac:dyDescent="0.25">
      <c r="B112" s="23">
        <v>109</v>
      </c>
      <c r="C112" s="5" t="s">
        <v>199</v>
      </c>
      <c r="D112" s="5" t="s">
        <v>200</v>
      </c>
      <c r="E112" s="5" t="s">
        <v>10</v>
      </c>
      <c r="F112" s="5" t="s">
        <v>10</v>
      </c>
      <c r="G112" s="6">
        <v>0</v>
      </c>
      <c r="H112" s="7">
        <v>1</v>
      </c>
      <c r="I112" s="7" t="s">
        <v>11</v>
      </c>
      <c r="J112" s="8">
        <v>2</v>
      </c>
      <c r="K112" s="5" t="s">
        <v>22</v>
      </c>
      <c r="L112" s="6">
        <v>1</v>
      </c>
      <c r="M112" s="10">
        <v>2406.83</v>
      </c>
      <c r="N112" s="10">
        <v>5.0999999999999996</v>
      </c>
      <c r="O112" s="27">
        <v>2</v>
      </c>
      <c r="P112" s="10">
        <v>11.03</v>
      </c>
      <c r="Q112" s="27">
        <v>2</v>
      </c>
      <c r="R112" s="10">
        <v>3840</v>
      </c>
      <c r="S112" s="27">
        <v>3</v>
      </c>
      <c r="T112" s="27">
        <v>0</v>
      </c>
      <c r="U112" s="6">
        <v>2</v>
      </c>
      <c r="V112" s="10">
        <v>0.121</v>
      </c>
      <c r="W112" s="10">
        <v>0.318</v>
      </c>
      <c r="X112" s="10">
        <v>7</v>
      </c>
      <c r="Y112" s="10">
        <v>41.18</v>
      </c>
      <c r="Z112" s="7" t="s">
        <v>10</v>
      </c>
      <c r="AA112" s="8" t="s">
        <v>10</v>
      </c>
      <c r="AB112" s="24"/>
      <c r="AC112" s="24"/>
      <c r="AD112" s="25"/>
      <c r="AE112" s="22"/>
    </row>
    <row r="113" spans="2:31" s="23" customFormat="1" ht="45" customHeight="1" x14ac:dyDescent="0.25">
      <c r="B113" s="23">
        <v>110</v>
      </c>
      <c r="C113" s="5" t="s">
        <v>201</v>
      </c>
      <c r="D113" s="5" t="s">
        <v>202</v>
      </c>
      <c r="E113" s="5" t="s">
        <v>10</v>
      </c>
      <c r="F113" s="5" t="s">
        <v>10</v>
      </c>
      <c r="G113" s="6">
        <v>0</v>
      </c>
      <c r="H113" s="7">
        <v>1</v>
      </c>
      <c r="I113" s="7" t="s">
        <v>11</v>
      </c>
      <c r="J113" s="8">
        <v>2</v>
      </c>
      <c r="K113" s="5" t="s">
        <v>22</v>
      </c>
      <c r="L113" s="6">
        <v>1</v>
      </c>
      <c r="M113" s="10">
        <v>1859.14</v>
      </c>
      <c r="N113" s="10">
        <v>2.1</v>
      </c>
      <c r="O113" s="6">
        <v>1</v>
      </c>
      <c r="P113" s="10">
        <v>11</v>
      </c>
      <c r="Q113" s="27">
        <v>2</v>
      </c>
      <c r="R113" s="10">
        <v>2560</v>
      </c>
      <c r="S113" s="27">
        <v>2</v>
      </c>
      <c r="T113" s="27">
        <v>0</v>
      </c>
      <c r="U113" s="6">
        <v>2</v>
      </c>
      <c r="V113" s="10">
        <v>0.313</v>
      </c>
      <c r="W113" s="10">
        <v>0.29399999999999998</v>
      </c>
      <c r="X113" s="10">
        <v>6</v>
      </c>
      <c r="Y113" s="10">
        <v>46.15</v>
      </c>
      <c r="Z113" s="7" t="s">
        <v>10</v>
      </c>
      <c r="AA113" s="8" t="s">
        <v>10</v>
      </c>
      <c r="AB113" s="24"/>
      <c r="AC113" s="24"/>
      <c r="AD113" s="25"/>
      <c r="AE113" s="22"/>
    </row>
    <row r="114" spans="2:31" s="23" customFormat="1" ht="45" customHeight="1" x14ac:dyDescent="0.25">
      <c r="B114" s="23">
        <v>111</v>
      </c>
      <c r="C114" s="5" t="s">
        <v>203</v>
      </c>
      <c r="D114" s="5" t="s">
        <v>204</v>
      </c>
      <c r="E114" s="5" t="s">
        <v>10</v>
      </c>
      <c r="F114" s="5" t="s">
        <v>10</v>
      </c>
      <c r="G114" s="6">
        <v>0</v>
      </c>
      <c r="H114" s="7">
        <v>2</v>
      </c>
      <c r="I114" s="7" t="s">
        <v>25</v>
      </c>
      <c r="J114" s="8">
        <v>4</v>
      </c>
      <c r="K114" s="5" t="s">
        <v>22</v>
      </c>
      <c r="L114" s="6">
        <v>1</v>
      </c>
      <c r="M114" s="10">
        <v>1059.3399999999999</v>
      </c>
      <c r="N114" s="10">
        <v>3</v>
      </c>
      <c r="O114" s="6">
        <v>1</v>
      </c>
      <c r="P114" s="10">
        <v>10.75</v>
      </c>
      <c r="Q114" s="27">
        <v>2</v>
      </c>
      <c r="R114" s="10">
        <v>1280</v>
      </c>
      <c r="S114" s="27">
        <v>1</v>
      </c>
      <c r="T114" s="27">
        <v>0</v>
      </c>
      <c r="U114" s="26">
        <v>1</v>
      </c>
      <c r="V114" s="7" t="s">
        <v>10</v>
      </c>
      <c r="W114" s="7" t="s">
        <v>10</v>
      </c>
      <c r="X114" s="7" t="s">
        <v>10</v>
      </c>
      <c r="Y114" s="7" t="s">
        <v>10</v>
      </c>
      <c r="Z114" s="7" t="s">
        <v>10</v>
      </c>
      <c r="AA114" s="8" t="s">
        <v>10</v>
      </c>
      <c r="AB114" s="24"/>
      <c r="AC114" s="24"/>
      <c r="AD114" s="25"/>
      <c r="AE114" s="22"/>
    </row>
    <row r="115" spans="2:31" s="23" customFormat="1" ht="45" customHeight="1" x14ac:dyDescent="0.25">
      <c r="B115" s="23">
        <v>112</v>
      </c>
      <c r="C115" s="5" t="s">
        <v>205</v>
      </c>
      <c r="D115" s="5" t="s">
        <v>206</v>
      </c>
      <c r="E115" s="5" t="s">
        <v>10</v>
      </c>
      <c r="F115" s="5" t="s">
        <v>10</v>
      </c>
      <c r="G115" s="6">
        <v>0</v>
      </c>
      <c r="H115" s="7">
        <v>0</v>
      </c>
      <c r="I115" s="7" t="s">
        <v>32</v>
      </c>
      <c r="J115" s="8">
        <v>0</v>
      </c>
      <c r="K115" s="5" t="s">
        <v>22</v>
      </c>
      <c r="L115" s="6">
        <v>1</v>
      </c>
      <c r="M115" s="10">
        <v>816.99</v>
      </c>
      <c r="N115" s="10">
        <v>2</v>
      </c>
      <c r="O115" s="6">
        <v>1</v>
      </c>
      <c r="P115" s="10">
        <v>10.96</v>
      </c>
      <c r="Q115" s="27">
        <v>2</v>
      </c>
      <c r="R115" s="10">
        <v>1280</v>
      </c>
      <c r="S115" s="27">
        <v>1</v>
      </c>
      <c r="T115" s="27">
        <v>0</v>
      </c>
      <c r="U115" s="26">
        <v>1</v>
      </c>
      <c r="V115" s="7" t="s">
        <v>10</v>
      </c>
      <c r="W115" s="7" t="s">
        <v>10</v>
      </c>
      <c r="X115" s="7" t="s">
        <v>10</v>
      </c>
      <c r="Y115" s="7" t="s">
        <v>10</v>
      </c>
      <c r="Z115" s="7" t="s">
        <v>10</v>
      </c>
      <c r="AA115" s="8" t="s">
        <v>10</v>
      </c>
      <c r="AB115" s="24"/>
      <c r="AC115" s="24"/>
      <c r="AD115" s="25"/>
      <c r="AE115" s="22"/>
    </row>
    <row r="116" spans="2:31" s="23" customFormat="1" ht="45" customHeight="1" x14ac:dyDescent="0.25">
      <c r="B116" s="23">
        <v>113</v>
      </c>
      <c r="C116" s="5" t="s">
        <v>207</v>
      </c>
      <c r="D116" s="5" t="s">
        <v>208</v>
      </c>
      <c r="E116" s="5" t="s">
        <v>10</v>
      </c>
      <c r="F116" s="5" t="s">
        <v>10</v>
      </c>
      <c r="G116" s="6">
        <v>0</v>
      </c>
      <c r="H116" s="7">
        <v>0.75</v>
      </c>
      <c r="I116" s="7" t="s">
        <v>11</v>
      </c>
      <c r="J116" s="8">
        <v>2</v>
      </c>
      <c r="K116" s="5" t="s">
        <v>87</v>
      </c>
      <c r="L116" s="6">
        <v>1</v>
      </c>
      <c r="M116" s="10">
        <v>1324.62</v>
      </c>
      <c r="N116" s="10">
        <v>8</v>
      </c>
      <c r="O116" s="27">
        <v>3</v>
      </c>
      <c r="P116" s="10">
        <v>11.94</v>
      </c>
      <c r="Q116" s="27">
        <v>2</v>
      </c>
      <c r="R116" s="10">
        <v>2560</v>
      </c>
      <c r="S116" s="27">
        <v>2</v>
      </c>
      <c r="T116" s="27">
        <v>0</v>
      </c>
      <c r="U116" s="6">
        <v>2</v>
      </c>
      <c r="V116" s="10">
        <v>-0.56299999999999994</v>
      </c>
      <c r="W116" s="10">
        <v>0.22</v>
      </c>
      <c r="X116" s="10">
        <v>2</v>
      </c>
      <c r="Y116" s="10">
        <v>22.22</v>
      </c>
      <c r="Z116" s="7" t="s">
        <v>10</v>
      </c>
      <c r="AA116" s="8" t="s">
        <v>10</v>
      </c>
      <c r="AB116" s="24"/>
      <c r="AC116" s="24"/>
      <c r="AD116" s="25"/>
      <c r="AE116" s="22"/>
    </row>
    <row r="117" spans="2:31" s="23" customFormat="1" ht="45" customHeight="1" x14ac:dyDescent="0.25">
      <c r="B117" s="23">
        <v>114</v>
      </c>
      <c r="C117" s="5" t="s">
        <v>209</v>
      </c>
      <c r="D117" s="5" t="s">
        <v>210</v>
      </c>
      <c r="E117" s="5" t="s">
        <v>10</v>
      </c>
      <c r="F117" s="5" t="s">
        <v>10</v>
      </c>
      <c r="G117" s="6">
        <v>0</v>
      </c>
      <c r="H117" s="7">
        <v>16</v>
      </c>
      <c r="I117" s="7" t="s">
        <v>21</v>
      </c>
      <c r="J117" s="8">
        <v>6</v>
      </c>
      <c r="K117" s="5" t="s">
        <v>22</v>
      </c>
      <c r="L117" s="6">
        <v>1</v>
      </c>
      <c r="M117" s="10">
        <v>1416.86</v>
      </c>
      <c r="N117" s="10">
        <v>4</v>
      </c>
      <c r="O117" s="27">
        <v>2</v>
      </c>
      <c r="P117" s="10">
        <v>14</v>
      </c>
      <c r="Q117" s="27">
        <v>3</v>
      </c>
      <c r="R117" s="10">
        <v>0</v>
      </c>
      <c r="S117" s="30">
        <v>0</v>
      </c>
      <c r="T117" s="27">
        <v>0</v>
      </c>
      <c r="U117" s="27">
        <v>0</v>
      </c>
      <c r="V117" s="10">
        <v>0.64500000000000002</v>
      </c>
      <c r="W117" s="10">
        <v>0.56399999999999995</v>
      </c>
      <c r="X117" s="10">
        <v>8</v>
      </c>
      <c r="Y117" s="10">
        <v>61.54</v>
      </c>
      <c r="Z117" s="7" t="s">
        <v>10</v>
      </c>
      <c r="AA117" s="8" t="s">
        <v>10</v>
      </c>
      <c r="AB117" s="24" t="s">
        <v>1150</v>
      </c>
      <c r="AC117" s="24"/>
      <c r="AD117" s="25"/>
      <c r="AE117" s="22"/>
    </row>
    <row r="118" spans="2:31" s="23" customFormat="1" ht="45" customHeight="1" x14ac:dyDescent="0.25">
      <c r="B118" s="23">
        <v>115</v>
      </c>
      <c r="C118" s="5" t="s">
        <v>211</v>
      </c>
      <c r="D118" s="5" t="s">
        <v>212</v>
      </c>
      <c r="E118" s="5" t="s">
        <v>10</v>
      </c>
      <c r="F118" s="5" t="s">
        <v>1091</v>
      </c>
      <c r="G118" s="6">
        <v>1</v>
      </c>
      <c r="H118" s="7">
        <f>5/60</f>
        <v>8.3333333333333329E-2</v>
      </c>
      <c r="I118" s="7" t="s">
        <v>32</v>
      </c>
      <c r="J118" s="8">
        <v>0</v>
      </c>
      <c r="K118" s="5" t="s">
        <v>22</v>
      </c>
      <c r="L118" s="6">
        <v>1</v>
      </c>
      <c r="M118" s="10">
        <v>2434.85</v>
      </c>
      <c r="N118" s="10">
        <v>6.1</v>
      </c>
      <c r="O118" s="27">
        <v>2</v>
      </c>
      <c r="P118" s="10">
        <v>12.71</v>
      </c>
      <c r="Q118" s="27">
        <v>3</v>
      </c>
      <c r="R118" s="10">
        <v>0</v>
      </c>
      <c r="S118" s="30">
        <v>0</v>
      </c>
      <c r="T118" s="27">
        <v>0</v>
      </c>
      <c r="U118" s="27">
        <v>0</v>
      </c>
      <c r="V118" s="10">
        <v>0.21</v>
      </c>
      <c r="W118" s="10">
        <v>0.36699999999999999</v>
      </c>
      <c r="X118" s="10">
        <v>8</v>
      </c>
      <c r="Y118" s="10">
        <v>38.1</v>
      </c>
      <c r="Z118" s="7" t="s">
        <v>10</v>
      </c>
      <c r="AA118" s="8" t="s">
        <v>10</v>
      </c>
      <c r="AB118" s="24"/>
      <c r="AC118" s="24"/>
      <c r="AD118" s="25"/>
      <c r="AE118" s="22"/>
    </row>
    <row r="119" spans="2:31" s="23" customFormat="1" ht="45" customHeight="1" x14ac:dyDescent="0.25">
      <c r="B119" s="23">
        <v>116</v>
      </c>
      <c r="C119" s="5" t="s">
        <v>213</v>
      </c>
      <c r="D119" s="5" t="s">
        <v>214</v>
      </c>
      <c r="E119" s="5" t="s">
        <v>10</v>
      </c>
      <c r="F119" s="5" t="s">
        <v>1091</v>
      </c>
      <c r="G119" s="6">
        <v>1</v>
      </c>
      <c r="H119" s="7">
        <v>4</v>
      </c>
      <c r="I119" s="7" t="s">
        <v>25</v>
      </c>
      <c r="J119" s="8">
        <v>4</v>
      </c>
      <c r="K119" s="5" t="s">
        <v>22</v>
      </c>
      <c r="L119" s="6">
        <v>1</v>
      </c>
      <c r="M119" s="10">
        <v>2285.71</v>
      </c>
      <c r="N119" s="10">
        <v>5.9</v>
      </c>
      <c r="O119" s="27">
        <v>2</v>
      </c>
      <c r="P119" s="10">
        <v>11.45</v>
      </c>
      <c r="Q119" s="27">
        <v>2</v>
      </c>
      <c r="R119" s="10">
        <v>13940</v>
      </c>
      <c r="S119" s="27">
        <v>12</v>
      </c>
      <c r="T119" s="26">
        <v>2</v>
      </c>
      <c r="U119" s="6">
        <v>2</v>
      </c>
      <c r="V119" s="10">
        <v>0.436</v>
      </c>
      <c r="W119" s="10">
        <v>0.26900000000000002</v>
      </c>
      <c r="X119" s="10">
        <v>10</v>
      </c>
      <c r="Y119" s="10">
        <v>58.82</v>
      </c>
      <c r="Z119" s="7" t="s">
        <v>10</v>
      </c>
      <c r="AA119" s="8" t="s">
        <v>10</v>
      </c>
      <c r="AB119" s="24"/>
      <c r="AC119" s="24"/>
      <c r="AD119" s="25"/>
      <c r="AE119" s="22"/>
    </row>
    <row r="120" spans="2:31" s="23" customFormat="1" ht="45" customHeight="1" x14ac:dyDescent="0.25">
      <c r="B120" s="23">
        <v>117</v>
      </c>
      <c r="C120" s="5" t="s">
        <v>215</v>
      </c>
      <c r="D120" s="5" t="s">
        <v>216</v>
      </c>
      <c r="E120" s="5" t="s">
        <v>10</v>
      </c>
      <c r="F120" s="5" t="s">
        <v>1091</v>
      </c>
      <c r="G120" s="6">
        <v>1</v>
      </c>
      <c r="H120" s="7">
        <v>24</v>
      </c>
      <c r="I120" s="7" t="s">
        <v>21</v>
      </c>
      <c r="J120" s="8">
        <v>6</v>
      </c>
      <c r="K120" s="5" t="s">
        <v>22</v>
      </c>
      <c r="L120" s="6">
        <v>1</v>
      </c>
      <c r="M120" s="10">
        <v>2179.63</v>
      </c>
      <c r="N120" s="10">
        <v>3.7</v>
      </c>
      <c r="O120" s="27">
        <v>2</v>
      </c>
      <c r="P120" s="10">
        <v>8.91</v>
      </c>
      <c r="Q120" s="6">
        <v>1</v>
      </c>
      <c r="R120" s="10">
        <v>13940</v>
      </c>
      <c r="S120" s="27">
        <v>12</v>
      </c>
      <c r="T120" s="26">
        <v>2</v>
      </c>
      <c r="U120" s="6">
        <v>2</v>
      </c>
      <c r="V120" s="10">
        <v>0.73599999999999999</v>
      </c>
      <c r="W120" s="10">
        <v>0.16700000000000001</v>
      </c>
      <c r="X120" s="10">
        <v>12</v>
      </c>
      <c r="Y120" s="10">
        <v>70.59</v>
      </c>
      <c r="Z120" s="7" t="s">
        <v>10</v>
      </c>
      <c r="AA120" s="8" t="s">
        <v>10</v>
      </c>
      <c r="AB120" s="24"/>
      <c r="AC120" s="24"/>
      <c r="AD120" s="25"/>
      <c r="AE120" s="22"/>
    </row>
    <row r="121" spans="2:31" s="23" customFormat="1" ht="45" customHeight="1" x14ac:dyDescent="0.25">
      <c r="B121" s="23">
        <v>118</v>
      </c>
      <c r="C121" s="5" t="s">
        <v>217</v>
      </c>
      <c r="D121" s="5" t="s">
        <v>218</v>
      </c>
      <c r="E121" s="5" t="s">
        <v>10</v>
      </c>
      <c r="F121" s="5" t="s">
        <v>1091</v>
      </c>
      <c r="G121" s="6">
        <v>1</v>
      </c>
      <c r="H121" s="7">
        <f>2/60</f>
        <v>3.3333333333333333E-2</v>
      </c>
      <c r="I121" s="7" t="s">
        <v>32</v>
      </c>
      <c r="J121" s="8">
        <v>0</v>
      </c>
      <c r="K121" s="5" t="s">
        <v>33</v>
      </c>
      <c r="L121" s="6">
        <v>0</v>
      </c>
      <c r="M121" s="10">
        <v>1807.13</v>
      </c>
      <c r="N121" s="10">
        <v>9</v>
      </c>
      <c r="O121" s="27">
        <v>3</v>
      </c>
      <c r="P121" s="10">
        <v>14</v>
      </c>
      <c r="Q121" s="27">
        <v>3</v>
      </c>
      <c r="R121" s="10">
        <v>5690</v>
      </c>
      <c r="S121" s="27">
        <v>5</v>
      </c>
      <c r="T121" s="6">
        <v>1</v>
      </c>
      <c r="U121" s="27">
        <v>0</v>
      </c>
      <c r="V121" s="10">
        <v>-0.42399999999999999</v>
      </c>
      <c r="W121" s="10">
        <v>0.26200000000000001</v>
      </c>
      <c r="X121" s="10">
        <v>2</v>
      </c>
      <c r="Y121" s="10">
        <v>15.38</v>
      </c>
      <c r="Z121" s="7" t="s">
        <v>10</v>
      </c>
      <c r="AA121" s="8" t="s">
        <v>10</v>
      </c>
      <c r="AB121" s="24"/>
      <c r="AC121" s="24" t="s">
        <v>1151</v>
      </c>
      <c r="AD121" s="25"/>
      <c r="AE121" s="22"/>
    </row>
    <row r="122" spans="2:31" s="23" customFormat="1" ht="45" customHeight="1" x14ac:dyDescent="0.25">
      <c r="B122" s="23">
        <v>119</v>
      </c>
      <c r="C122" s="5" t="s">
        <v>219</v>
      </c>
      <c r="D122" s="5" t="s">
        <v>220</v>
      </c>
      <c r="E122" s="5" t="s">
        <v>10</v>
      </c>
      <c r="F122" s="5" t="s">
        <v>10</v>
      </c>
      <c r="G122" s="6">
        <v>0</v>
      </c>
      <c r="H122" s="7">
        <f>2/60</f>
        <v>3.3333333333333333E-2</v>
      </c>
      <c r="I122" s="7" t="s">
        <v>32</v>
      </c>
      <c r="J122" s="8">
        <v>0</v>
      </c>
      <c r="K122" s="5" t="s">
        <v>33</v>
      </c>
      <c r="L122" s="6">
        <v>0</v>
      </c>
      <c r="M122" s="10">
        <v>3803.51</v>
      </c>
      <c r="N122" s="10">
        <v>16.899999999999999</v>
      </c>
      <c r="O122" s="27">
        <v>3</v>
      </c>
      <c r="P122" s="10">
        <v>12.81</v>
      </c>
      <c r="Q122" s="27">
        <v>3</v>
      </c>
      <c r="R122" s="10">
        <v>11380</v>
      </c>
      <c r="S122" s="27">
        <v>10</v>
      </c>
      <c r="T122" s="26">
        <v>2</v>
      </c>
      <c r="U122" s="27">
        <v>0</v>
      </c>
      <c r="V122" s="10">
        <v>-0.28399999999999997</v>
      </c>
      <c r="W122" s="10">
        <v>0.216</v>
      </c>
      <c r="X122" s="10">
        <v>6</v>
      </c>
      <c r="Y122" s="10">
        <v>21.43</v>
      </c>
      <c r="Z122" s="7" t="s">
        <v>10</v>
      </c>
      <c r="AA122" s="8" t="s">
        <v>10</v>
      </c>
      <c r="AB122" s="24"/>
      <c r="AC122" s="24" t="s">
        <v>1152</v>
      </c>
      <c r="AD122" s="25"/>
      <c r="AE122" s="22"/>
    </row>
    <row r="123" spans="2:31" s="23" customFormat="1" ht="45" customHeight="1" x14ac:dyDescent="0.25">
      <c r="B123" s="23">
        <v>120</v>
      </c>
      <c r="C123" s="5" t="s">
        <v>221</v>
      </c>
      <c r="D123" s="5" t="s">
        <v>222</v>
      </c>
      <c r="E123" s="5" t="s">
        <v>10</v>
      </c>
      <c r="F123" s="5" t="s">
        <v>10</v>
      </c>
      <c r="G123" s="6">
        <v>0</v>
      </c>
      <c r="H123" s="7">
        <f>2/60</f>
        <v>3.3333333333333333E-2</v>
      </c>
      <c r="I123" s="7" t="s">
        <v>32</v>
      </c>
      <c r="J123" s="8">
        <v>0</v>
      </c>
      <c r="K123" s="5" t="s">
        <v>33</v>
      </c>
      <c r="L123" s="6">
        <v>0</v>
      </c>
      <c r="M123" s="10">
        <v>3725.4</v>
      </c>
      <c r="N123" s="10">
        <v>18</v>
      </c>
      <c r="O123" s="27">
        <v>3</v>
      </c>
      <c r="P123" s="10">
        <v>14</v>
      </c>
      <c r="Q123" s="27">
        <v>3</v>
      </c>
      <c r="R123" s="10">
        <v>11380</v>
      </c>
      <c r="S123" s="27">
        <v>10</v>
      </c>
      <c r="T123" s="26">
        <v>2</v>
      </c>
      <c r="U123" s="27">
        <v>0</v>
      </c>
      <c r="V123" s="10">
        <v>-0.44500000000000001</v>
      </c>
      <c r="W123" s="10">
        <v>0.24</v>
      </c>
      <c r="X123" s="10">
        <v>4</v>
      </c>
      <c r="Y123" s="10">
        <v>14.81</v>
      </c>
      <c r="Z123" s="7" t="s">
        <v>10</v>
      </c>
      <c r="AA123" s="8" t="s">
        <v>10</v>
      </c>
      <c r="AB123" s="24"/>
      <c r="AC123" s="29" t="s">
        <v>1153</v>
      </c>
      <c r="AD123" s="25"/>
      <c r="AE123" s="22"/>
    </row>
    <row r="124" spans="2:31" s="23" customFormat="1" ht="45" customHeight="1" x14ac:dyDescent="0.25">
      <c r="B124" s="23">
        <v>121</v>
      </c>
      <c r="C124" s="9" t="s">
        <v>80</v>
      </c>
      <c r="D124" s="9" t="s">
        <v>223</v>
      </c>
      <c r="E124" s="9" t="s">
        <v>10</v>
      </c>
      <c r="F124" s="9" t="s">
        <v>10</v>
      </c>
      <c r="G124" s="6">
        <v>0</v>
      </c>
      <c r="H124" s="7">
        <f>156/60</f>
        <v>2.6</v>
      </c>
      <c r="I124" s="7" t="s">
        <v>25</v>
      </c>
      <c r="J124" s="8">
        <v>4</v>
      </c>
      <c r="K124" s="5" t="s">
        <v>99</v>
      </c>
      <c r="L124" s="6">
        <v>0</v>
      </c>
      <c r="M124" s="7" t="s">
        <v>10</v>
      </c>
      <c r="N124" s="7" t="s">
        <v>10</v>
      </c>
      <c r="O124" s="8" t="s">
        <v>10</v>
      </c>
      <c r="P124" s="7" t="s">
        <v>10</v>
      </c>
      <c r="Q124" s="8" t="s">
        <v>10</v>
      </c>
      <c r="R124" s="7" t="s">
        <v>10</v>
      </c>
      <c r="S124" s="8" t="s">
        <v>10</v>
      </c>
      <c r="T124" s="8" t="s">
        <v>10</v>
      </c>
      <c r="U124" s="8" t="s">
        <v>1095</v>
      </c>
      <c r="V124" s="7" t="s">
        <v>10</v>
      </c>
      <c r="W124" s="7" t="s">
        <v>10</v>
      </c>
      <c r="X124" s="7" t="s">
        <v>10</v>
      </c>
      <c r="Y124" s="7" t="s">
        <v>10</v>
      </c>
      <c r="Z124" s="7" t="s">
        <v>10</v>
      </c>
      <c r="AA124" s="8" t="s">
        <v>10</v>
      </c>
      <c r="AB124" s="24"/>
      <c r="AC124" s="24"/>
      <c r="AD124" s="25"/>
      <c r="AE124" s="22"/>
    </row>
    <row r="125" spans="2:31" s="23" customFormat="1" ht="45" customHeight="1" x14ac:dyDescent="0.25">
      <c r="B125" s="23">
        <v>122</v>
      </c>
      <c r="C125" s="9" t="s">
        <v>80</v>
      </c>
      <c r="D125" s="9" t="s">
        <v>223</v>
      </c>
      <c r="E125" s="9" t="s">
        <v>10</v>
      </c>
      <c r="F125" s="9" t="s">
        <v>10</v>
      </c>
      <c r="G125" s="6">
        <v>0</v>
      </c>
      <c r="H125" s="7">
        <f>168/60</f>
        <v>2.8</v>
      </c>
      <c r="I125" s="7" t="s">
        <v>25</v>
      </c>
      <c r="J125" s="8">
        <v>4</v>
      </c>
      <c r="K125" s="5" t="s">
        <v>22</v>
      </c>
      <c r="L125" s="6">
        <v>1</v>
      </c>
      <c r="M125" s="7" t="s">
        <v>10</v>
      </c>
      <c r="N125" s="7" t="s">
        <v>10</v>
      </c>
      <c r="O125" s="8" t="s">
        <v>10</v>
      </c>
      <c r="P125" s="7" t="s">
        <v>10</v>
      </c>
      <c r="Q125" s="8" t="s">
        <v>10</v>
      </c>
      <c r="R125" s="7" t="s">
        <v>10</v>
      </c>
      <c r="S125" s="8" t="s">
        <v>10</v>
      </c>
      <c r="T125" s="8" t="s">
        <v>10</v>
      </c>
      <c r="U125" s="8" t="s">
        <v>1095</v>
      </c>
      <c r="V125" s="7" t="s">
        <v>10</v>
      </c>
      <c r="W125" s="7" t="s">
        <v>10</v>
      </c>
      <c r="X125" s="7" t="s">
        <v>10</v>
      </c>
      <c r="Y125" s="7" t="s">
        <v>10</v>
      </c>
      <c r="Z125" s="7" t="s">
        <v>10</v>
      </c>
      <c r="AA125" s="8" t="s">
        <v>10</v>
      </c>
      <c r="AB125" s="24"/>
      <c r="AC125" s="24"/>
      <c r="AD125" s="25"/>
      <c r="AE125" s="22"/>
    </row>
    <row r="126" spans="2:31" s="23" customFormat="1" ht="45" customHeight="1" x14ac:dyDescent="0.25">
      <c r="B126" s="23">
        <v>123</v>
      </c>
      <c r="C126" s="13" t="s">
        <v>224</v>
      </c>
      <c r="D126" s="5" t="s">
        <v>225</v>
      </c>
      <c r="E126" s="5" t="s">
        <v>10</v>
      </c>
      <c r="F126" s="5" t="s">
        <v>10</v>
      </c>
      <c r="G126" s="6">
        <v>0</v>
      </c>
      <c r="H126" s="7" t="s">
        <v>226</v>
      </c>
      <c r="I126" s="7" t="s">
        <v>25</v>
      </c>
      <c r="J126" s="8">
        <v>4</v>
      </c>
      <c r="K126" s="5" t="s">
        <v>87</v>
      </c>
      <c r="L126" s="6">
        <v>1</v>
      </c>
      <c r="M126" s="7" t="s">
        <v>10</v>
      </c>
      <c r="N126" s="7" t="s">
        <v>10</v>
      </c>
      <c r="O126" s="8" t="s">
        <v>10</v>
      </c>
      <c r="P126" s="7" t="s">
        <v>10</v>
      </c>
      <c r="Q126" s="8" t="s">
        <v>10</v>
      </c>
      <c r="R126" s="7" t="s">
        <v>10</v>
      </c>
      <c r="S126" s="8" t="s">
        <v>10</v>
      </c>
      <c r="T126" s="8" t="s">
        <v>10</v>
      </c>
      <c r="U126" s="8" t="s">
        <v>1095</v>
      </c>
      <c r="V126" s="7" t="s">
        <v>10</v>
      </c>
      <c r="W126" s="7" t="s">
        <v>10</v>
      </c>
      <c r="X126" s="7" t="s">
        <v>10</v>
      </c>
      <c r="Y126" s="7" t="s">
        <v>10</v>
      </c>
      <c r="Z126" s="7" t="s">
        <v>10</v>
      </c>
      <c r="AA126" s="8" t="s">
        <v>10</v>
      </c>
      <c r="AB126" s="24"/>
      <c r="AC126" s="24"/>
      <c r="AD126" s="25"/>
      <c r="AE126" s="22"/>
    </row>
    <row r="127" spans="2:31" s="23" customFormat="1" ht="45" customHeight="1" x14ac:dyDescent="0.25">
      <c r="B127" s="23">
        <v>124</v>
      </c>
      <c r="C127" s="9" t="s">
        <v>227</v>
      </c>
      <c r="D127" s="9" t="s">
        <v>228</v>
      </c>
      <c r="E127" s="9" t="s">
        <v>10</v>
      </c>
      <c r="F127" s="9" t="s">
        <v>1089</v>
      </c>
      <c r="G127" s="26">
        <v>2</v>
      </c>
      <c r="H127" s="7">
        <v>8</v>
      </c>
      <c r="I127" s="7" t="s">
        <v>16</v>
      </c>
      <c r="J127" s="8">
        <v>5</v>
      </c>
      <c r="K127" s="5" t="s">
        <v>55</v>
      </c>
      <c r="L127" s="6">
        <v>2</v>
      </c>
      <c r="M127" s="7" t="s">
        <v>10</v>
      </c>
      <c r="N127" s="7" t="s">
        <v>10</v>
      </c>
      <c r="O127" s="8" t="s">
        <v>10</v>
      </c>
      <c r="P127" s="7" t="s">
        <v>10</v>
      </c>
      <c r="Q127" s="8" t="s">
        <v>10</v>
      </c>
      <c r="R127" s="7" t="s">
        <v>10</v>
      </c>
      <c r="S127" s="8" t="s">
        <v>10</v>
      </c>
      <c r="T127" s="8" t="s">
        <v>10</v>
      </c>
      <c r="U127" s="8" t="s">
        <v>1095</v>
      </c>
      <c r="V127" s="7" t="s">
        <v>10</v>
      </c>
      <c r="W127" s="7" t="s">
        <v>10</v>
      </c>
      <c r="X127" s="7" t="s">
        <v>10</v>
      </c>
      <c r="Y127" s="7" t="s">
        <v>10</v>
      </c>
      <c r="Z127" s="7" t="s">
        <v>10</v>
      </c>
      <c r="AA127" s="8" t="s">
        <v>10</v>
      </c>
      <c r="AB127" s="24"/>
      <c r="AC127" s="24"/>
      <c r="AD127" s="25"/>
      <c r="AE127" s="22"/>
    </row>
    <row r="128" spans="2:31" s="23" customFormat="1" ht="45" customHeight="1" x14ac:dyDescent="0.25">
      <c r="B128" s="23">
        <v>125</v>
      </c>
      <c r="C128" s="9" t="s">
        <v>227</v>
      </c>
      <c r="D128" s="9" t="s">
        <v>228</v>
      </c>
      <c r="E128" s="9" t="s">
        <v>10</v>
      </c>
      <c r="F128" s="9" t="s">
        <v>1089</v>
      </c>
      <c r="G128" s="26">
        <v>2</v>
      </c>
      <c r="H128" s="7">
        <f>22.2/60</f>
        <v>0.37</v>
      </c>
      <c r="I128" s="7" t="s">
        <v>11</v>
      </c>
      <c r="J128" s="8">
        <v>2</v>
      </c>
      <c r="K128" s="5" t="s">
        <v>63</v>
      </c>
      <c r="L128" s="6">
        <v>1</v>
      </c>
      <c r="M128" s="7" t="s">
        <v>10</v>
      </c>
      <c r="N128" s="7" t="s">
        <v>10</v>
      </c>
      <c r="O128" s="8" t="s">
        <v>10</v>
      </c>
      <c r="P128" s="7" t="s">
        <v>10</v>
      </c>
      <c r="Q128" s="8" t="s">
        <v>10</v>
      </c>
      <c r="R128" s="7" t="s">
        <v>10</v>
      </c>
      <c r="S128" s="8" t="s">
        <v>10</v>
      </c>
      <c r="T128" s="8" t="s">
        <v>10</v>
      </c>
      <c r="U128" s="8" t="s">
        <v>1095</v>
      </c>
      <c r="V128" s="7" t="s">
        <v>10</v>
      </c>
      <c r="W128" s="7" t="s">
        <v>10</v>
      </c>
      <c r="X128" s="7" t="s">
        <v>10</v>
      </c>
      <c r="Y128" s="7" t="s">
        <v>10</v>
      </c>
      <c r="Z128" s="7" t="s">
        <v>10</v>
      </c>
      <c r="AA128" s="8" t="s">
        <v>10</v>
      </c>
      <c r="AB128" s="24" t="s">
        <v>1154</v>
      </c>
      <c r="AC128" s="24"/>
      <c r="AD128" s="25"/>
      <c r="AE128" s="22"/>
    </row>
    <row r="129" spans="2:31" s="23" customFormat="1" ht="45" customHeight="1" x14ac:dyDescent="0.25">
      <c r="B129" s="23">
        <v>126</v>
      </c>
      <c r="C129" s="9" t="s">
        <v>229</v>
      </c>
      <c r="D129" s="9" t="s">
        <v>230</v>
      </c>
      <c r="E129" s="9" t="s">
        <v>10</v>
      </c>
      <c r="F129" s="9" t="s">
        <v>10</v>
      </c>
      <c r="G129" s="6">
        <v>0</v>
      </c>
      <c r="H129" s="7" t="s">
        <v>69</v>
      </c>
      <c r="I129" s="7" t="s">
        <v>32</v>
      </c>
      <c r="J129" s="8">
        <v>0</v>
      </c>
      <c r="K129" s="5" t="s">
        <v>33</v>
      </c>
      <c r="L129" s="6">
        <v>0</v>
      </c>
      <c r="M129" s="12">
        <v>1153.5</v>
      </c>
      <c r="N129" s="12">
        <v>4</v>
      </c>
      <c r="O129" s="27">
        <v>2</v>
      </c>
      <c r="P129" s="12">
        <v>14</v>
      </c>
      <c r="Q129" s="27">
        <v>3</v>
      </c>
      <c r="R129" s="12">
        <v>0</v>
      </c>
      <c r="S129" s="30">
        <v>0</v>
      </c>
      <c r="T129" s="27">
        <v>0</v>
      </c>
      <c r="U129" s="27">
        <v>0</v>
      </c>
      <c r="V129" s="12">
        <v>0.58699999999999997</v>
      </c>
      <c r="W129" s="12">
        <v>0.71499999999999997</v>
      </c>
      <c r="X129" s="12">
        <v>5</v>
      </c>
      <c r="Y129" s="12">
        <v>50</v>
      </c>
      <c r="Z129" s="7" t="s">
        <v>10</v>
      </c>
      <c r="AA129" s="8" t="s">
        <v>10</v>
      </c>
      <c r="AB129" s="24"/>
      <c r="AC129" s="24" t="s">
        <v>1155</v>
      </c>
      <c r="AD129" s="25"/>
      <c r="AE129" s="22"/>
    </row>
    <row r="130" spans="2:31" s="23" customFormat="1" ht="45" customHeight="1" x14ac:dyDescent="0.25">
      <c r="B130" s="23">
        <v>127</v>
      </c>
      <c r="C130" s="9" t="s">
        <v>229</v>
      </c>
      <c r="D130" s="9" t="s">
        <v>230</v>
      </c>
      <c r="E130" s="9" t="s">
        <v>10</v>
      </c>
      <c r="F130" s="9" t="s">
        <v>10</v>
      </c>
      <c r="G130" s="6">
        <v>0</v>
      </c>
      <c r="H130" s="7" t="s">
        <v>231</v>
      </c>
      <c r="I130" s="7" t="s">
        <v>15</v>
      </c>
      <c r="J130" s="8">
        <v>3</v>
      </c>
      <c r="K130" s="5" t="s">
        <v>22</v>
      </c>
      <c r="L130" s="6">
        <v>1</v>
      </c>
      <c r="M130" s="12">
        <v>1153.5</v>
      </c>
      <c r="N130" s="12">
        <v>4</v>
      </c>
      <c r="O130" s="27">
        <v>2</v>
      </c>
      <c r="P130" s="12">
        <v>14</v>
      </c>
      <c r="Q130" s="27">
        <v>3</v>
      </c>
      <c r="R130" s="12">
        <v>0</v>
      </c>
      <c r="S130" s="30">
        <v>0</v>
      </c>
      <c r="T130" s="27">
        <v>0</v>
      </c>
      <c r="U130" s="27">
        <v>0</v>
      </c>
      <c r="V130" s="12">
        <v>0.58699999999999997</v>
      </c>
      <c r="W130" s="12">
        <v>0.71499999999999997</v>
      </c>
      <c r="X130" s="12">
        <v>5</v>
      </c>
      <c r="Y130" s="12">
        <v>50</v>
      </c>
      <c r="Z130" s="7" t="s">
        <v>10</v>
      </c>
      <c r="AA130" s="8" t="s">
        <v>10</v>
      </c>
      <c r="AB130" s="24"/>
      <c r="AC130" s="24"/>
      <c r="AD130" s="25"/>
      <c r="AE130" s="22"/>
    </row>
    <row r="131" spans="2:31" s="23" customFormat="1" ht="45" customHeight="1" x14ac:dyDescent="0.25">
      <c r="B131" s="23">
        <v>128</v>
      </c>
      <c r="C131" s="9" t="s">
        <v>232</v>
      </c>
      <c r="D131" s="9" t="s">
        <v>233</v>
      </c>
      <c r="E131" s="9" t="s">
        <v>10</v>
      </c>
      <c r="F131" s="25" t="s">
        <v>10</v>
      </c>
      <c r="G131" s="6">
        <v>0</v>
      </c>
      <c r="H131" s="7" t="s">
        <v>234</v>
      </c>
      <c r="I131" s="7" t="s">
        <v>32</v>
      </c>
      <c r="J131" s="8">
        <v>0</v>
      </c>
      <c r="K131" s="5" t="s">
        <v>87</v>
      </c>
      <c r="L131" s="6">
        <v>1</v>
      </c>
      <c r="M131" s="12">
        <v>1664.89</v>
      </c>
      <c r="N131" s="12">
        <v>1.1000000000000001</v>
      </c>
      <c r="O131" s="6">
        <v>1</v>
      </c>
      <c r="P131" s="12">
        <v>10.37</v>
      </c>
      <c r="Q131" s="27">
        <v>2</v>
      </c>
      <c r="R131" s="12">
        <v>6970</v>
      </c>
      <c r="S131" s="30">
        <v>6</v>
      </c>
      <c r="T131" s="6">
        <v>1</v>
      </c>
      <c r="U131" s="26">
        <v>1</v>
      </c>
      <c r="V131" s="12">
        <v>0.42899999999999999</v>
      </c>
      <c r="W131" s="12">
        <v>0.25600000000000001</v>
      </c>
      <c r="X131" s="12">
        <v>6</v>
      </c>
      <c r="Y131" s="12">
        <v>46.15</v>
      </c>
      <c r="Z131" s="7" t="s">
        <v>10</v>
      </c>
      <c r="AA131" s="8" t="s">
        <v>10</v>
      </c>
      <c r="AB131" s="24"/>
      <c r="AC131" s="24"/>
      <c r="AD131" s="25"/>
      <c r="AE131" s="22"/>
    </row>
    <row r="132" spans="2:31" s="23" customFormat="1" ht="45" customHeight="1" x14ac:dyDescent="0.25">
      <c r="B132" s="23">
        <v>129</v>
      </c>
      <c r="C132" s="9" t="s">
        <v>232</v>
      </c>
      <c r="D132" s="9" t="s">
        <v>233</v>
      </c>
      <c r="E132" s="9" t="s">
        <v>10</v>
      </c>
      <c r="F132" s="5" t="s">
        <v>1091</v>
      </c>
      <c r="G132" s="6">
        <v>1</v>
      </c>
      <c r="H132" s="7">
        <f>1/60</f>
        <v>1.6666666666666666E-2</v>
      </c>
      <c r="I132" s="7" t="s">
        <v>32</v>
      </c>
      <c r="J132" s="8">
        <v>0</v>
      </c>
      <c r="K132" s="5" t="s">
        <v>55</v>
      </c>
      <c r="L132" s="6">
        <v>2</v>
      </c>
      <c r="M132" s="12">
        <v>1664.89</v>
      </c>
      <c r="N132" s="12">
        <v>1.1000000000000001</v>
      </c>
      <c r="O132" s="6">
        <v>1</v>
      </c>
      <c r="P132" s="12">
        <v>10.37</v>
      </c>
      <c r="Q132" s="27">
        <v>2</v>
      </c>
      <c r="R132" s="12">
        <v>6970</v>
      </c>
      <c r="S132" s="30">
        <v>6</v>
      </c>
      <c r="T132" s="6">
        <v>1</v>
      </c>
      <c r="U132" s="26">
        <v>1</v>
      </c>
      <c r="V132" s="12">
        <v>0.42899999999999999</v>
      </c>
      <c r="W132" s="12">
        <v>0.25600000000000001</v>
      </c>
      <c r="X132" s="12">
        <v>6</v>
      </c>
      <c r="Y132" s="12">
        <v>46.15</v>
      </c>
      <c r="Z132" s="7" t="s">
        <v>10</v>
      </c>
      <c r="AA132" s="8" t="s">
        <v>10</v>
      </c>
      <c r="AB132" s="24"/>
      <c r="AC132" s="24"/>
      <c r="AD132" s="25"/>
      <c r="AE132" s="22"/>
    </row>
    <row r="133" spans="2:31" s="23" customFormat="1" ht="45" customHeight="1" x14ac:dyDescent="0.25">
      <c r="B133" s="23">
        <v>130</v>
      </c>
      <c r="C133" s="5" t="s">
        <v>235</v>
      </c>
      <c r="D133" s="5" t="s">
        <v>236</v>
      </c>
      <c r="E133" s="5" t="s">
        <v>10</v>
      </c>
      <c r="F133" s="5" t="s">
        <v>10</v>
      </c>
      <c r="G133" s="6">
        <v>0</v>
      </c>
      <c r="H133" s="7">
        <f>20/60</f>
        <v>0.33333333333333331</v>
      </c>
      <c r="I133" s="7" t="s">
        <v>11</v>
      </c>
      <c r="J133" s="8">
        <v>2</v>
      </c>
      <c r="K133" s="5" t="s">
        <v>237</v>
      </c>
      <c r="L133" s="6">
        <v>0</v>
      </c>
      <c r="M133" s="7" t="s">
        <v>10</v>
      </c>
      <c r="N133" s="7" t="s">
        <v>10</v>
      </c>
      <c r="O133" s="8" t="s">
        <v>10</v>
      </c>
      <c r="P133" s="7" t="s">
        <v>10</v>
      </c>
      <c r="Q133" s="8" t="s">
        <v>10</v>
      </c>
      <c r="R133" s="7" t="s">
        <v>10</v>
      </c>
      <c r="S133" s="8" t="s">
        <v>10</v>
      </c>
      <c r="T133" s="8" t="s">
        <v>10</v>
      </c>
      <c r="U133" s="8" t="s">
        <v>1095</v>
      </c>
      <c r="V133" s="7" t="s">
        <v>10</v>
      </c>
      <c r="W133" s="7" t="s">
        <v>10</v>
      </c>
      <c r="X133" s="7" t="s">
        <v>10</v>
      </c>
      <c r="Y133" s="7" t="s">
        <v>10</v>
      </c>
      <c r="Z133" s="7" t="s">
        <v>10</v>
      </c>
      <c r="AA133" s="8" t="s">
        <v>10</v>
      </c>
      <c r="AB133" s="24"/>
      <c r="AC133" s="24"/>
      <c r="AD133" s="25"/>
      <c r="AE133" s="22"/>
    </row>
    <row r="134" spans="2:31" s="23" customFormat="1" ht="45" customHeight="1" x14ac:dyDescent="0.25">
      <c r="B134" s="23">
        <v>131</v>
      </c>
      <c r="C134" s="5" t="s">
        <v>238</v>
      </c>
      <c r="D134" s="5" t="s">
        <v>238</v>
      </c>
      <c r="E134" s="5" t="s">
        <v>10</v>
      </c>
      <c r="F134" s="5" t="s">
        <v>10</v>
      </c>
      <c r="G134" s="6">
        <v>0</v>
      </c>
      <c r="H134" s="7">
        <v>6.166666666666667</v>
      </c>
      <c r="I134" s="7" t="s">
        <v>16</v>
      </c>
      <c r="J134" s="8">
        <v>5</v>
      </c>
      <c r="K134" s="5" t="s">
        <v>33</v>
      </c>
      <c r="L134" s="6">
        <v>0</v>
      </c>
      <c r="M134" s="10">
        <v>611.74</v>
      </c>
      <c r="N134" s="10">
        <v>3</v>
      </c>
      <c r="O134" s="6">
        <v>1</v>
      </c>
      <c r="P134" s="10">
        <v>11.46</v>
      </c>
      <c r="Q134" s="27">
        <v>2</v>
      </c>
      <c r="R134" s="10">
        <v>1280</v>
      </c>
      <c r="S134" s="27">
        <v>1</v>
      </c>
      <c r="T134" s="27">
        <v>0</v>
      </c>
      <c r="U134" s="26">
        <v>1</v>
      </c>
      <c r="V134" s="7" t="s">
        <v>10</v>
      </c>
      <c r="W134" s="7" t="s">
        <v>10</v>
      </c>
      <c r="X134" s="7" t="s">
        <v>10</v>
      </c>
      <c r="Y134" s="7" t="s">
        <v>10</v>
      </c>
      <c r="Z134" s="7" t="s">
        <v>10</v>
      </c>
      <c r="AA134" s="8" t="s">
        <v>10</v>
      </c>
      <c r="AB134" s="24" t="s">
        <v>1156</v>
      </c>
      <c r="AC134" s="24" t="s">
        <v>1157</v>
      </c>
      <c r="AD134" s="25"/>
      <c r="AE134" s="22"/>
    </row>
    <row r="135" spans="2:31" s="23" customFormat="1" ht="45" customHeight="1" x14ac:dyDescent="0.25">
      <c r="B135" s="23">
        <v>132</v>
      </c>
      <c r="C135" s="5" t="s">
        <v>239</v>
      </c>
      <c r="D135" s="5" t="s">
        <v>240</v>
      </c>
      <c r="E135" s="5" t="s">
        <v>10</v>
      </c>
      <c r="F135" s="5" t="s">
        <v>10</v>
      </c>
      <c r="G135" s="6">
        <v>0</v>
      </c>
      <c r="H135" s="7" t="s">
        <v>241</v>
      </c>
      <c r="I135" s="7" t="s">
        <v>25</v>
      </c>
      <c r="J135" s="8">
        <v>4</v>
      </c>
      <c r="K135" s="5" t="s">
        <v>33</v>
      </c>
      <c r="L135" s="6">
        <v>0</v>
      </c>
      <c r="M135" s="10">
        <v>1289.3900000000001</v>
      </c>
      <c r="N135" s="10">
        <v>-1.9</v>
      </c>
      <c r="O135" s="27">
        <v>0</v>
      </c>
      <c r="P135" s="10">
        <v>4.3099999999999996</v>
      </c>
      <c r="Q135" s="26">
        <v>0</v>
      </c>
      <c r="R135" s="10">
        <v>0</v>
      </c>
      <c r="S135" s="30">
        <v>0</v>
      </c>
      <c r="T135" s="27">
        <v>0</v>
      </c>
      <c r="U135" s="27">
        <v>0</v>
      </c>
      <c r="V135" s="10">
        <v>0.28699999999999998</v>
      </c>
      <c r="W135" s="10">
        <v>0.27400000000000002</v>
      </c>
      <c r="X135" s="10">
        <v>4</v>
      </c>
      <c r="Y135" s="10">
        <v>40</v>
      </c>
      <c r="Z135" s="7" t="s">
        <v>10</v>
      </c>
      <c r="AA135" s="8" t="s">
        <v>10</v>
      </c>
      <c r="AB135" s="24"/>
      <c r="AC135" s="29" t="s">
        <v>1158</v>
      </c>
      <c r="AD135" s="25"/>
      <c r="AE135" s="22"/>
    </row>
    <row r="136" spans="2:31" s="23" customFormat="1" ht="45" customHeight="1" x14ac:dyDescent="0.25">
      <c r="B136" s="23">
        <v>133</v>
      </c>
      <c r="C136" s="5" t="s">
        <v>242</v>
      </c>
      <c r="D136" s="5" t="s">
        <v>243</v>
      </c>
      <c r="E136" s="5" t="s">
        <v>10</v>
      </c>
      <c r="F136" s="5" t="s">
        <v>10</v>
      </c>
      <c r="G136" s="6">
        <v>0</v>
      </c>
      <c r="H136" s="7" t="s">
        <v>69</v>
      </c>
      <c r="I136" s="7" t="s">
        <v>32</v>
      </c>
      <c r="J136" s="8">
        <v>0</v>
      </c>
      <c r="K136" s="5" t="s">
        <v>33</v>
      </c>
      <c r="L136" s="6">
        <v>0</v>
      </c>
      <c r="M136" s="10">
        <v>1530.79</v>
      </c>
      <c r="N136" s="10">
        <v>8</v>
      </c>
      <c r="O136" s="27">
        <v>3</v>
      </c>
      <c r="P136" s="10">
        <v>12.5</v>
      </c>
      <c r="Q136" s="27">
        <v>3</v>
      </c>
      <c r="R136" s="10">
        <v>1280</v>
      </c>
      <c r="S136" s="27">
        <v>1</v>
      </c>
      <c r="T136" s="27">
        <v>0</v>
      </c>
      <c r="U136" s="26">
        <v>1</v>
      </c>
      <c r="V136" s="10">
        <v>-0.61699999999999999</v>
      </c>
      <c r="W136" s="10">
        <v>0.3</v>
      </c>
      <c r="X136" s="10">
        <v>2</v>
      </c>
      <c r="Y136" s="10">
        <v>15.18</v>
      </c>
      <c r="Z136" s="7" t="s">
        <v>10</v>
      </c>
      <c r="AA136" s="8" t="s">
        <v>10</v>
      </c>
      <c r="AB136" s="24"/>
      <c r="AC136" s="29" t="s">
        <v>1159</v>
      </c>
      <c r="AD136" s="25"/>
      <c r="AE136" s="22"/>
    </row>
    <row r="137" spans="2:31" s="23" customFormat="1" ht="45" customHeight="1" x14ac:dyDescent="0.25">
      <c r="B137" s="23">
        <v>134</v>
      </c>
      <c r="C137" s="5" t="s">
        <v>244</v>
      </c>
      <c r="D137" s="5" t="s">
        <v>245</v>
      </c>
      <c r="E137" s="5" t="s">
        <v>10</v>
      </c>
      <c r="F137" s="5" t="s">
        <v>10</v>
      </c>
      <c r="G137" s="6">
        <v>0</v>
      </c>
      <c r="H137" s="7" t="s">
        <v>135</v>
      </c>
      <c r="I137" s="7" t="s">
        <v>21</v>
      </c>
      <c r="J137" s="8">
        <v>6</v>
      </c>
      <c r="K137" s="5" t="s">
        <v>33</v>
      </c>
      <c r="L137" s="6">
        <v>0</v>
      </c>
      <c r="M137" s="10">
        <v>2744.97</v>
      </c>
      <c r="N137" s="10">
        <v>3</v>
      </c>
      <c r="O137" s="6">
        <v>1</v>
      </c>
      <c r="P137" s="10">
        <v>10.54</v>
      </c>
      <c r="Q137" s="27">
        <v>2</v>
      </c>
      <c r="R137" s="10">
        <v>1280</v>
      </c>
      <c r="S137" s="27">
        <v>1</v>
      </c>
      <c r="T137" s="27">
        <v>0</v>
      </c>
      <c r="U137" s="26">
        <v>1</v>
      </c>
      <c r="V137" s="10">
        <v>-5.8999999999999997E-2</v>
      </c>
      <c r="W137" s="10">
        <v>0.16400000000000001</v>
      </c>
      <c r="X137" s="10">
        <v>7</v>
      </c>
      <c r="Y137" s="10">
        <v>25.93</v>
      </c>
      <c r="Z137" s="28" t="s">
        <v>1160</v>
      </c>
      <c r="AA137" s="8" t="s">
        <v>10</v>
      </c>
      <c r="AB137" s="24"/>
      <c r="AC137" s="29" t="s">
        <v>1161</v>
      </c>
      <c r="AD137" s="25"/>
      <c r="AE137" s="22"/>
    </row>
    <row r="138" spans="2:31" s="23" customFormat="1" ht="45" customHeight="1" x14ac:dyDescent="0.25">
      <c r="B138" s="23">
        <v>135</v>
      </c>
      <c r="C138" s="5" t="s">
        <v>246</v>
      </c>
      <c r="D138" s="5" t="s">
        <v>247</v>
      </c>
      <c r="E138" s="5" t="s">
        <v>10</v>
      </c>
      <c r="F138" s="5" t="s">
        <v>10</v>
      </c>
      <c r="G138" s="6">
        <v>0</v>
      </c>
      <c r="H138" s="7" t="s">
        <v>135</v>
      </c>
      <c r="I138" s="7" t="s">
        <v>21</v>
      </c>
      <c r="J138" s="8">
        <v>6</v>
      </c>
      <c r="K138" s="5" t="s">
        <v>33</v>
      </c>
      <c r="L138" s="6">
        <v>0</v>
      </c>
      <c r="M138" s="10">
        <v>2801</v>
      </c>
      <c r="N138" s="10">
        <v>3</v>
      </c>
      <c r="O138" s="6">
        <v>1</v>
      </c>
      <c r="P138" s="10">
        <v>11.06</v>
      </c>
      <c r="Q138" s="27">
        <v>2</v>
      </c>
      <c r="R138" s="10">
        <v>1280</v>
      </c>
      <c r="S138" s="27">
        <v>1</v>
      </c>
      <c r="T138" s="27">
        <v>0</v>
      </c>
      <c r="U138" s="26">
        <v>1</v>
      </c>
      <c r="V138" s="10">
        <v>-6.0999999999999999E-2</v>
      </c>
      <c r="W138" s="10">
        <v>0.16700000000000001</v>
      </c>
      <c r="X138" s="10">
        <v>7</v>
      </c>
      <c r="Y138" s="10">
        <v>25.93</v>
      </c>
      <c r="Z138" s="10" t="s">
        <v>1099</v>
      </c>
      <c r="AA138" s="10">
        <v>2</v>
      </c>
      <c r="AB138" s="24"/>
      <c r="AC138" s="24" t="s">
        <v>1162</v>
      </c>
      <c r="AD138" s="25"/>
      <c r="AE138" s="22"/>
    </row>
    <row r="139" spans="2:31" s="23" customFormat="1" ht="45" customHeight="1" x14ac:dyDescent="0.25">
      <c r="B139" s="23">
        <v>136</v>
      </c>
      <c r="C139" s="5" t="s">
        <v>248</v>
      </c>
      <c r="D139" s="5" t="s">
        <v>249</v>
      </c>
      <c r="E139" s="5" t="s">
        <v>10</v>
      </c>
      <c r="F139" s="5" t="s">
        <v>10</v>
      </c>
      <c r="G139" s="6">
        <v>0</v>
      </c>
      <c r="H139" s="7" t="s">
        <v>250</v>
      </c>
      <c r="I139" s="7" t="s">
        <v>21</v>
      </c>
      <c r="J139" s="8">
        <v>6</v>
      </c>
      <c r="K139" s="5" t="s">
        <v>33</v>
      </c>
      <c r="L139" s="6">
        <v>0</v>
      </c>
      <c r="M139" s="10">
        <v>3081.25</v>
      </c>
      <c r="N139" s="10">
        <v>5</v>
      </c>
      <c r="O139" s="27">
        <v>2</v>
      </c>
      <c r="P139" s="10">
        <v>11.44</v>
      </c>
      <c r="Q139" s="27">
        <v>2</v>
      </c>
      <c r="R139" s="10">
        <v>2560</v>
      </c>
      <c r="S139" s="27">
        <v>2</v>
      </c>
      <c r="T139" s="27">
        <v>0</v>
      </c>
      <c r="U139" s="6">
        <v>2</v>
      </c>
      <c r="V139" s="10">
        <v>-0.22800000000000001</v>
      </c>
      <c r="W139" s="10">
        <v>4.4999999999999998E-2</v>
      </c>
      <c r="X139" s="10">
        <v>6</v>
      </c>
      <c r="Y139" s="10">
        <v>20.69</v>
      </c>
      <c r="Z139" s="10" t="s">
        <v>1099</v>
      </c>
      <c r="AA139" s="10">
        <v>2</v>
      </c>
      <c r="AB139" s="24"/>
      <c r="AC139" s="24" t="s">
        <v>1163</v>
      </c>
      <c r="AD139" s="25"/>
      <c r="AE139" s="22"/>
    </row>
    <row r="140" spans="2:31" s="23" customFormat="1" ht="45" customHeight="1" x14ac:dyDescent="0.25">
      <c r="B140" s="23">
        <v>137</v>
      </c>
      <c r="C140" s="5" t="s">
        <v>251</v>
      </c>
      <c r="D140" s="10" t="s">
        <v>10</v>
      </c>
      <c r="E140" s="10" t="s">
        <v>10</v>
      </c>
      <c r="F140" s="10" t="s">
        <v>10</v>
      </c>
      <c r="G140" s="6">
        <v>0</v>
      </c>
      <c r="H140" s="7" t="s">
        <v>252</v>
      </c>
      <c r="I140" s="7" t="s">
        <v>21</v>
      </c>
      <c r="J140" s="8">
        <v>6</v>
      </c>
      <c r="K140" s="5" t="s">
        <v>22</v>
      </c>
      <c r="L140" s="6">
        <v>1</v>
      </c>
      <c r="M140" s="7" t="s">
        <v>10</v>
      </c>
      <c r="N140" s="7" t="s">
        <v>10</v>
      </c>
      <c r="O140" s="8" t="s">
        <v>10</v>
      </c>
      <c r="P140" s="7" t="s">
        <v>10</v>
      </c>
      <c r="Q140" s="8" t="s">
        <v>10</v>
      </c>
      <c r="R140" s="7" t="s">
        <v>10</v>
      </c>
      <c r="S140" s="8" t="s">
        <v>10</v>
      </c>
      <c r="T140" s="8" t="s">
        <v>10</v>
      </c>
      <c r="U140" s="8" t="s">
        <v>1095</v>
      </c>
      <c r="V140" s="7" t="s">
        <v>10</v>
      </c>
      <c r="W140" s="7" t="s">
        <v>10</v>
      </c>
      <c r="X140" s="7" t="s">
        <v>10</v>
      </c>
      <c r="Y140" s="7" t="s">
        <v>10</v>
      </c>
      <c r="Z140" s="7" t="s">
        <v>10</v>
      </c>
      <c r="AA140" s="8" t="s">
        <v>10</v>
      </c>
      <c r="AB140" s="24"/>
      <c r="AC140" s="24"/>
      <c r="AD140" s="25"/>
      <c r="AE140" s="22"/>
    </row>
    <row r="141" spans="2:31" s="23" customFormat="1" ht="45" customHeight="1" x14ac:dyDescent="0.25">
      <c r="B141" s="23">
        <v>138</v>
      </c>
      <c r="C141" s="9" t="s">
        <v>253</v>
      </c>
      <c r="D141" s="9" t="s">
        <v>254</v>
      </c>
      <c r="E141" s="9" t="s">
        <v>10</v>
      </c>
      <c r="F141" s="25" t="s">
        <v>10</v>
      </c>
      <c r="G141" s="6">
        <v>0</v>
      </c>
      <c r="H141" s="7" t="s">
        <v>255</v>
      </c>
      <c r="I141" s="7" t="s">
        <v>32</v>
      </c>
      <c r="J141" s="8">
        <v>0</v>
      </c>
      <c r="K141" s="5" t="s">
        <v>63</v>
      </c>
      <c r="L141" s="6">
        <v>1</v>
      </c>
      <c r="M141" s="7" t="s">
        <v>10</v>
      </c>
      <c r="N141" s="7" t="s">
        <v>10</v>
      </c>
      <c r="O141" s="8" t="s">
        <v>10</v>
      </c>
      <c r="P141" s="7" t="s">
        <v>10</v>
      </c>
      <c r="Q141" s="8" t="s">
        <v>10</v>
      </c>
      <c r="R141" s="7" t="s">
        <v>10</v>
      </c>
      <c r="S141" s="8" t="s">
        <v>10</v>
      </c>
      <c r="T141" s="8" t="s">
        <v>10</v>
      </c>
      <c r="U141" s="8" t="s">
        <v>1095</v>
      </c>
      <c r="V141" s="7" t="s">
        <v>10</v>
      </c>
      <c r="W141" s="7" t="s">
        <v>10</v>
      </c>
      <c r="X141" s="7" t="s">
        <v>10</v>
      </c>
      <c r="Y141" s="7" t="s">
        <v>10</v>
      </c>
      <c r="Z141" s="7" t="s">
        <v>10</v>
      </c>
      <c r="AA141" s="8" t="s">
        <v>10</v>
      </c>
      <c r="AB141" s="24"/>
      <c r="AC141" s="24"/>
      <c r="AD141" s="25"/>
      <c r="AE141" s="22"/>
    </row>
    <row r="142" spans="2:31" s="23" customFormat="1" ht="45" customHeight="1" x14ac:dyDescent="0.25">
      <c r="B142" s="23">
        <v>139</v>
      </c>
      <c r="C142" s="9" t="s">
        <v>253</v>
      </c>
      <c r="D142" s="9" t="s">
        <v>254</v>
      </c>
      <c r="E142" s="9" t="s">
        <v>10</v>
      </c>
      <c r="F142" s="5" t="s">
        <v>1091</v>
      </c>
      <c r="G142" s="6">
        <v>1</v>
      </c>
      <c r="H142" s="7">
        <v>23.7</v>
      </c>
      <c r="I142" s="7" t="s">
        <v>21</v>
      </c>
      <c r="J142" s="8">
        <v>6</v>
      </c>
      <c r="K142" s="5" t="s">
        <v>55</v>
      </c>
      <c r="L142" s="6">
        <v>2</v>
      </c>
      <c r="M142" s="7" t="s">
        <v>10</v>
      </c>
      <c r="N142" s="7" t="s">
        <v>10</v>
      </c>
      <c r="O142" s="8" t="s">
        <v>10</v>
      </c>
      <c r="P142" s="7" t="s">
        <v>10</v>
      </c>
      <c r="Q142" s="8" t="s">
        <v>10</v>
      </c>
      <c r="R142" s="7" t="s">
        <v>10</v>
      </c>
      <c r="S142" s="8" t="s">
        <v>10</v>
      </c>
      <c r="T142" s="8" t="s">
        <v>10</v>
      </c>
      <c r="U142" s="8" t="s">
        <v>1095</v>
      </c>
      <c r="V142" s="7" t="s">
        <v>10</v>
      </c>
      <c r="W142" s="7" t="s">
        <v>10</v>
      </c>
      <c r="X142" s="7" t="s">
        <v>10</v>
      </c>
      <c r="Y142" s="7" t="s">
        <v>10</v>
      </c>
      <c r="Z142" s="7" t="s">
        <v>10</v>
      </c>
      <c r="AA142" s="8" t="s">
        <v>10</v>
      </c>
      <c r="AB142" s="24"/>
      <c r="AC142" s="24"/>
      <c r="AD142" s="25"/>
      <c r="AE142" s="22"/>
    </row>
    <row r="143" spans="2:31" s="23" customFormat="1" ht="45" customHeight="1" x14ac:dyDescent="0.25">
      <c r="B143" s="23">
        <v>140</v>
      </c>
      <c r="C143" s="5" t="s">
        <v>256</v>
      </c>
      <c r="D143" s="5" t="s">
        <v>257</v>
      </c>
      <c r="E143" s="5" t="s">
        <v>10</v>
      </c>
      <c r="F143" s="5" t="s">
        <v>10</v>
      </c>
      <c r="G143" s="6">
        <v>0</v>
      </c>
      <c r="H143" s="7" t="s">
        <v>258</v>
      </c>
      <c r="I143" s="7" t="s">
        <v>25</v>
      </c>
      <c r="J143" s="8">
        <v>4</v>
      </c>
      <c r="K143" s="5" t="s">
        <v>22</v>
      </c>
      <c r="L143" s="6">
        <v>1</v>
      </c>
      <c r="M143" s="10">
        <v>2145.7600000000002</v>
      </c>
      <c r="N143" s="10">
        <v>9</v>
      </c>
      <c r="O143" s="27">
        <v>3</v>
      </c>
      <c r="P143" s="10">
        <v>14</v>
      </c>
      <c r="Q143" s="27">
        <v>3</v>
      </c>
      <c r="R143" s="10">
        <v>0</v>
      </c>
      <c r="S143" s="30">
        <v>0</v>
      </c>
      <c r="T143" s="27">
        <v>0</v>
      </c>
      <c r="U143" s="27">
        <v>0</v>
      </c>
      <c r="V143" s="10">
        <v>0.11600000000000001</v>
      </c>
      <c r="W143" s="10">
        <v>0.153</v>
      </c>
      <c r="X143" s="10">
        <v>6</v>
      </c>
      <c r="Y143" s="10">
        <v>45</v>
      </c>
      <c r="Z143" s="7" t="s">
        <v>10</v>
      </c>
      <c r="AA143" s="8" t="s">
        <v>10</v>
      </c>
      <c r="AB143" s="24"/>
      <c r="AC143" s="24"/>
      <c r="AD143" s="25"/>
      <c r="AE143" s="22"/>
    </row>
    <row r="144" spans="2:31" s="23" customFormat="1" ht="45" customHeight="1" x14ac:dyDescent="0.25">
      <c r="B144" s="23">
        <v>141</v>
      </c>
      <c r="C144" s="5" t="s">
        <v>259</v>
      </c>
      <c r="D144" s="5" t="s">
        <v>260</v>
      </c>
      <c r="E144" s="5" t="s">
        <v>10</v>
      </c>
      <c r="F144" s="5" t="s">
        <v>10</v>
      </c>
      <c r="G144" s="6">
        <v>0</v>
      </c>
      <c r="H144" s="7" t="s">
        <v>261</v>
      </c>
      <c r="I144" s="7" t="s">
        <v>16</v>
      </c>
      <c r="J144" s="8">
        <v>5</v>
      </c>
      <c r="K144" s="5" t="s">
        <v>33</v>
      </c>
      <c r="L144" s="6">
        <v>0</v>
      </c>
      <c r="M144" s="10">
        <v>1765.28</v>
      </c>
      <c r="N144" s="10">
        <v>6</v>
      </c>
      <c r="O144" s="27">
        <v>2</v>
      </c>
      <c r="P144" s="10">
        <v>14</v>
      </c>
      <c r="Q144" s="27">
        <v>3</v>
      </c>
      <c r="R144" s="10">
        <v>5690</v>
      </c>
      <c r="S144" s="27">
        <v>5</v>
      </c>
      <c r="T144" s="6">
        <v>1</v>
      </c>
      <c r="U144" s="27">
        <v>0</v>
      </c>
      <c r="V144" s="10">
        <v>0.497</v>
      </c>
      <c r="W144" s="10">
        <v>0.65700000000000003</v>
      </c>
      <c r="X144" s="10">
        <v>8</v>
      </c>
      <c r="Y144" s="10">
        <v>53</v>
      </c>
      <c r="Z144" s="7" t="s">
        <v>10</v>
      </c>
      <c r="AA144" s="8" t="s">
        <v>10</v>
      </c>
      <c r="AB144" s="24"/>
      <c r="AC144" s="24" t="s">
        <v>1164</v>
      </c>
      <c r="AD144" s="25"/>
      <c r="AE144" s="22"/>
    </row>
    <row r="145" spans="2:31" s="23" customFormat="1" ht="45" customHeight="1" x14ac:dyDescent="0.25">
      <c r="B145" s="23">
        <v>142</v>
      </c>
      <c r="C145" s="5" t="s">
        <v>262</v>
      </c>
      <c r="D145" s="5" t="s">
        <v>263</v>
      </c>
      <c r="E145" s="5" t="s">
        <v>10</v>
      </c>
      <c r="F145" s="5" t="s">
        <v>10</v>
      </c>
      <c r="G145" s="6">
        <v>0</v>
      </c>
      <c r="H145" s="7" t="s">
        <v>69</v>
      </c>
      <c r="I145" s="7" t="s">
        <v>32</v>
      </c>
      <c r="J145" s="8">
        <v>0</v>
      </c>
      <c r="K145" s="5" t="s">
        <v>33</v>
      </c>
      <c r="L145" s="6">
        <v>0</v>
      </c>
      <c r="M145" s="7" t="s">
        <v>10</v>
      </c>
      <c r="N145" s="7" t="s">
        <v>10</v>
      </c>
      <c r="O145" s="8" t="s">
        <v>10</v>
      </c>
      <c r="P145" s="7" t="s">
        <v>10</v>
      </c>
      <c r="Q145" s="8" t="s">
        <v>10</v>
      </c>
      <c r="R145" s="7" t="s">
        <v>10</v>
      </c>
      <c r="S145" s="8" t="s">
        <v>10</v>
      </c>
      <c r="T145" s="8" t="s">
        <v>10</v>
      </c>
      <c r="U145" s="8" t="s">
        <v>1095</v>
      </c>
      <c r="V145" s="7" t="s">
        <v>10</v>
      </c>
      <c r="W145" s="7" t="s">
        <v>10</v>
      </c>
      <c r="X145" s="7" t="s">
        <v>10</v>
      </c>
      <c r="Y145" s="7" t="s">
        <v>10</v>
      </c>
      <c r="Z145" s="7" t="s">
        <v>10</v>
      </c>
      <c r="AA145" s="8" t="s">
        <v>10</v>
      </c>
      <c r="AB145" s="24"/>
      <c r="AC145" s="24"/>
      <c r="AD145" s="25"/>
      <c r="AE145" s="22"/>
    </row>
    <row r="146" spans="2:31" s="23" customFormat="1" ht="45" customHeight="1" x14ac:dyDescent="0.25">
      <c r="B146" s="23">
        <v>143</v>
      </c>
      <c r="C146" s="5" t="s">
        <v>264</v>
      </c>
      <c r="D146" s="5" t="s">
        <v>265</v>
      </c>
      <c r="E146" s="5" t="s">
        <v>10</v>
      </c>
      <c r="F146" s="5" t="s">
        <v>10</v>
      </c>
      <c r="G146" s="6">
        <v>0</v>
      </c>
      <c r="H146" s="7" t="s">
        <v>132</v>
      </c>
      <c r="I146" s="7" t="s">
        <v>21</v>
      </c>
      <c r="J146" s="8">
        <v>6</v>
      </c>
      <c r="K146" s="5" t="s">
        <v>33</v>
      </c>
      <c r="L146" s="6">
        <v>0</v>
      </c>
      <c r="M146" s="7" t="s">
        <v>10</v>
      </c>
      <c r="N146" s="7" t="s">
        <v>10</v>
      </c>
      <c r="O146" s="8" t="s">
        <v>10</v>
      </c>
      <c r="P146" s="7" t="s">
        <v>10</v>
      </c>
      <c r="Q146" s="8" t="s">
        <v>10</v>
      </c>
      <c r="R146" s="7" t="s">
        <v>10</v>
      </c>
      <c r="S146" s="8" t="s">
        <v>10</v>
      </c>
      <c r="T146" s="8" t="s">
        <v>10</v>
      </c>
      <c r="U146" s="8" t="s">
        <v>1095</v>
      </c>
      <c r="V146" s="7" t="s">
        <v>10</v>
      </c>
      <c r="W146" s="7" t="s">
        <v>10</v>
      </c>
      <c r="X146" s="7" t="s">
        <v>10</v>
      </c>
      <c r="Y146" s="7" t="s">
        <v>10</v>
      </c>
      <c r="Z146" s="7" t="s">
        <v>10</v>
      </c>
      <c r="AA146" s="8" t="s">
        <v>10</v>
      </c>
      <c r="AB146" s="24"/>
      <c r="AC146" s="24"/>
      <c r="AD146" s="25"/>
      <c r="AE146" s="22"/>
    </row>
    <row r="147" spans="2:31" s="23" customFormat="1" ht="45" customHeight="1" x14ac:dyDescent="0.25">
      <c r="B147" s="23">
        <v>144</v>
      </c>
      <c r="C147" s="5" t="s">
        <v>266</v>
      </c>
      <c r="D147" s="5" t="s">
        <v>267</v>
      </c>
      <c r="E147" s="5" t="s">
        <v>10</v>
      </c>
      <c r="F147" s="5" t="s">
        <v>10</v>
      </c>
      <c r="G147" s="6">
        <v>0</v>
      </c>
      <c r="H147" s="7">
        <v>0.5</v>
      </c>
      <c r="I147" s="7" t="s">
        <v>11</v>
      </c>
      <c r="J147" s="8">
        <v>2</v>
      </c>
      <c r="K147" s="5" t="s">
        <v>268</v>
      </c>
      <c r="L147" s="6">
        <v>1</v>
      </c>
      <c r="M147" s="10">
        <v>3049.67</v>
      </c>
      <c r="N147" s="10">
        <v>10.1</v>
      </c>
      <c r="O147" s="27">
        <v>3</v>
      </c>
      <c r="P147" s="10">
        <v>12.47</v>
      </c>
      <c r="Q147" s="27">
        <v>3</v>
      </c>
      <c r="R147" s="10">
        <v>6970</v>
      </c>
      <c r="S147" s="27">
        <v>6</v>
      </c>
      <c r="T147" s="6">
        <v>1</v>
      </c>
      <c r="U147" s="26">
        <v>1</v>
      </c>
      <c r="V147" s="10">
        <v>0.249</v>
      </c>
      <c r="W147" s="10">
        <v>0.57799999999999996</v>
      </c>
      <c r="X147" s="10">
        <v>10</v>
      </c>
      <c r="Y147" s="10">
        <v>40</v>
      </c>
      <c r="Z147" s="7" t="s">
        <v>10</v>
      </c>
      <c r="AA147" s="8" t="s">
        <v>10</v>
      </c>
      <c r="AB147" s="24"/>
      <c r="AC147" s="24"/>
      <c r="AD147" s="25"/>
      <c r="AE147" s="22"/>
    </row>
    <row r="148" spans="2:31" s="23" customFormat="1" ht="45" customHeight="1" x14ac:dyDescent="0.25">
      <c r="B148" s="23">
        <v>145</v>
      </c>
      <c r="C148" s="5" t="s">
        <v>269</v>
      </c>
      <c r="D148" s="5" t="s">
        <v>270</v>
      </c>
      <c r="E148" s="5" t="s">
        <v>10</v>
      </c>
      <c r="F148" s="5" t="s">
        <v>10</v>
      </c>
      <c r="G148" s="6">
        <v>0</v>
      </c>
      <c r="H148" s="7">
        <v>0.5</v>
      </c>
      <c r="I148" s="7" t="s">
        <v>11</v>
      </c>
      <c r="J148" s="8">
        <v>2</v>
      </c>
      <c r="K148" s="5" t="s">
        <v>268</v>
      </c>
      <c r="L148" s="6">
        <v>1</v>
      </c>
      <c r="M148" s="10">
        <v>3143.78</v>
      </c>
      <c r="N148" s="10">
        <v>10.1</v>
      </c>
      <c r="O148" s="27">
        <v>3</v>
      </c>
      <c r="P148" s="10">
        <v>14</v>
      </c>
      <c r="Q148" s="27">
        <v>3</v>
      </c>
      <c r="R148" s="10">
        <v>11380</v>
      </c>
      <c r="S148" s="27">
        <v>10</v>
      </c>
      <c r="T148" s="26">
        <v>2</v>
      </c>
      <c r="U148" s="27">
        <v>0</v>
      </c>
      <c r="V148" s="10">
        <v>0.29199999999999998</v>
      </c>
      <c r="W148" s="10">
        <v>0.53500000000000003</v>
      </c>
      <c r="X148" s="10">
        <v>10</v>
      </c>
      <c r="Y148" s="10">
        <v>40</v>
      </c>
      <c r="Z148" s="28" t="s">
        <v>1118</v>
      </c>
      <c r="AA148" s="28">
        <v>3</v>
      </c>
      <c r="AB148" s="24"/>
      <c r="AC148" s="24"/>
      <c r="AD148" s="25"/>
      <c r="AE148" s="22"/>
    </row>
    <row r="149" spans="2:31" s="23" customFormat="1" ht="45" customHeight="1" x14ac:dyDescent="0.25">
      <c r="B149" s="23">
        <v>146</v>
      </c>
      <c r="C149" s="5" t="s">
        <v>271</v>
      </c>
      <c r="D149" s="5" t="s">
        <v>272</v>
      </c>
      <c r="E149" s="5" t="s">
        <v>10</v>
      </c>
      <c r="F149" s="5" t="s">
        <v>10</v>
      </c>
      <c r="G149" s="6">
        <v>0</v>
      </c>
      <c r="H149" s="7">
        <v>1.5</v>
      </c>
      <c r="I149" s="7" t="s">
        <v>15</v>
      </c>
      <c r="J149" s="8">
        <v>3</v>
      </c>
      <c r="K149" s="5" t="s">
        <v>268</v>
      </c>
      <c r="L149" s="6">
        <v>1</v>
      </c>
      <c r="M149" s="7" t="s">
        <v>10</v>
      </c>
      <c r="N149" s="7" t="s">
        <v>10</v>
      </c>
      <c r="O149" s="8" t="s">
        <v>10</v>
      </c>
      <c r="P149" s="7" t="s">
        <v>10</v>
      </c>
      <c r="Q149" s="8" t="s">
        <v>10</v>
      </c>
      <c r="R149" s="7" t="s">
        <v>10</v>
      </c>
      <c r="S149" s="8" t="s">
        <v>10</v>
      </c>
      <c r="T149" s="8" t="s">
        <v>10</v>
      </c>
      <c r="U149" s="8" t="s">
        <v>1095</v>
      </c>
      <c r="V149" s="7" t="s">
        <v>10</v>
      </c>
      <c r="W149" s="7" t="s">
        <v>10</v>
      </c>
      <c r="X149" s="7" t="s">
        <v>10</v>
      </c>
      <c r="Y149" s="7" t="s">
        <v>10</v>
      </c>
      <c r="Z149" s="7" t="s">
        <v>10</v>
      </c>
      <c r="AA149" s="8" t="s">
        <v>10</v>
      </c>
      <c r="AB149" s="24"/>
      <c r="AC149" s="24"/>
      <c r="AD149" s="25"/>
      <c r="AE149" s="22"/>
    </row>
    <row r="150" spans="2:31" s="23" customFormat="1" ht="45" customHeight="1" x14ac:dyDescent="0.25">
      <c r="B150" s="23">
        <v>147</v>
      </c>
      <c r="C150" s="5" t="s">
        <v>273</v>
      </c>
      <c r="D150" s="5" t="s">
        <v>274</v>
      </c>
      <c r="E150" s="5" t="s">
        <v>10</v>
      </c>
      <c r="F150" s="5" t="s">
        <v>10</v>
      </c>
      <c r="G150" s="6">
        <v>0</v>
      </c>
      <c r="H150" s="7">
        <v>0.33333333333333331</v>
      </c>
      <c r="I150" s="7" t="s">
        <v>11</v>
      </c>
      <c r="J150" s="8">
        <v>2</v>
      </c>
      <c r="K150" s="5" t="s">
        <v>268</v>
      </c>
      <c r="L150" s="6">
        <v>1</v>
      </c>
      <c r="M150" s="10">
        <v>1420.87</v>
      </c>
      <c r="N150" s="10">
        <v>6</v>
      </c>
      <c r="O150" s="27">
        <v>2</v>
      </c>
      <c r="P150" s="10">
        <v>11.31</v>
      </c>
      <c r="Q150" s="27">
        <v>2</v>
      </c>
      <c r="R150" s="10">
        <v>1280</v>
      </c>
      <c r="S150" s="27">
        <v>1</v>
      </c>
      <c r="T150" s="27">
        <v>0</v>
      </c>
      <c r="U150" s="26">
        <v>1</v>
      </c>
      <c r="V150" s="10">
        <v>0.42699999999999999</v>
      </c>
      <c r="W150" s="10">
        <v>0.84699999999999998</v>
      </c>
      <c r="X150" s="10">
        <v>6</v>
      </c>
      <c r="Y150" s="10">
        <v>54.55</v>
      </c>
      <c r="Z150" s="7" t="s">
        <v>10</v>
      </c>
      <c r="AA150" s="8" t="s">
        <v>10</v>
      </c>
      <c r="AB150" s="24"/>
      <c r="AC150" s="24"/>
      <c r="AD150" s="25"/>
      <c r="AE150" s="22"/>
    </row>
    <row r="151" spans="2:31" s="23" customFormat="1" ht="45" customHeight="1" x14ac:dyDescent="0.25">
      <c r="B151" s="23">
        <v>148</v>
      </c>
      <c r="C151" s="5" t="s">
        <v>275</v>
      </c>
      <c r="D151" s="5" t="s">
        <v>276</v>
      </c>
      <c r="E151" s="5" t="s">
        <v>10</v>
      </c>
      <c r="F151" s="5" t="s">
        <v>10</v>
      </c>
      <c r="G151" s="6">
        <v>0</v>
      </c>
      <c r="H151" s="7" t="s">
        <v>277</v>
      </c>
      <c r="I151" s="7" t="s">
        <v>21</v>
      </c>
      <c r="J151" s="8">
        <v>6</v>
      </c>
      <c r="K151" s="5" t="s">
        <v>22</v>
      </c>
      <c r="L151" s="6">
        <v>1</v>
      </c>
      <c r="M151" s="10">
        <v>2733.21</v>
      </c>
      <c r="N151" s="10">
        <v>3</v>
      </c>
      <c r="O151" s="6">
        <v>1</v>
      </c>
      <c r="P151" s="10">
        <v>10.71</v>
      </c>
      <c r="Q151" s="27">
        <v>2</v>
      </c>
      <c r="R151" s="10">
        <v>0</v>
      </c>
      <c r="S151" s="30">
        <v>0</v>
      </c>
      <c r="T151" s="27">
        <v>0</v>
      </c>
      <c r="U151" s="27">
        <v>0</v>
      </c>
      <c r="V151" s="10">
        <v>0.33100000000000002</v>
      </c>
      <c r="W151" s="10">
        <v>0.13200000000000001</v>
      </c>
      <c r="X151" s="10">
        <v>20</v>
      </c>
      <c r="Y151" s="10">
        <v>71.430000000000007</v>
      </c>
      <c r="Z151" s="7" t="s">
        <v>10</v>
      </c>
      <c r="AA151" s="8" t="s">
        <v>10</v>
      </c>
      <c r="AB151" s="24"/>
      <c r="AC151" s="24"/>
      <c r="AD151" s="25"/>
      <c r="AE151" s="22"/>
    </row>
    <row r="152" spans="2:31" s="23" customFormat="1" ht="45" customHeight="1" x14ac:dyDescent="0.25">
      <c r="B152" s="23">
        <v>149</v>
      </c>
      <c r="C152" s="5" t="s">
        <v>278</v>
      </c>
      <c r="D152" s="5" t="s">
        <v>279</v>
      </c>
      <c r="E152" s="5" t="s">
        <v>10</v>
      </c>
      <c r="F152" s="5" t="s">
        <v>10</v>
      </c>
      <c r="G152" s="6">
        <v>0</v>
      </c>
      <c r="H152" s="7" t="s">
        <v>280</v>
      </c>
      <c r="I152" s="7" t="s">
        <v>16</v>
      </c>
      <c r="J152" s="8">
        <v>5</v>
      </c>
      <c r="K152" s="5" t="s">
        <v>22</v>
      </c>
      <c r="L152" s="6">
        <v>1</v>
      </c>
      <c r="M152" s="10">
        <v>1590.83</v>
      </c>
      <c r="N152" s="10">
        <v>-0.1</v>
      </c>
      <c r="O152" s="27">
        <v>0</v>
      </c>
      <c r="P152" s="10">
        <v>5.77</v>
      </c>
      <c r="Q152" s="26">
        <v>0</v>
      </c>
      <c r="R152" s="10">
        <v>5690</v>
      </c>
      <c r="S152" s="27">
        <v>5</v>
      </c>
      <c r="T152" s="6">
        <v>1</v>
      </c>
      <c r="U152" s="27">
        <v>0</v>
      </c>
      <c r="V152" s="10">
        <v>0.68899999999999995</v>
      </c>
      <c r="W152" s="10">
        <v>0.23699999999999999</v>
      </c>
      <c r="X152" s="10">
        <v>9</v>
      </c>
      <c r="Y152" s="10">
        <v>64.290000000000006</v>
      </c>
      <c r="Z152" s="7" t="s">
        <v>10</v>
      </c>
      <c r="AA152" s="8" t="s">
        <v>10</v>
      </c>
      <c r="AB152" s="24"/>
      <c r="AC152" s="24"/>
      <c r="AD152" s="25"/>
      <c r="AE152" s="22"/>
    </row>
    <row r="153" spans="2:31" s="23" customFormat="1" ht="45" customHeight="1" x14ac:dyDescent="0.25">
      <c r="B153" s="23">
        <v>150</v>
      </c>
      <c r="C153" s="5" t="s">
        <v>281</v>
      </c>
      <c r="D153" s="5" t="s">
        <v>282</v>
      </c>
      <c r="E153" s="5" t="s">
        <v>10</v>
      </c>
      <c r="F153" s="5" t="s">
        <v>10</v>
      </c>
      <c r="G153" s="6">
        <v>0</v>
      </c>
      <c r="H153" s="7" t="s">
        <v>280</v>
      </c>
      <c r="I153" s="7" t="s">
        <v>16</v>
      </c>
      <c r="J153" s="8">
        <v>5</v>
      </c>
      <c r="K153" s="5" t="s">
        <v>22</v>
      </c>
      <c r="L153" s="6">
        <v>1</v>
      </c>
      <c r="M153" s="10">
        <v>1590.83</v>
      </c>
      <c r="N153" s="10">
        <v>-0.1</v>
      </c>
      <c r="O153" s="27">
        <v>0</v>
      </c>
      <c r="P153" s="10">
        <v>5.77</v>
      </c>
      <c r="Q153" s="26">
        <v>0</v>
      </c>
      <c r="R153" s="10">
        <v>5690</v>
      </c>
      <c r="S153" s="27">
        <v>5</v>
      </c>
      <c r="T153" s="6">
        <v>1</v>
      </c>
      <c r="U153" s="27">
        <v>0</v>
      </c>
      <c r="V153" s="10">
        <v>0.68899999999999995</v>
      </c>
      <c r="W153" s="10">
        <v>0.255</v>
      </c>
      <c r="X153" s="10">
        <v>9</v>
      </c>
      <c r="Y153" s="10">
        <v>64.290000000000006</v>
      </c>
      <c r="Z153" s="7" t="s">
        <v>10</v>
      </c>
      <c r="AA153" s="8" t="s">
        <v>10</v>
      </c>
      <c r="AB153" s="24"/>
      <c r="AC153" s="24"/>
      <c r="AD153" s="25"/>
      <c r="AE153" s="22"/>
    </row>
    <row r="154" spans="2:31" s="23" customFormat="1" ht="45" customHeight="1" x14ac:dyDescent="0.25">
      <c r="B154" s="23">
        <v>151</v>
      </c>
      <c r="C154" s="5" t="s">
        <v>283</v>
      </c>
      <c r="D154" s="5" t="s">
        <v>284</v>
      </c>
      <c r="E154" s="5" t="s">
        <v>10</v>
      </c>
      <c r="F154" s="5" t="s">
        <v>10</v>
      </c>
      <c r="G154" s="6">
        <v>0</v>
      </c>
      <c r="H154" s="7" t="s">
        <v>285</v>
      </c>
      <c r="I154" s="7" t="s">
        <v>11</v>
      </c>
      <c r="J154" s="8">
        <v>2</v>
      </c>
      <c r="K154" s="5" t="s">
        <v>22</v>
      </c>
      <c r="L154" s="6">
        <v>1</v>
      </c>
      <c r="M154" s="10">
        <v>403.43</v>
      </c>
      <c r="N154" s="10">
        <v>0</v>
      </c>
      <c r="O154" s="6">
        <v>1</v>
      </c>
      <c r="P154" s="10">
        <v>3.31</v>
      </c>
      <c r="Q154" s="26">
        <v>0</v>
      </c>
      <c r="R154" s="10">
        <v>5690</v>
      </c>
      <c r="S154" s="27">
        <v>5</v>
      </c>
      <c r="T154" s="6">
        <v>1</v>
      </c>
      <c r="U154" s="27">
        <v>0</v>
      </c>
      <c r="V154" s="7" t="s">
        <v>10</v>
      </c>
      <c r="W154" s="7" t="s">
        <v>10</v>
      </c>
      <c r="X154" s="7" t="s">
        <v>10</v>
      </c>
      <c r="Y154" s="7" t="s">
        <v>10</v>
      </c>
      <c r="Z154" s="7" t="s">
        <v>10</v>
      </c>
      <c r="AA154" s="8" t="s">
        <v>10</v>
      </c>
      <c r="AB154" s="24"/>
      <c r="AC154" s="24"/>
      <c r="AD154" s="25"/>
      <c r="AE154" s="22"/>
    </row>
    <row r="155" spans="2:31" s="23" customFormat="1" ht="45" customHeight="1" x14ac:dyDescent="0.25">
      <c r="B155" s="23">
        <v>152</v>
      </c>
      <c r="C155" s="5" t="s">
        <v>286</v>
      </c>
      <c r="D155" s="5" t="s">
        <v>287</v>
      </c>
      <c r="E155" s="5" t="s">
        <v>10</v>
      </c>
      <c r="F155" s="5" t="s">
        <v>10</v>
      </c>
      <c r="G155" s="6">
        <v>0</v>
      </c>
      <c r="H155" s="7">
        <v>4.3333333333333335E-2</v>
      </c>
      <c r="I155" s="7" t="s">
        <v>32</v>
      </c>
      <c r="J155" s="8">
        <v>0</v>
      </c>
      <c r="K155" s="5" t="s">
        <v>22</v>
      </c>
      <c r="L155" s="6">
        <v>1</v>
      </c>
      <c r="M155" s="10">
        <v>3082.47</v>
      </c>
      <c r="N155" s="10">
        <v>3.9</v>
      </c>
      <c r="O155" s="27">
        <v>2</v>
      </c>
      <c r="P155" s="10">
        <v>10.74</v>
      </c>
      <c r="Q155" s="27">
        <v>2</v>
      </c>
      <c r="R155" s="10">
        <v>1280</v>
      </c>
      <c r="S155" s="27">
        <v>1</v>
      </c>
      <c r="T155" s="27">
        <v>0</v>
      </c>
      <c r="U155" s="26">
        <v>1</v>
      </c>
      <c r="V155" s="10">
        <v>0.26900000000000002</v>
      </c>
      <c r="W155" s="10">
        <v>0.17299999999999999</v>
      </c>
      <c r="X155" s="10">
        <v>10</v>
      </c>
      <c r="Y155" s="10">
        <v>35.71</v>
      </c>
      <c r="Z155" s="28" t="s">
        <v>1099</v>
      </c>
      <c r="AA155" s="28">
        <v>2</v>
      </c>
      <c r="AB155" s="24"/>
      <c r="AC155" s="24"/>
      <c r="AD155" s="25"/>
      <c r="AE155" s="22"/>
    </row>
    <row r="156" spans="2:31" s="23" customFormat="1" ht="45" customHeight="1" x14ac:dyDescent="0.25">
      <c r="B156" s="23">
        <v>153</v>
      </c>
      <c r="C156" s="5" t="s">
        <v>288</v>
      </c>
      <c r="D156" s="5" t="s">
        <v>289</v>
      </c>
      <c r="E156" s="5" t="s">
        <v>10</v>
      </c>
      <c r="F156" s="5" t="s">
        <v>10</v>
      </c>
      <c r="G156" s="6">
        <v>0</v>
      </c>
      <c r="H156" s="7">
        <v>4.5000000000000005E-2</v>
      </c>
      <c r="I156" s="7" t="s">
        <v>32</v>
      </c>
      <c r="J156" s="8">
        <v>0</v>
      </c>
      <c r="K156" s="5" t="s">
        <v>87</v>
      </c>
      <c r="L156" s="6">
        <v>1</v>
      </c>
      <c r="M156" s="10">
        <v>610.70000000000005</v>
      </c>
      <c r="N156" s="10">
        <v>1</v>
      </c>
      <c r="O156" s="6">
        <v>1</v>
      </c>
      <c r="P156" s="10">
        <v>9.57</v>
      </c>
      <c r="Q156" s="6">
        <v>1</v>
      </c>
      <c r="R156" s="10">
        <v>6970</v>
      </c>
      <c r="S156" s="27">
        <v>6</v>
      </c>
      <c r="T156" s="6">
        <v>1</v>
      </c>
      <c r="U156" s="26">
        <v>1</v>
      </c>
      <c r="V156" s="7" t="s">
        <v>10</v>
      </c>
      <c r="W156" s="7" t="s">
        <v>10</v>
      </c>
      <c r="X156" s="7" t="s">
        <v>10</v>
      </c>
      <c r="Y156" s="7" t="s">
        <v>10</v>
      </c>
      <c r="Z156" s="7" t="s">
        <v>10</v>
      </c>
      <c r="AA156" s="8" t="s">
        <v>10</v>
      </c>
      <c r="AB156" s="24"/>
      <c r="AC156" s="24"/>
      <c r="AD156" s="25"/>
      <c r="AE156" s="22"/>
    </row>
    <row r="157" spans="2:31" s="23" customFormat="1" ht="45" customHeight="1" x14ac:dyDescent="0.25">
      <c r="B157" s="23">
        <v>154</v>
      </c>
      <c r="C157" s="9" t="s">
        <v>290</v>
      </c>
      <c r="D157" s="9" t="s">
        <v>291</v>
      </c>
      <c r="E157" s="9" t="s">
        <v>10</v>
      </c>
      <c r="F157" s="25" t="s">
        <v>10</v>
      </c>
      <c r="G157" s="6">
        <v>0</v>
      </c>
      <c r="H157" s="7" t="s">
        <v>292</v>
      </c>
      <c r="I157" s="7" t="s">
        <v>21</v>
      </c>
      <c r="J157" s="8">
        <v>6</v>
      </c>
      <c r="K157" s="5" t="s">
        <v>22</v>
      </c>
      <c r="L157" s="6">
        <v>1</v>
      </c>
      <c r="M157" s="12">
        <v>4004.79</v>
      </c>
      <c r="N157" s="12">
        <v>2.6</v>
      </c>
      <c r="O157" s="6">
        <v>1</v>
      </c>
      <c r="P157" s="12">
        <v>7.9</v>
      </c>
      <c r="Q157" s="6">
        <v>1</v>
      </c>
      <c r="R157" s="12">
        <v>1280</v>
      </c>
      <c r="S157" s="27">
        <v>1</v>
      </c>
      <c r="T157" s="27">
        <v>0</v>
      </c>
      <c r="U157" s="26">
        <v>1</v>
      </c>
      <c r="V157" s="12">
        <v>0.39200000000000002</v>
      </c>
      <c r="W157" s="12">
        <v>0.23699999999999999</v>
      </c>
      <c r="X157" s="12">
        <v>17</v>
      </c>
      <c r="Y157" s="12">
        <v>47.22</v>
      </c>
      <c r="Z157" s="12" t="s">
        <v>1099</v>
      </c>
      <c r="AA157" s="12">
        <v>2</v>
      </c>
      <c r="AB157" s="24"/>
      <c r="AC157" s="24"/>
      <c r="AD157" s="25"/>
      <c r="AE157" s="22"/>
    </row>
    <row r="158" spans="2:31" s="23" customFormat="1" ht="45" customHeight="1" x14ac:dyDescent="0.25">
      <c r="B158" s="23">
        <v>155</v>
      </c>
      <c r="C158" s="9" t="s">
        <v>290</v>
      </c>
      <c r="D158" s="9" t="s">
        <v>291</v>
      </c>
      <c r="E158" s="9" t="s">
        <v>10</v>
      </c>
      <c r="F158" s="5" t="s">
        <v>1091</v>
      </c>
      <c r="G158" s="6">
        <v>1</v>
      </c>
      <c r="H158" s="7">
        <v>14</v>
      </c>
      <c r="I158" s="7" t="s">
        <v>21</v>
      </c>
      <c r="J158" s="8">
        <v>6</v>
      </c>
      <c r="K158" s="5" t="s">
        <v>55</v>
      </c>
      <c r="L158" s="6">
        <v>2</v>
      </c>
      <c r="M158" s="12">
        <v>4004.79</v>
      </c>
      <c r="N158" s="12">
        <v>2.6</v>
      </c>
      <c r="O158" s="6">
        <v>1</v>
      </c>
      <c r="P158" s="12">
        <v>7.9</v>
      </c>
      <c r="Q158" s="6">
        <v>1</v>
      </c>
      <c r="R158" s="12">
        <v>1280</v>
      </c>
      <c r="S158" s="27">
        <v>1</v>
      </c>
      <c r="T158" s="27">
        <v>0</v>
      </c>
      <c r="U158" s="26">
        <v>1</v>
      </c>
      <c r="V158" s="12">
        <v>0.39200000000000002</v>
      </c>
      <c r="W158" s="12">
        <v>0.23699999999999999</v>
      </c>
      <c r="X158" s="12">
        <v>17</v>
      </c>
      <c r="Y158" s="12">
        <v>47.22</v>
      </c>
      <c r="Z158" s="12" t="s">
        <v>1099</v>
      </c>
      <c r="AA158" s="12">
        <v>2</v>
      </c>
      <c r="AB158" s="24"/>
      <c r="AC158" s="24"/>
      <c r="AD158" s="25"/>
      <c r="AE158" s="22"/>
    </row>
    <row r="159" spans="2:31" s="23" customFormat="1" ht="45" customHeight="1" x14ac:dyDescent="0.25">
      <c r="B159" s="23">
        <v>156</v>
      </c>
      <c r="C159" s="9" t="s">
        <v>293</v>
      </c>
      <c r="D159" s="9" t="s">
        <v>294</v>
      </c>
      <c r="E159" s="12" t="s">
        <v>10</v>
      </c>
      <c r="F159" s="10" t="s">
        <v>1091</v>
      </c>
      <c r="G159" s="27">
        <v>1</v>
      </c>
      <c r="H159" s="7">
        <f>41/60</f>
        <v>0.68333333333333335</v>
      </c>
      <c r="I159" s="7" t="s">
        <v>11</v>
      </c>
      <c r="J159" s="8">
        <v>2</v>
      </c>
      <c r="K159" s="5" t="s">
        <v>12</v>
      </c>
      <c r="L159" s="6">
        <v>2</v>
      </c>
      <c r="M159" s="12">
        <v>7199.95</v>
      </c>
      <c r="N159" s="12">
        <v>0.1</v>
      </c>
      <c r="O159" s="6">
        <v>1</v>
      </c>
      <c r="P159" s="12">
        <v>7.08</v>
      </c>
      <c r="Q159" s="6">
        <v>1</v>
      </c>
      <c r="R159" s="12">
        <v>10810</v>
      </c>
      <c r="S159" s="30">
        <v>9</v>
      </c>
      <c r="T159" s="6">
        <v>1</v>
      </c>
      <c r="U159" s="6">
        <v>2</v>
      </c>
      <c r="V159" s="12">
        <v>0.35099999999999998</v>
      </c>
      <c r="W159" s="12">
        <v>0.27500000000000002</v>
      </c>
      <c r="X159" s="12">
        <v>22</v>
      </c>
      <c r="Y159" s="12">
        <v>40.74</v>
      </c>
      <c r="Z159" s="9" t="s">
        <v>1165</v>
      </c>
      <c r="AA159" s="9">
        <v>5</v>
      </c>
      <c r="AB159" s="24"/>
      <c r="AC159" s="24"/>
      <c r="AD159" s="25"/>
      <c r="AE159" s="22"/>
    </row>
    <row r="160" spans="2:31" s="23" customFormat="1" ht="45" customHeight="1" x14ac:dyDescent="0.25">
      <c r="B160" s="23">
        <v>157</v>
      </c>
      <c r="C160" s="9" t="s">
        <v>293</v>
      </c>
      <c r="D160" s="9" t="s">
        <v>294</v>
      </c>
      <c r="E160" s="12" t="s">
        <v>10</v>
      </c>
      <c r="F160" s="10" t="s">
        <v>1089</v>
      </c>
      <c r="G160" s="27">
        <v>2</v>
      </c>
      <c r="H160" s="7">
        <f>68/60</f>
        <v>1.1333333333333333</v>
      </c>
      <c r="I160" s="7" t="s">
        <v>15</v>
      </c>
      <c r="J160" s="8">
        <v>3</v>
      </c>
      <c r="K160" s="5" t="s">
        <v>12</v>
      </c>
      <c r="L160" s="6">
        <v>2</v>
      </c>
      <c r="M160" s="12">
        <v>7199.95</v>
      </c>
      <c r="N160" s="12">
        <v>0.1</v>
      </c>
      <c r="O160" s="6">
        <v>1</v>
      </c>
      <c r="P160" s="12">
        <v>7.08</v>
      </c>
      <c r="Q160" s="6">
        <v>1</v>
      </c>
      <c r="R160" s="12">
        <v>10810</v>
      </c>
      <c r="S160" s="30">
        <v>9</v>
      </c>
      <c r="T160" s="6">
        <v>1</v>
      </c>
      <c r="U160" s="6">
        <v>2</v>
      </c>
      <c r="V160" s="12">
        <v>0.35099999999999998</v>
      </c>
      <c r="W160" s="12">
        <v>0.27500000000000002</v>
      </c>
      <c r="X160" s="12">
        <v>22</v>
      </c>
      <c r="Y160" s="12">
        <v>40.74</v>
      </c>
      <c r="Z160" s="9" t="s">
        <v>1165</v>
      </c>
      <c r="AA160" s="9">
        <v>5</v>
      </c>
      <c r="AB160" s="24"/>
      <c r="AC160" s="24"/>
      <c r="AD160" s="25"/>
      <c r="AE160" s="22"/>
    </row>
    <row r="161" spans="2:31" s="23" customFormat="1" ht="45" customHeight="1" x14ac:dyDescent="0.25">
      <c r="B161" s="23">
        <v>158</v>
      </c>
      <c r="C161" s="5" t="s">
        <v>295</v>
      </c>
      <c r="D161" s="5" t="s">
        <v>296</v>
      </c>
      <c r="E161" s="5" t="s">
        <v>10</v>
      </c>
      <c r="F161" s="5" t="s">
        <v>10</v>
      </c>
      <c r="G161" s="6">
        <v>0</v>
      </c>
      <c r="H161" s="7">
        <f>71/60</f>
        <v>1.1833333333333333</v>
      </c>
      <c r="I161" s="7" t="s">
        <v>15</v>
      </c>
      <c r="J161" s="8">
        <v>3</v>
      </c>
      <c r="K161" s="5" t="s">
        <v>22</v>
      </c>
      <c r="L161" s="6">
        <v>1</v>
      </c>
      <c r="M161" s="10">
        <v>4151.33</v>
      </c>
      <c r="N161" s="10">
        <v>16</v>
      </c>
      <c r="O161" s="27">
        <v>3</v>
      </c>
      <c r="P161" s="10">
        <v>14</v>
      </c>
      <c r="Q161" s="27">
        <v>3</v>
      </c>
      <c r="R161" s="10">
        <v>0</v>
      </c>
      <c r="S161" s="30">
        <v>0</v>
      </c>
      <c r="T161" s="27">
        <v>0</v>
      </c>
      <c r="U161" s="27">
        <v>0</v>
      </c>
      <c r="V161" s="10">
        <v>0.26300000000000001</v>
      </c>
      <c r="W161" s="10">
        <v>0.44</v>
      </c>
      <c r="X161" s="10">
        <v>16</v>
      </c>
      <c r="Y161" s="10">
        <v>47.06</v>
      </c>
      <c r="Z161" s="7" t="s">
        <v>10</v>
      </c>
      <c r="AA161" s="8" t="s">
        <v>10</v>
      </c>
      <c r="AB161" s="24" t="s">
        <v>1166</v>
      </c>
      <c r="AC161" s="24"/>
      <c r="AD161" s="25"/>
      <c r="AE161" s="22"/>
    </row>
    <row r="162" spans="2:31" s="23" customFormat="1" ht="45" customHeight="1" x14ac:dyDescent="0.25">
      <c r="B162" s="23">
        <v>159</v>
      </c>
      <c r="C162" s="5" t="s">
        <v>297</v>
      </c>
      <c r="D162" s="5" t="s">
        <v>298</v>
      </c>
      <c r="E162" s="5" t="s">
        <v>10</v>
      </c>
      <c r="F162" s="5" t="s">
        <v>10</v>
      </c>
      <c r="G162" s="6">
        <v>0</v>
      </c>
      <c r="H162" s="7">
        <f>21/60</f>
        <v>0.35</v>
      </c>
      <c r="I162" s="7" t="s">
        <v>11</v>
      </c>
      <c r="J162" s="8">
        <v>2</v>
      </c>
      <c r="K162" s="5" t="s">
        <v>22</v>
      </c>
      <c r="L162" s="6">
        <v>1</v>
      </c>
      <c r="M162" s="10">
        <v>1797.28</v>
      </c>
      <c r="N162" s="10">
        <v>9</v>
      </c>
      <c r="O162" s="27">
        <v>3</v>
      </c>
      <c r="P162" s="10">
        <v>14</v>
      </c>
      <c r="Q162" s="27">
        <v>3</v>
      </c>
      <c r="R162" s="10">
        <v>0</v>
      </c>
      <c r="S162" s="30">
        <v>0</v>
      </c>
      <c r="T162" s="27">
        <v>0</v>
      </c>
      <c r="U162" s="27">
        <v>0</v>
      </c>
      <c r="V162" s="10">
        <v>-1.2E-2</v>
      </c>
      <c r="W162" s="10">
        <v>0.76300000000000001</v>
      </c>
      <c r="X162" s="10">
        <v>5</v>
      </c>
      <c r="Y162" s="10">
        <v>35.71</v>
      </c>
      <c r="Z162" s="7" t="s">
        <v>10</v>
      </c>
      <c r="AA162" s="8" t="s">
        <v>10</v>
      </c>
      <c r="AB162" s="24" t="s">
        <v>1167</v>
      </c>
      <c r="AC162" s="24"/>
      <c r="AD162" s="25"/>
      <c r="AE162" s="22"/>
    </row>
    <row r="163" spans="2:31" s="23" customFormat="1" ht="45" customHeight="1" x14ac:dyDescent="0.25">
      <c r="B163" s="23">
        <v>160</v>
      </c>
      <c r="C163" s="5" t="s">
        <v>299</v>
      </c>
      <c r="D163" s="5" t="s">
        <v>300</v>
      </c>
      <c r="E163" s="5" t="s">
        <v>10</v>
      </c>
      <c r="F163" s="5" t="s">
        <v>10</v>
      </c>
      <c r="G163" s="6">
        <v>0</v>
      </c>
      <c r="H163" s="7">
        <f>770/60</f>
        <v>12.833333333333334</v>
      </c>
      <c r="I163" s="7" t="s">
        <v>21</v>
      </c>
      <c r="J163" s="8">
        <v>6</v>
      </c>
      <c r="K163" s="5" t="s">
        <v>22</v>
      </c>
      <c r="L163" s="6">
        <v>1</v>
      </c>
      <c r="M163" s="10">
        <v>2371.0700000000002</v>
      </c>
      <c r="N163" s="10">
        <v>8</v>
      </c>
      <c r="O163" s="27">
        <v>3</v>
      </c>
      <c r="P163" s="10">
        <v>14</v>
      </c>
      <c r="Q163" s="27">
        <v>3</v>
      </c>
      <c r="R163" s="10">
        <v>0</v>
      </c>
      <c r="S163" s="30">
        <v>0</v>
      </c>
      <c r="T163" s="27">
        <v>0</v>
      </c>
      <c r="U163" s="27">
        <v>0</v>
      </c>
      <c r="V163" s="10">
        <v>0.45500000000000002</v>
      </c>
      <c r="W163" s="10">
        <v>0.311</v>
      </c>
      <c r="X163" s="10">
        <v>11</v>
      </c>
      <c r="Y163" s="10">
        <v>55</v>
      </c>
      <c r="Z163" s="7" t="s">
        <v>10</v>
      </c>
      <c r="AA163" s="8" t="s">
        <v>10</v>
      </c>
      <c r="AB163" s="24" t="s">
        <v>1168</v>
      </c>
      <c r="AC163" s="24"/>
      <c r="AD163" s="25"/>
      <c r="AE163" s="22"/>
    </row>
    <row r="164" spans="2:31" s="23" customFormat="1" ht="45" customHeight="1" x14ac:dyDescent="0.25">
      <c r="B164" s="23">
        <v>161</v>
      </c>
      <c r="C164" s="5" t="s">
        <v>301</v>
      </c>
      <c r="D164" s="5" t="s">
        <v>302</v>
      </c>
      <c r="E164" s="5" t="s">
        <v>10</v>
      </c>
      <c r="F164" s="5" t="s">
        <v>10</v>
      </c>
      <c r="G164" s="6">
        <v>0</v>
      </c>
      <c r="H164" s="7" t="s">
        <v>303</v>
      </c>
      <c r="I164" s="7" t="s">
        <v>25</v>
      </c>
      <c r="J164" s="8">
        <v>4</v>
      </c>
      <c r="K164" s="5" t="s">
        <v>268</v>
      </c>
      <c r="L164" s="6">
        <v>1</v>
      </c>
      <c r="M164" s="7" t="s">
        <v>10</v>
      </c>
      <c r="N164" s="7" t="s">
        <v>10</v>
      </c>
      <c r="O164" s="8" t="s">
        <v>10</v>
      </c>
      <c r="P164" s="7" t="s">
        <v>10</v>
      </c>
      <c r="Q164" s="8" t="s">
        <v>10</v>
      </c>
      <c r="R164" s="7" t="s">
        <v>10</v>
      </c>
      <c r="S164" s="8" t="s">
        <v>10</v>
      </c>
      <c r="T164" s="8" t="s">
        <v>10</v>
      </c>
      <c r="U164" s="8" t="s">
        <v>1095</v>
      </c>
      <c r="V164" s="7" t="s">
        <v>10</v>
      </c>
      <c r="W164" s="7" t="s">
        <v>10</v>
      </c>
      <c r="X164" s="7" t="s">
        <v>10</v>
      </c>
      <c r="Y164" s="7" t="s">
        <v>10</v>
      </c>
      <c r="Z164" s="7" t="s">
        <v>10</v>
      </c>
      <c r="AA164" s="8" t="s">
        <v>10</v>
      </c>
      <c r="AB164" s="24"/>
      <c r="AC164" s="24"/>
      <c r="AD164" s="25"/>
      <c r="AE164" s="22"/>
    </row>
    <row r="165" spans="2:31" s="23" customFormat="1" ht="45" customHeight="1" x14ac:dyDescent="0.25">
      <c r="B165" s="23">
        <v>162</v>
      </c>
      <c r="C165" s="5" t="s">
        <v>304</v>
      </c>
      <c r="D165" s="5" t="s">
        <v>305</v>
      </c>
      <c r="E165" s="5" t="s">
        <v>10</v>
      </c>
      <c r="F165" s="5" t="s">
        <v>10</v>
      </c>
      <c r="G165" s="6">
        <v>0</v>
      </c>
      <c r="H165" s="7" t="s">
        <v>306</v>
      </c>
      <c r="I165" s="7" t="s">
        <v>16</v>
      </c>
      <c r="J165" s="8">
        <v>5</v>
      </c>
      <c r="K165" s="5" t="s">
        <v>268</v>
      </c>
      <c r="L165" s="6">
        <v>1</v>
      </c>
      <c r="M165" s="7" t="s">
        <v>10</v>
      </c>
      <c r="N165" s="7" t="s">
        <v>10</v>
      </c>
      <c r="O165" s="8" t="s">
        <v>10</v>
      </c>
      <c r="P165" s="7" t="s">
        <v>10</v>
      </c>
      <c r="Q165" s="8" t="s">
        <v>10</v>
      </c>
      <c r="R165" s="7" t="s">
        <v>10</v>
      </c>
      <c r="S165" s="8" t="s">
        <v>10</v>
      </c>
      <c r="T165" s="8" t="s">
        <v>10</v>
      </c>
      <c r="U165" s="8" t="s">
        <v>1095</v>
      </c>
      <c r="V165" s="7" t="s">
        <v>10</v>
      </c>
      <c r="W165" s="7" t="s">
        <v>10</v>
      </c>
      <c r="X165" s="7" t="s">
        <v>10</v>
      </c>
      <c r="Y165" s="7" t="s">
        <v>10</v>
      </c>
      <c r="Z165" s="7" t="s">
        <v>10</v>
      </c>
      <c r="AA165" s="8" t="s">
        <v>10</v>
      </c>
      <c r="AB165" s="24"/>
      <c r="AC165" s="24"/>
      <c r="AD165" s="25"/>
      <c r="AE165" s="22"/>
    </row>
    <row r="166" spans="2:31" s="23" customFormat="1" ht="45" customHeight="1" x14ac:dyDescent="0.25">
      <c r="B166" s="23">
        <v>163</v>
      </c>
      <c r="C166" s="5" t="s">
        <v>307</v>
      </c>
      <c r="D166" s="5" t="s">
        <v>308</v>
      </c>
      <c r="E166" s="5" t="s">
        <v>10</v>
      </c>
      <c r="F166" s="5" t="s">
        <v>10</v>
      </c>
      <c r="G166" s="6">
        <v>0</v>
      </c>
      <c r="H166" s="7" t="s">
        <v>309</v>
      </c>
      <c r="I166" s="7" t="s">
        <v>32</v>
      </c>
      <c r="J166" s="8">
        <v>0</v>
      </c>
      <c r="K166" s="5" t="s">
        <v>22</v>
      </c>
      <c r="L166" s="6">
        <v>1</v>
      </c>
      <c r="M166" s="7" t="s">
        <v>10</v>
      </c>
      <c r="N166" s="7" t="s">
        <v>10</v>
      </c>
      <c r="O166" s="8" t="s">
        <v>10</v>
      </c>
      <c r="P166" s="7" t="s">
        <v>10</v>
      </c>
      <c r="Q166" s="8" t="s">
        <v>10</v>
      </c>
      <c r="R166" s="7" t="s">
        <v>10</v>
      </c>
      <c r="S166" s="8" t="s">
        <v>10</v>
      </c>
      <c r="T166" s="8" t="s">
        <v>10</v>
      </c>
      <c r="U166" s="8" t="s">
        <v>1095</v>
      </c>
      <c r="V166" s="7" t="s">
        <v>10</v>
      </c>
      <c r="W166" s="7" t="s">
        <v>10</v>
      </c>
      <c r="X166" s="7" t="s">
        <v>10</v>
      </c>
      <c r="Y166" s="7" t="s">
        <v>10</v>
      </c>
      <c r="Z166" s="7" t="s">
        <v>10</v>
      </c>
      <c r="AA166" s="8" t="s">
        <v>10</v>
      </c>
      <c r="AB166" s="24"/>
      <c r="AC166" s="24"/>
      <c r="AD166" s="25"/>
      <c r="AE166" s="22"/>
    </row>
    <row r="167" spans="2:31" s="23" customFormat="1" ht="45" customHeight="1" x14ac:dyDescent="0.25">
      <c r="B167" s="23">
        <v>164</v>
      </c>
      <c r="C167" s="9" t="s">
        <v>310</v>
      </c>
      <c r="D167" s="9" t="s">
        <v>311</v>
      </c>
      <c r="E167" s="9" t="s">
        <v>10</v>
      </c>
      <c r="F167" s="5" t="s">
        <v>1169</v>
      </c>
      <c r="G167" s="6">
        <v>3</v>
      </c>
      <c r="H167" s="7">
        <v>24</v>
      </c>
      <c r="I167" s="7" t="s">
        <v>21</v>
      </c>
      <c r="J167" s="8">
        <v>6</v>
      </c>
      <c r="K167" s="5" t="s">
        <v>312</v>
      </c>
      <c r="L167" s="6">
        <v>1</v>
      </c>
      <c r="M167" s="7" t="s">
        <v>10</v>
      </c>
      <c r="N167" s="7" t="s">
        <v>10</v>
      </c>
      <c r="O167" s="8" t="s">
        <v>10</v>
      </c>
      <c r="P167" s="7" t="s">
        <v>10</v>
      </c>
      <c r="Q167" s="8" t="s">
        <v>10</v>
      </c>
      <c r="R167" s="7" t="s">
        <v>10</v>
      </c>
      <c r="S167" s="8" t="s">
        <v>10</v>
      </c>
      <c r="T167" s="8" t="s">
        <v>10</v>
      </c>
      <c r="U167" s="8" t="s">
        <v>1095</v>
      </c>
      <c r="V167" s="7" t="s">
        <v>10</v>
      </c>
      <c r="W167" s="7" t="s">
        <v>10</v>
      </c>
      <c r="X167" s="7" t="s">
        <v>10</v>
      </c>
      <c r="Y167" s="7" t="s">
        <v>10</v>
      </c>
      <c r="Z167" s="7" t="s">
        <v>10</v>
      </c>
      <c r="AA167" s="8" t="s">
        <v>10</v>
      </c>
      <c r="AB167" s="24"/>
      <c r="AC167" s="24"/>
      <c r="AD167" s="25"/>
      <c r="AE167" s="22"/>
    </row>
    <row r="168" spans="2:31" s="23" customFormat="1" ht="45" customHeight="1" x14ac:dyDescent="0.25">
      <c r="B168" s="23">
        <v>165</v>
      </c>
      <c r="C168" s="9" t="s">
        <v>310</v>
      </c>
      <c r="D168" s="9" t="s">
        <v>311</v>
      </c>
      <c r="E168" s="9" t="s">
        <v>10</v>
      </c>
      <c r="F168" s="23" t="s">
        <v>10</v>
      </c>
      <c r="G168" s="6">
        <v>0</v>
      </c>
      <c r="H168" s="7">
        <v>24</v>
      </c>
      <c r="I168" s="7" t="s">
        <v>21</v>
      </c>
      <c r="J168" s="8">
        <v>6</v>
      </c>
      <c r="K168" s="5" t="s">
        <v>92</v>
      </c>
      <c r="L168" s="6">
        <v>1</v>
      </c>
      <c r="M168" s="7" t="s">
        <v>10</v>
      </c>
      <c r="N168" s="7" t="s">
        <v>10</v>
      </c>
      <c r="O168" s="8" t="s">
        <v>10</v>
      </c>
      <c r="P168" s="7" t="s">
        <v>10</v>
      </c>
      <c r="Q168" s="8" t="s">
        <v>10</v>
      </c>
      <c r="R168" s="7" t="s">
        <v>10</v>
      </c>
      <c r="S168" s="8" t="s">
        <v>10</v>
      </c>
      <c r="T168" s="8" t="s">
        <v>10</v>
      </c>
      <c r="U168" s="8" t="s">
        <v>1095</v>
      </c>
      <c r="V168" s="7" t="s">
        <v>10</v>
      </c>
      <c r="W168" s="7" t="s">
        <v>10</v>
      </c>
      <c r="X168" s="7" t="s">
        <v>10</v>
      </c>
      <c r="Y168" s="7" t="s">
        <v>10</v>
      </c>
      <c r="Z168" s="7" t="s">
        <v>10</v>
      </c>
      <c r="AA168" s="8" t="s">
        <v>10</v>
      </c>
      <c r="AB168" s="24"/>
      <c r="AC168" s="24"/>
      <c r="AD168" s="25"/>
      <c r="AE168" s="22"/>
    </row>
    <row r="169" spans="2:31" s="23" customFormat="1" ht="45" customHeight="1" x14ac:dyDescent="0.25">
      <c r="B169" s="23">
        <v>166</v>
      </c>
      <c r="C169" s="9" t="s">
        <v>310</v>
      </c>
      <c r="D169" s="9" t="s">
        <v>311</v>
      </c>
      <c r="E169" s="9" t="s">
        <v>10</v>
      </c>
      <c r="F169" s="9" t="s">
        <v>10</v>
      </c>
      <c r="G169" s="6">
        <v>0</v>
      </c>
      <c r="H169" s="7">
        <v>24</v>
      </c>
      <c r="I169" s="7" t="s">
        <v>21</v>
      </c>
      <c r="J169" s="8">
        <v>6</v>
      </c>
      <c r="K169" s="5" t="s">
        <v>268</v>
      </c>
      <c r="L169" s="6">
        <v>1</v>
      </c>
      <c r="M169" s="7" t="s">
        <v>10</v>
      </c>
      <c r="N169" s="7" t="s">
        <v>10</v>
      </c>
      <c r="O169" s="8" t="s">
        <v>10</v>
      </c>
      <c r="P169" s="7" t="s">
        <v>10</v>
      </c>
      <c r="Q169" s="8" t="s">
        <v>10</v>
      </c>
      <c r="R169" s="7" t="s">
        <v>10</v>
      </c>
      <c r="S169" s="8" t="s">
        <v>10</v>
      </c>
      <c r="T169" s="8" t="s">
        <v>10</v>
      </c>
      <c r="U169" s="8" t="s">
        <v>1095</v>
      </c>
      <c r="V169" s="7" t="s">
        <v>10</v>
      </c>
      <c r="W169" s="7" t="s">
        <v>10</v>
      </c>
      <c r="X169" s="7" t="s">
        <v>10</v>
      </c>
      <c r="Y169" s="7" t="s">
        <v>10</v>
      </c>
      <c r="Z169" s="7" t="s">
        <v>10</v>
      </c>
      <c r="AA169" s="8" t="s">
        <v>10</v>
      </c>
      <c r="AB169" s="24"/>
      <c r="AC169" s="24"/>
      <c r="AD169" s="25"/>
      <c r="AE169" s="22"/>
    </row>
    <row r="170" spans="2:31" s="23" customFormat="1" ht="45" customHeight="1" x14ac:dyDescent="0.25">
      <c r="B170" s="23">
        <v>167</v>
      </c>
      <c r="C170" s="9" t="s">
        <v>310</v>
      </c>
      <c r="D170" s="9" t="s">
        <v>311</v>
      </c>
      <c r="E170" s="9" t="s">
        <v>10</v>
      </c>
      <c r="F170" s="9" t="s">
        <v>10</v>
      </c>
      <c r="G170" s="6">
        <v>0</v>
      </c>
      <c r="H170" s="7">
        <v>24</v>
      </c>
      <c r="I170" s="7" t="s">
        <v>21</v>
      </c>
      <c r="J170" s="8">
        <v>6</v>
      </c>
      <c r="K170" s="5" t="s">
        <v>87</v>
      </c>
      <c r="L170" s="6">
        <v>1</v>
      </c>
      <c r="M170" s="7" t="s">
        <v>10</v>
      </c>
      <c r="N170" s="7" t="s">
        <v>10</v>
      </c>
      <c r="O170" s="8" t="s">
        <v>10</v>
      </c>
      <c r="P170" s="7" t="s">
        <v>10</v>
      </c>
      <c r="Q170" s="8" t="s">
        <v>10</v>
      </c>
      <c r="R170" s="7" t="s">
        <v>10</v>
      </c>
      <c r="S170" s="8" t="s">
        <v>10</v>
      </c>
      <c r="T170" s="8" t="s">
        <v>10</v>
      </c>
      <c r="U170" s="8" t="s">
        <v>1095</v>
      </c>
      <c r="V170" s="7" t="s">
        <v>10</v>
      </c>
      <c r="W170" s="7" t="s">
        <v>10</v>
      </c>
      <c r="X170" s="7" t="s">
        <v>10</v>
      </c>
      <c r="Y170" s="7" t="s">
        <v>10</v>
      </c>
      <c r="Z170" s="7" t="s">
        <v>10</v>
      </c>
      <c r="AA170" s="8" t="s">
        <v>10</v>
      </c>
      <c r="AB170" s="24"/>
      <c r="AC170" s="24"/>
      <c r="AD170" s="25"/>
      <c r="AE170" s="22"/>
    </row>
    <row r="171" spans="2:31" s="23" customFormat="1" ht="45" customHeight="1" x14ac:dyDescent="0.25">
      <c r="B171" s="23">
        <v>168</v>
      </c>
      <c r="C171" s="9" t="s">
        <v>310</v>
      </c>
      <c r="D171" s="9" t="s">
        <v>311</v>
      </c>
      <c r="E171" s="9" t="s">
        <v>10</v>
      </c>
      <c r="F171" s="9" t="s">
        <v>1091</v>
      </c>
      <c r="G171" s="26">
        <v>1</v>
      </c>
      <c r="H171" s="7">
        <v>78</v>
      </c>
      <c r="I171" s="7" t="s">
        <v>21</v>
      </c>
      <c r="J171" s="8">
        <v>6</v>
      </c>
      <c r="K171" s="5" t="s">
        <v>12</v>
      </c>
      <c r="L171" s="6">
        <v>2</v>
      </c>
      <c r="M171" s="7" t="s">
        <v>10</v>
      </c>
      <c r="N171" s="7" t="s">
        <v>10</v>
      </c>
      <c r="O171" s="8" t="s">
        <v>10</v>
      </c>
      <c r="P171" s="7" t="s">
        <v>10</v>
      </c>
      <c r="Q171" s="8" t="s">
        <v>10</v>
      </c>
      <c r="R171" s="7" t="s">
        <v>10</v>
      </c>
      <c r="S171" s="8" t="s">
        <v>10</v>
      </c>
      <c r="T171" s="8" t="s">
        <v>10</v>
      </c>
      <c r="U171" s="8" t="s">
        <v>1095</v>
      </c>
      <c r="V171" s="7" t="s">
        <v>10</v>
      </c>
      <c r="W171" s="7" t="s">
        <v>10</v>
      </c>
      <c r="X171" s="7" t="s">
        <v>10</v>
      </c>
      <c r="Y171" s="7" t="s">
        <v>10</v>
      </c>
      <c r="Z171" s="7" t="s">
        <v>10</v>
      </c>
      <c r="AA171" s="8" t="s">
        <v>10</v>
      </c>
      <c r="AB171" s="24"/>
      <c r="AC171" s="24"/>
      <c r="AD171" s="25"/>
      <c r="AE171" s="22"/>
    </row>
    <row r="172" spans="2:31" s="23" customFormat="1" ht="45" customHeight="1" x14ac:dyDescent="0.25">
      <c r="B172" s="23">
        <v>169</v>
      </c>
      <c r="C172" s="5" t="s">
        <v>313</v>
      </c>
      <c r="D172" s="5" t="s">
        <v>314</v>
      </c>
      <c r="E172" s="5" t="s">
        <v>10</v>
      </c>
      <c r="F172" s="5" t="s">
        <v>10</v>
      </c>
      <c r="G172" s="6">
        <v>0</v>
      </c>
      <c r="H172" s="7" t="s">
        <v>315</v>
      </c>
      <c r="I172" s="7" t="s">
        <v>11</v>
      </c>
      <c r="J172" s="8">
        <v>2</v>
      </c>
      <c r="K172" s="5" t="s">
        <v>22</v>
      </c>
      <c r="L172" s="6">
        <v>1</v>
      </c>
      <c r="M172" s="10">
        <v>605.72</v>
      </c>
      <c r="N172" s="10">
        <v>1</v>
      </c>
      <c r="O172" s="6">
        <v>1</v>
      </c>
      <c r="P172" s="10">
        <v>14</v>
      </c>
      <c r="Q172" s="27">
        <v>3</v>
      </c>
      <c r="R172" s="10">
        <v>0</v>
      </c>
      <c r="S172" s="30">
        <v>0</v>
      </c>
      <c r="T172" s="27">
        <v>0</v>
      </c>
      <c r="U172" s="27">
        <v>0</v>
      </c>
      <c r="V172" s="7" t="s">
        <v>10</v>
      </c>
      <c r="W172" s="7" t="s">
        <v>10</v>
      </c>
      <c r="X172" s="7" t="s">
        <v>10</v>
      </c>
      <c r="Y172" s="7" t="s">
        <v>10</v>
      </c>
      <c r="Z172" s="7" t="s">
        <v>10</v>
      </c>
      <c r="AA172" s="8" t="s">
        <v>10</v>
      </c>
      <c r="AB172" s="24"/>
      <c r="AC172" s="24"/>
      <c r="AD172" s="25"/>
      <c r="AE172" s="22"/>
    </row>
    <row r="173" spans="2:31" s="23" customFormat="1" ht="45" customHeight="1" x14ac:dyDescent="0.25">
      <c r="B173" s="23">
        <v>170</v>
      </c>
      <c r="C173" s="5" t="s">
        <v>316</v>
      </c>
      <c r="D173" s="5" t="s">
        <v>317</v>
      </c>
      <c r="E173" s="5" t="s">
        <v>10</v>
      </c>
      <c r="F173" s="5" t="s">
        <v>10</v>
      </c>
      <c r="G173" s="6">
        <v>0</v>
      </c>
      <c r="H173" s="7" t="s">
        <v>318</v>
      </c>
      <c r="I173" s="7" t="s">
        <v>21</v>
      </c>
      <c r="J173" s="8">
        <v>6</v>
      </c>
      <c r="K173" s="5" t="s">
        <v>87</v>
      </c>
      <c r="L173" s="6">
        <v>1</v>
      </c>
      <c r="M173" s="10">
        <v>1600.77</v>
      </c>
      <c r="N173" s="10">
        <v>1</v>
      </c>
      <c r="O173" s="6">
        <v>1</v>
      </c>
      <c r="P173" s="10">
        <v>10.19</v>
      </c>
      <c r="Q173" s="27">
        <v>2</v>
      </c>
      <c r="R173" s="10">
        <v>0</v>
      </c>
      <c r="S173" s="30">
        <v>0</v>
      </c>
      <c r="T173" s="27">
        <v>0</v>
      </c>
      <c r="U173" s="27">
        <v>0</v>
      </c>
      <c r="V173" s="10">
        <v>-0.34799999999999998</v>
      </c>
      <c r="W173" s="10">
        <v>0.45300000000000001</v>
      </c>
      <c r="X173" s="10">
        <v>2</v>
      </c>
      <c r="Y173" s="10">
        <v>15.38</v>
      </c>
      <c r="Z173" s="7" t="s">
        <v>10</v>
      </c>
      <c r="AA173" s="8" t="s">
        <v>10</v>
      </c>
      <c r="AB173" s="24"/>
      <c r="AC173" s="24"/>
      <c r="AD173" s="25"/>
      <c r="AE173" s="22"/>
    </row>
    <row r="174" spans="2:31" s="23" customFormat="1" ht="45" customHeight="1" x14ac:dyDescent="0.25">
      <c r="B174" s="23">
        <v>171</v>
      </c>
      <c r="C174" s="5" t="s">
        <v>319</v>
      </c>
      <c r="D174" s="5" t="s">
        <v>320</v>
      </c>
      <c r="E174" s="5" t="s">
        <v>10</v>
      </c>
      <c r="F174" s="5" t="s">
        <v>10</v>
      </c>
      <c r="G174" s="6">
        <v>0</v>
      </c>
      <c r="H174" s="7" t="s">
        <v>109</v>
      </c>
      <c r="I174" s="7" t="s">
        <v>32</v>
      </c>
      <c r="J174" s="8">
        <v>0</v>
      </c>
      <c r="K174" s="5" t="s">
        <v>22</v>
      </c>
      <c r="L174" s="6">
        <v>1</v>
      </c>
      <c r="M174" s="10">
        <v>902.1</v>
      </c>
      <c r="N174" s="10">
        <v>1.9</v>
      </c>
      <c r="O174" s="6">
        <v>1</v>
      </c>
      <c r="P174" s="10">
        <v>8.7799999999999994</v>
      </c>
      <c r="Q174" s="6">
        <v>1</v>
      </c>
      <c r="R174" s="10">
        <v>0</v>
      </c>
      <c r="S174" s="30">
        <v>0</v>
      </c>
      <c r="T174" s="27">
        <v>0</v>
      </c>
      <c r="U174" s="27">
        <v>0</v>
      </c>
      <c r="V174" s="7" t="s">
        <v>10</v>
      </c>
      <c r="W174" s="7" t="s">
        <v>10</v>
      </c>
      <c r="X174" s="7" t="s">
        <v>10</v>
      </c>
      <c r="Y174" s="7" t="s">
        <v>10</v>
      </c>
      <c r="Z174" s="7" t="s">
        <v>10</v>
      </c>
      <c r="AA174" s="8" t="s">
        <v>10</v>
      </c>
      <c r="AB174" s="24" t="s">
        <v>1170</v>
      </c>
      <c r="AC174" s="24"/>
      <c r="AD174" s="25"/>
      <c r="AE174" s="22"/>
    </row>
    <row r="175" spans="2:31" s="23" customFormat="1" ht="45" customHeight="1" x14ac:dyDescent="0.25">
      <c r="B175" s="23">
        <v>172</v>
      </c>
      <c r="C175" s="5">
        <v>18</v>
      </c>
      <c r="D175" s="5" t="s">
        <v>321</v>
      </c>
      <c r="E175" s="5" t="s">
        <v>10</v>
      </c>
      <c r="F175" s="5" t="s">
        <v>10</v>
      </c>
      <c r="G175" s="6">
        <v>0</v>
      </c>
      <c r="H175" s="7" t="s">
        <v>109</v>
      </c>
      <c r="I175" s="7" t="s">
        <v>32</v>
      </c>
      <c r="J175" s="8">
        <v>0</v>
      </c>
      <c r="K175" s="5" t="s">
        <v>22</v>
      </c>
      <c r="L175" s="6">
        <v>1</v>
      </c>
      <c r="M175" s="10">
        <v>1337.52</v>
      </c>
      <c r="N175" s="10">
        <v>0</v>
      </c>
      <c r="O175" s="6">
        <v>1</v>
      </c>
      <c r="P175" s="10">
        <v>7.12</v>
      </c>
      <c r="Q175" s="6">
        <v>1</v>
      </c>
      <c r="R175" s="10">
        <v>6970</v>
      </c>
      <c r="S175" s="27">
        <v>6</v>
      </c>
      <c r="T175" s="6">
        <v>1</v>
      </c>
      <c r="U175" s="26">
        <v>1</v>
      </c>
      <c r="V175" s="7" t="s">
        <v>10</v>
      </c>
      <c r="W175" s="7" t="s">
        <v>10</v>
      </c>
      <c r="X175" s="7" t="s">
        <v>10</v>
      </c>
      <c r="Y175" s="7" t="s">
        <v>10</v>
      </c>
      <c r="Z175" s="7" t="s">
        <v>10</v>
      </c>
      <c r="AA175" s="8" t="s">
        <v>10</v>
      </c>
      <c r="AB175" s="24"/>
      <c r="AC175" s="24"/>
      <c r="AD175" s="25"/>
      <c r="AE175" s="22"/>
    </row>
    <row r="176" spans="2:31" s="23" customFormat="1" ht="45" customHeight="1" x14ac:dyDescent="0.25">
      <c r="B176" s="23">
        <v>173</v>
      </c>
      <c r="C176" s="5" t="s">
        <v>322</v>
      </c>
      <c r="D176" s="5" t="s">
        <v>323</v>
      </c>
      <c r="E176" s="5" t="s">
        <v>10</v>
      </c>
      <c r="F176" s="5" t="s">
        <v>10</v>
      </c>
      <c r="G176" s="6">
        <v>0</v>
      </c>
      <c r="H176" s="7">
        <v>50</v>
      </c>
      <c r="I176" s="7" t="s">
        <v>21</v>
      </c>
      <c r="J176" s="8">
        <v>6</v>
      </c>
      <c r="K176" s="5" t="s">
        <v>87</v>
      </c>
      <c r="L176" s="6">
        <v>1</v>
      </c>
      <c r="M176" s="10">
        <v>4514.2299999999996</v>
      </c>
      <c r="N176" s="10">
        <v>0</v>
      </c>
      <c r="O176" s="6">
        <v>1</v>
      </c>
      <c r="P176" s="10">
        <v>7.04</v>
      </c>
      <c r="Q176" s="6">
        <v>1</v>
      </c>
      <c r="R176" s="10">
        <v>5120</v>
      </c>
      <c r="S176" s="27">
        <v>4</v>
      </c>
      <c r="T176" s="27">
        <v>0</v>
      </c>
      <c r="U176" s="6">
        <v>2</v>
      </c>
      <c r="V176" s="10">
        <v>0.32200000000000001</v>
      </c>
      <c r="W176" s="10">
        <v>0.29199999999999998</v>
      </c>
      <c r="X176" s="10">
        <v>21</v>
      </c>
      <c r="Y176" s="10">
        <v>58.33</v>
      </c>
      <c r="Z176" s="28" t="s">
        <v>1121</v>
      </c>
      <c r="AA176" s="28">
        <v>3</v>
      </c>
      <c r="AB176" s="24"/>
      <c r="AC176" s="24"/>
      <c r="AD176" s="25"/>
      <c r="AE176" s="22"/>
    </row>
    <row r="177" spans="2:31" s="23" customFormat="1" ht="45" customHeight="1" x14ac:dyDescent="0.25">
      <c r="B177" s="23">
        <v>174</v>
      </c>
      <c r="C177" s="5" t="s">
        <v>324</v>
      </c>
      <c r="D177" s="5" t="s">
        <v>325</v>
      </c>
      <c r="E177" s="5" t="s">
        <v>10</v>
      </c>
      <c r="F177" s="5" t="s">
        <v>10</v>
      </c>
      <c r="G177" s="6">
        <v>0</v>
      </c>
      <c r="H177" s="7">
        <v>50</v>
      </c>
      <c r="I177" s="7" t="s">
        <v>21</v>
      </c>
      <c r="J177" s="8">
        <v>6</v>
      </c>
      <c r="K177" s="5" t="s">
        <v>87</v>
      </c>
      <c r="L177" s="6">
        <v>1</v>
      </c>
      <c r="M177" s="10">
        <v>4572.32</v>
      </c>
      <c r="N177" s="10">
        <v>1</v>
      </c>
      <c r="O177" s="6">
        <v>1</v>
      </c>
      <c r="P177" s="10">
        <v>9.57</v>
      </c>
      <c r="Q177" s="6">
        <v>1</v>
      </c>
      <c r="R177" s="10">
        <v>5120</v>
      </c>
      <c r="S177" s="27">
        <v>4</v>
      </c>
      <c r="T177" s="27">
        <v>0</v>
      </c>
      <c r="U177" s="6">
        <v>2</v>
      </c>
      <c r="V177" s="10">
        <v>0.26100000000000001</v>
      </c>
      <c r="W177" s="10">
        <v>0.255</v>
      </c>
      <c r="X177" s="10">
        <v>20</v>
      </c>
      <c r="Y177" s="10">
        <v>55.56</v>
      </c>
      <c r="Z177" s="10" t="s">
        <v>1118</v>
      </c>
      <c r="AA177" s="10">
        <v>3</v>
      </c>
      <c r="AB177" s="24" t="s">
        <v>1171</v>
      </c>
      <c r="AC177" s="24"/>
      <c r="AD177" s="25"/>
      <c r="AE177" s="22"/>
    </row>
    <row r="178" spans="2:31" x14ac:dyDescent="0.25">
      <c r="E178" s="35"/>
      <c r="F178" s="35"/>
      <c r="G178" s="35"/>
      <c r="H178" s="36"/>
      <c r="I178" s="36"/>
      <c r="J178" s="36"/>
      <c r="K178" s="35"/>
      <c r="L178" s="35"/>
      <c r="M178" s="36"/>
      <c r="N178" s="36"/>
      <c r="O178" s="36"/>
      <c r="P178" s="36"/>
      <c r="Q178" s="10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2:31" x14ac:dyDescent="0.25">
      <c r="E179" s="35"/>
      <c r="F179" s="35"/>
      <c r="G179" s="35"/>
      <c r="H179" s="36"/>
      <c r="I179" s="36"/>
      <c r="J179" s="36"/>
      <c r="K179" s="35"/>
      <c r="L179" s="35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2:31" x14ac:dyDescent="0.25">
      <c r="E180" s="35"/>
      <c r="F180" s="35"/>
      <c r="G180" s="35"/>
      <c r="H180" s="36"/>
      <c r="I180" s="36"/>
      <c r="J180" s="36"/>
      <c r="K180" s="35"/>
      <c r="L180" s="35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2:31" x14ac:dyDescent="0.25">
      <c r="E181" s="35"/>
      <c r="F181" s="35"/>
      <c r="G181" s="35"/>
      <c r="H181" s="36"/>
      <c r="I181" s="36"/>
      <c r="J181" s="36"/>
      <c r="K181" s="35"/>
      <c r="L181" s="35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2:31" x14ac:dyDescent="0.25">
      <c r="E182" s="35"/>
      <c r="F182" s="35"/>
      <c r="G182" s="35"/>
      <c r="H182" s="36"/>
      <c r="I182" s="36"/>
      <c r="J182" s="36"/>
      <c r="K182" s="35"/>
      <c r="L182" s="35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2:31" x14ac:dyDescent="0.25">
      <c r="E183" s="35"/>
      <c r="F183" s="35"/>
      <c r="G183" s="35"/>
      <c r="H183" s="36"/>
      <c r="I183" s="36"/>
      <c r="J183" s="36"/>
      <c r="K183" s="35"/>
      <c r="L183" s="35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2:31" x14ac:dyDescent="0.25">
      <c r="E184" s="35"/>
      <c r="F184" s="35"/>
      <c r="G184" s="35"/>
      <c r="H184" s="36"/>
      <c r="I184" s="36"/>
      <c r="J184" s="36"/>
      <c r="K184" s="35"/>
      <c r="L184" s="35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2:31" x14ac:dyDescent="0.25">
      <c r="F185" s="35"/>
      <c r="G185" s="35"/>
      <c r="H185" s="36"/>
      <c r="I185" s="36"/>
      <c r="J185" s="36"/>
      <c r="K185" s="35"/>
      <c r="L185" s="35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2:31" x14ac:dyDescent="0.25">
      <c r="F186" s="35"/>
      <c r="G186" s="35"/>
      <c r="H186" s="36"/>
      <c r="I186" s="36"/>
      <c r="J186" s="36"/>
      <c r="K186" s="35"/>
      <c r="L186" s="35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2:31" ht="25.5" customHeight="1" x14ac:dyDescent="0.25">
      <c r="F187" s="35"/>
      <c r="G187" s="35"/>
      <c r="H187" s="36"/>
      <c r="I187" s="36"/>
      <c r="J187" s="36"/>
      <c r="K187" s="35"/>
      <c r="L187" s="35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2:31" ht="15" customHeight="1" x14ac:dyDescent="0.25">
      <c r="F188" s="35"/>
      <c r="G188" s="35"/>
      <c r="H188" s="36"/>
      <c r="I188" s="36"/>
      <c r="J188" s="36"/>
      <c r="K188" s="35"/>
      <c r="L188" s="35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2:31" x14ac:dyDescent="0.25">
      <c r="F189" s="35"/>
      <c r="G189" s="35"/>
      <c r="H189" s="36"/>
      <c r="I189" s="36"/>
      <c r="J189" s="36"/>
      <c r="K189" s="35"/>
      <c r="L189" s="35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2:31" ht="35.25" customHeight="1" x14ac:dyDescent="0.25">
      <c r="F190" s="35"/>
      <c r="G190" s="35"/>
      <c r="H190" s="36"/>
      <c r="I190" s="36"/>
      <c r="J190" s="36"/>
      <c r="K190" s="35"/>
      <c r="L190" s="35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2:31" x14ac:dyDescent="0.25">
      <c r="F191" s="35"/>
      <c r="G191" s="35"/>
      <c r="H191" s="36"/>
      <c r="I191" s="36"/>
      <c r="J191" s="36"/>
      <c r="K191" s="35"/>
      <c r="L191" s="35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2:31" x14ac:dyDescent="0.25">
      <c r="F192" s="35"/>
      <c r="G192" s="35"/>
      <c r="H192" s="36"/>
      <c r="I192" s="36"/>
      <c r="J192" s="36"/>
      <c r="K192" s="35"/>
      <c r="L192" s="35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6:27" x14ac:dyDescent="0.25">
      <c r="F193" s="35"/>
      <c r="G193" s="35"/>
      <c r="H193" s="36"/>
      <c r="I193" s="36"/>
      <c r="J193" s="36"/>
      <c r="K193" s="35"/>
      <c r="L193" s="35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6:27" x14ac:dyDescent="0.25">
      <c r="F194" s="35"/>
      <c r="G194" s="35"/>
      <c r="H194" s="36"/>
      <c r="I194" s="36"/>
      <c r="J194" s="36"/>
      <c r="K194" s="35"/>
      <c r="L194" s="35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6:27" x14ac:dyDescent="0.25">
      <c r="F195" s="35"/>
      <c r="G195" s="35"/>
      <c r="H195" s="36"/>
      <c r="I195" s="36"/>
      <c r="J195" s="36"/>
      <c r="K195" s="35"/>
      <c r="L195" s="35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6:27" x14ac:dyDescent="0.25">
      <c r="F196" s="35"/>
      <c r="G196" s="35"/>
      <c r="H196" s="36"/>
      <c r="I196" s="36"/>
      <c r="J196" s="36"/>
      <c r="K196" s="35"/>
      <c r="L196" s="35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6:27" x14ac:dyDescent="0.25">
      <c r="F197" s="35"/>
      <c r="G197" s="35"/>
      <c r="H197" s="36"/>
      <c r="I197" s="36"/>
      <c r="J197" s="36"/>
      <c r="K197" s="35"/>
      <c r="L197" s="35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6:27" x14ac:dyDescent="0.25">
      <c r="F198" s="35"/>
      <c r="G198" s="35"/>
      <c r="H198" s="36"/>
      <c r="I198" s="36"/>
      <c r="J198" s="36"/>
      <c r="K198" s="35"/>
      <c r="L198" s="35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6:27" x14ac:dyDescent="0.25">
      <c r="F199" s="35"/>
      <c r="G199" s="35"/>
      <c r="H199" s="36"/>
      <c r="I199" s="36"/>
      <c r="J199" s="36"/>
      <c r="K199" s="35"/>
      <c r="L199" s="35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6:27" x14ac:dyDescent="0.25">
      <c r="F200" s="35"/>
      <c r="G200" s="35"/>
      <c r="H200" s="36"/>
      <c r="I200" s="36"/>
      <c r="J200" s="36"/>
      <c r="K200" s="35"/>
      <c r="L200" s="35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6:27" x14ac:dyDescent="0.25">
      <c r="F201" s="35"/>
      <c r="G201" s="35"/>
      <c r="H201" s="36"/>
      <c r="I201" s="36"/>
      <c r="J201" s="36"/>
      <c r="K201" s="35"/>
      <c r="L201" s="35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6:27" x14ac:dyDescent="0.25">
      <c r="F202" s="35"/>
      <c r="G202" s="35"/>
      <c r="H202" s="36"/>
      <c r="I202" s="36"/>
      <c r="J202" s="36"/>
      <c r="K202" s="35"/>
      <c r="L202" s="35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6:27" x14ac:dyDescent="0.25">
      <c r="F203" s="35"/>
      <c r="G203" s="35"/>
      <c r="H203" s="36"/>
      <c r="I203" s="36"/>
      <c r="J203" s="36"/>
      <c r="K203" s="35"/>
      <c r="L203" s="35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6:27" x14ac:dyDescent="0.25">
      <c r="F204" s="35"/>
      <c r="G204" s="35"/>
      <c r="H204" s="36"/>
      <c r="I204" s="36"/>
      <c r="J204" s="36"/>
      <c r="K204" s="35"/>
      <c r="L204" s="35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6:27" x14ac:dyDescent="0.25">
      <c r="F205" s="35"/>
      <c r="G205" s="35"/>
      <c r="H205" s="36"/>
      <c r="I205" s="36"/>
      <c r="J205" s="36"/>
      <c r="K205" s="35"/>
      <c r="L205" s="35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6:27" ht="25.5" customHeight="1" x14ac:dyDescent="0.25">
      <c r="F206" s="35"/>
      <c r="G206" s="35"/>
      <c r="H206" s="36"/>
      <c r="I206" s="36"/>
      <c r="J206" s="36"/>
      <c r="K206" s="35"/>
      <c r="L206" s="35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6:27" x14ac:dyDescent="0.25">
      <c r="F207" s="35"/>
      <c r="G207" s="35"/>
      <c r="H207" s="36"/>
      <c r="I207" s="36"/>
      <c r="J207" s="36"/>
      <c r="K207" s="35"/>
      <c r="L207" s="35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6:27" x14ac:dyDescent="0.25">
      <c r="F208" s="35"/>
      <c r="G208" s="35"/>
      <c r="H208" s="36"/>
      <c r="I208" s="36"/>
      <c r="J208" s="36"/>
      <c r="K208" s="35"/>
      <c r="L208" s="35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6:27" x14ac:dyDescent="0.25">
      <c r="F209" s="35"/>
      <c r="G209" s="35"/>
      <c r="H209" s="36"/>
      <c r="I209" s="36"/>
      <c r="J209" s="36"/>
      <c r="K209" s="35"/>
      <c r="L209" s="35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6:27" x14ac:dyDescent="0.25">
      <c r="F210" s="35"/>
      <c r="G210" s="35"/>
      <c r="H210" s="36"/>
      <c r="I210" s="36"/>
      <c r="J210" s="36"/>
      <c r="K210" s="35"/>
      <c r="L210" s="35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6:27" x14ac:dyDescent="0.25">
      <c r="F211" s="35"/>
      <c r="G211" s="35"/>
      <c r="H211" s="36"/>
      <c r="I211" s="36"/>
      <c r="J211" s="36"/>
      <c r="K211" s="35"/>
      <c r="L211" s="35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6:27" x14ac:dyDescent="0.25">
      <c r="F212" s="35"/>
      <c r="G212" s="35"/>
      <c r="H212" s="36"/>
      <c r="I212" s="36"/>
      <c r="J212" s="36"/>
      <c r="K212" s="35"/>
      <c r="L212" s="35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6:27" x14ac:dyDescent="0.25">
      <c r="F213" s="35"/>
      <c r="G213" s="35"/>
      <c r="H213" s="36"/>
      <c r="I213" s="36"/>
      <c r="J213" s="36"/>
      <c r="K213" s="35"/>
      <c r="L213" s="35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6:27" x14ac:dyDescent="0.25">
      <c r="F214" s="35"/>
      <c r="G214" s="35"/>
      <c r="H214" s="36"/>
      <c r="I214" s="36"/>
      <c r="J214" s="36"/>
      <c r="K214" s="35"/>
      <c r="L214" s="35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6:27" x14ac:dyDescent="0.25">
      <c r="F215" s="35"/>
      <c r="G215" s="35"/>
      <c r="H215" s="36"/>
      <c r="I215" s="36"/>
      <c r="J215" s="36"/>
      <c r="K215" s="35"/>
      <c r="L215" s="35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6:27" x14ac:dyDescent="0.25">
      <c r="F216" s="35"/>
      <c r="G216" s="35"/>
      <c r="H216" s="36"/>
      <c r="I216" s="36"/>
      <c r="J216" s="36"/>
      <c r="K216" s="35"/>
      <c r="L216" s="35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6:27" x14ac:dyDescent="0.25">
      <c r="F217" s="35"/>
      <c r="G217" s="35"/>
      <c r="H217" s="36"/>
      <c r="I217" s="36"/>
      <c r="J217" s="36"/>
      <c r="K217" s="35"/>
      <c r="L217" s="35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6:27" x14ac:dyDescent="0.25">
      <c r="H218" s="36"/>
      <c r="I218" s="36"/>
      <c r="J218" s="36"/>
      <c r="K218" s="35"/>
      <c r="L218" s="35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6:27" x14ac:dyDescent="0.25">
      <c r="H219" s="36"/>
      <c r="I219" s="36"/>
      <c r="J219" s="36"/>
      <c r="K219" s="35"/>
      <c r="L219" s="35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6:27" x14ac:dyDescent="0.25">
      <c r="H220" s="36"/>
      <c r="I220" s="36"/>
      <c r="J220" s="36"/>
      <c r="K220" s="35"/>
      <c r="L220" s="35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6:27" x14ac:dyDescent="0.25">
      <c r="H221" s="36"/>
      <c r="I221" s="36"/>
      <c r="J221" s="36"/>
      <c r="K221" s="35"/>
      <c r="L221" s="35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6:27" x14ac:dyDescent="0.25">
      <c r="H222" s="36"/>
      <c r="I222" s="36"/>
      <c r="J222" s="36"/>
      <c r="K222" s="35"/>
      <c r="L222" s="35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6:27" x14ac:dyDescent="0.25">
      <c r="H223" s="36"/>
      <c r="I223" s="36"/>
      <c r="J223" s="36"/>
      <c r="K223" s="35"/>
      <c r="L223" s="35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6:27" x14ac:dyDescent="0.25">
      <c r="H224" s="36"/>
      <c r="I224" s="36"/>
      <c r="J224" s="36"/>
      <c r="K224" s="35"/>
      <c r="L224" s="35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8:27" x14ac:dyDescent="0.25">
      <c r="H225" s="36"/>
      <c r="I225" s="36"/>
      <c r="J225" s="36"/>
      <c r="K225" s="35"/>
      <c r="L225" s="35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8:27" x14ac:dyDescent="0.25">
      <c r="H226" s="36"/>
      <c r="I226" s="36"/>
      <c r="J226" s="36"/>
      <c r="K226" s="35"/>
      <c r="L226" s="35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8:27" x14ac:dyDescent="0.25">
      <c r="H227" s="36"/>
      <c r="I227" s="36"/>
      <c r="J227" s="36"/>
      <c r="K227" s="35"/>
      <c r="L227" s="35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8:27" x14ac:dyDescent="0.25">
      <c r="H228" s="36"/>
      <c r="I228" s="36"/>
      <c r="J228" s="36"/>
      <c r="K228" s="35"/>
      <c r="L228" s="35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8:27" x14ac:dyDescent="0.25">
      <c r="H229" s="36"/>
      <c r="I229" s="36"/>
      <c r="J229" s="36"/>
      <c r="K229" s="35"/>
      <c r="L229" s="35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8:27" x14ac:dyDescent="0.25">
      <c r="H230" s="36"/>
      <c r="I230" s="36"/>
      <c r="J230" s="36"/>
      <c r="K230" s="35"/>
      <c r="L230" s="35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8:27" x14ac:dyDescent="0.25">
      <c r="H231" s="36"/>
      <c r="I231" s="36"/>
      <c r="J231" s="36"/>
      <c r="K231" s="35"/>
      <c r="L231" s="35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8:27" x14ac:dyDescent="0.25">
      <c r="H232" s="36"/>
      <c r="I232" s="36"/>
      <c r="J232" s="36"/>
      <c r="K232" s="35"/>
      <c r="L232" s="35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8:27" x14ac:dyDescent="0.25">
      <c r="H233" s="36"/>
      <c r="I233" s="36"/>
      <c r="J233" s="36"/>
      <c r="K233" s="35"/>
      <c r="L233" s="35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8:27" x14ac:dyDescent="0.25">
      <c r="H234" s="36"/>
      <c r="I234" s="36"/>
      <c r="J234" s="36"/>
      <c r="K234" s="35"/>
      <c r="L234" s="35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8:27" x14ac:dyDescent="0.25">
      <c r="H235" s="36"/>
      <c r="I235" s="36"/>
      <c r="J235" s="36"/>
      <c r="K235" s="35"/>
      <c r="L235" s="35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8:27" x14ac:dyDescent="0.25">
      <c r="H236" s="36"/>
      <c r="I236" s="36"/>
      <c r="J236" s="36"/>
      <c r="K236" s="35"/>
      <c r="L236" s="35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8:27" x14ac:dyDescent="0.25">
      <c r="H237" s="36"/>
      <c r="I237" s="36"/>
      <c r="J237" s="36"/>
      <c r="K237" s="35"/>
      <c r="L237" s="35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8:27" x14ac:dyDescent="0.25">
      <c r="H238" s="36"/>
      <c r="I238" s="36"/>
      <c r="J238" s="36"/>
      <c r="K238" s="35"/>
      <c r="L238" s="35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8:27" x14ac:dyDescent="0.25">
      <c r="H239" s="36"/>
      <c r="I239" s="36"/>
      <c r="J239" s="36"/>
      <c r="K239" s="35"/>
      <c r="L239" s="35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8:27" x14ac:dyDescent="0.25">
      <c r="H240" s="36"/>
      <c r="I240" s="36"/>
      <c r="J240" s="36"/>
      <c r="K240" s="35"/>
      <c r="L240" s="35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8:27" x14ac:dyDescent="0.25">
      <c r="H241" s="36"/>
      <c r="I241" s="36"/>
      <c r="J241" s="36"/>
      <c r="K241" s="35"/>
      <c r="L241" s="35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8:27" x14ac:dyDescent="0.25">
      <c r="H242" s="36"/>
      <c r="I242" s="36"/>
      <c r="J242" s="36"/>
      <c r="K242" s="35"/>
      <c r="L242" s="35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8:27" x14ac:dyDescent="0.25">
      <c r="H243" s="36"/>
      <c r="I243" s="36"/>
      <c r="J243" s="36"/>
      <c r="K243" s="35"/>
      <c r="L243" s="35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8:27" x14ac:dyDescent="0.25">
      <c r="H244" s="36"/>
      <c r="I244" s="36"/>
      <c r="J244" s="36"/>
      <c r="K244" s="35"/>
      <c r="L244" s="35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8:27" x14ac:dyDescent="0.25">
      <c r="H245" s="36"/>
      <c r="I245" s="36"/>
      <c r="J245" s="36"/>
      <c r="K245" s="35"/>
      <c r="L245" s="35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8:27" x14ac:dyDescent="0.25">
      <c r="H246" s="36"/>
      <c r="I246" s="36"/>
      <c r="J246" s="36"/>
      <c r="K246" s="35"/>
      <c r="L246" s="35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8:27" x14ac:dyDescent="0.25">
      <c r="H247" s="36"/>
      <c r="I247" s="36"/>
      <c r="J247" s="36"/>
      <c r="K247" s="35"/>
      <c r="L247" s="35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8:27" x14ac:dyDescent="0.25">
      <c r="H248" s="36"/>
      <c r="I248" s="36"/>
      <c r="J248" s="36"/>
      <c r="K248" s="35"/>
      <c r="L248" s="35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8:27" x14ac:dyDescent="0.25">
      <c r="H249" s="36"/>
      <c r="I249" s="36"/>
      <c r="J249" s="36"/>
      <c r="K249" s="35"/>
      <c r="L249" s="35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8:27" x14ac:dyDescent="0.25">
      <c r="H250" s="36"/>
      <c r="I250" s="36"/>
      <c r="J250" s="36"/>
      <c r="K250" s="35"/>
      <c r="L250" s="35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8:27" x14ac:dyDescent="0.25">
      <c r="H251" s="36"/>
      <c r="I251" s="36"/>
      <c r="J251" s="36"/>
      <c r="K251" s="35"/>
      <c r="L251" s="35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8:27" x14ac:dyDescent="0.25">
      <c r="H252" s="36"/>
      <c r="I252" s="36"/>
      <c r="J252" s="36"/>
      <c r="K252" s="35"/>
      <c r="L252" s="35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8:27" x14ac:dyDescent="0.25">
      <c r="H253" s="36"/>
      <c r="I253" s="36"/>
      <c r="J253" s="36"/>
      <c r="K253" s="35"/>
      <c r="L253" s="35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8:27" x14ac:dyDescent="0.25">
      <c r="H254" s="36"/>
      <c r="I254" s="36"/>
      <c r="J254" s="36"/>
      <c r="K254" s="35"/>
      <c r="L254" s="35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8:27" x14ac:dyDescent="0.25">
      <c r="H255" s="36"/>
      <c r="I255" s="36"/>
      <c r="J255" s="36"/>
      <c r="K255" s="35"/>
      <c r="L255" s="35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8:27" x14ac:dyDescent="0.25">
      <c r="H256" s="36"/>
      <c r="I256" s="36"/>
      <c r="J256" s="36"/>
      <c r="K256" s="35"/>
      <c r="L256" s="35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8:27" x14ac:dyDescent="0.25">
      <c r="H257" s="36"/>
      <c r="I257" s="36"/>
      <c r="J257" s="36"/>
      <c r="K257" s="35"/>
      <c r="L257" s="35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8:27" x14ac:dyDescent="0.25">
      <c r="H258" s="36"/>
      <c r="I258" s="36"/>
      <c r="J258" s="36"/>
      <c r="K258" s="35"/>
      <c r="L258" s="35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8:27" x14ac:dyDescent="0.25">
      <c r="H259" s="36"/>
      <c r="I259" s="36"/>
      <c r="J259" s="36"/>
      <c r="K259" s="35"/>
      <c r="L259" s="35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8:27" x14ac:dyDescent="0.25">
      <c r="H260" s="36"/>
      <c r="I260" s="36"/>
      <c r="J260" s="36"/>
      <c r="K260" s="35"/>
      <c r="L260" s="35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8:27" x14ac:dyDescent="0.25">
      <c r="H261" s="36"/>
      <c r="I261" s="36"/>
      <c r="J261" s="36"/>
      <c r="K261" s="35"/>
      <c r="L261" s="35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8:27" x14ac:dyDescent="0.25">
      <c r="H262" s="36"/>
      <c r="I262" s="36"/>
      <c r="J262" s="36"/>
      <c r="K262" s="35"/>
      <c r="L262" s="35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8:27" x14ac:dyDescent="0.25">
      <c r="H263" s="36"/>
      <c r="I263" s="36"/>
      <c r="J263" s="36"/>
      <c r="K263" s="35"/>
      <c r="L263" s="35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8:27" x14ac:dyDescent="0.25">
      <c r="H264" s="36"/>
      <c r="I264" s="36"/>
      <c r="J264" s="36"/>
      <c r="K264" s="35"/>
      <c r="L264" s="35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8:27" x14ac:dyDescent="0.25">
      <c r="H265" s="36"/>
      <c r="I265" s="36"/>
      <c r="J265" s="36"/>
      <c r="K265" s="35"/>
      <c r="L265" s="35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8:27" x14ac:dyDescent="0.25">
      <c r="H266" s="36"/>
      <c r="I266" s="36"/>
      <c r="J266" s="36"/>
      <c r="K266" s="35"/>
      <c r="L266" s="35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8:27" x14ac:dyDescent="0.25">
      <c r="H267" s="36"/>
      <c r="I267" s="36"/>
      <c r="J267" s="36"/>
      <c r="K267" s="35"/>
      <c r="L267" s="35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8:27" x14ac:dyDescent="0.25">
      <c r="H268" s="36"/>
      <c r="I268" s="36"/>
      <c r="J268" s="36"/>
      <c r="K268" s="35"/>
      <c r="L268" s="35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8:27" x14ac:dyDescent="0.25">
      <c r="H269" s="36"/>
      <c r="I269" s="36"/>
      <c r="J269" s="36"/>
      <c r="K269" s="35"/>
      <c r="L269" s="35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8:27" x14ac:dyDescent="0.25">
      <c r="H270" s="36"/>
      <c r="I270" s="36"/>
      <c r="J270" s="36"/>
      <c r="K270" s="35"/>
      <c r="L270" s="35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8:27" x14ac:dyDescent="0.25">
      <c r="H271" s="36"/>
      <c r="I271" s="36"/>
      <c r="J271" s="36"/>
      <c r="K271" s="35"/>
      <c r="L271" s="35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8:27" x14ac:dyDescent="0.25">
      <c r="H272" s="36"/>
      <c r="I272" s="36"/>
      <c r="J272" s="36"/>
      <c r="K272" s="35"/>
      <c r="L272" s="35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8:27" x14ac:dyDescent="0.25">
      <c r="H273" s="36"/>
      <c r="I273" s="36"/>
      <c r="J273" s="36"/>
      <c r="K273" s="35"/>
      <c r="L273" s="35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8:27" x14ac:dyDescent="0.25">
      <c r="H274" s="36"/>
      <c r="I274" s="36"/>
      <c r="J274" s="36"/>
      <c r="K274" s="35"/>
      <c r="L274" s="35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8:27" x14ac:dyDescent="0.25">
      <c r="H275" s="36"/>
      <c r="I275" s="36"/>
      <c r="J275" s="36"/>
      <c r="K275" s="35"/>
      <c r="L275" s="35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8:27" x14ac:dyDescent="0.25">
      <c r="H276" s="36"/>
      <c r="I276" s="36"/>
      <c r="J276" s="36"/>
      <c r="K276" s="35"/>
      <c r="L276" s="35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8:27" x14ac:dyDescent="0.25">
      <c r="H277" s="36"/>
      <c r="I277" s="36"/>
      <c r="J277" s="36"/>
      <c r="K277" s="35"/>
      <c r="L277" s="35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8:27" x14ac:dyDescent="0.25">
      <c r="H278" s="36"/>
      <c r="I278" s="36"/>
      <c r="J278" s="36"/>
      <c r="K278" s="35"/>
      <c r="L278" s="35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8:27" x14ac:dyDescent="0.25">
      <c r="H279" s="36"/>
      <c r="I279" s="36"/>
      <c r="J279" s="36"/>
      <c r="K279" s="35"/>
      <c r="L279" s="35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8:27" x14ac:dyDescent="0.25">
      <c r="H280" s="36"/>
      <c r="I280" s="36"/>
      <c r="J280" s="36"/>
      <c r="K280" s="35"/>
      <c r="L280" s="35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8:27" x14ac:dyDescent="0.25">
      <c r="H281" s="36"/>
      <c r="I281" s="36"/>
      <c r="J281" s="36"/>
      <c r="K281" s="35"/>
      <c r="L281" s="35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8:27" x14ac:dyDescent="0.25">
      <c r="H282" s="36"/>
      <c r="I282" s="36"/>
      <c r="J282" s="36"/>
      <c r="K282" s="35"/>
      <c r="L282" s="35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8:27" x14ac:dyDescent="0.25">
      <c r="H283" s="36"/>
      <c r="I283" s="36"/>
      <c r="J283" s="36"/>
      <c r="K283" s="35"/>
      <c r="L283" s="35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8:27" x14ac:dyDescent="0.25">
      <c r="H284" s="36"/>
      <c r="I284" s="36"/>
      <c r="J284" s="36"/>
      <c r="K284" s="35"/>
      <c r="L284" s="35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8:27" x14ac:dyDescent="0.25">
      <c r="H285" s="36"/>
      <c r="I285" s="36"/>
      <c r="J285" s="36"/>
      <c r="K285" s="35"/>
      <c r="L285" s="35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8:27" x14ac:dyDescent="0.25">
      <c r="H286" s="36"/>
      <c r="I286" s="36"/>
      <c r="J286" s="36"/>
      <c r="K286" s="35"/>
      <c r="L286" s="35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8:27" x14ac:dyDescent="0.25">
      <c r="H287" s="36"/>
      <c r="I287" s="36"/>
      <c r="J287" s="36"/>
      <c r="K287" s="35"/>
      <c r="L287" s="35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8:27" x14ac:dyDescent="0.25">
      <c r="H288" s="36"/>
      <c r="I288" s="36"/>
      <c r="J288" s="36"/>
      <c r="K288" s="35"/>
      <c r="L288" s="35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8:27" x14ac:dyDescent="0.25">
      <c r="H289" s="36"/>
      <c r="I289" s="36"/>
      <c r="J289" s="36"/>
      <c r="K289" s="35"/>
      <c r="L289" s="35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8:27" x14ac:dyDescent="0.25">
      <c r="H290" s="36"/>
      <c r="I290" s="36"/>
      <c r="J290" s="36"/>
      <c r="K290" s="35"/>
      <c r="L290" s="35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8:27" x14ac:dyDescent="0.25">
      <c r="H291" s="36"/>
      <c r="I291" s="36"/>
      <c r="J291" s="36"/>
      <c r="K291" s="35"/>
      <c r="L291" s="35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8:27" x14ac:dyDescent="0.25">
      <c r="H292" s="36"/>
      <c r="I292" s="36"/>
      <c r="J292" s="36"/>
      <c r="K292" s="35"/>
      <c r="L292" s="35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8:27" x14ac:dyDescent="0.25">
      <c r="H293" s="36"/>
      <c r="I293" s="36"/>
      <c r="J293" s="36"/>
      <c r="K293" s="35"/>
      <c r="L293" s="35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8:27" x14ac:dyDescent="0.25">
      <c r="H294" s="36"/>
      <c r="I294" s="36"/>
      <c r="J294" s="36"/>
      <c r="K294" s="35"/>
      <c r="L294" s="35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8:27" x14ac:dyDescent="0.25">
      <c r="H295" s="36"/>
      <c r="I295" s="36"/>
      <c r="J295" s="36"/>
      <c r="K295" s="35"/>
      <c r="L295" s="35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8:27" x14ac:dyDescent="0.25">
      <c r="H296" s="36"/>
      <c r="I296" s="36"/>
      <c r="J296" s="36"/>
      <c r="K296" s="35"/>
      <c r="L296" s="35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8:27" x14ac:dyDescent="0.25">
      <c r="H297" s="36"/>
      <c r="I297" s="36"/>
      <c r="J297" s="36"/>
      <c r="K297" s="35"/>
      <c r="L297" s="35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8:27" x14ac:dyDescent="0.25">
      <c r="H298" s="36"/>
      <c r="I298" s="36"/>
      <c r="J298" s="36"/>
      <c r="K298" s="35"/>
      <c r="L298" s="35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8:27" x14ac:dyDescent="0.25">
      <c r="H299" s="36"/>
      <c r="I299" s="36"/>
      <c r="J299" s="36"/>
      <c r="K299" s="35"/>
      <c r="L299" s="35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8:27" x14ac:dyDescent="0.25">
      <c r="H300" s="36"/>
      <c r="I300" s="36"/>
      <c r="J300" s="36"/>
      <c r="K300" s="35"/>
      <c r="L300" s="35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8:27" x14ac:dyDescent="0.25">
      <c r="H301" s="36"/>
      <c r="I301" s="36"/>
      <c r="J301" s="36"/>
      <c r="K301" s="35"/>
      <c r="L301" s="35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8:27" x14ac:dyDescent="0.25">
      <c r="H302" s="36"/>
      <c r="I302" s="36"/>
      <c r="J302" s="36"/>
      <c r="K302" s="35"/>
      <c r="L302" s="35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8:27" x14ac:dyDescent="0.25">
      <c r="H303" s="36"/>
      <c r="I303" s="36"/>
      <c r="J303" s="36"/>
      <c r="K303" s="35"/>
      <c r="L303" s="35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8:27" x14ac:dyDescent="0.25">
      <c r="H304" s="36"/>
      <c r="I304" s="36"/>
      <c r="J304" s="36"/>
      <c r="K304" s="35"/>
      <c r="L304" s="35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8:27" x14ac:dyDescent="0.25">
      <c r="H305" s="36"/>
      <c r="I305" s="36"/>
      <c r="J305" s="36"/>
      <c r="K305" s="35"/>
      <c r="L305" s="35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8:27" x14ac:dyDescent="0.25">
      <c r="H306" s="36"/>
      <c r="I306" s="36"/>
      <c r="J306" s="36"/>
      <c r="K306" s="35"/>
      <c r="L306" s="35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8:27" x14ac:dyDescent="0.25">
      <c r="H307" s="36"/>
      <c r="I307" s="36"/>
      <c r="J307" s="36"/>
      <c r="K307" s="35"/>
      <c r="L307" s="35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8:27" x14ac:dyDescent="0.25">
      <c r="H308" s="36"/>
      <c r="I308" s="36"/>
      <c r="J308" s="36"/>
      <c r="K308" s="35"/>
      <c r="L308" s="35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8:27" x14ac:dyDescent="0.25">
      <c r="H309" s="36"/>
      <c r="I309" s="36"/>
      <c r="J309" s="36"/>
      <c r="K309" s="35"/>
      <c r="L309" s="35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8:27" x14ac:dyDescent="0.25">
      <c r="H310" s="36"/>
      <c r="I310" s="36"/>
      <c r="J310" s="36"/>
      <c r="K310" s="35"/>
      <c r="L310" s="35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8:27" x14ac:dyDescent="0.25">
      <c r="H311" s="36"/>
      <c r="I311" s="36"/>
      <c r="J311" s="36"/>
      <c r="K311" s="35"/>
      <c r="L311" s="35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8:27" x14ac:dyDescent="0.25">
      <c r="H312" s="36"/>
      <c r="I312" s="36"/>
      <c r="J312" s="36"/>
      <c r="K312" s="35"/>
      <c r="L312" s="35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8:27" x14ac:dyDescent="0.25">
      <c r="H313" s="36"/>
      <c r="I313" s="36"/>
      <c r="J313" s="36"/>
      <c r="K313" s="35"/>
      <c r="L313" s="35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8:27" x14ac:dyDescent="0.25">
      <c r="H314" s="36"/>
      <c r="I314" s="36"/>
      <c r="J314" s="36"/>
      <c r="K314" s="35"/>
      <c r="L314" s="35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8:27" x14ac:dyDescent="0.25">
      <c r="H315" s="36"/>
      <c r="I315" s="36"/>
      <c r="J315" s="36"/>
      <c r="K315" s="35"/>
      <c r="L315" s="35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8:27" x14ac:dyDescent="0.25">
      <c r="H316" s="36"/>
      <c r="I316" s="36"/>
      <c r="J316" s="36"/>
      <c r="K316" s="35"/>
      <c r="L316" s="35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8:27" x14ac:dyDescent="0.25">
      <c r="H317" s="36"/>
      <c r="I317" s="36"/>
      <c r="J317" s="36"/>
      <c r="K317" s="35"/>
      <c r="L317" s="35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8:27" x14ac:dyDescent="0.25">
      <c r="H318" s="36"/>
      <c r="I318" s="36"/>
      <c r="J318" s="36"/>
      <c r="K318" s="35"/>
      <c r="L318" s="35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8:27" x14ac:dyDescent="0.25">
      <c r="H319" s="36"/>
      <c r="I319" s="36"/>
      <c r="J319" s="36"/>
      <c r="K319" s="35"/>
      <c r="L319" s="35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8:27" x14ac:dyDescent="0.25">
      <c r="H320" s="36"/>
      <c r="I320" s="36"/>
      <c r="J320" s="36"/>
      <c r="K320" s="35"/>
      <c r="L320" s="35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8:27" x14ac:dyDescent="0.25">
      <c r="H321" s="36"/>
      <c r="I321" s="36"/>
      <c r="J321" s="36"/>
      <c r="K321" s="35"/>
      <c r="L321" s="35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8:27" x14ac:dyDescent="0.25">
      <c r="H322" s="36"/>
      <c r="I322" s="36"/>
      <c r="J322" s="36"/>
      <c r="K322" s="35"/>
      <c r="L322" s="35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8:27" x14ac:dyDescent="0.25">
      <c r="H323" s="36"/>
      <c r="I323" s="36"/>
      <c r="J323" s="36"/>
      <c r="K323" s="35"/>
      <c r="L323" s="35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8:27" x14ac:dyDescent="0.25">
      <c r="H324" s="36"/>
      <c r="I324" s="36"/>
      <c r="J324" s="36"/>
      <c r="K324" s="35"/>
      <c r="L324" s="35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8:27" x14ac:dyDescent="0.25">
      <c r="H325" s="36"/>
      <c r="I325" s="36"/>
      <c r="J325" s="36"/>
      <c r="K325" s="35"/>
      <c r="L325" s="35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8:27" x14ac:dyDescent="0.25">
      <c r="H326" s="36"/>
      <c r="I326" s="36"/>
      <c r="J326" s="36"/>
      <c r="K326" s="35"/>
      <c r="L326" s="35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8:27" x14ac:dyDescent="0.25">
      <c r="H327" s="36"/>
      <c r="I327" s="36"/>
      <c r="J327" s="36"/>
      <c r="K327" s="35"/>
      <c r="L327" s="35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8:27" x14ac:dyDescent="0.25">
      <c r="H328" s="36"/>
      <c r="I328" s="36"/>
      <c r="J328" s="36"/>
      <c r="K328" s="35"/>
      <c r="L328" s="35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8:27" x14ac:dyDescent="0.25">
      <c r="H329" s="36"/>
      <c r="I329" s="36"/>
      <c r="J329" s="36"/>
      <c r="K329" s="35"/>
      <c r="L329" s="35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8:27" x14ac:dyDescent="0.25">
      <c r="H330" s="36"/>
      <c r="I330" s="36"/>
      <c r="J330" s="36"/>
      <c r="K330" s="35"/>
      <c r="L330" s="35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8:27" x14ac:dyDescent="0.25">
      <c r="H331" s="36"/>
      <c r="I331" s="36"/>
      <c r="J331" s="36"/>
      <c r="K331" s="35"/>
      <c r="L331" s="35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8:27" x14ac:dyDescent="0.25">
      <c r="H332" s="36"/>
      <c r="I332" s="36"/>
      <c r="J332" s="36"/>
      <c r="K332" s="35"/>
      <c r="L332" s="35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8:27" x14ac:dyDescent="0.25">
      <c r="H333" s="36"/>
      <c r="I333" s="36"/>
      <c r="J333" s="36"/>
      <c r="K333" s="35"/>
      <c r="L333" s="35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8:27" x14ac:dyDescent="0.25">
      <c r="H334" s="36"/>
      <c r="I334" s="36"/>
      <c r="J334" s="36"/>
      <c r="K334" s="35"/>
      <c r="L334" s="35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8:27" x14ac:dyDescent="0.25">
      <c r="H335" s="36"/>
      <c r="I335" s="36"/>
      <c r="J335" s="36"/>
      <c r="K335" s="35"/>
      <c r="L335" s="35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8:27" x14ac:dyDescent="0.25">
      <c r="H336" s="36"/>
      <c r="I336" s="36"/>
      <c r="J336" s="36"/>
      <c r="K336" s="35"/>
      <c r="L336" s="35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8:27" x14ac:dyDescent="0.25">
      <c r="H337" s="36"/>
      <c r="I337" s="36"/>
      <c r="J337" s="36"/>
      <c r="K337" s="35"/>
      <c r="L337" s="35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8:27" x14ac:dyDescent="0.25">
      <c r="H338" s="36"/>
      <c r="I338" s="36"/>
      <c r="J338" s="36"/>
      <c r="K338" s="35"/>
      <c r="L338" s="35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8:27" x14ac:dyDescent="0.25">
      <c r="H339" s="36"/>
      <c r="I339" s="36"/>
      <c r="J339" s="36"/>
      <c r="K339" s="35"/>
      <c r="L339" s="35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8:27" x14ac:dyDescent="0.25">
      <c r="H340" s="36"/>
      <c r="I340" s="36"/>
      <c r="J340" s="36"/>
      <c r="K340" s="35"/>
      <c r="L340" s="35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8:27" x14ac:dyDescent="0.25">
      <c r="H341" s="36"/>
      <c r="I341" s="36"/>
      <c r="J341" s="36"/>
      <c r="K341" s="35"/>
      <c r="L341" s="35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8:27" x14ac:dyDescent="0.25">
      <c r="H342" s="36"/>
      <c r="I342" s="36"/>
      <c r="J342" s="36"/>
      <c r="K342" s="35"/>
      <c r="L342" s="35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8:27" x14ac:dyDescent="0.25">
      <c r="H343" s="36"/>
      <c r="I343" s="36"/>
      <c r="J343" s="36"/>
      <c r="K343" s="35"/>
      <c r="L343" s="35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8:27" x14ac:dyDescent="0.25">
      <c r="H344" s="36"/>
      <c r="I344" s="36"/>
      <c r="J344" s="36"/>
      <c r="K344" s="35"/>
      <c r="L344" s="35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8:27" x14ac:dyDescent="0.25">
      <c r="H345" s="36"/>
      <c r="I345" s="36"/>
      <c r="J345" s="36"/>
      <c r="K345" s="35"/>
      <c r="L345" s="35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8:27" x14ac:dyDescent="0.25">
      <c r="H346" s="36"/>
      <c r="I346" s="36"/>
      <c r="J346" s="36"/>
      <c r="K346" s="35"/>
      <c r="L346" s="35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8:27" x14ac:dyDescent="0.25">
      <c r="H347" s="36"/>
      <c r="I347" s="36"/>
      <c r="J347" s="36"/>
      <c r="K347" s="35"/>
      <c r="L347" s="35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8:27" x14ac:dyDescent="0.25">
      <c r="H348" s="36"/>
      <c r="I348" s="36"/>
      <c r="J348" s="36"/>
      <c r="K348" s="35"/>
      <c r="L348" s="35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8:27" x14ac:dyDescent="0.25">
      <c r="H349" s="36"/>
      <c r="I349" s="36"/>
      <c r="J349" s="36"/>
      <c r="K349" s="35"/>
      <c r="L349" s="35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8:27" x14ac:dyDescent="0.25">
      <c r="H350" s="36"/>
      <c r="I350" s="36"/>
      <c r="J350" s="36"/>
      <c r="K350" s="35"/>
      <c r="L350" s="35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8:27" x14ac:dyDescent="0.25">
      <c r="H351" s="36"/>
      <c r="I351" s="36"/>
      <c r="J351" s="36"/>
      <c r="K351" s="35"/>
      <c r="L351" s="35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8:27" x14ac:dyDescent="0.25">
      <c r="H352" s="36"/>
      <c r="I352" s="36"/>
      <c r="J352" s="36"/>
      <c r="K352" s="35"/>
      <c r="L352" s="35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8:27" x14ac:dyDescent="0.25">
      <c r="H353" s="36"/>
      <c r="I353" s="36"/>
      <c r="J353" s="36"/>
      <c r="K353" s="35"/>
      <c r="L353" s="35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8:27" x14ac:dyDescent="0.25">
      <c r="H354" s="36"/>
      <c r="I354" s="36"/>
      <c r="J354" s="36"/>
      <c r="K354" s="35"/>
      <c r="L354" s="35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8:27" x14ac:dyDescent="0.25">
      <c r="H355" s="36"/>
      <c r="I355" s="36"/>
      <c r="J355" s="36"/>
      <c r="K355" s="35"/>
      <c r="L355" s="35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8:27" x14ac:dyDescent="0.25">
      <c r="H356" s="36"/>
      <c r="I356" s="36"/>
      <c r="J356" s="36"/>
      <c r="K356" s="35"/>
      <c r="L356" s="35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8:27" x14ac:dyDescent="0.25">
      <c r="H357" s="36"/>
      <c r="I357" s="36"/>
      <c r="J357" s="36"/>
      <c r="K357" s="35"/>
      <c r="L357" s="35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8:27" x14ac:dyDescent="0.25">
      <c r="H358" s="36"/>
      <c r="I358" s="36"/>
      <c r="J358" s="36"/>
      <c r="K358" s="35"/>
      <c r="L358" s="35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8:27" x14ac:dyDescent="0.25">
      <c r="H359" s="36"/>
      <c r="I359" s="36"/>
      <c r="J359" s="36"/>
      <c r="K359" s="35"/>
      <c r="L359" s="35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8:27" x14ac:dyDescent="0.25">
      <c r="H360" s="36"/>
      <c r="I360" s="36"/>
      <c r="J360" s="36"/>
      <c r="K360" s="35"/>
      <c r="L360" s="35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8:27" x14ac:dyDescent="0.25">
      <c r="H361" s="36"/>
      <c r="I361" s="36"/>
      <c r="J361" s="36"/>
      <c r="K361" s="35"/>
      <c r="L361" s="35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8:27" x14ac:dyDescent="0.25">
      <c r="H362" s="36"/>
      <c r="I362" s="36"/>
      <c r="J362" s="36"/>
      <c r="K362" s="35"/>
      <c r="L362" s="35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8:27" x14ac:dyDescent="0.25">
      <c r="H363" s="36"/>
      <c r="I363" s="36"/>
      <c r="J363" s="36"/>
      <c r="K363" s="35"/>
      <c r="L363" s="35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8:27" x14ac:dyDescent="0.25">
      <c r="H364" s="36"/>
      <c r="I364" s="36"/>
      <c r="J364" s="36"/>
      <c r="K364" s="35"/>
      <c r="L364" s="35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8:27" x14ac:dyDescent="0.25">
      <c r="H365" s="36"/>
      <c r="I365" s="36"/>
      <c r="J365" s="36"/>
      <c r="K365" s="35"/>
      <c r="L365" s="35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8:27" x14ac:dyDescent="0.25">
      <c r="H366" s="36"/>
      <c r="I366" s="36"/>
      <c r="J366" s="36"/>
      <c r="K366" s="35"/>
      <c r="L366" s="35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8:27" x14ac:dyDescent="0.25">
      <c r="H367" s="36"/>
      <c r="I367" s="36"/>
      <c r="J367" s="36"/>
      <c r="K367" s="35"/>
      <c r="L367" s="35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8:27" x14ac:dyDescent="0.25">
      <c r="H368" s="36"/>
      <c r="I368" s="36"/>
      <c r="J368" s="36"/>
      <c r="K368" s="35"/>
      <c r="L368" s="35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8:27" x14ac:dyDescent="0.25">
      <c r="H369" s="36"/>
      <c r="I369" s="36"/>
      <c r="J369" s="36"/>
      <c r="K369" s="35"/>
      <c r="L369" s="35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8:27" x14ac:dyDescent="0.25">
      <c r="H370" s="36"/>
      <c r="I370" s="36"/>
      <c r="J370" s="36"/>
      <c r="K370" s="35"/>
      <c r="L370" s="35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8:27" x14ac:dyDescent="0.25">
      <c r="H371" s="36"/>
      <c r="I371" s="36"/>
      <c r="J371" s="36"/>
      <c r="K371" s="35"/>
      <c r="L371" s="35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8:27" x14ac:dyDescent="0.25">
      <c r="H372" s="36"/>
      <c r="I372" s="36"/>
      <c r="J372" s="36"/>
      <c r="K372" s="35"/>
      <c r="L372" s="35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8:27" x14ac:dyDescent="0.25">
      <c r="H373" s="36"/>
      <c r="I373" s="36"/>
      <c r="J373" s="36"/>
      <c r="K373" s="35"/>
      <c r="L373" s="35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8:27" x14ac:dyDescent="0.25">
      <c r="H374" s="36"/>
      <c r="I374" s="36"/>
      <c r="J374" s="36"/>
      <c r="K374" s="35"/>
      <c r="L374" s="35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8:27" x14ac:dyDescent="0.25">
      <c r="H375" s="36"/>
      <c r="I375" s="36"/>
      <c r="J375" s="36"/>
      <c r="K375" s="35"/>
      <c r="L375" s="35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8:27" x14ac:dyDescent="0.25">
      <c r="H376" s="36"/>
      <c r="I376" s="36"/>
      <c r="J376" s="36"/>
      <c r="K376" s="35"/>
      <c r="L376" s="35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8:27" x14ac:dyDescent="0.25">
      <c r="H377" s="36"/>
      <c r="I377" s="36"/>
      <c r="J377" s="36"/>
      <c r="K377" s="35"/>
      <c r="L377" s="35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8:27" x14ac:dyDescent="0.25">
      <c r="H378" s="36"/>
      <c r="I378" s="36"/>
      <c r="J378" s="36"/>
      <c r="K378" s="35"/>
      <c r="L378" s="35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8:27" x14ac:dyDescent="0.25">
      <c r="H379" s="36"/>
      <c r="I379" s="36"/>
      <c r="J379" s="36"/>
      <c r="K379" s="35"/>
      <c r="L379" s="35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8:27" x14ac:dyDescent="0.25">
      <c r="H380" s="36"/>
      <c r="I380" s="36"/>
      <c r="J380" s="36"/>
      <c r="K380" s="35"/>
      <c r="L380" s="35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8:27" x14ac:dyDescent="0.25">
      <c r="H381" s="36"/>
      <c r="I381" s="36"/>
      <c r="J381" s="36"/>
      <c r="K381" s="35"/>
      <c r="L381" s="35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8:27" x14ac:dyDescent="0.25">
      <c r="H382" s="36"/>
      <c r="I382" s="36"/>
      <c r="J382" s="36"/>
      <c r="K382" s="35"/>
      <c r="L382" s="35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8:27" x14ac:dyDescent="0.25">
      <c r="H383" s="36"/>
      <c r="I383" s="36"/>
      <c r="J383" s="36"/>
      <c r="K383" s="35"/>
      <c r="L383" s="35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8:27" x14ac:dyDescent="0.25">
      <c r="H384" s="36"/>
      <c r="I384" s="36"/>
      <c r="J384" s="36"/>
      <c r="K384" s="35"/>
      <c r="L384" s="35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8:27" x14ac:dyDescent="0.25">
      <c r="H385" s="36"/>
      <c r="I385" s="36"/>
      <c r="J385" s="36"/>
      <c r="K385" s="35"/>
      <c r="L385" s="35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8:27" x14ac:dyDescent="0.25">
      <c r="H386" s="36"/>
      <c r="I386" s="36"/>
      <c r="J386" s="36"/>
      <c r="K386" s="35"/>
      <c r="L386" s="35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8:27" x14ac:dyDescent="0.25">
      <c r="H387" s="36"/>
      <c r="I387" s="36"/>
      <c r="J387" s="36"/>
      <c r="K387" s="35"/>
      <c r="L387" s="35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8:27" x14ac:dyDescent="0.25">
      <c r="H388" s="36"/>
      <c r="I388" s="36"/>
      <c r="J388" s="36"/>
      <c r="K388" s="35"/>
      <c r="L388" s="35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8:27" x14ac:dyDescent="0.25">
      <c r="H389" s="36"/>
      <c r="I389" s="36"/>
      <c r="J389" s="36"/>
      <c r="K389" s="35"/>
      <c r="L389" s="35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8:27" x14ac:dyDescent="0.25">
      <c r="H390" s="36"/>
      <c r="I390" s="36"/>
      <c r="J390" s="36"/>
      <c r="K390" s="35"/>
      <c r="L390" s="35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8:27" x14ac:dyDescent="0.25">
      <c r="H391" s="36"/>
      <c r="I391" s="36"/>
      <c r="J391" s="36"/>
      <c r="K391" s="35"/>
      <c r="L391" s="35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8:27" x14ac:dyDescent="0.25">
      <c r="H392" s="36"/>
      <c r="I392" s="36"/>
      <c r="J392" s="36"/>
      <c r="K392" s="35"/>
      <c r="L392" s="35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8:27" x14ac:dyDescent="0.25">
      <c r="H393" s="36"/>
      <c r="I393" s="36"/>
      <c r="J393" s="36"/>
      <c r="K393" s="35"/>
      <c r="L393" s="35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8:27" x14ac:dyDescent="0.25">
      <c r="H394" s="36"/>
      <c r="I394" s="36"/>
      <c r="J394" s="36"/>
      <c r="K394" s="35"/>
      <c r="L394" s="35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8:27" x14ac:dyDescent="0.25">
      <c r="H395" s="36"/>
      <c r="I395" s="36"/>
      <c r="J395" s="36"/>
      <c r="K395" s="35"/>
      <c r="L395" s="35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8:27" x14ac:dyDescent="0.25">
      <c r="H396" s="36"/>
      <c r="I396" s="36"/>
      <c r="J396" s="36"/>
      <c r="K396" s="35"/>
      <c r="L396" s="35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8:27" x14ac:dyDescent="0.25">
      <c r="H397" s="36"/>
      <c r="I397" s="36"/>
      <c r="J397" s="36"/>
      <c r="K397" s="35"/>
      <c r="L397" s="35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8:27" x14ac:dyDescent="0.25">
      <c r="H398" s="36"/>
      <c r="I398" s="36"/>
      <c r="J398" s="36"/>
      <c r="K398" s="35"/>
      <c r="L398" s="35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8:27" x14ac:dyDescent="0.25">
      <c r="H399" s="36"/>
      <c r="I399" s="36"/>
      <c r="J399" s="36"/>
      <c r="K399" s="35"/>
      <c r="L399" s="35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8:27" x14ac:dyDescent="0.25">
      <c r="H400" s="36"/>
      <c r="I400" s="36"/>
      <c r="J400" s="36"/>
      <c r="K400" s="35"/>
      <c r="L400" s="35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8:27" x14ac:dyDescent="0.25">
      <c r="H401" s="36"/>
      <c r="I401" s="36"/>
      <c r="J401" s="36"/>
      <c r="K401" s="35"/>
      <c r="L401" s="35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8:27" x14ac:dyDescent="0.25">
      <c r="H402" s="36"/>
      <c r="I402" s="36"/>
      <c r="J402" s="36"/>
      <c r="K402" s="35"/>
      <c r="L402" s="35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8:27" x14ac:dyDescent="0.25">
      <c r="H403" s="36"/>
      <c r="I403" s="36"/>
      <c r="J403" s="36"/>
      <c r="K403" s="35"/>
      <c r="L403" s="35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8:27" x14ac:dyDescent="0.25">
      <c r="H404" s="36"/>
      <c r="I404" s="36"/>
      <c r="J404" s="36"/>
      <c r="K404" s="35"/>
      <c r="L404" s="35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8:27" x14ac:dyDescent="0.25">
      <c r="H405" s="36"/>
      <c r="I405" s="36"/>
      <c r="J405" s="36"/>
      <c r="K405" s="35"/>
      <c r="L405" s="35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8:27" x14ac:dyDescent="0.25">
      <c r="H406" s="36"/>
      <c r="I406" s="36"/>
      <c r="J406" s="36"/>
      <c r="K406" s="35"/>
      <c r="L406" s="35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8:27" x14ac:dyDescent="0.25">
      <c r="H407" s="36"/>
      <c r="I407" s="36"/>
      <c r="J407" s="36"/>
      <c r="K407" s="35"/>
      <c r="L407" s="35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8:27" x14ac:dyDescent="0.25">
      <c r="H408" s="36"/>
      <c r="I408" s="36"/>
      <c r="J408" s="36"/>
      <c r="K408" s="35"/>
      <c r="L408" s="35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8:27" x14ac:dyDescent="0.25">
      <c r="H409" s="36"/>
      <c r="I409" s="36"/>
      <c r="J409" s="36"/>
      <c r="K409" s="35"/>
      <c r="L409" s="35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8:27" x14ac:dyDescent="0.25">
      <c r="H410" s="36"/>
      <c r="I410" s="36"/>
      <c r="J410" s="36"/>
      <c r="K410" s="35"/>
      <c r="L410" s="35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8:27" x14ac:dyDescent="0.25">
      <c r="H411" s="36"/>
      <c r="I411" s="36"/>
      <c r="J411" s="36"/>
      <c r="K411" s="35"/>
      <c r="L411" s="35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8:27" x14ac:dyDescent="0.25">
      <c r="H412" s="36"/>
      <c r="I412" s="36"/>
      <c r="J412" s="36"/>
      <c r="K412" s="35"/>
      <c r="L412" s="35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8:27" x14ac:dyDescent="0.25">
      <c r="H413" s="36"/>
      <c r="I413" s="36"/>
      <c r="J413" s="36"/>
      <c r="K413" s="35"/>
      <c r="L413" s="35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8:27" x14ac:dyDescent="0.25">
      <c r="H414" s="36"/>
      <c r="I414" s="36"/>
      <c r="J414" s="36"/>
      <c r="K414" s="35"/>
      <c r="L414" s="35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8:27" x14ac:dyDescent="0.25">
      <c r="H415" s="36"/>
      <c r="I415" s="36"/>
      <c r="J415" s="36"/>
      <c r="K415" s="35"/>
      <c r="L415" s="35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8:27" x14ac:dyDescent="0.25">
      <c r="H416" s="36"/>
      <c r="I416" s="36"/>
      <c r="J416" s="36"/>
      <c r="K416" s="35"/>
      <c r="L416" s="35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8:27" x14ac:dyDescent="0.25">
      <c r="H417" s="36"/>
      <c r="I417" s="36"/>
      <c r="J417" s="36"/>
      <c r="K417" s="35"/>
      <c r="L417" s="35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8:27" x14ac:dyDescent="0.25">
      <c r="H418" s="36"/>
      <c r="I418" s="36"/>
      <c r="J418" s="36"/>
      <c r="K418" s="35"/>
      <c r="L418" s="35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8:27" x14ac:dyDescent="0.25">
      <c r="H419" s="36"/>
      <c r="I419" s="36"/>
      <c r="J419" s="36"/>
      <c r="K419" s="35"/>
      <c r="L419" s="35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8:27" x14ac:dyDescent="0.25">
      <c r="H420" s="36"/>
      <c r="I420" s="36"/>
      <c r="J420" s="36"/>
      <c r="K420" s="35"/>
      <c r="L420" s="35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8:27" x14ac:dyDescent="0.25">
      <c r="H421" s="36"/>
      <c r="I421" s="36"/>
      <c r="J421" s="36"/>
      <c r="K421" s="35"/>
      <c r="L421" s="35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8:27" x14ac:dyDescent="0.25">
      <c r="H422" s="36"/>
      <c r="I422" s="36"/>
      <c r="J422" s="36"/>
      <c r="K422" s="35"/>
      <c r="L422" s="35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8:27" x14ac:dyDescent="0.25">
      <c r="H423" s="36"/>
      <c r="I423" s="36"/>
      <c r="J423" s="36"/>
      <c r="K423" s="35"/>
      <c r="L423" s="35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8:27" x14ac:dyDescent="0.25">
      <c r="H424" s="36"/>
      <c r="I424" s="36"/>
      <c r="J424" s="36"/>
      <c r="K424" s="35"/>
      <c r="L424" s="35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8:27" x14ac:dyDescent="0.25">
      <c r="H425" s="36"/>
      <c r="I425" s="36"/>
      <c r="J425" s="36"/>
      <c r="K425" s="35"/>
      <c r="L425" s="35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8:27" x14ac:dyDescent="0.25">
      <c r="H426" s="36"/>
      <c r="I426" s="36"/>
      <c r="J426" s="36"/>
      <c r="K426" s="35"/>
      <c r="L426" s="35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8:27" x14ac:dyDescent="0.25">
      <c r="H427" s="36"/>
      <c r="I427" s="36"/>
      <c r="J427" s="36"/>
      <c r="K427" s="35"/>
      <c r="L427" s="35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8:27" x14ac:dyDescent="0.25">
      <c r="H428" s="36"/>
      <c r="I428" s="36"/>
      <c r="J428" s="36"/>
      <c r="K428" s="35"/>
      <c r="L428" s="35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8:27" x14ac:dyDescent="0.25">
      <c r="H429" s="36"/>
      <c r="I429" s="36"/>
      <c r="J429" s="36"/>
      <c r="K429" s="35"/>
      <c r="L429" s="35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8:27" x14ac:dyDescent="0.25">
      <c r="H430" s="36"/>
      <c r="I430" s="36"/>
      <c r="J430" s="36"/>
      <c r="K430" s="35"/>
      <c r="L430" s="35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8:27" x14ac:dyDescent="0.25">
      <c r="H431" s="36"/>
      <c r="I431" s="36"/>
      <c r="J431" s="36"/>
      <c r="K431" s="35"/>
      <c r="L431" s="35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8:27" x14ac:dyDescent="0.25">
      <c r="H432" s="36"/>
      <c r="I432" s="36"/>
      <c r="J432" s="36"/>
      <c r="K432" s="35"/>
      <c r="L432" s="35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8:27" x14ac:dyDescent="0.25">
      <c r="H433" s="36"/>
      <c r="I433" s="36"/>
      <c r="J433" s="36"/>
      <c r="K433" s="35"/>
      <c r="L433" s="35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8:27" x14ac:dyDescent="0.25">
      <c r="H434" s="36"/>
      <c r="I434" s="36"/>
      <c r="J434" s="36"/>
      <c r="K434" s="35"/>
      <c r="L434" s="35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8:27" x14ac:dyDescent="0.25">
      <c r="H435" s="36"/>
      <c r="I435" s="36"/>
      <c r="J435" s="36"/>
      <c r="K435" s="35"/>
      <c r="L435" s="35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8:27" x14ac:dyDescent="0.25">
      <c r="H436" s="36"/>
      <c r="I436" s="36"/>
      <c r="J436" s="36"/>
      <c r="K436" s="35"/>
      <c r="L436" s="35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8:27" x14ac:dyDescent="0.25">
      <c r="H437" s="36"/>
      <c r="I437" s="36"/>
      <c r="J437" s="36"/>
      <c r="K437" s="35"/>
      <c r="L437" s="35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8:27" x14ac:dyDescent="0.25">
      <c r="H438" s="36"/>
      <c r="I438" s="36"/>
      <c r="J438" s="36"/>
      <c r="K438" s="35"/>
      <c r="L438" s="35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8:27" x14ac:dyDescent="0.25">
      <c r="H439" s="36"/>
      <c r="I439" s="36"/>
      <c r="J439" s="36"/>
      <c r="K439" s="35"/>
      <c r="L439" s="35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8:27" x14ac:dyDescent="0.25">
      <c r="H440" s="36"/>
      <c r="I440" s="36"/>
      <c r="J440" s="36"/>
      <c r="K440" s="35"/>
      <c r="L440" s="35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8:27" x14ac:dyDescent="0.25">
      <c r="H441" s="36"/>
      <c r="I441" s="36"/>
      <c r="J441" s="36"/>
      <c r="K441" s="35"/>
      <c r="L441" s="35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8:27" x14ac:dyDescent="0.25">
      <c r="H442" s="36"/>
      <c r="I442" s="36"/>
      <c r="J442" s="36"/>
      <c r="K442" s="35"/>
      <c r="L442" s="35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8:27" x14ac:dyDescent="0.25">
      <c r="H443" s="36"/>
      <c r="I443" s="36"/>
      <c r="J443" s="36"/>
      <c r="K443" s="35"/>
      <c r="L443" s="35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8:27" x14ac:dyDescent="0.25">
      <c r="H444" s="36"/>
      <c r="I444" s="36"/>
      <c r="J444" s="36"/>
      <c r="K444" s="35"/>
      <c r="L444" s="35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8:27" x14ac:dyDescent="0.25">
      <c r="H445" s="36"/>
      <c r="I445" s="36"/>
      <c r="J445" s="36"/>
      <c r="K445" s="35"/>
      <c r="L445" s="35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8:27" x14ac:dyDescent="0.25">
      <c r="H446" s="36"/>
      <c r="I446" s="36"/>
      <c r="J446" s="36"/>
      <c r="K446" s="35"/>
      <c r="L446" s="35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8:27" x14ac:dyDescent="0.25">
      <c r="H447" s="36"/>
      <c r="I447" s="36"/>
      <c r="J447" s="36"/>
      <c r="K447" s="35"/>
      <c r="L447" s="35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8:27" x14ac:dyDescent="0.25">
      <c r="H448" s="36"/>
      <c r="I448" s="36"/>
      <c r="J448" s="36"/>
      <c r="K448" s="35"/>
      <c r="L448" s="35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8:27" x14ac:dyDescent="0.25">
      <c r="H449" s="36"/>
      <c r="I449" s="36"/>
      <c r="J449" s="36"/>
      <c r="K449" s="35"/>
      <c r="L449" s="35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8:27" x14ac:dyDescent="0.25">
      <c r="H450" s="36"/>
      <c r="I450" s="36"/>
      <c r="J450" s="36"/>
      <c r="K450" s="35"/>
      <c r="L450" s="35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8:27" x14ac:dyDescent="0.25">
      <c r="H451" s="36"/>
      <c r="I451" s="36"/>
      <c r="J451" s="36"/>
      <c r="K451" s="35"/>
      <c r="L451" s="35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8:27" x14ac:dyDescent="0.25">
      <c r="H452" s="36"/>
      <c r="I452" s="36"/>
      <c r="J452" s="36"/>
      <c r="K452" s="35"/>
      <c r="L452" s="35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8:27" x14ac:dyDescent="0.25">
      <c r="H453" s="36"/>
      <c r="I453" s="36"/>
      <c r="J453" s="36"/>
      <c r="K453" s="35"/>
      <c r="L453" s="35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8:27" x14ac:dyDescent="0.25">
      <c r="H454" s="36"/>
      <c r="I454" s="36"/>
      <c r="J454" s="36"/>
      <c r="K454" s="35"/>
      <c r="L454" s="35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8:27" x14ac:dyDescent="0.25">
      <c r="H455" s="36"/>
      <c r="I455" s="36"/>
      <c r="J455" s="36"/>
      <c r="K455" s="35"/>
      <c r="L455" s="35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8:27" x14ac:dyDescent="0.25">
      <c r="H456" s="36"/>
      <c r="I456" s="36"/>
      <c r="J456" s="36"/>
      <c r="K456" s="35"/>
      <c r="L456" s="35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8:27" x14ac:dyDescent="0.25">
      <c r="H457" s="36"/>
      <c r="I457" s="36"/>
      <c r="J457" s="36"/>
      <c r="K457" s="35"/>
      <c r="L457" s="35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8:27" x14ac:dyDescent="0.25">
      <c r="H458" s="36"/>
      <c r="I458" s="36"/>
      <c r="J458" s="36"/>
      <c r="K458" s="35"/>
      <c r="L458" s="35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8:27" x14ac:dyDescent="0.25">
      <c r="H459" s="36"/>
      <c r="I459" s="36"/>
      <c r="J459" s="36"/>
      <c r="K459" s="35"/>
      <c r="L459" s="35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8:27" x14ac:dyDescent="0.25">
      <c r="H460" s="36"/>
      <c r="I460" s="36"/>
      <c r="J460" s="36"/>
      <c r="K460" s="35"/>
      <c r="L460" s="35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8:27" x14ac:dyDescent="0.25">
      <c r="H461" s="36"/>
      <c r="I461" s="36"/>
      <c r="J461" s="36"/>
      <c r="K461" s="35"/>
      <c r="L461" s="35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8:27" x14ac:dyDescent="0.25">
      <c r="H462" s="36"/>
      <c r="I462" s="36"/>
      <c r="J462" s="36"/>
      <c r="K462" s="35"/>
      <c r="L462" s="35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8:27" x14ac:dyDescent="0.25">
      <c r="H463" s="36"/>
      <c r="I463" s="36"/>
      <c r="J463" s="36"/>
      <c r="K463" s="35"/>
      <c r="L463" s="35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8:27" x14ac:dyDescent="0.25">
      <c r="H464" s="36"/>
      <c r="I464" s="36"/>
      <c r="J464" s="36"/>
      <c r="K464" s="35"/>
      <c r="L464" s="35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8:27" x14ac:dyDescent="0.25">
      <c r="H465" s="36"/>
      <c r="I465" s="36"/>
      <c r="J465" s="36"/>
      <c r="K465" s="35"/>
      <c r="L465" s="35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8:27" x14ac:dyDescent="0.25">
      <c r="H466" s="36"/>
      <c r="I466" s="36"/>
      <c r="J466" s="36"/>
      <c r="K466" s="35"/>
      <c r="L466" s="35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8:27" x14ac:dyDescent="0.25">
      <c r="H467" s="36"/>
      <c r="I467" s="36"/>
      <c r="J467" s="36"/>
      <c r="K467" s="35"/>
      <c r="L467" s="35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8:27" x14ac:dyDescent="0.25">
      <c r="H468" s="36"/>
      <c r="I468" s="36"/>
      <c r="J468" s="36"/>
      <c r="K468" s="35"/>
      <c r="L468" s="35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8:27" x14ac:dyDescent="0.25">
      <c r="H469" s="36"/>
      <c r="I469" s="36"/>
      <c r="J469" s="36"/>
      <c r="K469" s="35"/>
      <c r="L469" s="35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8:27" x14ac:dyDescent="0.25">
      <c r="H470" s="36"/>
      <c r="I470" s="36"/>
      <c r="J470" s="36"/>
      <c r="K470" s="35"/>
      <c r="L470" s="35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8:27" x14ac:dyDescent="0.25">
      <c r="H471" s="36"/>
      <c r="I471" s="36"/>
      <c r="J471" s="36"/>
      <c r="K471" s="35"/>
      <c r="L471" s="35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8:27" x14ac:dyDescent="0.25">
      <c r="H472" s="36"/>
      <c r="I472" s="36"/>
      <c r="J472" s="36"/>
      <c r="K472" s="35"/>
      <c r="L472" s="35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8:27" x14ac:dyDescent="0.25">
      <c r="H473" s="36"/>
      <c r="I473" s="36"/>
      <c r="J473" s="36"/>
      <c r="K473" s="35"/>
      <c r="L473" s="35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8:27" x14ac:dyDescent="0.25">
      <c r="H474" s="36"/>
      <c r="I474" s="36"/>
      <c r="J474" s="36"/>
      <c r="K474" s="35"/>
      <c r="L474" s="35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8:27" x14ac:dyDescent="0.25">
      <c r="H475" s="36"/>
      <c r="I475" s="36"/>
      <c r="J475" s="36"/>
      <c r="K475" s="35"/>
      <c r="L475" s="35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8:27" x14ac:dyDescent="0.25">
      <c r="H476" s="36"/>
      <c r="I476" s="36"/>
      <c r="J476" s="36"/>
      <c r="K476" s="35"/>
      <c r="L476" s="35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8:27" x14ac:dyDescent="0.25">
      <c r="H477" s="36"/>
      <c r="I477" s="36"/>
      <c r="J477" s="36"/>
      <c r="K477" s="35"/>
      <c r="L477" s="35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8:27" x14ac:dyDescent="0.25">
      <c r="H478" s="36"/>
      <c r="I478" s="36"/>
      <c r="J478" s="36"/>
      <c r="K478" s="35"/>
      <c r="L478" s="35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8:27" x14ac:dyDescent="0.25">
      <c r="H479" s="36"/>
      <c r="I479" s="36"/>
      <c r="J479" s="36"/>
      <c r="K479" s="35"/>
      <c r="L479" s="35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8:27" x14ac:dyDescent="0.25">
      <c r="H480" s="36"/>
      <c r="I480" s="36"/>
      <c r="J480" s="36"/>
      <c r="K480" s="35"/>
      <c r="L480" s="35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8:27" x14ac:dyDescent="0.25">
      <c r="H481" s="36"/>
      <c r="I481" s="36"/>
      <c r="J481" s="36"/>
      <c r="K481" s="35"/>
      <c r="L481" s="35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8:27" x14ac:dyDescent="0.25">
      <c r="H482" s="36"/>
      <c r="I482" s="36"/>
      <c r="J482" s="36"/>
      <c r="K482" s="35"/>
      <c r="L482" s="35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8:27" x14ac:dyDescent="0.25">
      <c r="H483" s="36"/>
      <c r="I483" s="36"/>
      <c r="J483" s="36"/>
      <c r="K483" s="35"/>
      <c r="L483" s="35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8:27" x14ac:dyDescent="0.25">
      <c r="H484" s="36"/>
      <c r="I484" s="36"/>
      <c r="J484" s="36"/>
      <c r="K484" s="35"/>
      <c r="L484" s="35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8:27" x14ac:dyDescent="0.25">
      <c r="H485" s="36"/>
      <c r="I485" s="36"/>
      <c r="J485" s="36"/>
      <c r="K485" s="35"/>
      <c r="L485" s="35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8:27" x14ac:dyDescent="0.25">
      <c r="H486" s="36"/>
      <c r="I486" s="36"/>
      <c r="J486" s="36"/>
      <c r="K486" s="35"/>
      <c r="L486" s="35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8:27" x14ac:dyDescent="0.25">
      <c r="H487" s="36"/>
      <c r="I487" s="36"/>
      <c r="J487" s="36"/>
      <c r="K487" s="35"/>
      <c r="L487" s="35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8:27" x14ac:dyDescent="0.25">
      <c r="H488" s="36"/>
      <c r="I488" s="36"/>
      <c r="J488" s="36"/>
      <c r="K488" s="35"/>
      <c r="L488" s="35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8:27" x14ac:dyDescent="0.25">
      <c r="H489" s="36"/>
      <c r="I489" s="36"/>
      <c r="J489" s="36"/>
      <c r="K489" s="35"/>
      <c r="L489" s="35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8:27" x14ac:dyDescent="0.25">
      <c r="H490" s="36"/>
      <c r="I490" s="36"/>
      <c r="J490" s="36"/>
      <c r="K490" s="35"/>
      <c r="L490" s="35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8:27" x14ac:dyDescent="0.25">
      <c r="H491" s="36"/>
      <c r="I491" s="36"/>
      <c r="J491" s="36"/>
      <c r="K491" s="35"/>
      <c r="L491" s="35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8:27" x14ac:dyDescent="0.25">
      <c r="H492" s="36"/>
      <c r="I492" s="36"/>
      <c r="J492" s="36"/>
      <c r="K492" s="35"/>
      <c r="L492" s="35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8:27" x14ac:dyDescent="0.25">
      <c r="H493" s="36"/>
      <c r="I493" s="36"/>
      <c r="J493" s="36"/>
      <c r="K493" s="35"/>
      <c r="L493" s="35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8:27" x14ac:dyDescent="0.25">
      <c r="H494" s="36"/>
      <c r="I494" s="36"/>
      <c r="J494" s="36"/>
      <c r="K494" s="35"/>
      <c r="L494" s="35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8:27" x14ac:dyDescent="0.25">
      <c r="H495" s="36"/>
      <c r="I495" s="36"/>
      <c r="J495" s="36"/>
      <c r="K495" s="35"/>
      <c r="L495" s="35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8:27" x14ac:dyDescent="0.25">
      <c r="H496" s="36"/>
      <c r="I496" s="36"/>
      <c r="J496" s="36"/>
      <c r="K496" s="35"/>
      <c r="L496" s="35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8:27" x14ac:dyDescent="0.25">
      <c r="H497" s="36"/>
      <c r="I497" s="36"/>
      <c r="J497" s="36"/>
      <c r="K497" s="35"/>
      <c r="L497" s="35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8:27" x14ac:dyDescent="0.25">
      <c r="H498" s="36"/>
      <c r="I498" s="36"/>
      <c r="J498" s="36"/>
      <c r="K498" s="35"/>
      <c r="L498" s="35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8:27" x14ac:dyDescent="0.25">
      <c r="H499" s="36"/>
      <c r="I499" s="36"/>
      <c r="J499" s="36"/>
      <c r="K499" s="35"/>
      <c r="L499" s="35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8:27" x14ac:dyDescent="0.25">
      <c r="H500" s="36"/>
      <c r="I500" s="36"/>
      <c r="J500" s="36"/>
      <c r="K500" s="35"/>
      <c r="L500" s="35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8:27" x14ac:dyDescent="0.25">
      <c r="H501" s="36"/>
      <c r="I501" s="36"/>
      <c r="J501" s="36"/>
      <c r="K501" s="35"/>
      <c r="L501" s="35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8:27" x14ac:dyDescent="0.25">
      <c r="H502" s="36"/>
      <c r="I502" s="36"/>
      <c r="J502" s="36"/>
      <c r="K502" s="35"/>
      <c r="L502" s="35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8:27" x14ac:dyDescent="0.25">
      <c r="H503" s="36"/>
      <c r="I503" s="36"/>
      <c r="J503" s="36"/>
      <c r="K503" s="35"/>
      <c r="L503" s="35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8:27" x14ac:dyDescent="0.25">
      <c r="H504" s="36"/>
      <c r="I504" s="36"/>
      <c r="J504" s="36"/>
      <c r="K504" s="35"/>
      <c r="L504" s="35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8:27" x14ac:dyDescent="0.25">
      <c r="H505" s="36"/>
      <c r="I505" s="36"/>
      <c r="J505" s="36"/>
      <c r="K505" s="35"/>
      <c r="L505" s="35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8:27" x14ac:dyDescent="0.25">
      <c r="H506" s="36"/>
      <c r="I506" s="36"/>
      <c r="J506" s="36"/>
      <c r="K506" s="35"/>
      <c r="L506" s="35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8:27" x14ac:dyDescent="0.25">
      <c r="H507" s="36"/>
      <c r="I507" s="36"/>
      <c r="J507" s="36"/>
      <c r="K507" s="35"/>
      <c r="L507" s="35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8:27" x14ac:dyDescent="0.25">
      <c r="H508" s="36"/>
      <c r="I508" s="36"/>
      <c r="J508" s="36"/>
      <c r="K508" s="35"/>
      <c r="L508" s="35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8:27" x14ac:dyDescent="0.25">
      <c r="H509" s="36"/>
      <c r="I509" s="36"/>
      <c r="J509" s="36"/>
      <c r="K509" s="35"/>
      <c r="L509" s="35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8:27" x14ac:dyDescent="0.25">
      <c r="H510" s="36"/>
      <c r="I510" s="36"/>
      <c r="J510" s="36"/>
      <c r="K510" s="35"/>
      <c r="L510" s="35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8:27" x14ac:dyDescent="0.25">
      <c r="H511" s="36"/>
      <c r="I511" s="36"/>
      <c r="J511" s="36"/>
      <c r="K511" s="35"/>
      <c r="L511" s="35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8:27" x14ac:dyDescent="0.25">
      <c r="H512" s="36"/>
      <c r="I512" s="36"/>
      <c r="J512" s="36"/>
      <c r="K512" s="35"/>
      <c r="L512" s="35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8:27" x14ac:dyDescent="0.25">
      <c r="H513" s="36"/>
      <c r="I513" s="36"/>
      <c r="J513" s="36"/>
      <c r="K513" s="35"/>
      <c r="L513" s="35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8:27" x14ac:dyDescent="0.25">
      <c r="H514" s="36"/>
      <c r="I514" s="36"/>
      <c r="J514" s="36"/>
      <c r="K514" s="35"/>
      <c r="L514" s="35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8:27" x14ac:dyDescent="0.25">
      <c r="H515" s="36"/>
      <c r="I515" s="36"/>
      <c r="J515" s="36"/>
      <c r="K515" s="35"/>
      <c r="L515" s="35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8:27" x14ac:dyDescent="0.25">
      <c r="H516" s="36"/>
      <c r="I516" s="36"/>
      <c r="J516" s="36"/>
      <c r="K516" s="35"/>
      <c r="L516" s="35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8:27" x14ac:dyDescent="0.25">
      <c r="H517" s="36"/>
      <c r="I517" s="36"/>
      <c r="J517" s="36"/>
      <c r="K517" s="35"/>
      <c r="L517" s="35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8:27" x14ac:dyDescent="0.25">
      <c r="H518" s="36"/>
      <c r="I518" s="36"/>
      <c r="J518" s="36"/>
      <c r="K518" s="35"/>
      <c r="L518" s="35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8:27" x14ac:dyDescent="0.25">
      <c r="H519" s="36"/>
      <c r="I519" s="36"/>
      <c r="J519" s="36"/>
      <c r="K519" s="35"/>
      <c r="L519" s="35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8:27" x14ac:dyDescent="0.25">
      <c r="H520" s="36"/>
      <c r="I520" s="36"/>
      <c r="J520" s="36"/>
      <c r="K520" s="35"/>
      <c r="L520" s="35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8:27" x14ac:dyDescent="0.25">
      <c r="H521" s="36"/>
      <c r="I521" s="36"/>
      <c r="J521" s="36"/>
      <c r="K521" s="35"/>
      <c r="L521" s="35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8:27" x14ac:dyDescent="0.25">
      <c r="H522" s="36"/>
      <c r="I522" s="36"/>
      <c r="J522" s="36"/>
      <c r="K522" s="35"/>
      <c r="L522" s="35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8:27" x14ac:dyDescent="0.25">
      <c r="H523" s="36"/>
      <c r="I523" s="36"/>
      <c r="J523" s="36"/>
      <c r="K523" s="35"/>
      <c r="L523" s="35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8:27" x14ac:dyDescent="0.25">
      <c r="H524" s="36"/>
      <c r="I524" s="36"/>
      <c r="J524" s="36"/>
      <c r="K524" s="35"/>
      <c r="L524" s="35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8:27" x14ac:dyDescent="0.25">
      <c r="H525" s="36"/>
      <c r="I525" s="36"/>
      <c r="J525" s="36"/>
      <c r="K525" s="35"/>
      <c r="L525" s="35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8:27" x14ac:dyDescent="0.25">
      <c r="H526" s="36"/>
      <c r="I526" s="36"/>
      <c r="J526" s="36"/>
      <c r="K526" s="35"/>
      <c r="L526" s="35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8:27" x14ac:dyDescent="0.25">
      <c r="H527" s="36"/>
      <c r="I527" s="36"/>
      <c r="J527" s="36"/>
      <c r="K527" s="35"/>
      <c r="L527" s="35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8:27" x14ac:dyDescent="0.25">
      <c r="H528" s="36"/>
      <c r="I528" s="36"/>
      <c r="J528" s="36"/>
      <c r="K528" s="35"/>
      <c r="L528" s="35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8:27" x14ac:dyDescent="0.25">
      <c r="H529" s="36"/>
      <c r="I529" s="36"/>
      <c r="J529" s="36"/>
      <c r="K529" s="35"/>
      <c r="L529" s="35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8:27" x14ac:dyDescent="0.25">
      <c r="H530" s="36"/>
      <c r="I530" s="36"/>
      <c r="J530" s="36"/>
      <c r="K530" s="35"/>
      <c r="L530" s="35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8:27" x14ac:dyDescent="0.25">
      <c r="H531" s="36"/>
      <c r="I531" s="36"/>
      <c r="J531" s="36"/>
      <c r="K531" s="35"/>
      <c r="L531" s="35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8:27" x14ac:dyDescent="0.25">
      <c r="H532" s="36"/>
      <c r="I532" s="36"/>
      <c r="J532" s="36"/>
      <c r="K532" s="35"/>
      <c r="L532" s="35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8:27" x14ac:dyDescent="0.25">
      <c r="H533" s="36"/>
      <c r="I533" s="36"/>
      <c r="J533" s="36"/>
      <c r="K533" s="35"/>
      <c r="L533" s="35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8:27" x14ac:dyDescent="0.25">
      <c r="H534" s="36"/>
      <c r="I534" s="36"/>
      <c r="J534" s="36"/>
      <c r="K534" s="35"/>
      <c r="L534" s="35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8:27" x14ac:dyDescent="0.25">
      <c r="H535" s="36"/>
      <c r="I535" s="36"/>
      <c r="J535" s="36"/>
      <c r="K535" s="35"/>
      <c r="L535" s="35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8:27" x14ac:dyDescent="0.25">
      <c r="H536" s="36"/>
      <c r="I536" s="36"/>
      <c r="J536" s="36"/>
      <c r="K536" s="35"/>
      <c r="L536" s="35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8:27" x14ac:dyDescent="0.25">
      <c r="H537" s="36"/>
      <c r="I537" s="36"/>
      <c r="J537" s="36"/>
      <c r="K537" s="35"/>
      <c r="L537" s="35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8:27" x14ac:dyDescent="0.25">
      <c r="H538" s="36"/>
      <c r="I538" s="36"/>
      <c r="J538" s="36"/>
      <c r="K538" s="35"/>
      <c r="L538" s="35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8:27" x14ac:dyDescent="0.25">
      <c r="H539" s="36"/>
      <c r="I539" s="36"/>
      <c r="J539" s="36"/>
      <c r="K539" s="35"/>
      <c r="L539" s="35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8:27" x14ac:dyDescent="0.25">
      <c r="H540" s="36"/>
      <c r="I540" s="36"/>
      <c r="J540" s="36"/>
      <c r="K540" s="35"/>
      <c r="L540" s="35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8:27" x14ac:dyDescent="0.25">
      <c r="H541" s="36"/>
      <c r="I541" s="36"/>
      <c r="J541" s="36"/>
      <c r="K541" s="35"/>
      <c r="L541" s="35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8:27" x14ac:dyDescent="0.25">
      <c r="H542" s="36"/>
      <c r="I542" s="36"/>
      <c r="J542" s="36"/>
      <c r="K542" s="35"/>
      <c r="L542" s="35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8:27" x14ac:dyDescent="0.25">
      <c r="H543" s="36"/>
      <c r="I543" s="36"/>
      <c r="J543" s="36"/>
      <c r="K543" s="35"/>
      <c r="L543" s="35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8:27" x14ac:dyDescent="0.25">
      <c r="H544" s="36"/>
      <c r="I544" s="36"/>
      <c r="J544" s="36"/>
      <c r="K544" s="35"/>
      <c r="L544" s="35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8:27" x14ac:dyDescent="0.25">
      <c r="H545" s="36"/>
      <c r="I545" s="36"/>
      <c r="J545" s="36"/>
      <c r="K545" s="35"/>
      <c r="L545" s="35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8:27" x14ac:dyDescent="0.25">
      <c r="H546" s="36"/>
      <c r="I546" s="36"/>
      <c r="J546" s="36"/>
      <c r="K546" s="35"/>
      <c r="L546" s="35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8:27" x14ac:dyDescent="0.25">
      <c r="H547" s="36"/>
      <c r="I547" s="36"/>
      <c r="J547" s="36"/>
      <c r="K547" s="35"/>
      <c r="L547" s="35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8:27" x14ac:dyDescent="0.25">
      <c r="H548" s="36"/>
      <c r="I548" s="36"/>
      <c r="J548" s="36"/>
      <c r="K548" s="35"/>
      <c r="L548" s="35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8:27" x14ac:dyDescent="0.25">
      <c r="H549" s="36"/>
      <c r="I549" s="36"/>
      <c r="J549" s="36"/>
      <c r="K549" s="35"/>
      <c r="L549" s="35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8:27" x14ac:dyDescent="0.25">
      <c r="H550" s="36"/>
      <c r="I550" s="36"/>
      <c r="J550" s="36"/>
      <c r="K550" s="35"/>
      <c r="L550" s="35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8:27" x14ac:dyDescent="0.25">
      <c r="H551" s="36"/>
      <c r="I551" s="36"/>
      <c r="J551" s="36"/>
      <c r="K551" s="35"/>
      <c r="L551" s="35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8:27" x14ac:dyDescent="0.25">
      <c r="H552" s="36"/>
      <c r="I552" s="36"/>
      <c r="J552" s="36"/>
      <c r="K552" s="35"/>
      <c r="L552" s="35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8:27" x14ac:dyDescent="0.25">
      <c r="H553" s="36"/>
      <c r="I553" s="36"/>
      <c r="J553" s="36"/>
      <c r="K553" s="35"/>
      <c r="L553" s="35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8:27" x14ac:dyDescent="0.25">
      <c r="H554" s="36"/>
      <c r="I554" s="36"/>
      <c r="J554" s="36"/>
      <c r="K554" s="35"/>
      <c r="L554" s="35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8:27" x14ac:dyDescent="0.25">
      <c r="H555" s="36"/>
      <c r="I555" s="36"/>
      <c r="J555" s="36"/>
      <c r="K555" s="35"/>
      <c r="L555" s="35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8:27" x14ac:dyDescent="0.25">
      <c r="H556" s="36"/>
      <c r="I556" s="36"/>
      <c r="J556" s="36"/>
      <c r="K556" s="35"/>
      <c r="L556" s="35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8:27" x14ac:dyDescent="0.25">
      <c r="H557" s="36"/>
      <c r="I557" s="36"/>
      <c r="J557" s="36"/>
      <c r="K557" s="35"/>
      <c r="L557" s="35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8:27" x14ac:dyDescent="0.25">
      <c r="H558" s="36"/>
      <c r="I558" s="36"/>
      <c r="J558" s="36"/>
      <c r="K558" s="35"/>
      <c r="L558" s="35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8:27" x14ac:dyDescent="0.25">
      <c r="H559" s="36"/>
      <c r="I559" s="36"/>
      <c r="J559" s="36"/>
      <c r="K559" s="35"/>
      <c r="L559" s="35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8:27" x14ac:dyDescent="0.25">
      <c r="H560" s="36"/>
      <c r="I560" s="36"/>
      <c r="J560" s="36"/>
      <c r="K560" s="35"/>
      <c r="L560" s="35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8:27" x14ac:dyDescent="0.25">
      <c r="H561" s="36"/>
      <c r="I561" s="36"/>
      <c r="J561" s="36"/>
      <c r="K561" s="35"/>
      <c r="L561" s="35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8:27" x14ac:dyDescent="0.25">
      <c r="H562" s="36"/>
      <c r="I562" s="36"/>
      <c r="J562" s="36"/>
      <c r="K562" s="35"/>
      <c r="L562" s="35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8:27" x14ac:dyDescent="0.25">
      <c r="H563" s="36"/>
      <c r="I563" s="36"/>
      <c r="J563" s="36"/>
      <c r="K563" s="35"/>
      <c r="L563" s="35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8:27" x14ac:dyDescent="0.25">
      <c r="H564" s="36"/>
      <c r="I564" s="36"/>
      <c r="J564" s="36"/>
      <c r="K564" s="35"/>
      <c r="L564" s="35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8:27" x14ac:dyDescent="0.25">
      <c r="H565" s="36"/>
      <c r="I565" s="36"/>
      <c r="J565" s="36"/>
      <c r="K565" s="35"/>
      <c r="L565" s="35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8:27" x14ac:dyDescent="0.25">
      <c r="H566" s="36"/>
      <c r="I566" s="36"/>
      <c r="J566" s="36"/>
      <c r="K566" s="35"/>
      <c r="L566" s="35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8:27" x14ac:dyDescent="0.25">
      <c r="H567" s="36"/>
      <c r="I567" s="36"/>
      <c r="J567" s="36"/>
      <c r="K567" s="35"/>
      <c r="L567" s="35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8:27" x14ac:dyDescent="0.25">
      <c r="H568" s="36"/>
      <c r="I568" s="36"/>
      <c r="J568" s="36"/>
      <c r="K568" s="35"/>
      <c r="L568" s="35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8:27" x14ac:dyDescent="0.25">
      <c r="H569" s="36"/>
      <c r="I569" s="36"/>
      <c r="J569" s="36"/>
      <c r="K569" s="35"/>
      <c r="L569" s="35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8:27" x14ac:dyDescent="0.25">
      <c r="H570" s="36"/>
      <c r="I570" s="36"/>
      <c r="J570" s="36"/>
      <c r="K570" s="35"/>
      <c r="L570" s="35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8:27" x14ac:dyDescent="0.25">
      <c r="H571" s="36"/>
      <c r="I571" s="36"/>
      <c r="J571" s="36"/>
      <c r="K571" s="35"/>
      <c r="L571" s="35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8:27" x14ac:dyDescent="0.25">
      <c r="H572" s="36"/>
      <c r="I572" s="36"/>
      <c r="J572" s="36"/>
      <c r="K572" s="35"/>
      <c r="L572" s="35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8:27" x14ac:dyDescent="0.25">
      <c r="H573" s="36"/>
      <c r="I573" s="36"/>
      <c r="J573" s="36"/>
      <c r="K573" s="35"/>
      <c r="L573" s="35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8:27" x14ac:dyDescent="0.25">
      <c r="H574" s="36"/>
      <c r="I574" s="36"/>
      <c r="J574" s="36"/>
      <c r="K574" s="35"/>
      <c r="L574" s="35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8:27" x14ac:dyDescent="0.25">
      <c r="H575" s="36"/>
      <c r="I575" s="36"/>
      <c r="J575" s="36"/>
      <c r="K575" s="35"/>
      <c r="L575" s="35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8:27" x14ac:dyDescent="0.25">
      <c r="H576" s="36"/>
      <c r="I576" s="36"/>
      <c r="J576" s="36"/>
      <c r="K576" s="35"/>
      <c r="L576" s="35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8:27" x14ac:dyDescent="0.25">
      <c r="H577" s="36"/>
      <c r="I577" s="36"/>
      <c r="J577" s="36"/>
      <c r="K577" s="35"/>
      <c r="L577" s="35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8:27" x14ac:dyDescent="0.25">
      <c r="H578" s="36"/>
      <c r="I578" s="36"/>
      <c r="J578" s="36"/>
      <c r="K578" s="35"/>
      <c r="L578" s="35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8:27" x14ac:dyDescent="0.25">
      <c r="H579" s="36"/>
      <c r="I579" s="36"/>
      <c r="J579" s="36"/>
      <c r="K579" s="35"/>
      <c r="L579" s="35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8:27" x14ac:dyDescent="0.25">
      <c r="H580" s="36"/>
      <c r="I580" s="36"/>
      <c r="J580" s="36"/>
      <c r="K580" s="35"/>
      <c r="L580" s="35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8:27" x14ac:dyDescent="0.25">
      <c r="H581" s="36"/>
      <c r="I581" s="36"/>
      <c r="J581" s="36"/>
      <c r="K581" s="35"/>
      <c r="L581" s="35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8:27" x14ac:dyDescent="0.25">
      <c r="H582" s="36"/>
      <c r="I582" s="36"/>
      <c r="J582" s="36"/>
      <c r="K582" s="35"/>
      <c r="L582" s="35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8:27" x14ac:dyDescent="0.25">
      <c r="H583" s="36" t="s">
        <v>1172</v>
      </c>
      <c r="I583" s="36"/>
      <c r="J583" s="36"/>
      <c r="K583" s="35"/>
      <c r="L583" s="35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8:27" x14ac:dyDescent="0.25">
      <c r="H584" s="36" t="s">
        <v>1173</v>
      </c>
      <c r="I584" s="36"/>
      <c r="J584" s="36"/>
      <c r="K584" s="35"/>
      <c r="L584" s="35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8:27" x14ac:dyDescent="0.25">
      <c r="H585" s="36" t="s">
        <v>1174</v>
      </c>
      <c r="I585" s="36"/>
      <c r="J585" s="36"/>
      <c r="K585" s="35"/>
      <c r="L585" s="35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8:27" x14ac:dyDescent="0.25">
      <c r="H586" s="36" t="s">
        <v>1173</v>
      </c>
      <c r="I586" s="36"/>
      <c r="J586" s="36"/>
      <c r="K586" s="35"/>
      <c r="L586" s="35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8:27" x14ac:dyDescent="0.25">
      <c r="H587" s="36" t="s">
        <v>1175</v>
      </c>
      <c r="I587" s="36"/>
      <c r="J587" s="36"/>
      <c r="K587" s="35"/>
      <c r="L587" s="35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8:27" x14ac:dyDescent="0.25">
      <c r="H588" s="36" t="s">
        <v>1176</v>
      </c>
      <c r="I588" s="36"/>
      <c r="J588" s="36"/>
      <c r="K588" s="35"/>
      <c r="L588" s="35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8:27" x14ac:dyDescent="0.25">
      <c r="H589" s="36" t="s">
        <v>1177</v>
      </c>
      <c r="I589" s="36"/>
      <c r="J589" s="36"/>
      <c r="K589" s="35"/>
      <c r="L589" s="35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8:27" x14ac:dyDescent="0.25">
      <c r="H590" s="36" t="s">
        <v>1178</v>
      </c>
      <c r="I590" s="36"/>
      <c r="J590" s="36"/>
      <c r="K590" s="35"/>
      <c r="L590" s="35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8:27" x14ac:dyDescent="0.25">
      <c r="H591" s="36" t="s">
        <v>1177</v>
      </c>
      <c r="I591" s="36"/>
      <c r="J591" s="36"/>
      <c r="K591" s="35"/>
      <c r="L591" s="35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8:27" x14ac:dyDescent="0.25">
      <c r="H592" s="36" t="s">
        <v>1179</v>
      </c>
      <c r="I592" s="36"/>
      <c r="J592" s="36"/>
      <c r="K592" s="35"/>
      <c r="L592" s="35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8:27" x14ac:dyDescent="0.25">
      <c r="H593" s="36" t="s">
        <v>1177</v>
      </c>
      <c r="I593" s="36"/>
      <c r="J593" s="36"/>
      <c r="K593" s="35"/>
      <c r="L593" s="35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8:27" x14ac:dyDescent="0.25">
      <c r="H594" s="36" t="s">
        <v>1180</v>
      </c>
      <c r="I594" s="36"/>
      <c r="J594" s="36"/>
      <c r="K594" s="35"/>
      <c r="L594" s="35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8:27" x14ac:dyDescent="0.25">
      <c r="H595" s="36" t="s">
        <v>1177</v>
      </c>
      <c r="I595" s="36"/>
      <c r="J595" s="36"/>
      <c r="K595" s="35"/>
      <c r="L595" s="35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8:27" x14ac:dyDescent="0.25">
      <c r="H596" s="36" t="s">
        <v>1181</v>
      </c>
      <c r="I596" s="36"/>
      <c r="J596" s="36"/>
      <c r="K596" s="35"/>
      <c r="L596" s="35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8:27" x14ac:dyDescent="0.25">
      <c r="H597" s="36" t="s">
        <v>1173</v>
      </c>
      <c r="I597" s="36"/>
      <c r="J597" s="36"/>
      <c r="K597" s="35"/>
      <c r="L597" s="35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8:27" x14ac:dyDescent="0.25">
      <c r="H598" s="36" t="s">
        <v>1182</v>
      </c>
      <c r="I598" s="36"/>
      <c r="J598" s="36"/>
      <c r="K598" s="35"/>
      <c r="L598" s="35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8:27" x14ac:dyDescent="0.25">
      <c r="H599" s="36" t="s">
        <v>1173</v>
      </c>
      <c r="I599" s="36"/>
      <c r="J599" s="36"/>
      <c r="K599" s="35"/>
      <c r="L599" s="35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8:27" x14ac:dyDescent="0.25">
      <c r="H600" s="36" t="s">
        <v>1183</v>
      </c>
      <c r="I600" s="36"/>
      <c r="J600" s="36"/>
      <c r="K600" s="35"/>
      <c r="L600" s="35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8:27" x14ac:dyDescent="0.25">
      <c r="H601" s="36" t="s">
        <v>1173</v>
      </c>
      <c r="I601" s="36"/>
      <c r="J601" s="36"/>
      <c r="K601" s="35"/>
      <c r="L601" s="35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8:27" x14ac:dyDescent="0.25">
      <c r="H602" s="36" t="s">
        <v>1184</v>
      </c>
      <c r="I602" s="36"/>
      <c r="J602" s="36"/>
      <c r="K602" s="35"/>
      <c r="L602" s="35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8:27" x14ac:dyDescent="0.25">
      <c r="H603" s="36" t="s">
        <v>1185</v>
      </c>
      <c r="I603" s="36"/>
      <c r="J603" s="36"/>
      <c r="K603" s="35"/>
      <c r="L603" s="35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8:27" x14ac:dyDescent="0.25">
      <c r="H604" s="36" t="s">
        <v>1186</v>
      </c>
      <c r="I604" s="36"/>
      <c r="J604" s="36"/>
      <c r="K604" s="35"/>
      <c r="L604" s="35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8:27" x14ac:dyDescent="0.25">
      <c r="H605" s="36" t="s">
        <v>1187</v>
      </c>
      <c r="I605" s="36"/>
      <c r="J605" s="36"/>
      <c r="K605" s="35"/>
      <c r="L605" s="35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8:27" x14ac:dyDescent="0.25">
      <c r="H606" s="36" t="s">
        <v>1188</v>
      </c>
      <c r="I606" s="36"/>
      <c r="J606" s="36"/>
      <c r="K606" s="35"/>
      <c r="L606" s="35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8:27" x14ac:dyDescent="0.25">
      <c r="H607" s="36" t="s">
        <v>1187</v>
      </c>
      <c r="I607" s="36"/>
      <c r="J607" s="36"/>
      <c r="K607" s="35"/>
      <c r="L607" s="35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8:27" x14ac:dyDescent="0.25">
      <c r="H608" s="36" t="s">
        <v>1189</v>
      </c>
      <c r="I608" s="36"/>
      <c r="J608" s="36"/>
      <c r="K608" s="35"/>
      <c r="L608" s="35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8:27" x14ac:dyDescent="0.25">
      <c r="H609" s="36" t="s">
        <v>1185</v>
      </c>
      <c r="I609" s="36"/>
      <c r="J609" s="36"/>
      <c r="K609" s="35"/>
      <c r="L609" s="35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8:27" x14ac:dyDescent="0.25">
      <c r="H610" s="36" t="s">
        <v>309</v>
      </c>
      <c r="I610" s="36"/>
      <c r="J610" s="36"/>
      <c r="K610" s="35"/>
      <c r="L610" s="35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8:27" x14ac:dyDescent="0.25">
      <c r="H611" s="36" t="s">
        <v>1173</v>
      </c>
      <c r="I611" s="36"/>
      <c r="J611" s="36"/>
      <c r="K611" s="35"/>
      <c r="L611" s="35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8:27" x14ac:dyDescent="0.25">
      <c r="H612" s="36" t="s">
        <v>82</v>
      </c>
      <c r="I612" s="36"/>
      <c r="J612" s="36"/>
      <c r="K612" s="35"/>
      <c r="L612" s="35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8:27" x14ac:dyDescent="0.25">
      <c r="H613" s="36" t="s">
        <v>1173</v>
      </c>
      <c r="I613" s="36"/>
      <c r="J613" s="36"/>
      <c r="K613" s="35"/>
      <c r="L613" s="35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8:27" ht="38.25" x14ac:dyDescent="0.25">
      <c r="H614" s="36" t="s">
        <v>1190</v>
      </c>
      <c r="I614" s="36"/>
      <c r="J614" s="36"/>
      <c r="K614" s="35"/>
      <c r="L614" s="35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8:27" x14ac:dyDescent="0.25">
      <c r="H615" s="36" t="s">
        <v>1191</v>
      </c>
      <c r="I615" s="36"/>
      <c r="J615" s="36"/>
      <c r="K615" s="35"/>
      <c r="L615" s="35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8:27" ht="38.25" x14ac:dyDescent="0.25">
      <c r="H616" s="36" t="s">
        <v>1190</v>
      </c>
      <c r="I616" s="36"/>
      <c r="J616" s="36"/>
      <c r="K616" s="35"/>
      <c r="L616" s="35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8:27" x14ac:dyDescent="0.25">
      <c r="H617" s="36" t="s">
        <v>1192</v>
      </c>
      <c r="I617" s="36"/>
      <c r="J617" s="36"/>
      <c r="K617" s="35"/>
      <c r="L617" s="35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8:27" ht="38.25" x14ac:dyDescent="0.25">
      <c r="H618" s="36" t="s">
        <v>1193</v>
      </c>
      <c r="I618" s="36"/>
      <c r="J618" s="36"/>
      <c r="K618" s="35"/>
      <c r="L618" s="35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8:27" x14ac:dyDescent="0.25">
      <c r="H619" s="36" t="s">
        <v>1194</v>
      </c>
      <c r="I619" s="36"/>
      <c r="J619" s="36"/>
      <c r="K619" s="35"/>
      <c r="L619" s="35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8:27" x14ac:dyDescent="0.25">
      <c r="H620" s="36" t="s">
        <v>1173</v>
      </c>
      <c r="I620" s="36"/>
      <c r="J620" s="36"/>
      <c r="K620" s="35"/>
      <c r="L620" s="35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8:27" x14ac:dyDescent="0.25">
      <c r="H621" s="36" t="s">
        <v>1195</v>
      </c>
      <c r="I621" s="36"/>
      <c r="J621" s="36"/>
      <c r="K621" s="35"/>
      <c r="L621" s="35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8:27" x14ac:dyDescent="0.25">
      <c r="H622" s="36" t="s">
        <v>1173</v>
      </c>
      <c r="I622" s="36"/>
      <c r="J622" s="36"/>
      <c r="K622" s="35"/>
      <c r="L622" s="35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8:27" x14ac:dyDescent="0.25">
      <c r="H623" s="36" t="s">
        <v>1196</v>
      </c>
      <c r="I623" s="36"/>
      <c r="J623" s="36"/>
      <c r="K623" s="35"/>
      <c r="L623" s="35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8:27" x14ac:dyDescent="0.25">
      <c r="H624" s="36" t="s">
        <v>1173</v>
      </c>
      <c r="I624" s="36"/>
      <c r="J624" s="36"/>
      <c r="K624" s="35"/>
      <c r="L624" s="35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8:27" x14ac:dyDescent="0.25">
      <c r="H625" s="36" t="s">
        <v>1197</v>
      </c>
      <c r="I625" s="36"/>
      <c r="J625" s="36"/>
      <c r="K625" s="35"/>
      <c r="L625" s="35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8:27" x14ac:dyDescent="0.25">
      <c r="H626" s="36" t="s">
        <v>1173</v>
      </c>
      <c r="I626" s="36"/>
      <c r="J626" s="36"/>
      <c r="K626" s="35"/>
      <c r="L626" s="35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8:27" ht="25.5" x14ac:dyDescent="0.25">
      <c r="H627" s="36" t="s">
        <v>1198</v>
      </c>
      <c r="I627" s="36"/>
      <c r="J627" s="36"/>
      <c r="K627" s="35"/>
      <c r="L627" s="35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8:27" ht="25.5" x14ac:dyDescent="0.25">
      <c r="H628" s="36" t="s">
        <v>1199</v>
      </c>
      <c r="I628" s="36"/>
      <c r="J628" s="36"/>
      <c r="K628" s="35"/>
      <c r="L628" s="35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8:27" ht="25.5" x14ac:dyDescent="0.25">
      <c r="H629" s="36" t="s">
        <v>1200</v>
      </c>
      <c r="I629" s="36"/>
      <c r="J629" s="36"/>
      <c r="K629" s="35"/>
      <c r="L629" s="35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8:27" x14ac:dyDescent="0.25">
      <c r="H630" s="36" t="s">
        <v>1201</v>
      </c>
      <c r="I630" s="36"/>
      <c r="J630" s="36"/>
      <c r="K630" s="35"/>
      <c r="L630" s="35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8:27" x14ac:dyDescent="0.25">
      <c r="H631" s="36" t="s">
        <v>1173</v>
      </c>
      <c r="I631" s="36"/>
      <c r="J631" s="36"/>
      <c r="K631" s="35"/>
      <c r="L631" s="35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8:27" x14ac:dyDescent="0.25">
      <c r="H632" s="36" t="s">
        <v>1202</v>
      </c>
      <c r="I632" s="36"/>
      <c r="J632" s="36"/>
      <c r="K632" s="35"/>
      <c r="L632" s="35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8:27" x14ac:dyDescent="0.25">
      <c r="H633" s="36" t="s">
        <v>1173</v>
      </c>
      <c r="I633" s="36"/>
      <c r="J633" s="36"/>
      <c r="K633" s="35"/>
      <c r="L633" s="35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8:27" x14ac:dyDescent="0.25">
      <c r="H634" s="36" t="s">
        <v>1203</v>
      </c>
      <c r="I634" s="36"/>
      <c r="J634" s="36"/>
      <c r="K634" s="35"/>
      <c r="L634" s="35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8:27" x14ac:dyDescent="0.25">
      <c r="H635" s="36" t="s">
        <v>1173</v>
      </c>
      <c r="I635" s="36"/>
      <c r="J635" s="36"/>
      <c r="K635" s="35"/>
      <c r="L635" s="35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8:27" x14ac:dyDescent="0.25">
      <c r="H636" s="36" t="s">
        <v>1204</v>
      </c>
      <c r="I636" s="36"/>
      <c r="J636" s="36"/>
      <c r="K636" s="35"/>
      <c r="L636" s="35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8:27" x14ac:dyDescent="0.25">
      <c r="H637" s="36" t="s">
        <v>1173</v>
      </c>
      <c r="I637" s="36"/>
      <c r="J637" s="36"/>
      <c r="K637" s="35"/>
      <c r="L637" s="35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8:27" x14ac:dyDescent="0.25">
      <c r="H638" s="36" t="s">
        <v>1205</v>
      </c>
      <c r="I638" s="36"/>
      <c r="J638" s="36"/>
      <c r="K638" s="35"/>
      <c r="L638" s="35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8:27" x14ac:dyDescent="0.25">
      <c r="H639" s="36" t="s">
        <v>1173</v>
      </c>
      <c r="I639" s="36"/>
      <c r="J639" s="36"/>
      <c r="K639" s="35"/>
      <c r="L639" s="35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8:27" x14ac:dyDescent="0.25">
      <c r="H640" s="36" t="s">
        <v>1206</v>
      </c>
      <c r="I640" s="36"/>
      <c r="J640" s="36"/>
      <c r="K640" s="35"/>
      <c r="L640" s="35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8:27" x14ac:dyDescent="0.25">
      <c r="H641" s="36" t="s">
        <v>1173</v>
      </c>
      <c r="I641" s="36"/>
      <c r="J641" s="36"/>
      <c r="K641" s="35"/>
      <c r="L641" s="35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8:27" x14ac:dyDescent="0.25">
      <c r="H642" s="36" t="s">
        <v>1207</v>
      </c>
      <c r="I642" s="36"/>
      <c r="J642" s="36"/>
      <c r="K642" s="35"/>
      <c r="L642" s="35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8:27" x14ac:dyDescent="0.25">
      <c r="H643" s="36" t="s">
        <v>1173</v>
      </c>
      <c r="I643" s="36"/>
      <c r="J643" s="36"/>
      <c r="K643" s="35"/>
      <c r="L643" s="35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8:27" x14ac:dyDescent="0.25">
      <c r="H644" s="36" t="s">
        <v>1208</v>
      </c>
      <c r="I644" s="36"/>
      <c r="J644" s="36"/>
      <c r="K644" s="35"/>
      <c r="L644" s="35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8:27" x14ac:dyDescent="0.25">
      <c r="H645" s="36" t="s">
        <v>1173</v>
      </c>
      <c r="I645" s="36"/>
      <c r="J645" s="36"/>
      <c r="K645" s="35"/>
      <c r="L645" s="35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8:27" x14ac:dyDescent="0.25">
      <c r="H646" s="36" t="s">
        <v>1209</v>
      </c>
      <c r="I646" s="36"/>
      <c r="J646" s="36"/>
      <c r="K646" s="35"/>
      <c r="L646" s="35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8:27" x14ac:dyDescent="0.25">
      <c r="H647" s="36" t="s">
        <v>1173</v>
      </c>
      <c r="I647" s="36"/>
      <c r="J647" s="36"/>
      <c r="K647" s="35"/>
      <c r="L647" s="35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8:27" x14ac:dyDescent="0.25">
      <c r="H648" s="36" t="s">
        <v>1208</v>
      </c>
      <c r="I648" s="36"/>
      <c r="J648" s="36"/>
      <c r="K648" s="35"/>
      <c r="L648" s="35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8:27" x14ac:dyDescent="0.25">
      <c r="H649" s="36" t="s">
        <v>1173</v>
      </c>
      <c r="I649" s="36"/>
      <c r="J649" s="36"/>
      <c r="K649" s="35"/>
      <c r="L649" s="35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8:27" x14ac:dyDescent="0.25">
      <c r="H650" s="36" t="s">
        <v>1210</v>
      </c>
      <c r="I650" s="36"/>
      <c r="J650" s="36"/>
      <c r="K650" s="35"/>
      <c r="L650" s="35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8:27" x14ac:dyDescent="0.25">
      <c r="H651" s="36" t="s">
        <v>1173</v>
      </c>
      <c r="I651" s="36"/>
      <c r="J651" s="36"/>
      <c r="K651" s="35"/>
      <c r="L651" s="35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8:27" x14ac:dyDescent="0.25">
      <c r="H652" s="36" t="s">
        <v>1210</v>
      </c>
      <c r="I652" s="36"/>
      <c r="J652" s="36"/>
      <c r="K652" s="35"/>
      <c r="L652" s="35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8:27" x14ac:dyDescent="0.25">
      <c r="H653" s="36" t="s">
        <v>1173</v>
      </c>
      <c r="I653" s="36"/>
      <c r="J653" s="36"/>
      <c r="K653" s="35"/>
      <c r="L653" s="35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8:27" x14ac:dyDescent="0.25">
      <c r="H654" s="36" t="s">
        <v>1210</v>
      </c>
      <c r="I654" s="36"/>
      <c r="J654" s="36"/>
      <c r="K654" s="35"/>
      <c r="L654" s="35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8:27" x14ac:dyDescent="0.25">
      <c r="H655" s="36" t="s">
        <v>1173</v>
      </c>
      <c r="I655" s="36"/>
      <c r="J655" s="36"/>
      <c r="K655" s="35"/>
      <c r="L655" s="35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8:27" x14ac:dyDescent="0.25">
      <c r="H656" s="36" t="s">
        <v>1211</v>
      </c>
      <c r="I656" s="36"/>
      <c r="J656" s="36"/>
      <c r="K656" s="35"/>
      <c r="L656" s="35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8:27" x14ac:dyDescent="0.25">
      <c r="H657" s="36" t="s">
        <v>1212</v>
      </c>
      <c r="I657" s="36"/>
      <c r="J657" s="36"/>
      <c r="K657" s="35"/>
      <c r="L657" s="35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8:27" x14ac:dyDescent="0.25">
      <c r="H658" s="36" t="s">
        <v>1211</v>
      </c>
      <c r="I658" s="36"/>
      <c r="J658" s="36"/>
      <c r="K658" s="35"/>
      <c r="L658" s="35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8:27" x14ac:dyDescent="0.25">
      <c r="H659" s="36" t="s">
        <v>1212</v>
      </c>
      <c r="I659" s="36"/>
      <c r="J659" s="36"/>
      <c r="K659" s="35"/>
      <c r="L659" s="35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8:27" x14ac:dyDescent="0.25">
      <c r="H660" s="36" t="s">
        <v>1066</v>
      </c>
      <c r="I660" s="36"/>
      <c r="J660" s="36"/>
      <c r="K660" s="35"/>
      <c r="L660" s="35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8:27" x14ac:dyDescent="0.25">
      <c r="H661" s="36" t="s">
        <v>1212</v>
      </c>
      <c r="I661" s="36"/>
      <c r="J661" s="36"/>
      <c r="K661" s="35"/>
      <c r="L661" s="35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8:27" x14ac:dyDescent="0.25">
      <c r="H662" s="36" t="s">
        <v>1067</v>
      </c>
      <c r="I662" s="36"/>
      <c r="J662" s="36"/>
      <c r="K662" s="35"/>
      <c r="L662" s="35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8:27" x14ac:dyDescent="0.25">
      <c r="H663" s="36" t="s">
        <v>1212</v>
      </c>
      <c r="I663" s="36"/>
      <c r="J663" s="36"/>
      <c r="K663" s="35"/>
      <c r="L663" s="35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8:27" x14ac:dyDescent="0.25">
      <c r="H664" s="36" t="s">
        <v>1066</v>
      </c>
      <c r="I664" s="36"/>
      <c r="J664" s="36"/>
      <c r="K664" s="35"/>
      <c r="L664" s="35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8:27" x14ac:dyDescent="0.25">
      <c r="H665" s="36" t="s">
        <v>1212</v>
      </c>
      <c r="I665" s="36"/>
      <c r="J665" s="36"/>
      <c r="K665" s="35"/>
      <c r="L665" s="35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</sheetData>
  <autoFilter ref="C3:AD17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96"/>
  <sheetViews>
    <sheetView zoomScale="55" zoomScaleNormal="55" workbookViewId="0">
      <selection activeCell="C21" sqref="C21"/>
    </sheetView>
  </sheetViews>
  <sheetFormatPr defaultRowHeight="15" x14ac:dyDescent="0.25"/>
  <cols>
    <col min="1" max="1" width="9.140625" style="34"/>
    <col min="2" max="2" width="40.140625" style="22" customWidth="1"/>
    <col min="3" max="3" width="79.85546875" style="22" bestFit="1" customWidth="1"/>
    <col min="4" max="7" width="28.140625" style="22" customWidth="1"/>
    <col min="8" max="10" width="28.140625" style="38" customWidth="1"/>
    <col min="11" max="12" width="28.140625" style="22" customWidth="1"/>
    <col min="13" max="27" width="33.85546875" style="39" customWidth="1"/>
    <col min="28" max="28" width="9.140625" style="22"/>
    <col min="29" max="16384" width="9.140625" style="34"/>
  </cols>
  <sheetData>
    <row r="3" spans="1:28" s="20" customFormat="1" ht="73.5" customHeight="1" x14ac:dyDescent="0.25">
      <c r="B3" s="1" t="s">
        <v>0</v>
      </c>
      <c r="C3" s="1" t="s">
        <v>1</v>
      </c>
      <c r="D3" s="1" t="s">
        <v>2</v>
      </c>
      <c r="E3" s="19" t="s">
        <v>1068</v>
      </c>
      <c r="F3" s="1" t="s">
        <v>1069</v>
      </c>
      <c r="G3" s="19" t="s">
        <v>1070</v>
      </c>
      <c r="H3" s="2" t="s">
        <v>3</v>
      </c>
      <c r="I3" s="2" t="s">
        <v>4</v>
      </c>
      <c r="J3" s="3" t="s">
        <v>1213</v>
      </c>
      <c r="K3" s="1" t="s">
        <v>6</v>
      </c>
      <c r="L3" s="19" t="s">
        <v>1214</v>
      </c>
      <c r="M3" s="21" t="s">
        <v>1071</v>
      </c>
      <c r="N3" s="21" t="s">
        <v>1072</v>
      </c>
      <c r="O3" s="19" t="s">
        <v>1073</v>
      </c>
      <c r="P3" s="21" t="s">
        <v>1074</v>
      </c>
      <c r="Q3" s="19" t="s">
        <v>1075</v>
      </c>
      <c r="R3" s="21" t="s">
        <v>1076</v>
      </c>
      <c r="S3" s="19" t="s">
        <v>1077</v>
      </c>
      <c r="T3" s="19" t="s">
        <v>1078</v>
      </c>
      <c r="U3" s="19" t="s">
        <v>1079</v>
      </c>
      <c r="V3" s="21" t="s">
        <v>1080</v>
      </c>
      <c r="W3" s="21" t="s">
        <v>1081</v>
      </c>
      <c r="X3" s="21" t="s">
        <v>1082</v>
      </c>
      <c r="Y3" s="21" t="s">
        <v>1083</v>
      </c>
      <c r="Z3" s="21" t="s">
        <v>1084</v>
      </c>
      <c r="AA3" s="19" t="s">
        <v>1215</v>
      </c>
      <c r="AB3" s="22"/>
    </row>
    <row r="4" spans="1:28" s="23" customFormat="1" ht="45" customHeight="1" x14ac:dyDescent="0.25">
      <c r="A4" s="23">
        <v>1</v>
      </c>
      <c r="B4" s="9" t="s">
        <v>326</v>
      </c>
      <c r="C4" s="9" t="s">
        <v>327</v>
      </c>
      <c r="D4" s="9" t="s">
        <v>328</v>
      </c>
      <c r="E4" s="6">
        <v>10</v>
      </c>
      <c r="F4" s="9" t="s">
        <v>1091</v>
      </c>
      <c r="G4" s="26">
        <v>1</v>
      </c>
      <c r="H4" s="7">
        <v>25.8</v>
      </c>
      <c r="I4" s="7" t="s">
        <v>21</v>
      </c>
      <c r="J4" s="8">
        <v>6</v>
      </c>
      <c r="K4" s="5" t="s">
        <v>12</v>
      </c>
      <c r="L4" s="6">
        <v>2</v>
      </c>
      <c r="M4" s="7" t="s">
        <v>10</v>
      </c>
      <c r="N4" s="7" t="s">
        <v>10</v>
      </c>
      <c r="O4" s="8" t="s">
        <v>10</v>
      </c>
      <c r="P4" s="7" t="s">
        <v>10</v>
      </c>
      <c r="Q4" s="8" t="s">
        <v>10</v>
      </c>
      <c r="R4" s="7" t="s">
        <v>10</v>
      </c>
      <c r="S4" s="8" t="s">
        <v>10</v>
      </c>
      <c r="T4" s="8" t="s">
        <v>10</v>
      </c>
      <c r="U4" s="8" t="s">
        <v>10</v>
      </c>
      <c r="V4" s="7" t="s">
        <v>10</v>
      </c>
      <c r="W4" s="7" t="s">
        <v>10</v>
      </c>
      <c r="X4" s="7" t="s">
        <v>10</v>
      </c>
      <c r="Y4" s="7" t="s">
        <v>10</v>
      </c>
      <c r="Z4" s="7" t="s">
        <v>10</v>
      </c>
      <c r="AA4" s="8" t="s">
        <v>10</v>
      </c>
      <c r="AB4" s="22"/>
    </row>
    <row r="5" spans="1:28" s="23" customFormat="1" ht="45" customHeight="1" x14ac:dyDescent="0.25">
      <c r="A5" s="23">
        <v>2</v>
      </c>
      <c r="B5" s="9" t="s">
        <v>326</v>
      </c>
      <c r="C5" s="9" t="s">
        <v>327</v>
      </c>
      <c r="D5" s="9" t="s">
        <v>328</v>
      </c>
      <c r="E5" s="6">
        <v>10</v>
      </c>
      <c r="F5" s="9" t="s">
        <v>1091</v>
      </c>
      <c r="G5" s="26">
        <v>1</v>
      </c>
      <c r="H5" s="7">
        <v>102.4</v>
      </c>
      <c r="I5" s="7" t="s">
        <v>21</v>
      </c>
      <c r="J5" s="8">
        <v>6</v>
      </c>
      <c r="K5" s="5" t="s">
        <v>17</v>
      </c>
      <c r="L5" s="6">
        <v>2</v>
      </c>
      <c r="M5" s="7" t="s">
        <v>10</v>
      </c>
      <c r="N5" s="7" t="s">
        <v>10</v>
      </c>
      <c r="O5" s="8" t="s">
        <v>10</v>
      </c>
      <c r="P5" s="7" t="s">
        <v>10</v>
      </c>
      <c r="Q5" s="8" t="s">
        <v>10</v>
      </c>
      <c r="R5" s="7" t="s">
        <v>10</v>
      </c>
      <c r="S5" s="8" t="s">
        <v>10</v>
      </c>
      <c r="T5" s="8" t="s">
        <v>10</v>
      </c>
      <c r="U5" s="8" t="s">
        <v>10</v>
      </c>
      <c r="V5" s="7" t="s">
        <v>10</v>
      </c>
      <c r="W5" s="7" t="s">
        <v>10</v>
      </c>
      <c r="X5" s="7" t="s">
        <v>10</v>
      </c>
      <c r="Y5" s="7" t="s">
        <v>10</v>
      </c>
      <c r="Z5" s="7" t="s">
        <v>10</v>
      </c>
      <c r="AA5" s="8" t="s">
        <v>10</v>
      </c>
      <c r="AB5" s="22"/>
    </row>
    <row r="6" spans="1:28" s="23" customFormat="1" ht="45" customHeight="1" x14ac:dyDescent="0.25">
      <c r="A6" s="23">
        <v>3</v>
      </c>
      <c r="B6" s="5" t="s">
        <v>329</v>
      </c>
      <c r="C6" s="5" t="s">
        <v>330</v>
      </c>
      <c r="D6" s="5" t="s">
        <v>331</v>
      </c>
      <c r="E6" s="6">
        <v>8</v>
      </c>
      <c r="F6" s="5" t="s">
        <v>10</v>
      </c>
      <c r="G6" s="6">
        <v>0</v>
      </c>
      <c r="H6" s="7">
        <v>1</v>
      </c>
      <c r="I6" s="7" t="s">
        <v>11</v>
      </c>
      <c r="J6" s="8">
        <v>2</v>
      </c>
      <c r="K6" s="5" t="s">
        <v>12</v>
      </c>
      <c r="L6" s="6">
        <v>2</v>
      </c>
      <c r="M6" s="7" t="s">
        <v>10</v>
      </c>
      <c r="N6" s="7" t="s">
        <v>10</v>
      </c>
      <c r="O6" s="8" t="s">
        <v>10</v>
      </c>
      <c r="P6" s="7" t="s">
        <v>10</v>
      </c>
      <c r="Q6" s="8" t="s">
        <v>10</v>
      </c>
      <c r="R6" s="7" t="s">
        <v>10</v>
      </c>
      <c r="S6" s="8" t="s">
        <v>10</v>
      </c>
      <c r="T6" s="8" t="s">
        <v>10</v>
      </c>
      <c r="U6" s="8" t="s">
        <v>10</v>
      </c>
      <c r="V6" s="7" t="s">
        <v>10</v>
      </c>
      <c r="W6" s="7" t="s">
        <v>10</v>
      </c>
      <c r="X6" s="7" t="s">
        <v>10</v>
      </c>
      <c r="Y6" s="7" t="s">
        <v>10</v>
      </c>
      <c r="Z6" s="7" t="s">
        <v>10</v>
      </c>
      <c r="AA6" s="8" t="s">
        <v>10</v>
      </c>
      <c r="AB6" s="22"/>
    </row>
    <row r="7" spans="1:28" s="23" customFormat="1" ht="45" customHeight="1" x14ac:dyDescent="0.25">
      <c r="A7" s="23">
        <v>4</v>
      </c>
      <c r="B7" s="9" t="s">
        <v>332</v>
      </c>
      <c r="C7" s="9" t="s">
        <v>333</v>
      </c>
      <c r="D7" s="9" t="s">
        <v>334</v>
      </c>
      <c r="E7" s="6">
        <v>3</v>
      </c>
      <c r="F7" s="9" t="s">
        <v>1216</v>
      </c>
      <c r="G7" s="26">
        <v>4</v>
      </c>
      <c r="H7" s="7">
        <v>1.6</v>
      </c>
      <c r="I7" s="7" t="s">
        <v>15</v>
      </c>
      <c r="J7" s="8">
        <v>3</v>
      </c>
      <c r="K7" s="5" t="s">
        <v>12</v>
      </c>
      <c r="L7" s="6">
        <v>2</v>
      </c>
      <c r="M7" s="12">
        <v>963.09</v>
      </c>
      <c r="N7" s="12">
        <v>-1</v>
      </c>
      <c r="O7" s="30">
        <v>0</v>
      </c>
      <c r="P7" s="12">
        <v>0</v>
      </c>
      <c r="Q7" s="30">
        <v>0</v>
      </c>
      <c r="R7" s="12">
        <v>0</v>
      </c>
      <c r="S7" s="30">
        <v>0</v>
      </c>
      <c r="T7" s="30">
        <v>0</v>
      </c>
      <c r="U7" s="30">
        <v>0</v>
      </c>
      <c r="V7" s="7" t="s">
        <v>10</v>
      </c>
      <c r="W7" s="7" t="s">
        <v>10</v>
      </c>
      <c r="X7" s="7" t="s">
        <v>10</v>
      </c>
      <c r="Y7" s="7" t="s">
        <v>10</v>
      </c>
      <c r="Z7" s="7" t="s">
        <v>10</v>
      </c>
      <c r="AA7" s="8" t="s">
        <v>10</v>
      </c>
      <c r="AB7" s="22"/>
    </row>
    <row r="8" spans="1:28" s="23" customFormat="1" ht="45" customHeight="1" x14ac:dyDescent="0.25">
      <c r="A8" s="23">
        <v>5</v>
      </c>
      <c r="B8" s="9" t="s">
        <v>332</v>
      </c>
      <c r="C8" s="9" t="s">
        <v>333</v>
      </c>
      <c r="D8" s="9" t="s">
        <v>334</v>
      </c>
      <c r="E8" s="6">
        <v>3</v>
      </c>
      <c r="F8" s="9" t="s">
        <v>1216</v>
      </c>
      <c r="G8" s="26">
        <v>4</v>
      </c>
      <c r="H8" s="7">
        <f>34.5/60</f>
        <v>0.57499999999999996</v>
      </c>
      <c r="I8" s="7" t="s">
        <v>11</v>
      </c>
      <c r="J8" s="8">
        <v>2</v>
      </c>
      <c r="K8" s="5" t="s">
        <v>55</v>
      </c>
      <c r="L8" s="6">
        <v>2</v>
      </c>
      <c r="M8" s="12">
        <v>963.09</v>
      </c>
      <c r="N8" s="12">
        <v>-1</v>
      </c>
      <c r="O8" s="30">
        <v>0</v>
      </c>
      <c r="P8" s="12">
        <v>0</v>
      </c>
      <c r="Q8" s="30">
        <v>0</v>
      </c>
      <c r="R8" s="12">
        <v>0</v>
      </c>
      <c r="S8" s="30">
        <v>0</v>
      </c>
      <c r="T8" s="30">
        <v>0</v>
      </c>
      <c r="U8" s="30">
        <v>0</v>
      </c>
      <c r="V8" s="7" t="s">
        <v>10</v>
      </c>
      <c r="W8" s="7" t="s">
        <v>10</v>
      </c>
      <c r="X8" s="7" t="s">
        <v>10</v>
      </c>
      <c r="Y8" s="7" t="s">
        <v>10</v>
      </c>
      <c r="Z8" s="7" t="s">
        <v>10</v>
      </c>
      <c r="AA8" s="8" t="s">
        <v>10</v>
      </c>
      <c r="AB8" s="22"/>
    </row>
    <row r="9" spans="1:28" s="23" customFormat="1" ht="45" customHeight="1" x14ac:dyDescent="0.25">
      <c r="A9" s="23">
        <v>6</v>
      </c>
      <c r="B9" s="5" t="s">
        <v>335</v>
      </c>
      <c r="C9" s="5" t="s">
        <v>10</v>
      </c>
      <c r="D9" s="5" t="s">
        <v>336</v>
      </c>
      <c r="E9" s="6">
        <v>13</v>
      </c>
      <c r="F9" s="5" t="s">
        <v>1091</v>
      </c>
      <c r="G9" s="26">
        <v>1</v>
      </c>
      <c r="H9" s="7">
        <v>3</v>
      </c>
      <c r="I9" s="7" t="s">
        <v>25</v>
      </c>
      <c r="J9" s="8">
        <v>4</v>
      </c>
      <c r="K9" s="5" t="s">
        <v>55</v>
      </c>
      <c r="L9" s="6">
        <v>2</v>
      </c>
      <c r="M9" s="7" t="s">
        <v>10</v>
      </c>
      <c r="N9" s="7" t="s">
        <v>10</v>
      </c>
      <c r="O9" s="8" t="s">
        <v>10</v>
      </c>
      <c r="P9" s="7" t="s">
        <v>10</v>
      </c>
      <c r="Q9" s="8" t="s">
        <v>10</v>
      </c>
      <c r="R9" s="7" t="s">
        <v>10</v>
      </c>
      <c r="S9" s="8" t="s">
        <v>10</v>
      </c>
      <c r="T9" s="8" t="s">
        <v>10</v>
      </c>
      <c r="U9" s="8" t="s">
        <v>10</v>
      </c>
      <c r="V9" s="7" t="s">
        <v>10</v>
      </c>
      <c r="W9" s="7" t="s">
        <v>10</v>
      </c>
      <c r="X9" s="7" t="s">
        <v>10</v>
      </c>
      <c r="Y9" s="7" t="s">
        <v>10</v>
      </c>
      <c r="Z9" s="7" t="s">
        <v>10</v>
      </c>
      <c r="AA9" s="8" t="s">
        <v>10</v>
      </c>
      <c r="AB9" s="22"/>
    </row>
    <row r="10" spans="1:28" s="23" customFormat="1" ht="45" customHeight="1" x14ac:dyDescent="0.25">
      <c r="A10" s="23">
        <v>7</v>
      </c>
      <c r="B10" s="5" t="s">
        <v>337</v>
      </c>
      <c r="C10" s="5" t="s">
        <v>338</v>
      </c>
      <c r="D10" s="5" t="s">
        <v>334</v>
      </c>
      <c r="E10" s="6">
        <v>3</v>
      </c>
      <c r="F10" s="5" t="s">
        <v>10</v>
      </c>
      <c r="G10" s="6">
        <v>0</v>
      </c>
      <c r="H10" s="7" t="s">
        <v>978</v>
      </c>
      <c r="I10" s="7" t="s">
        <v>21</v>
      </c>
      <c r="J10" s="8">
        <v>6</v>
      </c>
      <c r="K10" s="5" t="s">
        <v>22</v>
      </c>
      <c r="L10" s="6">
        <v>1</v>
      </c>
      <c r="M10" s="10">
        <v>2152.59</v>
      </c>
      <c r="N10" s="10">
        <v>3.9</v>
      </c>
      <c r="O10" s="27">
        <v>2</v>
      </c>
      <c r="P10" s="10">
        <v>10.53</v>
      </c>
      <c r="Q10" s="27">
        <v>2</v>
      </c>
      <c r="R10" s="10">
        <v>6970</v>
      </c>
      <c r="S10" s="27">
        <v>6</v>
      </c>
      <c r="T10" s="27">
        <v>1</v>
      </c>
      <c r="U10" s="27">
        <v>2</v>
      </c>
      <c r="V10" s="10">
        <v>0.55200000000000005</v>
      </c>
      <c r="W10" s="10">
        <v>0.247</v>
      </c>
      <c r="X10" s="10">
        <v>10</v>
      </c>
      <c r="Y10" s="10">
        <v>55.56</v>
      </c>
      <c r="Z10" s="7" t="s">
        <v>10</v>
      </c>
      <c r="AA10" s="8" t="s">
        <v>10</v>
      </c>
      <c r="AB10" s="22"/>
    </row>
    <row r="11" spans="1:28" s="23" customFormat="1" ht="45" customHeight="1" x14ac:dyDescent="0.25">
      <c r="A11" s="23">
        <v>8</v>
      </c>
      <c r="B11" s="5" t="s">
        <v>339</v>
      </c>
      <c r="C11" s="5" t="s">
        <v>340</v>
      </c>
      <c r="D11" s="5" t="s">
        <v>334</v>
      </c>
      <c r="E11" s="6">
        <v>3</v>
      </c>
      <c r="F11" s="5" t="s">
        <v>10</v>
      </c>
      <c r="G11" s="6">
        <v>0</v>
      </c>
      <c r="H11" s="7" t="s">
        <v>979</v>
      </c>
      <c r="I11" s="7" t="s">
        <v>21</v>
      </c>
      <c r="J11" s="8">
        <v>6</v>
      </c>
      <c r="K11" s="5" t="s">
        <v>10</v>
      </c>
      <c r="L11" s="6" t="s">
        <v>10</v>
      </c>
      <c r="M11" s="10">
        <v>1574.87</v>
      </c>
      <c r="N11" s="10">
        <v>0.9</v>
      </c>
      <c r="O11" s="8" t="s">
        <v>10</v>
      </c>
      <c r="P11" s="10">
        <v>8.14</v>
      </c>
      <c r="Q11" s="27">
        <v>1</v>
      </c>
      <c r="R11" s="10">
        <v>0</v>
      </c>
      <c r="S11" s="30">
        <v>0</v>
      </c>
      <c r="T11" s="30">
        <v>0</v>
      </c>
      <c r="U11" s="30">
        <v>0</v>
      </c>
      <c r="V11" s="10">
        <v>0.57699999999999996</v>
      </c>
      <c r="W11" s="10">
        <v>0.26100000000000001</v>
      </c>
      <c r="X11" s="10">
        <v>8</v>
      </c>
      <c r="Y11" s="10">
        <v>57.14</v>
      </c>
      <c r="Z11" s="7" t="s">
        <v>10</v>
      </c>
      <c r="AA11" s="8" t="s">
        <v>10</v>
      </c>
      <c r="AB11" s="22"/>
    </row>
    <row r="12" spans="1:28" s="23" customFormat="1" ht="45" customHeight="1" x14ac:dyDescent="0.25">
      <c r="A12" s="23">
        <v>9</v>
      </c>
      <c r="B12" s="5" t="s">
        <v>341</v>
      </c>
      <c r="C12" s="5" t="s">
        <v>342</v>
      </c>
      <c r="D12" s="5" t="s">
        <v>343</v>
      </c>
      <c r="E12" s="6">
        <v>11</v>
      </c>
      <c r="F12" s="5" t="s">
        <v>10</v>
      </c>
      <c r="G12" s="6">
        <v>0</v>
      </c>
      <c r="H12" s="7">
        <v>18</v>
      </c>
      <c r="I12" s="7" t="s">
        <v>21</v>
      </c>
      <c r="J12" s="8">
        <v>6</v>
      </c>
      <c r="K12" s="5" t="s">
        <v>22</v>
      </c>
      <c r="L12" s="6">
        <v>1</v>
      </c>
      <c r="M12" s="10">
        <v>4576.22</v>
      </c>
      <c r="N12" s="10">
        <v>22</v>
      </c>
      <c r="O12" s="27">
        <v>3</v>
      </c>
      <c r="P12" s="10">
        <v>14</v>
      </c>
      <c r="Q12" s="27">
        <v>3</v>
      </c>
      <c r="R12" s="10">
        <v>0</v>
      </c>
      <c r="S12" s="30">
        <v>0</v>
      </c>
      <c r="T12" s="30">
        <v>0</v>
      </c>
      <c r="U12" s="30">
        <v>0</v>
      </c>
      <c r="V12" s="10">
        <v>0.10100000000000001</v>
      </c>
      <c r="W12" s="10">
        <v>9.2999999999999999E-2</v>
      </c>
      <c r="X12" s="10">
        <v>15</v>
      </c>
      <c r="Y12" s="10">
        <v>40.54</v>
      </c>
      <c r="Z12" s="28" t="s">
        <v>1096</v>
      </c>
      <c r="AA12" s="40">
        <v>0</v>
      </c>
      <c r="AB12" s="22"/>
    </row>
    <row r="13" spans="1:28" s="23" customFormat="1" ht="45" customHeight="1" x14ac:dyDescent="0.25">
      <c r="A13" s="23">
        <v>10</v>
      </c>
      <c r="B13" s="9" t="s">
        <v>344</v>
      </c>
      <c r="C13" s="9" t="s">
        <v>345</v>
      </c>
      <c r="D13" s="9" t="s">
        <v>334</v>
      </c>
      <c r="E13" s="6">
        <v>3</v>
      </c>
      <c r="F13" s="9" t="s">
        <v>10</v>
      </c>
      <c r="G13" s="6">
        <v>0</v>
      </c>
      <c r="H13" s="7" t="s">
        <v>135</v>
      </c>
      <c r="I13" s="7" t="s">
        <v>21</v>
      </c>
      <c r="J13" s="8">
        <v>6</v>
      </c>
      <c r="K13" s="5" t="s">
        <v>33</v>
      </c>
      <c r="L13" s="6">
        <v>0</v>
      </c>
      <c r="M13" s="12">
        <v>842.99</v>
      </c>
      <c r="N13" s="12">
        <v>2</v>
      </c>
      <c r="O13" s="30">
        <v>1</v>
      </c>
      <c r="P13" s="12">
        <v>14</v>
      </c>
      <c r="Q13" s="27">
        <v>3</v>
      </c>
      <c r="R13" s="12">
        <v>5690</v>
      </c>
      <c r="S13" s="30">
        <v>5</v>
      </c>
      <c r="T13" s="27">
        <v>1</v>
      </c>
      <c r="U13" s="30">
        <v>0</v>
      </c>
      <c r="V13" s="7" t="s">
        <v>10</v>
      </c>
      <c r="W13" s="7" t="s">
        <v>10</v>
      </c>
      <c r="X13" s="7" t="s">
        <v>10</v>
      </c>
      <c r="Y13" s="7" t="s">
        <v>10</v>
      </c>
      <c r="Z13" s="7" t="s">
        <v>10</v>
      </c>
      <c r="AA13" s="8" t="s">
        <v>10</v>
      </c>
      <c r="AB13" s="22"/>
    </row>
    <row r="14" spans="1:28" s="23" customFormat="1" ht="45" customHeight="1" x14ac:dyDescent="0.25">
      <c r="A14" s="23">
        <v>11</v>
      </c>
      <c r="B14" s="9" t="s">
        <v>344</v>
      </c>
      <c r="C14" s="9" t="s">
        <v>345</v>
      </c>
      <c r="D14" s="9" t="s">
        <v>334</v>
      </c>
      <c r="E14" s="6">
        <v>3</v>
      </c>
      <c r="F14" s="9" t="s">
        <v>10</v>
      </c>
      <c r="G14" s="6">
        <v>0</v>
      </c>
      <c r="H14" s="7" t="s">
        <v>135</v>
      </c>
      <c r="I14" s="7" t="s">
        <v>21</v>
      </c>
      <c r="J14" s="8">
        <v>6</v>
      </c>
      <c r="K14" s="5" t="s">
        <v>61</v>
      </c>
      <c r="L14" s="6">
        <v>0</v>
      </c>
      <c r="M14" s="12">
        <v>842.99</v>
      </c>
      <c r="N14" s="12">
        <v>2</v>
      </c>
      <c r="O14" s="30">
        <v>1</v>
      </c>
      <c r="P14" s="12">
        <v>14</v>
      </c>
      <c r="Q14" s="27">
        <v>3</v>
      </c>
      <c r="R14" s="12">
        <v>5690</v>
      </c>
      <c r="S14" s="30">
        <v>5</v>
      </c>
      <c r="T14" s="27">
        <v>1</v>
      </c>
      <c r="U14" s="30">
        <v>0</v>
      </c>
      <c r="V14" s="7" t="s">
        <v>10</v>
      </c>
      <c r="W14" s="7" t="s">
        <v>10</v>
      </c>
      <c r="X14" s="7" t="s">
        <v>10</v>
      </c>
      <c r="Y14" s="7" t="s">
        <v>10</v>
      </c>
      <c r="Z14" s="7" t="s">
        <v>10</v>
      </c>
      <c r="AA14" s="8" t="s">
        <v>10</v>
      </c>
      <c r="AB14" s="22"/>
    </row>
    <row r="15" spans="1:28" s="23" customFormat="1" ht="45" customHeight="1" x14ac:dyDescent="0.25">
      <c r="A15" s="23">
        <v>12</v>
      </c>
      <c r="B15" s="5" t="s">
        <v>29</v>
      </c>
      <c r="C15" s="5" t="s">
        <v>30</v>
      </c>
      <c r="D15" s="5" t="s">
        <v>346</v>
      </c>
      <c r="E15" s="6">
        <v>11</v>
      </c>
      <c r="F15" s="5" t="s">
        <v>10</v>
      </c>
      <c r="G15" s="6">
        <v>0</v>
      </c>
      <c r="H15" s="7">
        <v>15.8</v>
      </c>
      <c r="I15" s="7" t="s">
        <v>21</v>
      </c>
      <c r="J15" s="8">
        <v>6</v>
      </c>
      <c r="K15" s="5" t="s">
        <v>28</v>
      </c>
      <c r="L15" s="6">
        <v>0</v>
      </c>
      <c r="M15" s="7" t="s">
        <v>10</v>
      </c>
      <c r="N15" s="7" t="s">
        <v>10</v>
      </c>
      <c r="O15" s="8" t="s">
        <v>10</v>
      </c>
      <c r="P15" s="7" t="s">
        <v>10</v>
      </c>
      <c r="Q15" s="8" t="s">
        <v>10</v>
      </c>
      <c r="R15" s="7" t="s">
        <v>10</v>
      </c>
      <c r="S15" s="8" t="s">
        <v>10</v>
      </c>
      <c r="T15" s="8" t="s">
        <v>10</v>
      </c>
      <c r="U15" s="8" t="s">
        <v>10</v>
      </c>
      <c r="V15" s="7" t="s">
        <v>10</v>
      </c>
      <c r="W15" s="7" t="s">
        <v>10</v>
      </c>
      <c r="X15" s="7" t="s">
        <v>10</v>
      </c>
      <c r="Y15" s="7" t="s">
        <v>10</v>
      </c>
      <c r="Z15" s="7" t="s">
        <v>10</v>
      </c>
      <c r="AA15" s="8" t="s">
        <v>10</v>
      </c>
      <c r="AB15" s="22"/>
    </row>
    <row r="16" spans="1:28" s="23" customFormat="1" ht="45" customHeight="1" x14ac:dyDescent="0.25">
      <c r="A16" s="23">
        <v>13</v>
      </c>
      <c r="B16" s="5">
        <v>2</v>
      </c>
      <c r="C16" s="5" t="s">
        <v>347</v>
      </c>
      <c r="D16" s="5" t="s">
        <v>348</v>
      </c>
      <c r="E16" s="6">
        <v>9</v>
      </c>
      <c r="F16" s="5" t="s">
        <v>10</v>
      </c>
      <c r="G16" s="6">
        <v>0</v>
      </c>
      <c r="H16" s="7">
        <v>1.5</v>
      </c>
      <c r="I16" s="7" t="s">
        <v>15</v>
      </c>
      <c r="J16" s="8">
        <v>3</v>
      </c>
      <c r="K16" s="5" t="s">
        <v>33</v>
      </c>
      <c r="L16" s="6">
        <v>0</v>
      </c>
      <c r="M16" s="10">
        <v>3700.3</v>
      </c>
      <c r="N16" s="10">
        <v>2.2000000000000002</v>
      </c>
      <c r="O16" s="30">
        <v>1</v>
      </c>
      <c r="P16" s="10">
        <v>10.9</v>
      </c>
      <c r="Q16" s="27">
        <v>2</v>
      </c>
      <c r="R16" s="10">
        <v>17070</v>
      </c>
      <c r="S16" s="27">
        <v>15</v>
      </c>
      <c r="T16" s="27">
        <v>2</v>
      </c>
      <c r="U16" s="27">
        <v>2</v>
      </c>
      <c r="V16" s="10">
        <v>0.49099999999999999</v>
      </c>
      <c r="W16" s="10">
        <v>0.111</v>
      </c>
      <c r="X16" s="10">
        <v>13</v>
      </c>
      <c r="Y16" s="10">
        <v>46.43</v>
      </c>
      <c r="Z16" s="10" t="s">
        <v>1217</v>
      </c>
      <c r="AA16" s="27">
        <v>4</v>
      </c>
      <c r="AB16" s="22"/>
    </row>
    <row r="17" spans="1:28" s="23" customFormat="1" ht="45" customHeight="1" x14ac:dyDescent="0.25">
      <c r="A17" s="23">
        <v>14</v>
      </c>
      <c r="B17" s="9" t="s">
        <v>349</v>
      </c>
      <c r="C17" s="9" t="s">
        <v>350</v>
      </c>
      <c r="D17" s="9" t="s">
        <v>334</v>
      </c>
      <c r="E17" s="6">
        <v>3</v>
      </c>
      <c r="F17" s="9" t="s">
        <v>10</v>
      </c>
      <c r="G17" s="6">
        <v>0</v>
      </c>
      <c r="H17" s="11" t="s">
        <v>42</v>
      </c>
      <c r="I17" s="7" t="s">
        <v>25</v>
      </c>
      <c r="J17" s="8">
        <v>4</v>
      </c>
      <c r="K17" s="5" t="s">
        <v>33</v>
      </c>
      <c r="L17" s="6">
        <v>0</v>
      </c>
      <c r="M17" s="12">
        <v>2962.45</v>
      </c>
      <c r="N17" s="12">
        <v>-1.4</v>
      </c>
      <c r="O17" s="30">
        <v>0</v>
      </c>
      <c r="P17" s="12">
        <v>3.93</v>
      </c>
      <c r="Q17" s="30">
        <v>0</v>
      </c>
      <c r="R17" s="12">
        <v>5690</v>
      </c>
      <c r="S17" s="30">
        <v>5</v>
      </c>
      <c r="T17" s="27">
        <v>1</v>
      </c>
      <c r="U17" s="30">
        <v>0</v>
      </c>
      <c r="V17" s="12">
        <v>0.623</v>
      </c>
      <c r="W17" s="12">
        <v>8.1000000000000003E-2</v>
      </c>
      <c r="X17" s="12">
        <v>14</v>
      </c>
      <c r="Y17" s="12">
        <v>48.28</v>
      </c>
      <c r="Z17" s="12" t="s">
        <v>1099</v>
      </c>
      <c r="AA17" s="30">
        <v>2</v>
      </c>
      <c r="AB17" s="22"/>
    </row>
    <row r="18" spans="1:28" s="23" customFormat="1" ht="45" customHeight="1" x14ac:dyDescent="0.25">
      <c r="A18" s="23">
        <v>15</v>
      </c>
      <c r="B18" s="9" t="s">
        <v>349</v>
      </c>
      <c r="C18" s="9" t="s">
        <v>350</v>
      </c>
      <c r="D18" s="9" t="s">
        <v>334</v>
      </c>
      <c r="E18" s="6">
        <v>3</v>
      </c>
      <c r="F18" s="9" t="s">
        <v>10</v>
      </c>
      <c r="G18" s="6">
        <v>0</v>
      </c>
      <c r="H18" s="11" t="s">
        <v>42</v>
      </c>
      <c r="I18" s="7" t="s">
        <v>25</v>
      </c>
      <c r="J18" s="8">
        <v>4</v>
      </c>
      <c r="K18" s="5" t="s">
        <v>61</v>
      </c>
      <c r="L18" s="6">
        <v>0</v>
      </c>
      <c r="M18" s="12">
        <v>2962.45</v>
      </c>
      <c r="N18" s="12">
        <v>-1.4</v>
      </c>
      <c r="O18" s="30">
        <v>0</v>
      </c>
      <c r="P18" s="12">
        <v>3.93</v>
      </c>
      <c r="Q18" s="30">
        <v>0</v>
      </c>
      <c r="R18" s="12">
        <v>5690</v>
      </c>
      <c r="S18" s="30">
        <v>5</v>
      </c>
      <c r="T18" s="27">
        <v>1</v>
      </c>
      <c r="U18" s="30">
        <v>0</v>
      </c>
      <c r="V18" s="12">
        <v>0.623</v>
      </c>
      <c r="W18" s="12">
        <v>8.1000000000000003E-2</v>
      </c>
      <c r="X18" s="12">
        <v>14</v>
      </c>
      <c r="Y18" s="12">
        <v>48.28</v>
      </c>
      <c r="Z18" s="12" t="s">
        <v>1099</v>
      </c>
      <c r="AA18" s="30">
        <v>2</v>
      </c>
      <c r="AB18" s="22"/>
    </row>
    <row r="19" spans="1:28" s="23" customFormat="1" ht="45" customHeight="1" x14ac:dyDescent="0.25">
      <c r="A19" s="23">
        <v>16</v>
      </c>
      <c r="B19" s="9" t="s">
        <v>351</v>
      </c>
      <c r="C19" s="9" t="s">
        <v>35</v>
      </c>
      <c r="D19" s="9" t="s">
        <v>334</v>
      </c>
      <c r="E19" s="6">
        <v>3</v>
      </c>
      <c r="F19" s="9" t="s">
        <v>10</v>
      </c>
      <c r="G19" s="6">
        <v>0</v>
      </c>
      <c r="H19" s="11" t="s">
        <v>36</v>
      </c>
      <c r="I19" s="7" t="s">
        <v>32</v>
      </c>
      <c r="J19" s="8">
        <v>0</v>
      </c>
      <c r="K19" s="5" t="s">
        <v>37</v>
      </c>
      <c r="L19" s="6">
        <v>0</v>
      </c>
      <c r="M19" s="7" t="s">
        <v>10</v>
      </c>
      <c r="N19" s="7" t="s">
        <v>10</v>
      </c>
      <c r="O19" s="8" t="s">
        <v>10</v>
      </c>
      <c r="P19" s="7" t="s">
        <v>10</v>
      </c>
      <c r="Q19" s="8" t="s">
        <v>10</v>
      </c>
      <c r="R19" s="7" t="s">
        <v>10</v>
      </c>
      <c r="S19" s="8" t="s">
        <v>10</v>
      </c>
      <c r="T19" s="8" t="s">
        <v>10</v>
      </c>
      <c r="U19" s="8" t="s">
        <v>10</v>
      </c>
      <c r="V19" s="7" t="s">
        <v>10</v>
      </c>
      <c r="W19" s="7" t="s">
        <v>10</v>
      </c>
      <c r="X19" s="7" t="s">
        <v>10</v>
      </c>
      <c r="Y19" s="7" t="s">
        <v>10</v>
      </c>
      <c r="Z19" s="7" t="s">
        <v>10</v>
      </c>
      <c r="AA19" s="8" t="s">
        <v>10</v>
      </c>
      <c r="AB19" s="22"/>
    </row>
    <row r="20" spans="1:28" s="23" customFormat="1" ht="45" customHeight="1" x14ac:dyDescent="0.25">
      <c r="A20" s="23">
        <v>17</v>
      </c>
      <c r="B20" s="9" t="s">
        <v>351</v>
      </c>
      <c r="C20" s="9" t="s">
        <v>35</v>
      </c>
      <c r="D20" s="9" t="s">
        <v>334</v>
      </c>
      <c r="E20" s="6">
        <v>3</v>
      </c>
      <c r="F20" s="9" t="s">
        <v>10</v>
      </c>
      <c r="G20" s="6">
        <v>0</v>
      </c>
      <c r="H20" s="11" t="s">
        <v>36</v>
      </c>
      <c r="I20" s="7" t="s">
        <v>32</v>
      </c>
      <c r="J20" s="8">
        <v>0</v>
      </c>
      <c r="K20" s="5" t="s">
        <v>39</v>
      </c>
      <c r="L20" s="6">
        <v>0</v>
      </c>
      <c r="M20" s="7" t="s">
        <v>10</v>
      </c>
      <c r="N20" s="7" t="s">
        <v>10</v>
      </c>
      <c r="O20" s="8" t="s">
        <v>10</v>
      </c>
      <c r="P20" s="7" t="s">
        <v>10</v>
      </c>
      <c r="Q20" s="8" t="s">
        <v>10</v>
      </c>
      <c r="R20" s="7" t="s">
        <v>10</v>
      </c>
      <c r="S20" s="8" t="s">
        <v>10</v>
      </c>
      <c r="T20" s="8" t="s">
        <v>10</v>
      </c>
      <c r="U20" s="8" t="s">
        <v>10</v>
      </c>
      <c r="V20" s="7" t="s">
        <v>10</v>
      </c>
      <c r="W20" s="7" t="s">
        <v>10</v>
      </c>
      <c r="X20" s="7" t="s">
        <v>10</v>
      </c>
      <c r="Y20" s="7" t="s">
        <v>10</v>
      </c>
      <c r="Z20" s="7" t="s">
        <v>10</v>
      </c>
      <c r="AA20" s="8" t="s">
        <v>10</v>
      </c>
      <c r="AB20" s="22"/>
    </row>
    <row r="21" spans="1:28" s="23" customFormat="1" ht="45" customHeight="1" x14ac:dyDescent="0.25">
      <c r="A21" s="23">
        <v>18</v>
      </c>
      <c r="B21" s="5" t="s">
        <v>352</v>
      </c>
      <c r="C21" s="5" t="s">
        <v>10</v>
      </c>
      <c r="D21" s="5" t="s">
        <v>334</v>
      </c>
      <c r="E21" s="6">
        <v>3</v>
      </c>
      <c r="F21" s="5" t="s">
        <v>10</v>
      </c>
      <c r="G21" s="6">
        <v>0</v>
      </c>
      <c r="H21" s="7" t="s">
        <v>303</v>
      </c>
      <c r="I21" s="7" t="s">
        <v>25</v>
      </c>
      <c r="J21" s="8">
        <v>4</v>
      </c>
      <c r="K21" s="5" t="s">
        <v>22</v>
      </c>
      <c r="L21" s="6">
        <v>1</v>
      </c>
      <c r="M21" s="7" t="s">
        <v>10</v>
      </c>
      <c r="N21" s="7" t="s">
        <v>10</v>
      </c>
      <c r="O21" s="8" t="s">
        <v>10</v>
      </c>
      <c r="P21" s="7" t="s">
        <v>10</v>
      </c>
      <c r="Q21" s="8" t="s">
        <v>10</v>
      </c>
      <c r="R21" s="7" t="s">
        <v>10</v>
      </c>
      <c r="S21" s="8" t="s">
        <v>10</v>
      </c>
      <c r="T21" s="8" t="s">
        <v>10</v>
      </c>
      <c r="U21" s="8" t="s">
        <v>10</v>
      </c>
      <c r="V21" s="7" t="s">
        <v>10</v>
      </c>
      <c r="W21" s="7" t="s">
        <v>10</v>
      </c>
      <c r="X21" s="7" t="s">
        <v>10</v>
      </c>
      <c r="Y21" s="7" t="s">
        <v>10</v>
      </c>
      <c r="Z21" s="7" t="s">
        <v>10</v>
      </c>
      <c r="AA21" s="8" t="s">
        <v>10</v>
      </c>
      <c r="AB21" s="22"/>
    </row>
    <row r="22" spans="1:28" s="23" customFormat="1" ht="45" customHeight="1" x14ac:dyDescent="0.25">
      <c r="A22" s="23">
        <v>19</v>
      </c>
      <c r="B22" s="5" t="s">
        <v>353</v>
      </c>
      <c r="C22" s="5" t="s">
        <v>354</v>
      </c>
      <c r="D22" s="5" t="s">
        <v>334</v>
      </c>
      <c r="E22" s="6">
        <v>3</v>
      </c>
      <c r="F22" s="5" t="s">
        <v>10</v>
      </c>
      <c r="G22" s="6">
        <v>0</v>
      </c>
      <c r="H22" s="7" t="s">
        <v>10</v>
      </c>
      <c r="I22" s="7" t="s">
        <v>10</v>
      </c>
      <c r="J22" s="8" t="s">
        <v>10</v>
      </c>
      <c r="K22" s="5" t="s">
        <v>58</v>
      </c>
      <c r="L22" s="6">
        <v>0</v>
      </c>
      <c r="M22" s="7" t="s">
        <v>10</v>
      </c>
      <c r="N22" s="7" t="s">
        <v>10</v>
      </c>
      <c r="O22" s="8" t="s">
        <v>10</v>
      </c>
      <c r="P22" s="7" t="s">
        <v>10</v>
      </c>
      <c r="Q22" s="8" t="s">
        <v>10</v>
      </c>
      <c r="R22" s="7" t="s">
        <v>10</v>
      </c>
      <c r="S22" s="8" t="s">
        <v>10</v>
      </c>
      <c r="T22" s="8" t="s">
        <v>10</v>
      </c>
      <c r="U22" s="8" t="s">
        <v>10</v>
      </c>
      <c r="V22" s="7" t="s">
        <v>10</v>
      </c>
      <c r="W22" s="7" t="s">
        <v>10</v>
      </c>
      <c r="X22" s="7" t="s">
        <v>10</v>
      </c>
      <c r="Y22" s="7" t="s">
        <v>10</v>
      </c>
      <c r="Z22" s="7" t="s">
        <v>10</v>
      </c>
      <c r="AA22" s="8" t="s">
        <v>10</v>
      </c>
      <c r="AB22" s="22"/>
    </row>
    <row r="23" spans="1:28" s="23" customFormat="1" ht="45" customHeight="1" x14ac:dyDescent="0.25">
      <c r="A23" s="23">
        <v>20</v>
      </c>
      <c r="B23" s="5" t="s">
        <v>355</v>
      </c>
      <c r="C23" s="5" t="s">
        <v>356</v>
      </c>
      <c r="D23" s="5" t="s">
        <v>357</v>
      </c>
      <c r="E23" s="6">
        <v>10</v>
      </c>
      <c r="F23" s="5" t="s">
        <v>10</v>
      </c>
      <c r="G23" s="6">
        <v>0</v>
      </c>
      <c r="H23" s="7">
        <f>3.3/60</f>
        <v>5.5E-2</v>
      </c>
      <c r="I23" s="7" t="s">
        <v>32</v>
      </c>
      <c r="J23" s="8">
        <v>0</v>
      </c>
      <c r="K23" s="5" t="s">
        <v>22</v>
      </c>
      <c r="L23" s="6">
        <v>1</v>
      </c>
      <c r="M23" s="7" t="s">
        <v>10</v>
      </c>
      <c r="N23" s="7" t="s">
        <v>10</v>
      </c>
      <c r="O23" s="8" t="s">
        <v>10</v>
      </c>
      <c r="P23" s="7" t="s">
        <v>10</v>
      </c>
      <c r="Q23" s="8" t="s">
        <v>10</v>
      </c>
      <c r="R23" s="7" t="s">
        <v>10</v>
      </c>
      <c r="S23" s="8" t="s">
        <v>10</v>
      </c>
      <c r="T23" s="8" t="s">
        <v>10</v>
      </c>
      <c r="U23" s="8" t="s">
        <v>10</v>
      </c>
      <c r="V23" s="7" t="s">
        <v>10</v>
      </c>
      <c r="W23" s="7" t="s">
        <v>10</v>
      </c>
      <c r="X23" s="7" t="s">
        <v>10</v>
      </c>
      <c r="Y23" s="7" t="s">
        <v>10</v>
      </c>
      <c r="Z23" s="7" t="s">
        <v>10</v>
      </c>
      <c r="AA23" s="8" t="s">
        <v>10</v>
      </c>
      <c r="AB23" s="22"/>
    </row>
    <row r="24" spans="1:28" s="23" customFormat="1" ht="45" customHeight="1" x14ac:dyDescent="0.25">
      <c r="A24" s="23">
        <v>21</v>
      </c>
      <c r="B24" s="5" t="s">
        <v>358</v>
      </c>
      <c r="C24" s="5" t="s">
        <v>359</v>
      </c>
      <c r="D24" s="5" t="s">
        <v>360</v>
      </c>
      <c r="E24" s="6">
        <v>5</v>
      </c>
      <c r="F24" s="5" t="s">
        <v>10</v>
      </c>
      <c r="G24" s="6">
        <v>0</v>
      </c>
      <c r="H24" s="7">
        <f>10.7/60</f>
        <v>0.17833333333333332</v>
      </c>
      <c r="I24" s="7" t="s">
        <v>62</v>
      </c>
      <c r="J24" s="8">
        <v>1</v>
      </c>
      <c r="K24" s="5" t="s">
        <v>22</v>
      </c>
      <c r="L24" s="6">
        <v>1</v>
      </c>
      <c r="M24" s="10">
        <v>596.66999999999996</v>
      </c>
      <c r="N24" s="10">
        <v>0</v>
      </c>
      <c r="O24" s="8" t="s">
        <v>10</v>
      </c>
      <c r="P24" s="10">
        <v>0</v>
      </c>
      <c r="Q24" s="30">
        <v>0</v>
      </c>
      <c r="R24" s="10">
        <v>1280</v>
      </c>
      <c r="S24" s="27">
        <v>1</v>
      </c>
      <c r="T24" s="30">
        <v>0</v>
      </c>
      <c r="U24" s="27">
        <v>2</v>
      </c>
      <c r="V24" s="7" t="s">
        <v>10</v>
      </c>
      <c r="W24" s="7" t="s">
        <v>10</v>
      </c>
      <c r="X24" s="7" t="s">
        <v>10</v>
      </c>
      <c r="Y24" s="7" t="s">
        <v>10</v>
      </c>
      <c r="Z24" s="7" t="s">
        <v>10</v>
      </c>
      <c r="AA24" s="8" t="s">
        <v>10</v>
      </c>
      <c r="AB24" s="22"/>
    </row>
    <row r="25" spans="1:28" s="23" customFormat="1" ht="45" customHeight="1" x14ac:dyDescent="0.25">
      <c r="A25" s="23">
        <v>22</v>
      </c>
      <c r="B25" s="9" t="s">
        <v>361</v>
      </c>
      <c r="C25" s="9" t="s">
        <v>362</v>
      </c>
      <c r="D25" s="9" t="s">
        <v>334</v>
      </c>
      <c r="E25" s="6">
        <v>3</v>
      </c>
      <c r="F25" s="9" t="s">
        <v>10</v>
      </c>
      <c r="G25" s="6">
        <v>0</v>
      </c>
      <c r="H25" s="7">
        <f>2.6/60</f>
        <v>4.3333333333333335E-2</v>
      </c>
      <c r="I25" s="7" t="s">
        <v>32</v>
      </c>
      <c r="J25" s="8">
        <v>0</v>
      </c>
      <c r="K25" s="5" t="s">
        <v>61</v>
      </c>
      <c r="L25" s="6">
        <v>0</v>
      </c>
      <c r="M25" s="12">
        <v>1478.75</v>
      </c>
      <c r="N25" s="12">
        <v>0</v>
      </c>
      <c r="O25" s="8" t="s">
        <v>10</v>
      </c>
      <c r="P25" s="12">
        <v>7.19</v>
      </c>
      <c r="Q25" s="27">
        <v>1</v>
      </c>
      <c r="R25" s="12">
        <v>5690</v>
      </c>
      <c r="S25" s="30">
        <v>5</v>
      </c>
      <c r="T25" s="27">
        <v>1</v>
      </c>
      <c r="U25" s="30">
        <v>0</v>
      </c>
      <c r="V25" s="12">
        <v>0.81799999999999995</v>
      </c>
      <c r="W25" s="12">
        <v>0.29899999999999999</v>
      </c>
      <c r="X25" s="12">
        <v>7</v>
      </c>
      <c r="Y25" s="12">
        <v>58.33</v>
      </c>
      <c r="Z25" s="7" t="s">
        <v>10</v>
      </c>
      <c r="AA25" s="8" t="s">
        <v>10</v>
      </c>
      <c r="AB25" s="22"/>
    </row>
    <row r="26" spans="1:28" s="23" customFormat="1" ht="45" customHeight="1" x14ac:dyDescent="0.25">
      <c r="A26" s="23">
        <v>23</v>
      </c>
      <c r="B26" s="9" t="s">
        <v>361</v>
      </c>
      <c r="C26" s="9" t="s">
        <v>362</v>
      </c>
      <c r="D26" s="9" t="s">
        <v>334</v>
      </c>
      <c r="E26" s="6">
        <v>3</v>
      </c>
      <c r="F26" s="9" t="s">
        <v>10</v>
      </c>
      <c r="G26" s="6">
        <v>0</v>
      </c>
      <c r="H26" s="7">
        <f>0.33/60</f>
        <v>5.5000000000000005E-3</v>
      </c>
      <c r="I26" s="7" t="s">
        <v>32</v>
      </c>
      <c r="J26" s="8">
        <v>0</v>
      </c>
      <c r="K26" s="5" t="s">
        <v>22</v>
      </c>
      <c r="L26" s="6">
        <v>1</v>
      </c>
      <c r="M26" s="12">
        <v>1478.75</v>
      </c>
      <c r="N26" s="12">
        <v>0</v>
      </c>
      <c r="O26" s="8" t="s">
        <v>10</v>
      </c>
      <c r="P26" s="12">
        <v>7.19</v>
      </c>
      <c r="Q26" s="27">
        <v>1</v>
      </c>
      <c r="R26" s="12">
        <v>5690</v>
      </c>
      <c r="S26" s="30">
        <v>5</v>
      </c>
      <c r="T26" s="27">
        <v>1</v>
      </c>
      <c r="U26" s="30">
        <v>0</v>
      </c>
      <c r="V26" s="12">
        <v>0.81799999999999995</v>
      </c>
      <c r="W26" s="12">
        <v>0.29899999999999999</v>
      </c>
      <c r="X26" s="12">
        <v>7</v>
      </c>
      <c r="Y26" s="12">
        <v>58.33</v>
      </c>
      <c r="Z26" s="7" t="s">
        <v>10</v>
      </c>
      <c r="AA26" s="8" t="s">
        <v>10</v>
      </c>
      <c r="AB26" s="22"/>
    </row>
    <row r="27" spans="1:28" s="23" customFormat="1" ht="45" customHeight="1" x14ac:dyDescent="0.25">
      <c r="A27" s="23">
        <v>24</v>
      </c>
      <c r="B27" s="5" t="s">
        <v>363</v>
      </c>
      <c r="C27" s="5" t="s">
        <v>364</v>
      </c>
      <c r="D27" s="5" t="s">
        <v>334</v>
      </c>
      <c r="E27" s="6">
        <v>3</v>
      </c>
      <c r="F27" s="5" t="s">
        <v>10</v>
      </c>
      <c r="G27" s="6">
        <v>0</v>
      </c>
      <c r="H27" s="7">
        <v>1.5</v>
      </c>
      <c r="I27" s="7" t="s">
        <v>15</v>
      </c>
      <c r="J27" s="8">
        <v>3</v>
      </c>
      <c r="K27" s="5" t="s">
        <v>61</v>
      </c>
      <c r="L27" s="6">
        <v>0</v>
      </c>
      <c r="M27" s="10">
        <v>1389.58</v>
      </c>
      <c r="N27" s="10">
        <v>0</v>
      </c>
      <c r="O27" s="8" t="s">
        <v>10</v>
      </c>
      <c r="P27" s="10">
        <v>7.07</v>
      </c>
      <c r="Q27" s="27">
        <v>1</v>
      </c>
      <c r="R27" s="10">
        <v>6970</v>
      </c>
      <c r="S27" s="27">
        <v>6</v>
      </c>
      <c r="T27" s="27">
        <v>1</v>
      </c>
      <c r="U27" s="27">
        <v>2</v>
      </c>
      <c r="V27" s="10">
        <v>0.58899999999999997</v>
      </c>
      <c r="W27" s="10">
        <v>0.29699999999999999</v>
      </c>
      <c r="X27" s="10">
        <v>5</v>
      </c>
      <c r="Y27" s="10">
        <v>45.45</v>
      </c>
      <c r="Z27" s="7" t="s">
        <v>10</v>
      </c>
      <c r="AA27" s="8" t="s">
        <v>10</v>
      </c>
      <c r="AB27" s="22"/>
    </row>
    <row r="28" spans="1:28" s="23" customFormat="1" ht="45" customHeight="1" x14ac:dyDescent="0.25">
      <c r="A28" s="23">
        <v>25</v>
      </c>
      <c r="B28" s="9" t="s">
        <v>365</v>
      </c>
      <c r="C28" s="9" t="s">
        <v>366</v>
      </c>
      <c r="D28" s="9" t="s">
        <v>334</v>
      </c>
      <c r="E28" s="6">
        <v>3</v>
      </c>
      <c r="F28" s="9" t="s">
        <v>10</v>
      </c>
      <c r="G28" s="6">
        <v>0</v>
      </c>
      <c r="H28" s="7">
        <v>1.5</v>
      </c>
      <c r="I28" s="7" t="s">
        <v>15</v>
      </c>
      <c r="J28" s="8">
        <v>3</v>
      </c>
      <c r="K28" s="5" t="s">
        <v>61</v>
      </c>
      <c r="L28" s="6">
        <v>0</v>
      </c>
      <c r="M28" s="12">
        <v>1504.71</v>
      </c>
      <c r="N28" s="12">
        <v>0</v>
      </c>
      <c r="O28" s="8" t="s">
        <v>10</v>
      </c>
      <c r="P28" s="12">
        <v>7.41</v>
      </c>
      <c r="Q28" s="27">
        <v>1</v>
      </c>
      <c r="R28" s="12">
        <v>5690</v>
      </c>
      <c r="S28" s="30">
        <v>5</v>
      </c>
      <c r="T28" s="27">
        <v>1</v>
      </c>
      <c r="U28" s="30">
        <v>0</v>
      </c>
      <c r="V28" s="12">
        <v>0.628</v>
      </c>
      <c r="W28" s="12">
        <v>0.42199999999999999</v>
      </c>
      <c r="X28" s="12">
        <v>5</v>
      </c>
      <c r="Y28" s="12">
        <v>41.67</v>
      </c>
      <c r="Z28" s="7" t="s">
        <v>10</v>
      </c>
      <c r="AA28" s="8" t="s">
        <v>10</v>
      </c>
      <c r="AB28" s="22"/>
    </row>
    <row r="29" spans="1:28" s="23" customFormat="1" ht="45" customHeight="1" x14ac:dyDescent="0.25">
      <c r="A29" s="23">
        <v>26</v>
      </c>
      <c r="B29" s="9" t="s">
        <v>365</v>
      </c>
      <c r="C29" s="9" t="s">
        <v>366</v>
      </c>
      <c r="D29" s="9" t="s">
        <v>334</v>
      </c>
      <c r="E29" s="6">
        <v>3</v>
      </c>
      <c r="F29" s="9" t="s">
        <v>10</v>
      </c>
      <c r="G29" s="6">
        <v>0</v>
      </c>
      <c r="H29" s="7">
        <f>7.7/60</f>
        <v>0.12833333333333333</v>
      </c>
      <c r="I29" s="7" t="s">
        <v>62</v>
      </c>
      <c r="J29" s="8">
        <v>1</v>
      </c>
      <c r="K29" s="5" t="s">
        <v>22</v>
      </c>
      <c r="L29" s="6">
        <v>1</v>
      </c>
      <c r="M29" s="12">
        <v>1504.71</v>
      </c>
      <c r="N29" s="12">
        <v>0</v>
      </c>
      <c r="O29" s="8" t="s">
        <v>10</v>
      </c>
      <c r="P29" s="12">
        <v>7.41</v>
      </c>
      <c r="Q29" s="27">
        <v>1</v>
      </c>
      <c r="R29" s="12">
        <v>5690</v>
      </c>
      <c r="S29" s="30">
        <v>5</v>
      </c>
      <c r="T29" s="27">
        <v>1</v>
      </c>
      <c r="U29" s="30">
        <v>0</v>
      </c>
      <c r="V29" s="12">
        <v>0.628</v>
      </c>
      <c r="W29" s="12">
        <v>0.42199999999999999</v>
      </c>
      <c r="X29" s="12">
        <v>5</v>
      </c>
      <c r="Y29" s="12">
        <v>41.67</v>
      </c>
      <c r="Z29" s="7" t="s">
        <v>10</v>
      </c>
      <c r="AA29" s="8" t="s">
        <v>10</v>
      </c>
      <c r="AB29" s="22"/>
    </row>
    <row r="30" spans="1:28" s="23" customFormat="1" ht="45" customHeight="1" x14ac:dyDescent="0.25">
      <c r="A30" s="23">
        <v>27</v>
      </c>
      <c r="B30" s="9" t="s">
        <v>367</v>
      </c>
      <c r="C30" s="9" t="s">
        <v>182</v>
      </c>
      <c r="D30" s="9" t="s">
        <v>334</v>
      </c>
      <c r="E30" s="6">
        <v>3</v>
      </c>
      <c r="F30" s="9" t="s">
        <v>10</v>
      </c>
      <c r="G30" s="6">
        <v>0</v>
      </c>
      <c r="H30" s="7">
        <f>26/60</f>
        <v>0.43333333333333335</v>
      </c>
      <c r="I30" s="7" t="s">
        <v>11</v>
      </c>
      <c r="J30" s="8">
        <v>2</v>
      </c>
      <c r="K30" s="5" t="s">
        <v>61</v>
      </c>
      <c r="L30" s="6">
        <v>0</v>
      </c>
      <c r="M30" s="12">
        <v>1486.73</v>
      </c>
      <c r="N30" s="12">
        <v>0</v>
      </c>
      <c r="O30" s="8" t="s">
        <v>10</v>
      </c>
      <c r="P30" s="12">
        <v>7.07</v>
      </c>
      <c r="Q30" s="27">
        <v>1</v>
      </c>
      <c r="R30" s="12">
        <v>6970</v>
      </c>
      <c r="S30" s="27">
        <v>6</v>
      </c>
      <c r="T30" s="27">
        <v>1</v>
      </c>
      <c r="U30" s="27">
        <v>2</v>
      </c>
      <c r="V30" s="12">
        <v>0.70399999999999996</v>
      </c>
      <c r="W30" s="12">
        <v>0.28100000000000003</v>
      </c>
      <c r="X30" s="12">
        <v>7</v>
      </c>
      <c r="Y30" s="12">
        <v>58.33</v>
      </c>
      <c r="Z30" s="7" t="s">
        <v>10</v>
      </c>
      <c r="AA30" s="8" t="s">
        <v>10</v>
      </c>
      <c r="AB30" s="22"/>
    </row>
    <row r="31" spans="1:28" s="23" customFormat="1" ht="45" customHeight="1" x14ac:dyDescent="0.25">
      <c r="A31" s="23">
        <v>28</v>
      </c>
      <c r="B31" s="9" t="s">
        <v>367</v>
      </c>
      <c r="C31" s="9" t="s">
        <v>182</v>
      </c>
      <c r="D31" s="9" t="s">
        <v>334</v>
      </c>
      <c r="E31" s="6">
        <v>3</v>
      </c>
      <c r="F31" s="9" t="s">
        <v>10</v>
      </c>
      <c r="G31" s="6">
        <v>0</v>
      </c>
      <c r="H31" s="7">
        <f>28/60</f>
        <v>0.46666666666666667</v>
      </c>
      <c r="I31" s="7" t="s">
        <v>11</v>
      </c>
      <c r="J31" s="8">
        <v>2</v>
      </c>
      <c r="K31" s="5" t="s">
        <v>22</v>
      </c>
      <c r="L31" s="6">
        <v>1</v>
      </c>
      <c r="M31" s="12">
        <v>1486.73</v>
      </c>
      <c r="N31" s="12">
        <v>0</v>
      </c>
      <c r="O31" s="8" t="s">
        <v>10</v>
      </c>
      <c r="P31" s="12">
        <v>7.07</v>
      </c>
      <c r="Q31" s="27">
        <v>1</v>
      </c>
      <c r="R31" s="12">
        <v>6970</v>
      </c>
      <c r="S31" s="27">
        <v>6</v>
      </c>
      <c r="T31" s="27">
        <v>1</v>
      </c>
      <c r="U31" s="27">
        <v>2</v>
      </c>
      <c r="V31" s="12">
        <v>0.70399999999999996</v>
      </c>
      <c r="W31" s="12">
        <v>0.28100000000000003</v>
      </c>
      <c r="X31" s="12">
        <v>7</v>
      </c>
      <c r="Y31" s="12">
        <v>58.33</v>
      </c>
      <c r="Z31" s="7" t="s">
        <v>10</v>
      </c>
      <c r="AA31" s="8" t="s">
        <v>10</v>
      </c>
      <c r="AB31" s="22"/>
    </row>
    <row r="32" spans="1:28" s="23" customFormat="1" ht="45" customHeight="1" x14ac:dyDescent="0.25">
      <c r="A32" s="23">
        <v>29</v>
      </c>
      <c r="B32" s="5" t="s">
        <v>368</v>
      </c>
      <c r="C32" s="5" t="s">
        <v>369</v>
      </c>
      <c r="D32" s="14" t="s">
        <v>370</v>
      </c>
      <c r="E32" s="6">
        <v>7</v>
      </c>
      <c r="F32" s="5" t="s">
        <v>10</v>
      </c>
      <c r="G32" s="6">
        <v>0</v>
      </c>
      <c r="H32" s="7">
        <v>22</v>
      </c>
      <c r="I32" s="7" t="s">
        <v>21</v>
      </c>
      <c r="J32" s="8">
        <v>6</v>
      </c>
      <c r="K32" s="5" t="s">
        <v>22</v>
      </c>
      <c r="L32" s="6">
        <v>1</v>
      </c>
      <c r="M32" s="7" t="s">
        <v>10</v>
      </c>
      <c r="N32" s="7" t="s">
        <v>10</v>
      </c>
      <c r="O32" s="8" t="s">
        <v>10</v>
      </c>
      <c r="P32" s="7" t="s">
        <v>10</v>
      </c>
      <c r="Q32" s="8" t="s">
        <v>10</v>
      </c>
      <c r="R32" s="7" t="s">
        <v>10</v>
      </c>
      <c r="S32" s="8" t="s">
        <v>10</v>
      </c>
      <c r="T32" s="8" t="s">
        <v>10</v>
      </c>
      <c r="U32" s="8" t="s">
        <v>10</v>
      </c>
      <c r="V32" s="7" t="s">
        <v>10</v>
      </c>
      <c r="W32" s="7" t="s">
        <v>10</v>
      </c>
      <c r="X32" s="7" t="s">
        <v>10</v>
      </c>
      <c r="Y32" s="7" t="s">
        <v>10</v>
      </c>
      <c r="Z32" s="7" t="s">
        <v>10</v>
      </c>
      <c r="AA32" s="8" t="s">
        <v>10</v>
      </c>
      <c r="AB32" s="22"/>
    </row>
    <row r="33" spans="1:28" s="23" customFormat="1" ht="45" customHeight="1" x14ac:dyDescent="0.25">
      <c r="A33" s="23">
        <v>30</v>
      </c>
      <c r="B33" s="5" t="s">
        <v>371</v>
      </c>
      <c r="C33" s="5" t="s">
        <v>372</v>
      </c>
      <c r="D33" s="14" t="s">
        <v>370</v>
      </c>
      <c r="E33" s="6">
        <v>7</v>
      </c>
      <c r="F33" s="5" t="s">
        <v>10</v>
      </c>
      <c r="G33" s="6">
        <v>0</v>
      </c>
      <c r="H33" s="7">
        <v>22</v>
      </c>
      <c r="I33" s="7" t="s">
        <v>21</v>
      </c>
      <c r="J33" s="8">
        <v>6</v>
      </c>
      <c r="K33" s="5" t="s">
        <v>22</v>
      </c>
      <c r="L33" s="6">
        <v>1</v>
      </c>
      <c r="M33" s="7" t="s">
        <v>10</v>
      </c>
      <c r="N33" s="7" t="s">
        <v>10</v>
      </c>
      <c r="O33" s="8" t="s">
        <v>10</v>
      </c>
      <c r="P33" s="7" t="s">
        <v>10</v>
      </c>
      <c r="Q33" s="8" t="s">
        <v>10</v>
      </c>
      <c r="R33" s="7" t="s">
        <v>10</v>
      </c>
      <c r="S33" s="8" t="s">
        <v>10</v>
      </c>
      <c r="T33" s="8" t="s">
        <v>10</v>
      </c>
      <c r="U33" s="8" t="s">
        <v>10</v>
      </c>
      <c r="V33" s="7" t="s">
        <v>10</v>
      </c>
      <c r="W33" s="7" t="s">
        <v>10</v>
      </c>
      <c r="X33" s="7" t="s">
        <v>10</v>
      </c>
      <c r="Y33" s="7" t="s">
        <v>10</v>
      </c>
      <c r="Z33" s="7" t="s">
        <v>10</v>
      </c>
      <c r="AA33" s="8" t="s">
        <v>10</v>
      </c>
      <c r="AB33" s="22"/>
    </row>
    <row r="34" spans="1:28" s="23" customFormat="1" ht="45" customHeight="1" x14ac:dyDescent="0.25">
      <c r="A34" s="23">
        <v>31</v>
      </c>
      <c r="B34" s="5" t="s">
        <v>373</v>
      </c>
      <c r="C34" s="5" t="s">
        <v>374</v>
      </c>
      <c r="D34" s="14" t="s">
        <v>370</v>
      </c>
      <c r="E34" s="6">
        <v>7</v>
      </c>
      <c r="F34" s="5" t="s">
        <v>10</v>
      </c>
      <c r="G34" s="6">
        <v>0</v>
      </c>
      <c r="H34" s="7">
        <v>7</v>
      </c>
      <c r="I34" s="7" t="s">
        <v>16</v>
      </c>
      <c r="J34" s="8">
        <v>5</v>
      </c>
      <c r="K34" s="5" t="s">
        <v>22</v>
      </c>
      <c r="L34" s="6">
        <v>1</v>
      </c>
      <c r="M34" s="7" t="s">
        <v>10</v>
      </c>
      <c r="N34" s="7" t="s">
        <v>10</v>
      </c>
      <c r="O34" s="8" t="s">
        <v>10</v>
      </c>
      <c r="P34" s="7" t="s">
        <v>10</v>
      </c>
      <c r="Q34" s="8" t="s">
        <v>10</v>
      </c>
      <c r="R34" s="7" t="s">
        <v>10</v>
      </c>
      <c r="S34" s="8" t="s">
        <v>10</v>
      </c>
      <c r="T34" s="8" t="s">
        <v>10</v>
      </c>
      <c r="U34" s="8" t="s">
        <v>10</v>
      </c>
      <c r="V34" s="7" t="s">
        <v>10</v>
      </c>
      <c r="W34" s="7" t="s">
        <v>10</v>
      </c>
      <c r="X34" s="7" t="s">
        <v>10</v>
      </c>
      <c r="Y34" s="7" t="s">
        <v>10</v>
      </c>
      <c r="Z34" s="7" t="s">
        <v>10</v>
      </c>
      <c r="AA34" s="8" t="s">
        <v>10</v>
      </c>
      <c r="AB34" s="22"/>
    </row>
    <row r="35" spans="1:28" s="23" customFormat="1" ht="45" customHeight="1" x14ac:dyDescent="0.25">
      <c r="A35" s="23">
        <v>32</v>
      </c>
      <c r="B35" s="5" t="s">
        <v>375</v>
      </c>
      <c r="C35" s="5" t="s">
        <v>376</v>
      </c>
      <c r="D35" s="5" t="s">
        <v>334</v>
      </c>
      <c r="E35" s="6">
        <v>3</v>
      </c>
      <c r="F35" s="5" t="s">
        <v>10</v>
      </c>
      <c r="G35" s="6">
        <v>0</v>
      </c>
      <c r="H35" s="7" t="s">
        <v>980</v>
      </c>
      <c r="I35" s="7" t="s">
        <v>25</v>
      </c>
      <c r="J35" s="8">
        <v>4</v>
      </c>
      <c r="K35" s="5" t="s">
        <v>22</v>
      </c>
      <c r="L35" s="6">
        <v>1</v>
      </c>
      <c r="M35" s="10">
        <v>1314.7</v>
      </c>
      <c r="N35" s="10">
        <v>5</v>
      </c>
      <c r="O35" s="27">
        <v>2</v>
      </c>
      <c r="P35" s="10">
        <v>14</v>
      </c>
      <c r="Q35" s="27">
        <v>3</v>
      </c>
      <c r="R35" s="10">
        <v>0</v>
      </c>
      <c r="S35" s="30">
        <v>0</v>
      </c>
      <c r="T35" s="30">
        <v>0</v>
      </c>
      <c r="U35" s="30">
        <v>0</v>
      </c>
      <c r="V35" s="10">
        <v>0.17199999999999999</v>
      </c>
      <c r="W35" s="10">
        <v>0.52800000000000002</v>
      </c>
      <c r="X35" s="10">
        <v>4</v>
      </c>
      <c r="Y35" s="10">
        <v>40</v>
      </c>
      <c r="Z35" s="7" t="s">
        <v>10</v>
      </c>
      <c r="AA35" s="8" t="s">
        <v>10</v>
      </c>
      <c r="AB35" s="22"/>
    </row>
    <row r="36" spans="1:28" s="23" customFormat="1" ht="45" customHeight="1" x14ac:dyDescent="0.25">
      <c r="A36" s="23">
        <v>33</v>
      </c>
      <c r="B36" s="5" t="s">
        <v>377</v>
      </c>
      <c r="C36" s="5" t="s">
        <v>378</v>
      </c>
      <c r="D36" s="5" t="s">
        <v>334</v>
      </c>
      <c r="E36" s="6">
        <v>3</v>
      </c>
      <c r="F36" s="5" t="s">
        <v>10</v>
      </c>
      <c r="G36" s="6">
        <v>0</v>
      </c>
      <c r="H36" s="7" t="s">
        <v>980</v>
      </c>
      <c r="I36" s="7" t="s">
        <v>25</v>
      </c>
      <c r="J36" s="8">
        <v>4</v>
      </c>
      <c r="K36" s="5" t="s">
        <v>22</v>
      </c>
      <c r="L36" s="6">
        <v>1</v>
      </c>
      <c r="M36" s="10">
        <v>1329.72</v>
      </c>
      <c r="N36" s="10">
        <v>6</v>
      </c>
      <c r="O36" s="27">
        <v>2</v>
      </c>
      <c r="P36" s="10">
        <v>14</v>
      </c>
      <c r="Q36" s="27">
        <v>3</v>
      </c>
      <c r="R36" s="10">
        <v>0</v>
      </c>
      <c r="S36" s="30">
        <v>0</v>
      </c>
      <c r="T36" s="30">
        <v>0</v>
      </c>
      <c r="U36" s="30">
        <v>0</v>
      </c>
      <c r="V36" s="10">
        <v>-9.7000000000000003E-2</v>
      </c>
      <c r="W36" s="10">
        <v>0.68899999999999995</v>
      </c>
      <c r="X36" s="10">
        <v>3</v>
      </c>
      <c r="Y36" s="10">
        <v>30</v>
      </c>
      <c r="Z36" s="7" t="s">
        <v>10</v>
      </c>
      <c r="AA36" s="8" t="s">
        <v>10</v>
      </c>
      <c r="AB36" s="22"/>
    </row>
    <row r="37" spans="1:28" s="23" customFormat="1" ht="45" customHeight="1" x14ac:dyDescent="0.25">
      <c r="A37" s="23">
        <v>34</v>
      </c>
      <c r="B37" s="9" t="s">
        <v>379</v>
      </c>
      <c r="C37" s="9" t="s">
        <v>380</v>
      </c>
      <c r="D37" s="9" t="s">
        <v>360</v>
      </c>
      <c r="E37" s="6">
        <v>5</v>
      </c>
      <c r="F37" s="9" t="s">
        <v>1091</v>
      </c>
      <c r="G37" s="26">
        <v>1</v>
      </c>
      <c r="H37" s="7">
        <f>10/60</f>
        <v>0.16666666666666666</v>
      </c>
      <c r="I37" s="7" t="s">
        <v>62</v>
      </c>
      <c r="J37" s="8">
        <v>1</v>
      </c>
      <c r="K37" s="5" t="s">
        <v>55</v>
      </c>
      <c r="L37" s="6">
        <v>2</v>
      </c>
      <c r="M37" s="7" t="s">
        <v>10</v>
      </c>
      <c r="N37" s="7" t="s">
        <v>10</v>
      </c>
      <c r="O37" s="8" t="s">
        <v>10</v>
      </c>
      <c r="P37" s="7" t="s">
        <v>10</v>
      </c>
      <c r="Q37" s="8" t="s">
        <v>10</v>
      </c>
      <c r="R37" s="7" t="s">
        <v>10</v>
      </c>
      <c r="S37" s="8" t="s">
        <v>10</v>
      </c>
      <c r="T37" s="8" t="s">
        <v>10</v>
      </c>
      <c r="U37" s="8" t="s">
        <v>10</v>
      </c>
      <c r="V37" s="7" t="s">
        <v>10</v>
      </c>
      <c r="W37" s="7" t="s">
        <v>10</v>
      </c>
      <c r="X37" s="7" t="s">
        <v>10</v>
      </c>
      <c r="Y37" s="7" t="s">
        <v>10</v>
      </c>
      <c r="Z37" s="7" t="s">
        <v>10</v>
      </c>
      <c r="AA37" s="8" t="s">
        <v>10</v>
      </c>
      <c r="AB37" s="22"/>
    </row>
    <row r="38" spans="1:28" s="23" customFormat="1" ht="45" customHeight="1" x14ac:dyDescent="0.25">
      <c r="A38" s="23">
        <v>35</v>
      </c>
      <c r="B38" s="9" t="s">
        <v>379</v>
      </c>
      <c r="C38" s="9" t="s">
        <v>380</v>
      </c>
      <c r="D38" s="9" t="s">
        <v>360</v>
      </c>
      <c r="E38" s="6">
        <v>5</v>
      </c>
      <c r="F38" s="9" t="s">
        <v>1091</v>
      </c>
      <c r="G38" s="26">
        <v>1</v>
      </c>
      <c r="H38" s="7" t="s">
        <v>277</v>
      </c>
      <c r="I38" s="7" t="s">
        <v>21</v>
      </c>
      <c r="J38" s="8">
        <v>6</v>
      </c>
      <c r="K38" s="5" t="s">
        <v>22</v>
      </c>
      <c r="L38" s="6">
        <v>1</v>
      </c>
      <c r="M38" s="7" t="s">
        <v>10</v>
      </c>
      <c r="N38" s="7" t="s">
        <v>10</v>
      </c>
      <c r="O38" s="8" t="s">
        <v>10</v>
      </c>
      <c r="P38" s="7" t="s">
        <v>10</v>
      </c>
      <c r="Q38" s="8" t="s">
        <v>10</v>
      </c>
      <c r="R38" s="7" t="s">
        <v>10</v>
      </c>
      <c r="S38" s="8" t="s">
        <v>10</v>
      </c>
      <c r="T38" s="8" t="s">
        <v>10</v>
      </c>
      <c r="U38" s="8" t="s">
        <v>10</v>
      </c>
      <c r="V38" s="7" t="s">
        <v>10</v>
      </c>
      <c r="W38" s="7" t="s">
        <v>10</v>
      </c>
      <c r="X38" s="7" t="s">
        <v>10</v>
      </c>
      <c r="Y38" s="7" t="s">
        <v>10</v>
      </c>
      <c r="Z38" s="7" t="s">
        <v>10</v>
      </c>
      <c r="AA38" s="8" t="s">
        <v>10</v>
      </c>
      <c r="AB38" s="22"/>
    </row>
    <row r="39" spans="1:28" s="23" customFormat="1" ht="45" customHeight="1" x14ac:dyDescent="0.25">
      <c r="A39" s="23">
        <v>36</v>
      </c>
      <c r="B39" s="9" t="s">
        <v>381</v>
      </c>
      <c r="C39" s="9" t="s">
        <v>382</v>
      </c>
      <c r="D39" s="9" t="s">
        <v>360</v>
      </c>
      <c r="E39" s="6">
        <v>5</v>
      </c>
      <c r="F39" s="9" t="s">
        <v>1091</v>
      </c>
      <c r="G39" s="26">
        <v>1</v>
      </c>
      <c r="H39" s="7">
        <f>15/60</f>
        <v>0.25</v>
      </c>
      <c r="I39" s="7" t="s">
        <v>62</v>
      </c>
      <c r="J39" s="8">
        <v>1</v>
      </c>
      <c r="K39" s="5" t="s">
        <v>55</v>
      </c>
      <c r="L39" s="6">
        <v>2</v>
      </c>
      <c r="M39" s="7" t="s">
        <v>10</v>
      </c>
      <c r="N39" s="7" t="s">
        <v>10</v>
      </c>
      <c r="O39" s="8" t="s">
        <v>10</v>
      </c>
      <c r="P39" s="7" t="s">
        <v>10</v>
      </c>
      <c r="Q39" s="8" t="s">
        <v>10</v>
      </c>
      <c r="R39" s="7" t="s">
        <v>10</v>
      </c>
      <c r="S39" s="8" t="s">
        <v>10</v>
      </c>
      <c r="T39" s="8" t="s">
        <v>10</v>
      </c>
      <c r="U39" s="8" t="s">
        <v>10</v>
      </c>
      <c r="V39" s="7" t="s">
        <v>10</v>
      </c>
      <c r="W39" s="7" t="s">
        <v>10</v>
      </c>
      <c r="X39" s="7" t="s">
        <v>10</v>
      </c>
      <c r="Y39" s="7" t="s">
        <v>10</v>
      </c>
      <c r="Z39" s="7" t="s">
        <v>10</v>
      </c>
      <c r="AA39" s="8" t="s">
        <v>10</v>
      </c>
      <c r="AB39" s="22"/>
    </row>
    <row r="40" spans="1:28" s="23" customFormat="1" ht="45" customHeight="1" x14ac:dyDescent="0.25">
      <c r="A40" s="23">
        <v>37</v>
      </c>
      <c r="B40" s="9" t="s">
        <v>381</v>
      </c>
      <c r="C40" s="9" t="s">
        <v>382</v>
      </c>
      <c r="D40" s="9" t="s">
        <v>360</v>
      </c>
      <c r="E40" s="6">
        <v>5</v>
      </c>
      <c r="F40" s="9" t="s">
        <v>1091</v>
      </c>
      <c r="G40" s="26">
        <v>1</v>
      </c>
      <c r="H40" s="7" t="s">
        <v>277</v>
      </c>
      <c r="I40" s="7" t="s">
        <v>21</v>
      </c>
      <c r="J40" s="8">
        <v>6</v>
      </c>
      <c r="K40" s="5" t="s">
        <v>22</v>
      </c>
      <c r="L40" s="6">
        <v>1</v>
      </c>
      <c r="M40" s="7" t="s">
        <v>10</v>
      </c>
      <c r="N40" s="7" t="s">
        <v>10</v>
      </c>
      <c r="O40" s="8" t="s">
        <v>10</v>
      </c>
      <c r="P40" s="7" t="s">
        <v>10</v>
      </c>
      <c r="Q40" s="8" t="s">
        <v>10</v>
      </c>
      <c r="R40" s="7" t="s">
        <v>10</v>
      </c>
      <c r="S40" s="8" t="s">
        <v>10</v>
      </c>
      <c r="T40" s="8" t="s">
        <v>10</v>
      </c>
      <c r="U40" s="8" t="s">
        <v>10</v>
      </c>
      <c r="V40" s="7" t="s">
        <v>10</v>
      </c>
      <c r="W40" s="7" t="s">
        <v>10</v>
      </c>
      <c r="X40" s="7" t="s">
        <v>10</v>
      </c>
      <c r="Y40" s="7" t="s">
        <v>10</v>
      </c>
      <c r="Z40" s="7" t="s">
        <v>10</v>
      </c>
      <c r="AA40" s="8" t="s">
        <v>10</v>
      </c>
      <c r="AB40" s="22"/>
    </row>
    <row r="41" spans="1:28" s="23" customFormat="1" ht="45" customHeight="1" x14ac:dyDescent="0.25">
      <c r="A41" s="23">
        <v>38</v>
      </c>
      <c r="B41" s="9" t="s">
        <v>383</v>
      </c>
      <c r="C41" s="9" t="s">
        <v>384</v>
      </c>
      <c r="D41" s="9" t="s">
        <v>336</v>
      </c>
      <c r="E41" s="6">
        <v>13</v>
      </c>
      <c r="F41" s="9" t="s">
        <v>1091</v>
      </c>
      <c r="G41" s="26">
        <v>1</v>
      </c>
      <c r="H41" s="7">
        <f>360/60</f>
        <v>6</v>
      </c>
      <c r="I41" s="7" t="s">
        <v>25</v>
      </c>
      <c r="J41" s="8">
        <v>4</v>
      </c>
      <c r="K41" s="5" t="s">
        <v>87</v>
      </c>
      <c r="L41" s="6">
        <v>1</v>
      </c>
      <c r="M41" s="12">
        <v>730.93</v>
      </c>
      <c r="N41" s="12">
        <v>0</v>
      </c>
      <c r="O41" s="8" t="s">
        <v>10</v>
      </c>
      <c r="P41" s="12">
        <v>3.61</v>
      </c>
      <c r="Q41" s="30">
        <v>0</v>
      </c>
      <c r="R41" s="12">
        <v>1280</v>
      </c>
      <c r="S41" s="27">
        <v>1</v>
      </c>
      <c r="T41" s="30">
        <v>0</v>
      </c>
      <c r="U41" s="27">
        <v>2</v>
      </c>
      <c r="V41" s="7" t="s">
        <v>10</v>
      </c>
      <c r="W41" s="7" t="s">
        <v>10</v>
      </c>
      <c r="X41" s="7" t="s">
        <v>10</v>
      </c>
      <c r="Y41" s="7" t="s">
        <v>10</v>
      </c>
      <c r="Z41" s="7" t="s">
        <v>10</v>
      </c>
      <c r="AA41" s="8" t="s">
        <v>10</v>
      </c>
      <c r="AB41" s="22"/>
    </row>
    <row r="42" spans="1:28" s="23" customFormat="1" ht="45" customHeight="1" x14ac:dyDescent="0.25">
      <c r="A42" s="23">
        <v>39</v>
      </c>
      <c r="B42" s="9" t="s">
        <v>383</v>
      </c>
      <c r="C42" s="9" t="s">
        <v>384</v>
      </c>
      <c r="D42" s="9" t="s">
        <v>336</v>
      </c>
      <c r="E42" s="6">
        <v>13</v>
      </c>
      <c r="F42" s="9" t="s">
        <v>1091</v>
      </c>
      <c r="G42" s="26">
        <v>1</v>
      </c>
      <c r="H42" s="7">
        <v>2.8</v>
      </c>
      <c r="I42" s="7" t="s">
        <v>25</v>
      </c>
      <c r="J42" s="8">
        <v>4</v>
      </c>
      <c r="K42" s="5" t="s">
        <v>12</v>
      </c>
      <c r="L42" s="6">
        <v>2</v>
      </c>
      <c r="M42" s="12">
        <v>730.93</v>
      </c>
      <c r="N42" s="12">
        <v>0</v>
      </c>
      <c r="O42" s="8" t="s">
        <v>10</v>
      </c>
      <c r="P42" s="12">
        <v>3.61</v>
      </c>
      <c r="Q42" s="30">
        <v>0</v>
      </c>
      <c r="R42" s="12">
        <v>1280</v>
      </c>
      <c r="S42" s="27">
        <v>1</v>
      </c>
      <c r="T42" s="30">
        <v>0</v>
      </c>
      <c r="U42" s="27">
        <v>2</v>
      </c>
      <c r="V42" s="7" t="s">
        <v>10</v>
      </c>
      <c r="W42" s="7" t="s">
        <v>10</v>
      </c>
      <c r="X42" s="7" t="s">
        <v>10</v>
      </c>
      <c r="Y42" s="7" t="s">
        <v>10</v>
      </c>
      <c r="Z42" s="7" t="s">
        <v>10</v>
      </c>
      <c r="AA42" s="8" t="s">
        <v>10</v>
      </c>
      <c r="AB42" s="22"/>
    </row>
    <row r="43" spans="1:28" s="23" customFormat="1" ht="45" customHeight="1" x14ac:dyDescent="0.25">
      <c r="A43" s="23">
        <v>40</v>
      </c>
      <c r="B43" s="9" t="s">
        <v>385</v>
      </c>
      <c r="C43" s="9" t="s">
        <v>386</v>
      </c>
      <c r="D43" s="9" t="s">
        <v>336</v>
      </c>
      <c r="E43" s="6">
        <v>13</v>
      </c>
      <c r="F43" s="9" t="s">
        <v>1091</v>
      </c>
      <c r="G43" s="26">
        <v>1</v>
      </c>
      <c r="H43" s="7">
        <f>360/60</f>
        <v>6</v>
      </c>
      <c r="I43" s="7" t="s">
        <v>25</v>
      </c>
      <c r="J43" s="8">
        <v>4</v>
      </c>
      <c r="K43" s="5" t="s">
        <v>87</v>
      </c>
      <c r="L43" s="6">
        <v>1</v>
      </c>
      <c r="M43" s="7" t="s">
        <v>10</v>
      </c>
      <c r="N43" s="7" t="s">
        <v>10</v>
      </c>
      <c r="O43" s="8" t="s">
        <v>10</v>
      </c>
      <c r="P43" s="7" t="s">
        <v>10</v>
      </c>
      <c r="Q43" s="8" t="s">
        <v>10</v>
      </c>
      <c r="R43" s="7" t="s">
        <v>10</v>
      </c>
      <c r="S43" s="8" t="s">
        <v>10</v>
      </c>
      <c r="T43" s="8" t="s">
        <v>10</v>
      </c>
      <c r="U43" s="8" t="s">
        <v>10</v>
      </c>
      <c r="V43" s="7" t="s">
        <v>10</v>
      </c>
      <c r="W43" s="7" t="s">
        <v>10</v>
      </c>
      <c r="X43" s="7" t="s">
        <v>10</v>
      </c>
      <c r="Y43" s="7" t="s">
        <v>10</v>
      </c>
      <c r="Z43" s="7" t="s">
        <v>10</v>
      </c>
      <c r="AA43" s="8" t="s">
        <v>10</v>
      </c>
      <c r="AB43" s="22"/>
    </row>
    <row r="44" spans="1:28" s="23" customFormat="1" ht="45" customHeight="1" x14ac:dyDescent="0.25">
      <c r="A44" s="23">
        <v>41</v>
      </c>
      <c r="B44" s="9" t="s">
        <v>385</v>
      </c>
      <c r="C44" s="9" t="s">
        <v>386</v>
      </c>
      <c r="D44" s="9" t="s">
        <v>336</v>
      </c>
      <c r="E44" s="6">
        <v>13</v>
      </c>
      <c r="F44" s="9" t="s">
        <v>1091</v>
      </c>
      <c r="G44" s="26">
        <v>1</v>
      </c>
      <c r="H44" s="7">
        <v>6</v>
      </c>
      <c r="I44" s="7" t="s">
        <v>25</v>
      </c>
      <c r="J44" s="8">
        <v>4</v>
      </c>
      <c r="K44" s="5" t="s">
        <v>12</v>
      </c>
      <c r="L44" s="6">
        <v>2</v>
      </c>
      <c r="M44" s="7" t="s">
        <v>10</v>
      </c>
      <c r="N44" s="7" t="s">
        <v>10</v>
      </c>
      <c r="O44" s="8" t="s">
        <v>10</v>
      </c>
      <c r="P44" s="7" t="s">
        <v>10</v>
      </c>
      <c r="Q44" s="8" t="s">
        <v>10</v>
      </c>
      <c r="R44" s="7" t="s">
        <v>10</v>
      </c>
      <c r="S44" s="8" t="s">
        <v>10</v>
      </c>
      <c r="T44" s="8" t="s">
        <v>10</v>
      </c>
      <c r="U44" s="8" t="s">
        <v>10</v>
      </c>
      <c r="V44" s="7" t="s">
        <v>10</v>
      </c>
      <c r="W44" s="7" t="s">
        <v>10</v>
      </c>
      <c r="X44" s="7" t="s">
        <v>10</v>
      </c>
      <c r="Y44" s="7" t="s">
        <v>10</v>
      </c>
      <c r="Z44" s="7" t="s">
        <v>10</v>
      </c>
      <c r="AA44" s="8" t="s">
        <v>10</v>
      </c>
      <c r="AB44" s="22"/>
    </row>
    <row r="45" spans="1:28" s="23" customFormat="1" ht="45" customHeight="1" x14ac:dyDescent="0.25">
      <c r="A45" s="23">
        <v>42</v>
      </c>
      <c r="B45" s="5" t="s">
        <v>387</v>
      </c>
      <c r="C45" s="5" t="s">
        <v>388</v>
      </c>
      <c r="D45" s="5" t="s">
        <v>334</v>
      </c>
      <c r="E45" s="6">
        <v>3</v>
      </c>
      <c r="F45" s="5" t="s">
        <v>10</v>
      </c>
      <c r="G45" s="6">
        <v>0</v>
      </c>
      <c r="H45" s="7">
        <v>1.1599999999999999</v>
      </c>
      <c r="I45" s="7" t="s">
        <v>15</v>
      </c>
      <c r="J45" s="8">
        <v>3</v>
      </c>
      <c r="K45" s="5" t="s">
        <v>92</v>
      </c>
      <c r="L45" s="6">
        <v>1</v>
      </c>
      <c r="M45" s="10">
        <v>976.25</v>
      </c>
      <c r="N45" s="10">
        <v>1.9</v>
      </c>
      <c r="O45" s="30">
        <v>1</v>
      </c>
      <c r="P45" s="10">
        <v>10.119999999999999</v>
      </c>
      <c r="Q45" s="27">
        <v>2</v>
      </c>
      <c r="R45" s="10">
        <v>0</v>
      </c>
      <c r="S45" s="30">
        <v>0</v>
      </c>
      <c r="T45" s="30">
        <v>0</v>
      </c>
      <c r="U45" s="30">
        <v>0</v>
      </c>
      <c r="V45" s="7" t="s">
        <v>10</v>
      </c>
      <c r="W45" s="7" t="s">
        <v>10</v>
      </c>
      <c r="X45" s="7" t="s">
        <v>10</v>
      </c>
      <c r="Y45" s="7" t="s">
        <v>10</v>
      </c>
      <c r="Z45" s="7" t="s">
        <v>10</v>
      </c>
      <c r="AA45" s="8" t="s">
        <v>10</v>
      </c>
      <c r="AB45" s="22"/>
    </row>
    <row r="46" spans="1:28" s="23" customFormat="1" ht="45" customHeight="1" x14ac:dyDescent="0.25">
      <c r="A46" s="23">
        <v>43</v>
      </c>
      <c r="B46" s="5" t="s">
        <v>389</v>
      </c>
      <c r="C46" s="5" t="s">
        <v>390</v>
      </c>
      <c r="D46" s="5" t="s">
        <v>334</v>
      </c>
      <c r="E46" s="6">
        <v>3</v>
      </c>
      <c r="F46" s="5" t="s">
        <v>10</v>
      </c>
      <c r="G46" s="6">
        <v>0</v>
      </c>
      <c r="H46" s="7">
        <v>3.03</v>
      </c>
      <c r="I46" s="7" t="s">
        <v>25</v>
      </c>
      <c r="J46" s="8">
        <v>4</v>
      </c>
      <c r="K46" s="5" t="s">
        <v>92</v>
      </c>
      <c r="L46" s="6">
        <v>1</v>
      </c>
      <c r="M46" s="10">
        <v>873.11</v>
      </c>
      <c r="N46" s="10">
        <v>1.9</v>
      </c>
      <c r="O46" s="30">
        <v>1</v>
      </c>
      <c r="P46" s="10">
        <v>12.1</v>
      </c>
      <c r="Q46" s="27">
        <v>3</v>
      </c>
      <c r="R46" s="10">
        <v>0</v>
      </c>
      <c r="S46" s="30">
        <v>0</v>
      </c>
      <c r="T46" s="30">
        <v>0</v>
      </c>
      <c r="U46" s="30">
        <v>0</v>
      </c>
      <c r="V46" s="7" t="s">
        <v>10</v>
      </c>
      <c r="W46" s="7" t="s">
        <v>10</v>
      </c>
      <c r="X46" s="7" t="s">
        <v>10</v>
      </c>
      <c r="Y46" s="7" t="s">
        <v>10</v>
      </c>
      <c r="Z46" s="7" t="s">
        <v>10</v>
      </c>
      <c r="AA46" s="8" t="s">
        <v>10</v>
      </c>
      <c r="AB46" s="22"/>
    </row>
    <row r="47" spans="1:28" s="23" customFormat="1" ht="45" customHeight="1" x14ac:dyDescent="0.25">
      <c r="A47" s="23">
        <v>44</v>
      </c>
      <c r="B47" s="5" t="s">
        <v>391</v>
      </c>
      <c r="C47" s="5" t="s">
        <v>392</v>
      </c>
      <c r="D47" s="5" t="s">
        <v>393</v>
      </c>
      <c r="E47" s="6">
        <v>13</v>
      </c>
      <c r="F47" s="5" t="s">
        <v>10</v>
      </c>
      <c r="G47" s="6">
        <v>0</v>
      </c>
      <c r="H47" s="7">
        <v>1.89</v>
      </c>
      <c r="I47" s="7" t="s">
        <v>15</v>
      </c>
      <c r="J47" s="8">
        <v>3</v>
      </c>
      <c r="K47" s="5" t="s">
        <v>92</v>
      </c>
      <c r="L47" s="6">
        <v>1</v>
      </c>
      <c r="M47" s="7" t="s">
        <v>10</v>
      </c>
      <c r="N47" s="7" t="s">
        <v>10</v>
      </c>
      <c r="O47" s="8" t="s">
        <v>10</v>
      </c>
      <c r="P47" s="7" t="s">
        <v>10</v>
      </c>
      <c r="Q47" s="8" t="s">
        <v>10</v>
      </c>
      <c r="R47" s="7" t="s">
        <v>10</v>
      </c>
      <c r="S47" s="8" t="s">
        <v>10</v>
      </c>
      <c r="T47" s="8" t="s">
        <v>10</v>
      </c>
      <c r="U47" s="8" t="s">
        <v>10</v>
      </c>
      <c r="V47" s="7" t="s">
        <v>10</v>
      </c>
      <c r="W47" s="7" t="s">
        <v>10</v>
      </c>
      <c r="X47" s="7" t="s">
        <v>10</v>
      </c>
      <c r="Y47" s="7" t="s">
        <v>10</v>
      </c>
      <c r="Z47" s="7" t="s">
        <v>10</v>
      </c>
      <c r="AA47" s="8" t="s">
        <v>10</v>
      </c>
      <c r="AB47" s="22"/>
    </row>
    <row r="48" spans="1:28" s="23" customFormat="1" ht="45" customHeight="1" x14ac:dyDescent="0.25">
      <c r="A48" s="23">
        <v>45</v>
      </c>
      <c r="B48" s="5" t="s">
        <v>394</v>
      </c>
      <c r="C48" s="5" t="s">
        <v>395</v>
      </c>
      <c r="D48" s="5" t="s">
        <v>396</v>
      </c>
      <c r="E48" s="6">
        <v>13</v>
      </c>
      <c r="F48" s="5" t="s">
        <v>10</v>
      </c>
      <c r="G48" s="6">
        <v>0</v>
      </c>
      <c r="H48" s="7">
        <v>4.2699999999999996</v>
      </c>
      <c r="I48" s="7" t="s">
        <v>25</v>
      </c>
      <c r="J48" s="8">
        <v>4</v>
      </c>
      <c r="K48" s="5" t="s">
        <v>92</v>
      </c>
      <c r="L48" s="6">
        <v>1</v>
      </c>
      <c r="M48" s="7" t="s">
        <v>10</v>
      </c>
      <c r="N48" s="7" t="s">
        <v>10</v>
      </c>
      <c r="O48" s="8" t="s">
        <v>10</v>
      </c>
      <c r="P48" s="7" t="s">
        <v>10</v>
      </c>
      <c r="Q48" s="8" t="s">
        <v>10</v>
      </c>
      <c r="R48" s="7" t="s">
        <v>10</v>
      </c>
      <c r="S48" s="8" t="s">
        <v>10</v>
      </c>
      <c r="T48" s="8" t="s">
        <v>10</v>
      </c>
      <c r="U48" s="8" t="s">
        <v>10</v>
      </c>
      <c r="V48" s="7" t="s">
        <v>10</v>
      </c>
      <c r="W48" s="7" t="s">
        <v>10</v>
      </c>
      <c r="X48" s="7" t="s">
        <v>10</v>
      </c>
      <c r="Y48" s="7" t="s">
        <v>10</v>
      </c>
      <c r="Z48" s="7" t="s">
        <v>10</v>
      </c>
      <c r="AA48" s="8" t="s">
        <v>10</v>
      </c>
      <c r="AB48" s="22"/>
    </row>
    <row r="49" spans="1:28" s="23" customFormat="1" ht="45" customHeight="1" x14ac:dyDescent="0.25">
      <c r="A49" s="23">
        <v>46</v>
      </c>
      <c r="B49" s="5" t="s">
        <v>397</v>
      </c>
      <c r="C49" s="5" t="s">
        <v>398</v>
      </c>
      <c r="D49" s="5" t="s">
        <v>396</v>
      </c>
      <c r="E49" s="6">
        <v>13</v>
      </c>
      <c r="F49" s="5" t="s">
        <v>10</v>
      </c>
      <c r="G49" s="6">
        <v>0</v>
      </c>
      <c r="H49" s="7">
        <v>4.3499999999999996</v>
      </c>
      <c r="I49" s="7" t="s">
        <v>25</v>
      </c>
      <c r="J49" s="8">
        <v>4</v>
      </c>
      <c r="K49" s="5" t="s">
        <v>92</v>
      </c>
      <c r="L49" s="6">
        <v>1</v>
      </c>
      <c r="M49" s="7" t="s">
        <v>10</v>
      </c>
      <c r="N49" s="7" t="s">
        <v>10</v>
      </c>
      <c r="O49" s="8" t="s">
        <v>10</v>
      </c>
      <c r="P49" s="7" t="s">
        <v>10</v>
      </c>
      <c r="Q49" s="8" t="s">
        <v>10</v>
      </c>
      <c r="R49" s="7" t="s">
        <v>10</v>
      </c>
      <c r="S49" s="8" t="s">
        <v>10</v>
      </c>
      <c r="T49" s="8" t="s">
        <v>10</v>
      </c>
      <c r="U49" s="8" t="s">
        <v>10</v>
      </c>
      <c r="V49" s="7" t="s">
        <v>10</v>
      </c>
      <c r="W49" s="7" t="s">
        <v>10</v>
      </c>
      <c r="X49" s="7" t="s">
        <v>10</v>
      </c>
      <c r="Y49" s="7" t="s">
        <v>10</v>
      </c>
      <c r="Z49" s="7" t="s">
        <v>10</v>
      </c>
      <c r="AA49" s="8" t="s">
        <v>10</v>
      </c>
      <c r="AB49" s="22"/>
    </row>
    <row r="50" spans="1:28" s="23" customFormat="1" ht="45" customHeight="1" x14ac:dyDescent="0.25">
      <c r="A50" s="23">
        <v>47</v>
      </c>
      <c r="B50" s="5" t="s">
        <v>399</v>
      </c>
      <c r="C50" s="5" t="s">
        <v>400</v>
      </c>
      <c r="D50" s="5" t="s">
        <v>396</v>
      </c>
      <c r="E50" s="6">
        <v>13</v>
      </c>
      <c r="F50" s="5" t="s">
        <v>10</v>
      </c>
      <c r="G50" s="6">
        <v>0</v>
      </c>
      <c r="H50" s="7">
        <v>6.66</v>
      </c>
      <c r="I50" s="7" t="s">
        <v>16</v>
      </c>
      <c r="J50" s="8">
        <v>5</v>
      </c>
      <c r="K50" s="5" t="s">
        <v>92</v>
      </c>
      <c r="L50" s="6">
        <v>1</v>
      </c>
      <c r="M50" s="7" t="s">
        <v>10</v>
      </c>
      <c r="N50" s="7" t="s">
        <v>10</v>
      </c>
      <c r="O50" s="8" t="s">
        <v>10</v>
      </c>
      <c r="P50" s="7" t="s">
        <v>10</v>
      </c>
      <c r="Q50" s="8" t="s">
        <v>10</v>
      </c>
      <c r="R50" s="7" t="s">
        <v>10</v>
      </c>
      <c r="S50" s="8" t="s">
        <v>10</v>
      </c>
      <c r="T50" s="8" t="s">
        <v>10</v>
      </c>
      <c r="U50" s="8" t="s">
        <v>10</v>
      </c>
      <c r="V50" s="7" t="s">
        <v>10</v>
      </c>
      <c r="W50" s="7" t="s">
        <v>10</v>
      </c>
      <c r="X50" s="7" t="s">
        <v>10</v>
      </c>
      <c r="Y50" s="7" t="s">
        <v>10</v>
      </c>
      <c r="Z50" s="7" t="s">
        <v>10</v>
      </c>
      <c r="AA50" s="8" t="s">
        <v>10</v>
      </c>
      <c r="AB50" s="22"/>
    </row>
    <row r="51" spans="1:28" s="23" customFormat="1" ht="45" customHeight="1" x14ac:dyDescent="0.25">
      <c r="A51" s="23">
        <v>48</v>
      </c>
      <c r="B51" s="5" t="s">
        <v>401</v>
      </c>
      <c r="C51" s="5" t="s">
        <v>402</v>
      </c>
      <c r="D51" s="5" t="s">
        <v>396</v>
      </c>
      <c r="E51" s="6">
        <v>13</v>
      </c>
      <c r="F51" s="5" t="s">
        <v>10</v>
      </c>
      <c r="G51" s="6">
        <v>0</v>
      </c>
      <c r="H51" s="7">
        <v>4.03</v>
      </c>
      <c r="I51" s="7" t="s">
        <v>25</v>
      </c>
      <c r="J51" s="8">
        <v>4</v>
      </c>
      <c r="K51" s="5" t="s">
        <v>92</v>
      </c>
      <c r="L51" s="6">
        <v>1</v>
      </c>
      <c r="M51" s="7" t="s">
        <v>10</v>
      </c>
      <c r="N51" s="7" t="s">
        <v>10</v>
      </c>
      <c r="O51" s="8" t="s">
        <v>10</v>
      </c>
      <c r="P51" s="7" t="s">
        <v>10</v>
      </c>
      <c r="Q51" s="8" t="s">
        <v>10</v>
      </c>
      <c r="R51" s="7" t="s">
        <v>10</v>
      </c>
      <c r="S51" s="8" t="s">
        <v>10</v>
      </c>
      <c r="T51" s="8" t="s">
        <v>10</v>
      </c>
      <c r="U51" s="8" t="s">
        <v>10</v>
      </c>
      <c r="V51" s="7" t="s">
        <v>10</v>
      </c>
      <c r="W51" s="7" t="s">
        <v>10</v>
      </c>
      <c r="X51" s="7" t="s">
        <v>10</v>
      </c>
      <c r="Y51" s="7" t="s">
        <v>10</v>
      </c>
      <c r="Z51" s="7" t="s">
        <v>10</v>
      </c>
      <c r="AA51" s="8" t="s">
        <v>10</v>
      </c>
      <c r="AB51" s="22"/>
    </row>
    <row r="52" spans="1:28" s="23" customFormat="1" ht="45" customHeight="1" x14ac:dyDescent="0.25">
      <c r="A52" s="23">
        <v>49</v>
      </c>
      <c r="B52" s="5" t="s">
        <v>403</v>
      </c>
      <c r="C52" s="5" t="s">
        <v>404</v>
      </c>
      <c r="D52" s="5" t="s">
        <v>396</v>
      </c>
      <c r="E52" s="6">
        <v>13</v>
      </c>
      <c r="F52" s="5" t="s">
        <v>10</v>
      </c>
      <c r="G52" s="6">
        <v>0</v>
      </c>
      <c r="H52" s="7">
        <v>10</v>
      </c>
      <c r="I52" s="7" t="s">
        <v>16</v>
      </c>
      <c r="J52" s="8">
        <v>5</v>
      </c>
      <c r="K52" s="5" t="s">
        <v>92</v>
      </c>
      <c r="L52" s="6">
        <v>1</v>
      </c>
      <c r="M52" s="7" t="s">
        <v>10</v>
      </c>
      <c r="N52" s="7" t="s">
        <v>10</v>
      </c>
      <c r="O52" s="8" t="s">
        <v>10</v>
      </c>
      <c r="P52" s="7" t="s">
        <v>10</v>
      </c>
      <c r="Q52" s="8" t="s">
        <v>10</v>
      </c>
      <c r="R52" s="7" t="s">
        <v>10</v>
      </c>
      <c r="S52" s="8" t="s">
        <v>10</v>
      </c>
      <c r="T52" s="8" t="s">
        <v>10</v>
      </c>
      <c r="U52" s="8" t="s">
        <v>10</v>
      </c>
      <c r="V52" s="7" t="s">
        <v>10</v>
      </c>
      <c r="W52" s="7" t="s">
        <v>10</v>
      </c>
      <c r="X52" s="7" t="s">
        <v>10</v>
      </c>
      <c r="Y52" s="7" t="s">
        <v>10</v>
      </c>
      <c r="Z52" s="7" t="s">
        <v>10</v>
      </c>
      <c r="AA52" s="8" t="s">
        <v>10</v>
      </c>
      <c r="AB52" s="22"/>
    </row>
    <row r="53" spans="1:28" s="23" customFormat="1" ht="45" customHeight="1" x14ac:dyDescent="0.25">
      <c r="A53" s="23">
        <v>50</v>
      </c>
      <c r="B53" s="9" t="s">
        <v>405</v>
      </c>
      <c r="C53" s="9" t="s">
        <v>406</v>
      </c>
      <c r="D53" s="5" t="s">
        <v>407</v>
      </c>
      <c r="E53" s="6">
        <v>4</v>
      </c>
      <c r="F53" s="5" t="s">
        <v>1091</v>
      </c>
      <c r="G53" s="26">
        <v>1</v>
      </c>
      <c r="H53" s="7">
        <v>3.3</v>
      </c>
      <c r="I53" s="7" t="s">
        <v>25</v>
      </c>
      <c r="J53" s="8">
        <v>4</v>
      </c>
      <c r="K53" s="5" t="s">
        <v>12</v>
      </c>
      <c r="L53" s="6">
        <v>2</v>
      </c>
      <c r="M53" s="7" t="s">
        <v>10</v>
      </c>
      <c r="N53" s="7" t="s">
        <v>10</v>
      </c>
      <c r="O53" s="8" t="s">
        <v>10</v>
      </c>
      <c r="P53" s="7" t="s">
        <v>10</v>
      </c>
      <c r="Q53" s="8" t="s">
        <v>10</v>
      </c>
      <c r="R53" s="7" t="s">
        <v>10</v>
      </c>
      <c r="S53" s="8" t="s">
        <v>10</v>
      </c>
      <c r="T53" s="8" t="s">
        <v>10</v>
      </c>
      <c r="U53" s="8" t="s">
        <v>10</v>
      </c>
      <c r="V53" s="7" t="s">
        <v>10</v>
      </c>
      <c r="W53" s="7" t="s">
        <v>10</v>
      </c>
      <c r="X53" s="7" t="s">
        <v>10</v>
      </c>
      <c r="Y53" s="7" t="s">
        <v>10</v>
      </c>
      <c r="Z53" s="7" t="s">
        <v>10</v>
      </c>
      <c r="AA53" s="8" t="s">
        <v>10</v>
      </c>
      <c r="AB53" s="22"/>
    </row>
    <row r="54" spans="1:28" s="23" customFormat="1" ht="45" customHeight="1" x14ac:dyDescent="0.25">
      <c r="A54" s="23">
        <v>51</v>
      </c>
      <c r="B54" s="9" t="s">
        <v>405</v>
      </c>
      <c r="C54" s="9" t="s">
        <v>406</v>
      </c>
      <c r="D54" s="5" t="s">
        <v>407</v>
      </c>
      <c r="E54" s="6">
        <v>4</v>
      </c>
      <c r="F54" s="5" t="s">
        <v>1089</v>
      </c>
      <c r="G54" s="6">
        <v>2</v>
      </c>
      <c r="H54" s="7">
        <v>5.4</v>
      </c>
      <c r="I54" s="7" t="s">
        <v>25</v>
      </c>
      <c r="J54" s="8">
        <v>4</v>
      </c>
      <c r="K54" s="5" t="s">
        <v>12</v>
      </c>
      <c r="L54" s="6">
        <v>2</v>
      </c>
      <c r="M54" s="7" t="s">
        <v>10</v>
      </c>
      <c r="N54" s="7" t="s">
        <v>10</v>
      </c>
      <c r="O54" s="8" t="s">
        <v>10</v>
      </c>
      <c r="P54" s="7" t="s">
        <v>10</v>
      </c>
      <c r="Q54" s="8" t="s">
        <v>10</v>
      </c>
      <c r="R54" s="7" t="s">
        <v>10</v>
      </c>
      <c r="S54" s="8" t="s">
        <v>10</v>
      </c>
      <c r="T54" s="8" t="s">
        <v>10</v>
      </c>
      <c r="U54" s="8" t="s">
        <v>10</v>
      </c>
      <c r="V54" s="7" t="s">
        <v>10</v>
      </c>
      <c r="W54" s="7" t="s">
        <v>10</v>
      </c>
      <c r="X54" s="7" t="s">
        <v>10</v>
      </c>
      <c r="Y54" s="7" t="s">
        <v>10</v>
      </c>
      <c r="Z54" s="7" t="s">
        <v>10</v>
      </c>
      <c r="AA54" s="8" t="s">
        <v>10</v>
      </c>
      <c r="AB54" s="22"/>
    </row>
    <row r="55" spans="1:28" s="23" customFormat="1" ht="45" customHeight="1" x14ac:dyDescent="0.25">
      <c r="A55" s="23">
        <v>52</v>
      </c>
      <c r="B55" s="9" t="s">
        <v>405</v>
      </c>
      <c r="C55" s="9" t="s">
        <v>406</v>
      </c>
      <c r="D55" s="5" t="s">
        <v>407</v>
      </c>
      <c r="E55" s="6">
        <v>4</v>
      </c>
      <c r="F55" s="5" t="s">
        <v>1091</v>
      </c>
      <c r="G55" s="26">
        <v>1</v>
      </c>
      <c r="H55" s="7">
        <v>7.4</v>
      </c>
      <c r="I55" s="7" t="s">
        <v>16</v>
      </c>
      <c r="J55" s="8">
        <v>5</v>
      </c>
      <c r="K55" s="5" t="s">
        <v>17</v>
      </c>
      <c r="L55" s="6">
        <v>2</v>
      </c>
      <c r="M55" s="7" t="s">
        <v>10</v>
      </c>
      <c r="N55" s="7" t="s">
        <v>10</v>
      </c>
      <c r="O55" s="8" t="s">
        <v>10</v>
      </c>
      <c r="P55" s="7" t="s">
        <v>10</v>
      </c>
      <c r="Q55" s="8" t="s">
        <v>10</v>
      </c>
      <c r="R55" s="7" t="s">
        <v>10</v>
      </c>
      <c r="S55" s="8" t="s">
        <v>10</v>
      </c>
      <c r="T55" s="8" t="s">
        <v>10</v>
      </c>
      <c r="U55" s="8" t="s">
        <v>10</v>
      </c>
      <c r="V55" s="7" t="s">
        <v>10</v>
      </c>
      <c r="W55" s="7" t="s">
        <v>10</v>
      </c>
      <c r="X55" s="7" t="s">
        <v>10</v>
      </c>
      <c r="Y55" s="7" t="s">
        <v>10</v>
      </c>
      <c r="Z55" s="7" t="s">
        <v>10</v>
      </c>
      <c r="AA55" s="8" t="s">
        <v>10</v>
      </c>
      <c r="AB55" s="22"/>
    </row>
    <row r="56" spans="1:28" s="23" customFormat="1" ht="45" customHeight="1" x14ac:dyDescent="0.25">
      <c r="A56" s="23">
        <v>53</v>
      </c>
      <c r="B56" s="9" t="s">
        <v>405</v>
      </c>
      <c r="C56" s="9" t="s">
        <v>406</v>
      </c>
      <c r="D56" s="5" t="s">
        <v>407</v>
      </c>
      <c r="E56" s="6">
        <v>4</v>
      </c>
      <c r="F56" s="5" t="s">
        <v>1089</v>
      </c>
      <c r="G56" s="6">
        <v>2</v>
      </c>
      <c r="H56" s="7">
        <v>18.8</v>
      </c>
      <c r="I56" s="7" t="s">
        <v>21</v>
      </c>
      <c r="J56" s="8">
        <v>6</v>
      </c>
      <c r="K56" s="5" t="s">
        <v>17</v>
      </c>
      <c r="L56" s="6">
        <v>2</v>
      </c>
      <c r="M56" s="7" t="s">
        <v>10</v>
      </c>
      <c r="N56" s="7" t="s">
        <v>10</v>
      </c>
      <c r="O56" s="8" t="s">
        <v>10</v>
      </c>
      <c r="P56" s="7" t="s">
        <v>10</v>
      </c>
      <c r="Q56" s="8" t="s">
        <v>10</v>
      </c>
      <c r="R56" s="7" t="s">
        <v>10</v>
      </c>
      <c r="S56" s="8" t="s">
        <v>10</v>
      </c>
      <c r="T56" s="8" t="s">
        <v>10</v>
      </c>
      <c r="U56" s="8" t="s">
        <v>10</v>
      </c>
      <c r="V56" s="7" t="s">
        <v>10</v>
      </c>
      <c r="W56" s="7" t="s">
        <v>10</v>
      </c>
      <c r="X56" s="7" t="s">
        <v>10</v>
      </c>
      <c r="Y56" s="7" t="s">
        <v>10</v>
      </c>
      <c r="Z56" s="7" t="s">
        <v>10</v>
      </c>
      <c r="AA56" s="8" t="s">
        <v>10</v>
      </c>
      <c r="AB56" s="22"/>
    </row>
    <row r="57" spans="1:28" s="23" customFormat="1" ht="45" customHeight="1" x14ac:dyDescent="0.25">
      <c r="A57" s="23">
        <v>54</v>
      </c>
      <c r="B57" s="5" t="s">
        <v>408</v>
      </c>
      <c r="C57" s="5" t="s">
        <v>54</v>
      </c>
      <c r="D57" s="5" t="s">
        <v>328</v>
      </c>
      <c r="E57" s="6">
        <v>10</v>
      </c>
      <c r="F57" s="5" t="s">
        <v>1091</v>
      </c>
      <c r="G57" s="26">
        <v>1</v>
      </c>
      <c r="H57" s="7">
        <f>117.8/60</f>
        <v>1.9633333333333334</v>
      </c>
      <c r="I57" s="7" t="s">
        <v>15</v>
      </c>
      <c r="J57" s="8">
        <v>3</v>
      </c>
      <c r="K57" s="5" t="s">
        <v>55</v>
      </c>
      <c r="L57" s="6">
        <v>2</v>
      </c>
      <c r="M57" s="7" t="s">
        <v>10</v>
      </c>
      <c r="N57" s="7" t="s">
        <v>10</v>
      </c>
      <c r="O57" s="8" t="s">
        <v>10</v>
      </c>
      <c r="P57" s="7" t="s">
        <v>10</v>
      </c>
      <c r="Q57" s="8" t="s">
        <v>10</v>
      </c>
      <c r="R57" s="7" t="s">
        <v>10</v>
      </c>
      <c r="S57" s="8" t="s">
        <v>10</v>
      </c>
      <c r="T57" s="8" t="s">
        <v>10</v>
      </c>
      <c r="U57" s="8" t="s">
        <v>10</v>
      </c>
      <c r="V57" s="7" t="s">
        <v>10</v>
      </c>
      <c r="W57" s="7" t="s">
        <v>10</v>
      </c>
      <c r="X57" s="7" t="s">
        <v>10</v>
      </c>
      <c r="Y57" s="7" t="s">
        <v>10</v>
      </c>
      <c r="Z57" s="7" t="s">
        <v>10</v>
      </c>
      <c r="AA57" s="8" t="s">
        <v>10</v>
      </c>
      <c r="AB57" s="22"/>
    </row>
    <row r="58" spans="1:28" s="23" customFormat="1" ht="45" customHeight="1" x14ac:dyDescent="0.25">
      <c r="A58" s="23">
        <v>55</v>
      </c>
      <c r="B58" s="5" t="s">
        <v>409</v>
      </c>
      <c r="C58" s="5" t="s">
        <v>410</v>
      </c>
      <c r="D58" s="5" t="s">
        <v>331</v>
      </c>
      <c r="E58" s="6">
        <v>8</v>
      </c>
      <c r="F58" s="5" t="s">
        <v>10</v>
      </c>
      <c r="G58" s="6">
        <v>0</v>
      </c>
      <c r="H58" s="7" t="s">
        <v>10</v>
      </c>
      <c r="I58" s="7" t="s">
        <v>10</v>
      </c>
      <c r="J58" s="8" t="s">
        <v>10</v>
      </c>
      <c r="K58" s="5" t="s">
        <v>61</v>
      </c>
      <c r="L58" s="6">
        <v>0</v>
      </c>
      <c r="M58" s="7" t="s">
        <v>10</v>
      </c>
      <c r="N58" s="7" t="s">
        <v>10</v>
      </c>
      <c r="O58" s="8" t="s">
        <v>10</v>
      </c>
      <c r="P58" s="7" t="s">
        <v>10</v>
      </c>
      <c r="Q58" s="8" t="s">
        <v>10</v>
      </c>
      <c r="R58" s="7" t="s">
        <v>10</v>
      </c>
      <c r="S58" s="8" t="s">
        <v>10</v>
      </c>
      <c r="T58" s="8" t="s">
        <v>10</v>
      </c>
      <c r="U58" s="8" t="s">
        <v>10</v>
      </c>
      <c r="V58" s="7" t="s">
        <v>10</v>
      </c>
      <c r="W58" s="7" t="s">
        <v>10</v>
      </c>
      <c r="X58" s="7" t="s">
        <v>10</v>
      </c>
      <c r="Y58" s="7" t="s">
        <v>10</v>
      </c>
      <c r="Z58" s="7" t="s">
        <v>10</v>
      </c>
      <c r="AA58" s="8" t="s">
        <v>10</v>
      </c>
      <c r="AB58" s="22"/>
    </row>
    <row r="59" spans="1:28" s="23" customFormat="1" ht="45" customHeight="1" x14ac:dyDescent="0.25">
      <c r="A59" s="23">
        <v>56</v>
      </c>
      <c r="B59" s="5" t="s">
        <v>411</v>
      </c>
      <c r="C59" s="5" t="s">
        <v>412</v>
      </c>
      <c r="D59" s="5" t="s">
        <v>413</v>
      </c>
      <c r="E59" s="6">
        <v>1</v>
      </c>
      <c r="F59" s="5" t="s">
        <v>10</v>
      </c>
      <c r="G59" s="6">
        <v>0</v>
      </c>
      <c r="H59" s="7" t="s">
        <v>981</v>
      </c>
      <c r="I59" s="7" t="s">
        <v>21</v>
      </c>
      <c r="J59" s="8">
        <v>6</v>
      </c>
      <c r="K59" s="5" t="s">
        <v>58</v>
      </c>
      <c r="L59" s="6">
        <v>0</v>
      </c>
      <c r="M59" s="10">
        <v>353.41</v>
      </c>
      <c r="N59" s="10">
        <v>0</v>
      </c>
      <c r="O59" s="8" t="s">
        <v>10</v>
      </c>
      <c r="P59" s="10">
        <v>7</v>
      </c>
      <c r="Q59" s="27">
        <v>1</v>
      </c>
      <c r="R59" s="10">
        <v>0</v>
      </c>
      <c r="S59" s="30">
        <v>0</v>
      </c>
      <c r="T59" s="30">
        <v>0</v>
      </c>
      <c r="U59" s="30">
        <v>0</v>
      </c>
      <c r="V59" s="7" t="s">
        <v>10</v>
      </c>
      <c r="W59" s="7" t="s">
        <v>10</v>
      </c>
      <c r="X59" s="7" t="s">
        <v>10</v>
      </c>
      <c r="Y59" s="7" t="s">
        <v>10</v>
      </c>
      <c r="Z59" s="7" t="s">
        <v>10</v>
      </c>
      <c r="AA59" s="8" t="s">
        <v>10</v>
      </c>
      <c r="AB59" s="22"/>
    </row>
    <row r="60" spans="1:28" s="23" customFormat="1" ht="45" customHeight="1" x14ac:dyDescent="0.25">
      <c r="A60" s="23">
        <v>57</v>
      </c>
      <c r="B60" s="5" t="s">
        <v>414</v>
      </c>
      <c r="C60" s="15" t="s">
        <v>415</v>
      </c>
      <c r="D60" s="5" t="s">
        <v>413</v>
      </c>
      <c r="E60" s="6">
        <v>1</v>
      </c>
      <c r="F60" s="5" t="s">
        <v>10</v>
      </c>
      <c r="G60" s="6">
        <v>0</v>
      </c>
      <c r="H60" s="7" t="s">
        <v>982</v>
      </c>
      <c r="I60" s="7" t="s">
        <v>21</v>
      </c>
      <c r="J60" s="8">
        <v>6</v>
      </c>
      <c r="K60" s="5" t="s">
        <v>58</v>
      </c>
      <c r="L60" s="6">
        <v>0</v>
      </c>
      <c r="M60" s="10">
        <v>353.41</v>
      </c>
      <c r="N60" s="10">
        <v>0</v>
      </c>
      <c r="O60" s="8" t="s">
        <v>10</v>
      </c>
      <c r="P60" s="10">
        <v>7</v>
      </c>
      <c r="Q60" s="27">
        <v>1</v>
      </c>
      <c r="R60" s="10">
        <v>0</v>
      </c>
      <c r="S60" s="30">
        <v>0</v>
      </c>
      <c r="T60" s="30">
        <v>0</v>
      </c>
      <c r="U60" s="30">
        <v>0</v>
      </c>
      <c r="V60" s="7" t="s">
        <v>10</v>
      </c>
      <c r="W60" s="7" t="s">
        <v>10</v>
      </c>
      <c r="X60" s="7" t="s">
        <v>10</v>
      </c>
      <c r="Y60" s="7" t="s">
        <v>10</v>
      </c>
      <c r="Z60" s="7" t="s">
        <v>10</v>
      </c>
      <c r="AA60" s="8" t="s">
        <v>10</v>
      </c>
      <c r="AB60" s="22"/>
    </row>
    <row r="61" spans="1:28" s="23" customFormat="1" ht="45" customHeight="1" x14ac:dyDescent="0.25">
      <c r="A61" s="23">
        <v>58</v>
      </c>
      <c r="B61" s="5" t="s">
        <v>416</v>
      </c>
      <c r="C61" s="5" t="s">
        <v>417</v>
      </c>
      <c r="D61" s="5" t="s">
        <v>418</v>
      </c>
      <c r="E61" s="6">
        <v>6</v>
      </c>
      <c r="F61" s="5" t="s">
        <v>10</v>
      </c>
      <c r="G61" s="6">
        <v>0</v>
      </c>
      <c r="H61" s="7" t="s">
        <v>983</v>
      </c>
      <c r="I61" s="7" t="s">
        <v>21</v>
      </c>
      <c r="J61" s="8">
        <v>6</v>
      </c>
      <c r="K61" s="5" t="s">
        <v>58</v>
      </c>
      <c r="L61" s="6">
        <v>0</v>
      </c>
      <c r="M61" s="7" t="s">
        <v>10</v>
      </c>
      <c r="N61" s="7" t="s">
        <v>10</v>
      </c>
      <c r="O61" s="8" t="s">
        <v>10</v>
      </c>
      <c r="P61" s="7" t="s">
        <v>10</v>
      </c>
      <c r="Q61" s="8" t="s">
        <v>10</v>
      </c>
      <c r="R61" s="7" t="s">
        <v>10</v>
      </c>
      <c r="S61" s="8" t="s">
        <v>10</v>
      </c>
      <c r="T61" s="8" t="s">
        <v>10</v>
      </c>
      <c r="U61" s="8" t="s">
        <v>10</v>
      </c>
      <c r="V61" s="7" t="s">
        <v>10</v>
      </c>
      <c r="W61" s="7" t="s">
        <v>10</v>
      </c>
      <c r="X61" s="7" t="s">
        <v>10</v>
      </c>
      <c r="Y61" s="7" t="s">
        <v>10</v>
      </c>
      <c r="Z61" s="7" t="s">
        <v>10</v>
      </c>
      <c r="AA61" s="8" t="s">
        <v>10</v>
      </c>
      <c r="AB61" s="22"/>
    </row>
    <row r="62" spans="1:28" s="23" customFormat="1" ht="45" customHeight="1" x14ac:dyDescent="0.25">
      <c r="A62" s="23">
        <v>59</v>
      </c>
      <c r="B62" s="5" t="s">
        <v>419</v>
      </c>
      <c r="C62" s="5" t="s">
        <v>420</v>
      </c>
      <c r="D62" s="5" t="s">
        <v>413</v>
      </c>
      <c r="E62" s="6">
        <v>1</v>
      </c>
      <c r="F62" s="5" t="s">
        <v>10</v>
      </c>
      <c r="G62" s="6">
        <v>0</v>
      </c>
      <c r="H62" s="7" t="s">
        <v>984</v>
      </c>
      <c r="I62" s="7" t="s">
        <v>25</v>
      </c>
      <c r="J62" s="8">
        <v>4</v>
      </c>
      <c r="K62" s="5" t="s">
        <v>58</v>
      </c>
      <c r="L62" s="6">
        <v>0</v>
      </c>
      <c r="M62" s="10">
        <v>681.74</v>
      </c>
      <c r="N62" s="10">
        <v>0</v>
      </c>
      <c r="O62" s="8" t="s">
        <v>10</v>
      </c>
      <c r="P62" s="10">
        <v>7.9</v>
      </c>
      <c r="Q62" s="27">
        <v>1</v>
      </c>
      <c r="R62" s="10">
        <v>0</v>
      </c>
      <c r="S62" s="30">
        <v>0</v>
      </c>
      <c r="T62" s="30">
        <v>0</v>
      </c>
      <c r="U62" s="30">
        <v>0</v>
      </c>
      <c r="V62" s="7" t="s">
        <v>10</v>
      </c>
      <c r="W62" s="7" t="s">
        <v>10</v>
      </c>
      <c r="X62" s="7" t="s">
        <v>10</v>
      </c>
      <c r="Y62" s="7" t="s">
        <v>10</v>
      </c>
      <c r="Z62" s="7" t="s">
        <v>10</v>
      </c>
      <c r="AA62" s="8" t="s">
        <v>10</v>
      </c>
      <c r="AB62" s="22"/>
    </row>
    <row r="63" spans="1:28" s="23" customFormat="1" ht="45" customHeight="1" x14ac:dyDescent="0.25">
      <c r="A63" s="23">
        <v>60</v>
      </c>
      <c r="B63" s="5" t="s">
        <v>421</v>
      </c>
      <c r="C63" s="5" t="s">
        <v>422</v>
      </c>
      <c r="D63" s="5" t="s">
        <v>418</v>
      </c>
      <c r="E63" s="6">
        <v>6</v>
      </c>
      <c r="F63" s="5" t="s">
        <v>10</v>
      </c>
      <c r="G63" s="6">
        <v>0</v>
      </c>
      <c r="H63" s="7" t="s">
        <v>985</v>
      </c>
      <c r="I63" s="7" t="s">
        <v>21</v>
      </c>
      <c r="J63" s="8">
        <v>6</v>
      </c>
      <c r="K63" s="5" t="s">
        <v>58</v>
      </c>
      <c r="L63" s="6">
        <v>0</v>
      </c>
      <c r="M63" s="7" t="s">
        <v>10</v>
      </c>
      <c r="N63" s="7" t="s">
        <v>10</v>
      </c>
      <c r="O63" s="8" t="s">
        <v>10</v>
      </c>
      <c r="P63" s="7" t="s">
        <v>10</v>
      </c>
      <c r="Q63" s="8" t="s">
        <v>10</v>
      </c>
      <c r="R63" s="7" t="s">
        <v>10</v>
      </c>
      <c r="S63" s="8" t="s">
        <v>10</v>
      </c>
      <c r="T63" s="8" t="s">
        <v>10</v>
      </c>
      <c r="U63" s="8" t="s">
        <v>10</v>
      </c>
      <c r="V63" s="7" t="s">
        <v>10</v>
      </c>
      <c r="W63" s="7" t="s">
        <v>10</v>
      </c>
      <c r="X63" s="7" t="s">
        <v>10</v>
      </c>
      <c r="Y63" s="7" t="s">
        <v>10</v>
      </c>
      <c r="Z63" s="7" t="s">
        <v>10</v>
      </c>
      <c r="AA63" s="8" t="s">
        <v>10</v>
      </c>
      <c r="AB63" s="22"/>
    </row>
    <row r="64" spans="1:28" s="23" customFormat="1" ht="45" customHeight="1" x14ac:dyDescent="0.25">
      <c r="A64" s="23">
        <v>61</v>
      </c>
      <c r="B64" s="5" t="s">
        <v>423</v>
      </c>
      <c r="C64" s="5" t="s">
        <v>424</v>
      </c>
      <c r="D64" s="5" t="s">
        <v>425</v>
      </c>
      <c r="E64" s="6">
        <v>9</v>
      </c>
      <c r="F64" s="5" t="s">
        <v>10</v>
      </c>
      <c r="G64" s="6">
        <v>0</v>
      </c>
      <c r="H64" s="7">
        <f>24/60</f>
        <v>0.4</v>
      </c>
      <c r="I64" s="7" t="s">
        <v>11</v>
      </c>
      <c r="J64" s="8">
        <v>2</v>
      </c>
      <c r="K64" s="5" t="s">
        <v>58</v>
      </c>
      <c r="L64" s="6">
        <v>0</v>
      </c>
      <c r="M64" s="7" t="s">
        <v>10</v>
      </c>
      <c r="N64" s="7" t="s">
        <v>10</v>
      </c>
      <c r="O64" s="8" t="s">
        <v>10</v>
      </c>
      <c r="P64" s="7" t="s">
        <v>10</v>
      </c>
      <c r="Q64" s="8" t="s">
        <v>10</v>
      </c>
      <c r="R64" s="7" t="s">
        <v>10</v>
      </c>
      <c r="S64" s="8" t="s">
        <v>10</v>
      </c>
      <c r="T64" s="8" t="s">
        <v>10</v>
      </c>
      <c r="U64" s="8" t="s">
        <v>10</v>
      </c>
      <c r="V64" s="7" t="s">
        <v>10</v>
      </c>
      <c r="W64" s="7" t="s">
        <v>10</v>
      </c>
      <c r="X64" s="7" t="s">
        <v>10</v>
      </c>
      <c r="Y64" s="7" t="s">
        <v>10</v>
      </c>
      <c r="Z64" s="7" t="s">
        <v>10</v>
      </c>
      <c r="AA64" s="8" t="s">
        <v>10</v>
      </c>
      <c r="AB64" s="22"/>
    </row>
    <row r="65" spans="1:28" s="23" customFormat="1" ht="45" customHeight="1" x14ac:dyDescent="0.25">
      <c r="A65" s="23">
        <v>62</v>
      </c>
      <c r="B65" s="5" t="s">
        <v>426</v>
      </c>
      <c r="C65" s="15" t="s">
        <v>427</v>
      </c>
      <c r="D65" s="5" t="s">
        <v>425</v>
      </c>
      <c r="E65" s="6">
        <v>9</v>
      </c>
      <c r="F65" s="5" t="s">
        <v>10</v>
      </c>
      <c r="G65" s="6">
        <v>0</v>
      </c>
      <c r="H65" s="7">
        <f>300/60</f>
        <v>5</v>
      </c>
      <c r="I65" s="7" t="s">
        <v>25</v>
      </c>
      <c r="J65" s="8">
        <v>4</v>
      </c>
      <c r="K65" s="5" t="s">
        <v>58</v>
      </c>
      <c r="L65" s="6">
        <v>0</v>
      </c>
      <c r="M65" s="7" t="s">
        <v>10</v>
      </c>
      <c r="N65" s="7" t="s">
        <v>10</v>
      </c>
      <c r="O65" s="8" t="s">
        <v>10</v>
      </c>
      <c r="P65" s="7" t="s">
        <v>10</v>
      </c>
      <c r="Q65" s="8" t="s">
        <v>10</v>
      </c>
      <c r="R65" s="7" t="s">
        <v>10</v>
      </c>
      <c r="S65" s="8" t="s">
        <v>10</v>
      </c>
      <c r="T65" s="8" t="s">
        <v>10</v>
      </c>
      <c r="U65" s="8" t="s">
        <v>10</v>
      </c>
      <c r="V65" s="7" t="s">
        <v>10</v>
      </c>
      <c r="W65" s="7" t="s">
        <v>10</v>
      </c>
      <c r="X65" s="7" t="s">
        <v>10</v>
      </c>
      <c r="Y65" s="7" t="s">
        <v>10</v>
      </c>
      <c r="Z65" s="7" t="s">
        <v>10</v>
      </c>
      <c r="AA65" s="8" t="s">
        <v>10</v>
      </c>
      <c r="AB65" s="22"/>
    </row>
    <row r="66" spans="1:28" s="23" customFormat="1" ht="45" customHeight="1" x14ac:dyDescent="0.25">
      <c r="A66" s="23">
        <v>63</v>
      </c>
      <c r="B66" s="9" t="s">
        <v>428</v>
      </c>
      <c r="C66" s="9" t="s">
        <v>429</v>
      </c>
      <c r="D66" s="9" t="s">
        <v>360</v>
      </c>
      <c r="E66" s="6">
        <v>5</v>
      </c>
      <c r="F66" s="9" t="s">
        <v>10</v>
      </c>
      <c r="G66" s="6">
        <v>0</v>
      </c>
      <c r="H66" s="7">
        <f>29.7/60</f>
        <v>0.495</v>
      </c>
      <c r="I66" s="7" t="s">
        <v>11</v>
      </c>
      <c r="J66" s="8">
        <v>2</v>
      </c>
      <c r="K66" s="5" t="s">
        <v>61</v>
      </c>
      <c r="L66" s="6">
        <v>0</v>
      </c>
      <c r="M66" s="7" t="s">
        <v>10</v>
      </c>
      <c r="N66" s="7" t="s">
        <v>10</v>
      </c>
      <c r="O66" s="8" t="s">
        <v>10</v>
      </c>
      <c r="P66" s="7" t="s">
        <v>10</v>
      </c>
      <c r="Q66" s="8" t="s">
        <v>10</v>
      </c>
      <c r="R66" s="7" t="s">
        <v>10</v>
      </c>
      <c r="S66" s="8" t="s">
        <v>10</v>
      </c>
      <c r="T66" s="8" t="s">
        <v>10</v>
      </c>
      <c r="U66" s="8" t="s">
        <v>10</v>
      </c>
      <c r="V66" s="7" t="s">
        <v>10</v>
      </c>
      <c r="W66" s="7" t="s">
        <v>10</v>
      </c>
      <c r="X66" s="7" t="s">
        <v>10</v>
      </c>
      <c r="Y66" s="7" t="s">
        <v>10</v>
      </c>
      <c r="Z66" s="7" t="s">
        <v>10</v>
      </c>
      <c r="AA66" s="8" t="s">
        <v>10</v>
      </c>
      <c r="AB66" s="22"/>
    </row>
    <row r="67" spans="1:28" s="23" customFormat="1" ht="45" customHeight="1" x14ac:dyDescent="0.25">
      <c r="A67" s="23">
        <v>64</v>
      </c>
      <c r="B67" s="9" t="s">
        <v>428</v>
      </c>
      <c r="C67" s="9" t="s">
        <v>429</v>
      </c>
      <c r="D67" s="9" t="s">
        <v>360</v>
      </c>
      <c r="E67" s="6">
        <v>5</v>
      </c>
      <c r="F67" s="9" t="s">
        <v>10</v>
      </c>
      <c r="G67" s="6">
        <v>0</v>
      </c>
      <c r="H67" s="7">
        <f>19.6/60</f>
        <v>0.32666666666666672</v>
      </c>
      <c r="I67" s="7" t="s">
        <v>11</v>
      </c>
      <c r="J67" s="8">
        <v>2</v>
      </c>
      <c r="K67" s="5" t="s">
        <v>33</v>
      </c>
      <c r="L67" s="6">
        <v>0</v>
      </c>
      <c r="M67" s="7" t="s">
        <v>10</v>
      </c>
      <c r="N67" s="7" t="s">
        <v>10</v>
      </c>
      <c r="O67" s="8" t="s">
        <v>10</v>
      </c>
      <c r="P67" s="7" t="s">
        <v>10</v>
      </c>
      <c r="Q67" s="8" t="s">
        <v>10</v>
      </c>
      <c r="R67" s="7" t="s">
        <v>10</v>
      </c>
      <c r="S67" s="8" t="s">
        <v>10</v>
      </c>
      <c r="T67" s="8" t="s">
        <v>10</v>
      </c>
      <c r="U67" s="8" t="s">
        <v>10</v>
      </c>
      <c r="V67" s="7" t="s">
        <v>10</v>
      </c>
      <c r="W67" s="7" t="s">
        <v>10</v>
      </c>
      <c r="X67" s="7" t="s">
        <v>10</v>
      </c>
      <c r="Y67" s="7" t="s">
        <v>10</v>
      </c>
      <c r="Z67" s="7" t="s">
        <v>10</v>
      </c>
      <c r="AA67" s="8" t="s">
        <v>10</v>
      </c>
      <c r="AB67" s="22"/>
    </row>
    <row r="68" spans="1:28" s="23" customFormat="1" ht="45" customHeight="1" x14ac:dyDescent="0.25">
      <c r="A68" s="23">
        <v>65</v>
      </c>
      <c r="B68" s="9" t="s">
        <v>428</v>
      </c>
      <c r="C68" s="9" t="s">
        <v>429</v>
      </c>
      <c r="D68" s="9" t="s">
        <v>360</v>
      </c>
      <c r="E68" s="6">
        <v>5</v>
      </c>
      <c r="F68" s="9" t="s">
        <v>10</v>
      </c>
      <c r="G68" s="6">
        <v>0</v>
      </c>
      <c r="H68" s="7">
        <f>21.2/60</f>
        <v>0.35333333333333333</v>
      </c>
      <c r="I68" s="7" t="s">
        <v>11</v>
      </c>
      <c r="J68" s="8">
        <v>2</v>
      </c>
      <c r="K68" s="5" t="s">
        <v>63</v>
      </c>
      <c r="L68" s="6">
        <v>1</v>
      </c>
      <c r="M68" s="7" t="s">
        <v>10</v>
      </c>
      <c r="N68" s="7" t="s">
        <v>10</v>
      </c>
      <c r="O68" s="8" t="s">
        <v>10</v>
      </c>
      <c r="P68" s="7" t="s">
        <v>10</v>
      </c>
      <c r="Q68" s="8" t="s">
        <v>10</v>
      </c>
      <c r="R68" s="7" t="s">
        <v>10</v>
      </c>
      <c r="S68" s="8" t="s">
        <v>10</v>
      </c>
      <c r="T68" s="8" t="s">
        <v>10</v>
      </c>
      <c r="U68" s="8" t="s">
        <v>10</v>
      </c>
      <c r="V68" s="7" t="s">
        <v>10</v>
      </c>
      <c r="W68" s="7" t="s">
        <v>10</v>
      </c>
      <c r="X68" s="7" t="s">
        <v>10</v>
      </c>
      <c r="Y68" s="7" t="s">
        <v>10</v>
      </c>
      <c r="Z68" s="7" t="s">
        <v>10</v>
      </c>
      <c r="AA68" s="8" t="s">
        <v>10</v>
      </c>
      <c r="AB68" s="22"/>
    </row>
    <row r="69" spans="1:28" s="23" customFormat="1" ht="45" customHeight="1" x14ac:dyDescent="0.25">
      <c r="A69" s="23">
        <v>66</v>
      </c>
      <c r="B69" s="5" t="s">
        <v>430</v>
      </c>
      <c r="C69" s="5" t="s">
        <v>431</v>
      </c>
      <c r="D69" s="5" t="s">
        <v>346</v>
      </c>
      <c r="E69" s="6">
        <v>11</v>
      </c>
      <c r="F69" s="5" t="s">
        <v>10</v>
      </c>
      <c r="G69" s="6">
        <v>0</v>
      </c>
      <c r="H69" s="7" t="s">
        <v>226</v>
      </c>
      <c r="I69" s="7" t="s">
        <v>25</v>
      </c>
      <c r="J69" s="8">
        <v>4</v>
      </c>
      <c r="K69" s="5" t="s">
        <v>61</v>
      </c>
      <c r="L69" s="6">
        <v>0</v>
      </c>
      <c r="M69" s="7" t="s">
        <v>10</v>
      </c>
      <c r="N69" s="7" t="s">
        <v>10</v>
      </c>
      <c r="O69" s="8" t="s">
        <v>10</v>
      </c>
      <c r="P69" s="7" t="s">
        <v>10</v>
      </c>
      <c r="Q69" s="8" t="s">
        <v>10</v>
      </c>
      <c r="R69" s="7" t="s">
        <v>10</v>
      </c>
      <c r="S69" s="8" t="s">
        <v>10</v>
      </c>
      <c r="T69" s="8" t="s">
        <v>10</v>
      </c>
      <c r="U69" s="8" t="s">
        <v>10</v>
      </c>
      <c r="V69" s="7" t="s">
        <v>10</v>
      </c>
      <c r="W69" s="7" t="s">
        <v>10</v>
      </c>
      <c r="X69" s="7" t="s">
        <v>10</v>
      </c>
      <c r="Y69" s="7" t="s">
        <v>10</v>
      </c>
      <c r="Z69" s="7" t="s">
        <v>10</v>
      </c>
      <c r="AA69" s="8" t="s">
        <v>10</v>
      </c>
      <c r="AB69" s="22"/>
    </row>
    <row r="70" spans="1:28" s="23" customFormat="1" ht="45" customHeight="1" x14ac:dyDescent="0.25">
      <c r="A70" s="23">
        <v>67</v>
      </c>
      <c r="B70" s="5" t="s">
        <v>432</v>
      </c>
      <c r="C70" s="5" t="s">
        <v>431</v>
      </c>
      <c r="D70" s="5" t="s">
        <v>346</v>
      </c>
      <c r="E70" s="6">
        <v>11</v>
      </c>
      <c r="F70" s="5" t="s">
        <v>10</v>
      </c>
      <c r="G70" s="6">
        <v>0</v>
      </c>
      <c r="H70" s="7" t="s">
        <v>226</v>
      </c>
      <c r="I70" s="7" t="s">
        <v>25</v>
      </c>
      <c r="J70" s="8">
        <v>4</v>
      </c>
      <c r="K70" s="5" t="s">
        <v>61</v>
      </c>
      <c r="L70" s="6">
        <v>0</v>
      </c>
      <c r="M70" s="10">
        <v>1694.07</v>
      </c>
      <c r="N70" s="10">
        <v>2.9</v>
      </c>
      <c r="O70" s="30">
        <v>1</v>
      </c>
      <c r="P70" s="10">
        <v>9.5299999999999994</v>
      </c>
      <c r="Q70" s="27">
        <v>1</v>
      </c>
      <c r="R70" s="10">
        <v>2560</v>
      </c>
      <c r="S70" s="27">
        <v>2</v>
      </c>
      <c r="T70" s="30">
        <v>0</v>
      </c>
      <c r="U70" s="27">
        <v>2</v>
      </c>
      <c r="V70" s="10">
        <v>0.60799999999999998</v>
      </c>
      <c r="W70" s="10">
        <v>0.20399999999999999</v>
      </c>
      <c r="X70" s="10">
        <v>8</v>
      </c>
      <c r="Y70" s="10">
        <v>57.14</v>
      </c>
      <c r="Z70" s="7" t="s">
        <v>10</v>
      </c>
      <c r="AA70" s="8" t="s">
        <v>10</v>
      </c>
      <c r="AB70" s="22"/>
    </row>
    <row r="71" spans="1:28" s="23" customFormat="1" ht="45" customHeight="1" x14ac:dyDescent="0.25">
      <c r="A71" s="23">
        <v>68</v>
      </c>
      <c r="B71" s="5" t="s">
        <v>433</v>
      </c>
      <c r="C71" s="5" t="s">
        <v>434</v>
      </c>
      <c r="D71" s="5" t="s">
        <v>346</v>
      </c>
      <c r="E71" s="6">
        <v>11</v>
      </c>
      <c r="F71" s="5" t="s">
        <v>10</v>
      </c>
      <c r="G71" s="6">
        <v>0</v>
      </c>
      <c r="H71" s="7">
        <f>3.1/60</f>
        <v>5.1666666666666666E-2</v>
      </c>
      <c r="I71" s="7" t="s">
        <v>32</v>
      </c>
      <c r="J71" s="8">
        <v>0</v>
      </c>
      <c r="K71" s="5" t="s">
        <v>33</v>
      </c>
      <c r="L71" s="6">
        <v>0</v>
      </c>
      <c r="M71" s="10">
        <v>1823.14</v>
      </c>
      <c r="N71" s="10">
        <v>11</v>
      </c>
      <c r="O71" s="27">
        <v>3</v>
      </c>
      <c r="P71" s="10">
        <v>13.1</v>
      </c>
      <c r="Q71" s="27">
        <v>3</v>
      </c>
      <c r="R71" s="10">
        <v>0</v>
      </c>
      <c r="S71" s="30">
        <v>0</v>
      </c>
      <c r="T71" s="30">
        <v>0</v>
      </c>
      <c r="U71" s="30">
        <v>0</v>
      </c>
      <c r="V71" s="10">
        <v>-0.92900000000000005</v>
      </c>
      <c r="W71" s="10">
        <v>2.1000000000000001E-2</v>
      </c>
      <c r="X71" s="10">
        <v>0</v>
      </c>
      <c r="Y71" s="10">
        <v>0</v>
      </c>
      <c r="Z71" s="7" t="s">
        <v>10</v>
      </c>
      <c r="AA71" s="8" t="s">
        <v>10</v>
      </c>
      <c r="AB71" s="22"/>
    </row>
    <row r="72" spans="1:28" s="23" customFormat="1" ht="45" customHeight="1" x14ac:dyDescent="0.25">
      <c r="A72" s="23">
        <v>69</v>
      </c>
      <c r="B72" s="5" t="s">
        <v>435</v>
      </c>
      <c r="C72" s="5" t="s">
        <v>436</v>
      </c>
      <c r="D72" s="5" t="s">
        <v>437</v>
      </c>
      <c r="E72" s="6">
        <v>11</v>
      </c>
      <c r="F72" s="5" t="s">
        <v>10</v>
      </c>
      <c r="G72" s="6">
        <v>0</v>
      </c>
      <c r="H72" s="7">
        <f>64/60</f>
        <v>1.0666666666666667</v>
      </c>
      <c r="I72" s="7" t="s">
        <v>15</v>
      </c>
      <c r="J72" s="8">
        <v>3</v>
      </c>
      <c r="K72" s="5" t="s">
        <v>33</v>
      </c>
      <c r="L72" s="6">
        <v>0</v>
      </c>
      <c r="M72" s="7" t="s">
        <v>10</v>
      </c>
      <c r="N72" s="7" t="s">
        <v>10</v>
      </c>
      <c r="O72" s="8" t="s">
        <v>10</v>
      </c>
      <c r="P72" s="7" t="s">
        <v>10</v>
      </c>
      <c r="Q72" s="8" t="s">
        <v>10</v>
      </c>
      <c r="R72" s="7" t="s">
        <v>10</v>
      </c>
      <c r="S72" s="8" t="s">
        <v>10</v>
      </c>
      <c r="T72" s="8" t="s">
        <v>10</v>
      </c>
      <c r="U72" s="8" t="s">
        <v>10</v>
      </c>
      <c r="V72" s="7" t="s">
        <v>10</v>
      </c>
      <c r="W72" s="7" t="s">
        <v>10</v>
      </c>
      <c r="X72" s="7" t="s">
        <v>10</v>
      </c>
      <c r="Y72" s="7" t="s">
        <v>10</v>
      </c>
      <c r="Z72" s="7" t="s">
        <v>10</v>
      </c>
      <c r="AA72" s="8" t="s">
        <v>10</v>
      </c>
      <c r="AB72" s="22"/>
    </row>
    <row r="73" spans="1:28" s="23" customFormat="1" ht="45" customHeight="1" x14ac:dyDescent="0.25">
      <c r="A73" s="23">
        <v>70</v>
      </c>
      <c r="B73" s="9" t="s">
        <v>438</v>
      </c>
      <c r="C73" s="9" t="s">
        <v>439</v>
      </c>
      <c r="D73" s="9" t="s">
        <v>440</v>
      </c>
      <c r="E73" s="6">
        <v>9</v>
      </c>
      <c r="F73" s="9" t="s">
        <v>10</v>
      </c>
      <c r="G73" s="6">
        <v>0</v>
      </c>
      <c r="H73" s="7" t="s">
        <v>103</v>
      </c>
      <c r="I73" s="7" t="s">
        <v>15</v>
      </c>
      <c r="J73" s="8">
        <v>3</v>
      </c>
      <c r="K73" s="5" t="s">
        <v>975</v>
      </c>
      <c r="L73" s="6">
        <v>0</v>
      </c>
      <c r="M73" s="12">
        <v>3905.3</v>
      </c>
      <c r="N73" s="12">
        <v>3</v>
      </c>
      <c r="O73" s="27">
        <v>2</v>
      </c>
      <c r="P73" s="12">
        <v>9.61</v>
      </c>
      <c r="Q73" s="27">
        <v>1</v>
      </c>
      <c r="R73" s="12">
        <v>1280</v>
      </c>
      <c r="S73" s="27">
        <v>1</v>
      </c>
      <c r="T73" s="30">
        <v>0</v>
      </c>
      <c r="U73" s="27">
        <v>2</v>
      </c>
      <c r="V73" s="12">
        <v>0.36799999999999999</v>
      </c>
      <c r="W73" s="12">
        <v>0.215</v>
      </c>
      <c r="X73" s="12">
        <v>15</v>
      </c>
      <c r="Y73" s="12">
        <v>40.54</v>
      </c>
      <c r="Z73" s="41" t="s">
        <v>1218</v>
      </c>
      <c r="AA73" s="42">
        <v>5</v>
      </c>
      <c r="AB73" s="22"/>
    </row>
    <row r="74" spans="1:28" s="23" customFormat="1" ht="45" customHeight="1" x14ac:dyDescent="0.25">
      <c r="A74" s="23">
        <v>71</v>
      </c>
      <c r="B74" s="9" t="s">
        <v>438</v>
      </c>
      <c r="C74" s="9" t="s">
        <v>439</v>
      </c>
      <c r="D74" s="9" t="s">
        <v>440</v>
      </c>
      <c r="E74" s="6">
        <v>9</v>
      </c>
      <c r="F74" s="9" t="s">
        <v>10</v>
      </c>
      <c r="G74" s="6">
        <v>0</v>
      </c>
      <c r="H74" s="7" t="s">
        <v>103</v>
      </c>
      <c r="I74" s="7" t="s">
        <v>15</v>
      </c>
      <c r="J74" s="8">
        <v>3</v>
      </c>
      <c r="K74" s="5" t="s">
        <v>976</v>
      </c>
      <c r="L74" s="6">
        <v>0</v>
      </c>
      <c r="M74" s="7" t="s">
        <v>10</v>
      </c>
      <c r="N74" s="7" t="s">
        <v>10</v>
      </c>
      <c r="O74" s="8" t="s">
        <v>10</v>
      </c>
      <c r="P74" s="7" t="s">
        <v>10</v>
      </c>
      <c r="Q74" s="8" t="s">
        <v>10</v>
      </c>
      <c r="R74" s="7" t="s">
        <v>10</v>
      </c>
      <c r="S74" s="8" t="s">
        <v>10</v>
      </c>
      <c r="T74" s="8" t="s">
        <v>10</v>
      </c>
      <c r="U74" s="8" t="s">
        <v>10</v>
      </c>
      <c r="V74" s="7" t="s">
        <v>10</v>
      </c>
      <c r="W74" s="7" t="s">
        <v>10</v>
      </c>
      <c r="X74" s="7" t="s">
        <v>10</v>
      </c>
      <c r="Y74" s="7" t="s">
        <v>10</v>
      </c>
      <c r="Z74" s="7" t="s">
        <v>10</v>
      </c>
      <c r="AA74" s="8" t="s">
        <v>10</v>
      </c>
      <c r="AB74" s="22"/>
    </row>
    <row r="75" spans="1:28" s="23" customFormat="1" ht="45" customHeight="1" x14ac:dyDescent="0.25">
      <c r="A75" s="23">
        <v>72</v>
      </c>
      <c r="B75" s="9" t="s">
        <v>441</v>
      </c>
      <c r="C75" s="9" t="s">
        <v>442</v>
      </c>
      <c r="D75" s="9" t="s">
        <v>443</v>
      </c>
      <c r="E75" s="6">
        <v>8</v>
      </c>
      <c r="F75" s="9" t="s">
        <v>10</v>
      </c>
      <c r="G75" s="6">
        <v>0</v>
      </c>
      <c r="H75" s="7" t="s">
        <v>986</v>
      </c>
      <c r="I75" s="7" t="s">
        <v>15</v>
      </c>
      <c r="J75" s="8">
        <v>3</v>
      </c>
      <c r="K75" s="5" t="s">
        <v>33</v>
      </c>
      <c r="L75" s="6">
        <v>0</v>
      </c>
      <c r="M75" s="7" t="s">
        <v>10</v>
      </c>
      <c r="N75" s="7" t="s">
        <v>10</v>
      </c>
      <c r="O75" s="8" t="s">
        <v>10</v>
      </c>
      <c r="P75" s="7" t="s">
        <v>10</v>
      </c>
      <c r="Q75" s="8" t="s">
        <v>10</v>
      </c>
      <c r="R75" s="7" t="s">
        <v>10</v>
      </c>
      <c r="S75" s="8" t="s">
        <v>10</v>
      </c>
      <c r="T75" s="8" t="s">
        <v>10</v>
      </c>
      <c r="U75" s="8" t="s">
        <v>10</v>
      </c>
      <c r="V75" s="7" t="s">
        <v>10</v>
      </c>
      <c r="W75" s="7" t="s">
        <v>10</v>
      </c>
      <c r="X75" s="7" t="s">
        <v>10</v>
      </c>
      <c r="Y75" s="7" t="s">
        <v>10</v>
      </c>
      <c r="Z75" s="7" t="s">
        <v>10</v>
      </c>
      <c r="AA75" s="8" t="s">
        <v>10</v>
      </c>
      <c r="AB75" s="22"/>
    </row>
    <row r="76" spans="1:28" s="23" customFormat="1" ht="45" customHeight="1" x14ac:dyDescent="0.25">
      <c r="A76" s="23">
        <v>73</v>
      </c>
      <c r="B76" s="9" t="s">
        <v>441</v>
      </c>
      <c r="C76" s="9" t="s">
        <v>442</v>
      </c>
      <c r="D76" s="9" t="s">
        <v>443</v>
      </c>
      <c r="E76" s="6">
        <v>8</v>
      </c>
      <c r="F76" s="9" t="s">
        <v>10</v>
      </c>
      <c r="G76" s="6">
        <v>0</v>
      </c>
      <c r="H76" s="7" t="s">
        <v>986</v>
      </c>
      <c r="I76" s="7" t="s">
        <v>15</v>
      </c>
      <c r="J76" s="8">
        <v>3</v>
      </c>
      <c r="K76" s="5" t="s">
        <v>61</v>
      </c>
      <c r="L76" s="6">
        <v>0</v>
      </c>
      <c r="M76" s="7" t="s">
        <v>10</v>
      </c>
      <c r="N76" s="7" t="s">
        <v>10</v>
      </c>
      <c r="O76" s="8" t="s">
        <v>10</v>
      </c>
      <c r="P76" s="7" t="s">
        <v>10</v>
      </c>
      <c r="Q76" s="8" t="s">
        <v>10</v>
      </c>
      <c r="R76" s="7" t="s">
        <v>10</v>
      </c>
      <c r="S76" s="8" t="s">
        <v>10</v>
      </c>
      <c r="T76" s="8" t="s">
        <v>10</v>
      </c>
      <c r="U76" s="8" t="s">
        <v>10</v>
      </c>
      <c r="V76" s="7" t="s">
        <v>10</v>
      </c>
      <c r="W76" s="7" t="s">
        <v>10</v>
      </c>
      <c r="X76" s="7" t="s">
        <v>10</v>
      </c>
      <c r="Y76" s="7" t="s">
        <v>10</v>
      </c>
      <c r="Z76" s="7" t="s">
        <v>10</v>
      </c>
      <c r="AA76" s="8" t="s">
        <v>10</v>
      </c>
      <c r="AB76" s="22"/>
    </row>
    <row r="77" spans="1:28" s="23" customFormat="1" ht="45" customHeight="1" x14ac:dyDescent="0.25">
      <c r="A77" s="23">
        <v>74</v>
      </c>
      <c r="B77" s="9" t="s">
        <v>441</v>
      </c>
      <c r="C77" s="9" t="s">
        <v>442</v>
      </c>
      <c r="D77" s="9" t="s">
        <v>443</v>
      </c>
      <c r="E77" s="6">
        <v>8</v>
      </c>
      <c r="F77" s="9" t="s">
        <v>10</v>
      </c>
      <c r="G77" s="6">
        <v>0</v>
      </c>
      <c r="H77" s="7" t="s">
        <v>986</v>
      </c>
      <c r="I77" s="7" t="s">
        <v>15</v>
      </c>
      <c r="J77" s="8">
        <v>3</v>
      </c>
      <c r="K77" s="5" t="s">
        <v>70</v>
      </c>
      <c r="L77" s="6">
        <v>0</v>
      </c>
      <c r="M77" s="7" t="s">
        <v>10</v>
      </c>
      <c r="N77" s="7" t="s">
        <v>10</v>
      </c>
      <c r="O77" s="8" t="s">
        <v>10</v>
      </c>
      <c r="P77" s="7" t="s">
        <v>10</v>
      </c>
      <c r="Q77" s="8" t="s">
        <v>10</v>
      </c>
      <c r="R77" s="7" t="s">
        <v>10</v>
      </c>
      <c r="S77" s="8" t="s">
        <v>10</v>
      </c>
      <c r="T77" s="8" t="s">
        <v>10</v>
      </c>
      <c r="U77" s="8" t="s">
        <v>10</v>
      </c>
      <c r="V77" s="7" t="s">
        <v>10</v>
      </c>
      <c r="W77" s="7" t="s">
        <v>10</v>
      </c>
      <c r="X77" s="7" t="s">
        <v>10</v>
      </c>
      <c r="Y77" s="7" t="s">
        <v>10</v>
      </c>
      <c r="Z77" s="7" t="s">
        <v>10</v>
      </c>
      <c r="AA77" s="8" t="s">
        <v>10</v>
      </c>
      <c r="AB77" s="22"/>
    </row>
    <row r="78" spans="1:28" s="23" customFormat="1" ht="45" customHeight="1" x14ac:dyDescent="0.25">
      <c r="A78" s="23">
        <v>75</v>
      </c>
      <c r="B78" s="9" t="s">
        <v>444</v>
      </c>
      <c r="C78" s="9" t="s">
        <v>445</v>
      </c>
      <c r="D78" s="9" t="s">
        <v>446</v>
      </c>
      <c r="E78" s="6">
        <v>10</v>
      </c>
      <c r="F78" s="9" t="s">
        <v>10</v>
      </c>
      <c r="G78" s="6">
        <v>0</v>
      </c>
      <c r="H78" s="7" t="s">
        <v>986</v>
      </c>
      <c r="I78" s="7" t="s">
        <v>15</v>
      </c>
      <c r="J78" s="8">
        <v>3</v>
      </c>
      <c r="K78" s="5" t="s">
        <v>33</v>
      </c>
      <c r="L78" s="6">
        <v>0</v>
      </c>
      <c r="M78" s="7" t="s">
        <v>10</v>
      </c>
      <c r="N78" s="7" t="s">
        <v>10</v>
      </c>
      <c r="O78" s="8" t="s">
        <v>10</v>
      </c>
      <c r="P78" s="7" t="s">
        <v>10</v>
      </c>
      <c r="Q78" s="8" t="s">
        <v>10</v>
      </c>
      <c r="R78" s="7" t="s">
        <v>10</v>
      </c>
      <c r="S78" s="8" t="s">
        <v>10</v>
      </c>
      <c r="T78" s="8" t="s">
        <v>10</v>
      </c>
      <c r="U78" s="8" t="s">
        <v>10</v>
      </c>
      <c r="V78" s="7" t="s">
        <v>10</v>
      </c>
      <c r="W78" s="7" t="s">
        <v>10</v>
      </c>
      <c r="X78" s="7" t="s">
        <v>10</v>
      </c>
      <c r="Y78" s="7" t="s">
        <v>10</v>
      </c>
      <c r="Z78" s="7" t="s">
        <v>10</v>
      </c>
      <c r="AA78" s="8" t="s">
        <v>10</v>
      </c>
      <c r="AB78" s="22"/>
    </row>
    <row r="79" spans="1:28" s="23" customFormat="1" ht="45" customHeight="1" x14ac:dyDescent="0.25">
      <c r="A79" s="23">
        <v>76</v>
      </c>
      <c r="B79" s="9" t="s">
        <v>444</v>
      </c>
      <c r="C79" s="9" t="s">
        <v>445</v>
      </c>
      <c r="D79" s="9" t="s">
        <v>446</v>
      </c>
      <c r="E79" s="6">
        <v>10</v>
      </c>
      <c r="F79" s="9" t="s">
        <v>10</v>
      </c>
      <c r="G79" s="6">
        <v>0</v>
      </c>
      <c r="H79" s="7" t="s">
        <v>986</v>
      </c>
      <c r="I79" s="7" t="s">
        <v>15</v>
      </c>
      <c r="J79" s="8">
        <v>3</v>
      </c>
      <c r="K79" s="5" t="s">
        <v>61</v>
      </c>
      <c r="L79" s="6">
        <v>0</v>
      </c>
      <c r="M79" s="7" t="s">
        <v>10</v>
      </c>
      <c r="N79" s="7" t="s">
        <v>10</v>
      </c>
      <c r="O79" s="8" t="s">
        <v>10</v>
      </c>
      <c r="P79" s="7" t="s">
        <v>10</v>
      </c>
      <c r="Q79" s="8" t="s">
        <v>10</v>
      </c>
      <c r="R79" s="7" t="s">
        <v>10</v>
      </c>
      <c r="S79" s="8" t="s">
        <v>10</v>
      </c>
      <c r="T79" s="8" t="s">
        <v>10</v>
      </c>
      <c r="U79" s="8" t="s">
        <v>10</v>
      </c>
      <c r="V79" s="7" t="s">
        <v>10</v>
      </c>
      <c r="W79" s="7" t="s">
        <v>10</v>
      </c>
      <c r="X79" s="7" t="s">
        <v>10</v>
      </c>
      <c r="Y79" s="7" t="s">
        <v>10</v>
      </c>
      <c r="Z79" s="7" t="s">
        <v>10</v>
      </c>
      <c r="AA79" s="8" t="s">
        <v>10</v>
      </c>
      <c r="AB79" s="22"/>
    </row>
    <row r="80" spans="1:28" s="23" customFormat="1" ht="45" customHeight="1" x14ac:dyDescent="0.25">
      <c r="A80" s="23">
        <v>77</v>
      </c>
      <c r="B80" s="9" t="s">
        <v>444</v>
      </c>
      <c r="C80" s="9" t="s">
        <v>445</v>
      </c>
      <c r="D80" s="9" t="s">
        <v>446</v>
      </c>
      <c r="E80" s="6">
        <v>10</v>
      </c>
      <c r="F80" s="9" t="s">
        <v>10</v>
      </c>
      <c r="G80" s="6">
        <v>0</v>
      </c>
      <c r="H80" s="7" t="s">
        <v>986</v>
      </c>
      <c r="I80" s="7" t="s">
        <v>15</v>
      </c>
      <c r="J80" s="8">
        <v>3</v>
      </c>
      <c r="K80" s="5" t="s">
        <v>70</v>
      </c>
      <c r="L80" s="6">
        <v>0</v>
      </c>
      <c r="M80" s="7" t="s">
        <v>10</v>
      </c>
      <c r="N80" s="7" t="s">
        <v>10</v>
      </c>
      <c r="O80" s="8" t="s">
        <v>10</v>
      </c>
      <c r="P80" s="7" t="s">
        <v>10</v>
      </c>
      <c r="Q80" s="8" t="s">
        <v>10</v>
      </c>
      <c r="R80" s="7" t="s">
        <v>10</v>
      </c>
      <c r="S80" s="8" t="s">
        <v>10</v>
      </c>
      <c r="T80" s="8" t="s">
        <v>10</v>
      </c>
      <c r="U80" s="8" t="s">
        <v>10</v>
      </c>
      <c r="V80" s="7" t="s">
        <v>10</v>
      </c>
      <c r="W80" s="7" t="s">
        <v>10</v>
      </c>
      <c r="X80" s="7" t="s">
        <v>10</v>
      </c>
      <c r="Y80" s="7" t="s">
        <v>10</v>
      </c>
      <c r="Z80" s="7" t="s">
        <v>10</v>
      </c>
      <c r="AA80" s="8" t="s">
        <v>10</v>
      </c>
      <c r="AB80" s="22"/>
    </row>
    <row r="81" spans="1:28" s="23" customFormat="1" ht="45" customHeight="1" x14ac:dyDescent="0.25">
      <c r="A81" s="23">
        <v>78</v>
      </c>
      <c r="B81" s="5" t="s">
        <v>447</v>
      </c>
      <c r="C81" s="5" t="s">
        <v>448</v>
      </c>
      <c r="D81" s="5" t="s">
        <v>334</v>
      </c>
      <c r="E81" s="6">
        <v>3</v>
      </c>
      <c r="F81" s="5" t="s">
        <v>10</v>
      </c>
      <c r="G81" s="6">
        <v>0</v>
      </c>
      <c r="H81" s="7" t="s">
        <v>987</v>
      </c>
      <c r="I81" s="7" t="s">
        <v>25</v>
      </c>
      <c r="J81" s="8">
        <v>4</v>
      </c>
      <c r="K81" s="5" t="s">
        <v>28</v>
      </c>
      <c r="L81" s="6">
        <v>0</v>
      </c>
      <c r="M81" s="7" t="s">
        <v>10</v>
      </c>
      <c r="N81" s="7" t="s">
        <v>10</v>
      </c>
      <c r="O81" s="8" t="s">
        <v>10</v>
      </c>
      <c r="P81" s="7" t="s">
        <v>10</v>
      </c>
      <c r="Q81" s="8" t="s">
        <v>10</v>
      </c>
      <c r="R81" s="7" t="s">
        <v>10</v>
      </c>
      <c r="S81" s="8" t="s">
        <v>10</v>
      </c>
      <c r="T81" s="8" t="s">
        <v>10</v>
      </c>
      <c r="U81" s="8" t="s">
        <v>10</v>
      </c>
      <c r="V81" s="7" t="s">
        <v>10</v>
      </c>
      <c r="W81" s="7" t="s">
        <v>10</v>
      </c>
      <c r="X81" s="7" t="s">
        <v>10</v>
      </c>
      <c r="Y81" s="7" t="s">
        <v>10</v>
      </c>
      <c r="Z81" s="7" t="s">
        <v>10</v>
      </c>
      <c r="AA81" s="8" t="s">
        <v>10</v>
      </c>
      <c r="AB81" s="22"/>
    </row>
    <row r="82" spans="1:28" s="23" customFormat="1" ht="45" customHeight="1" x14ac:dyDescent="0.25">
      <c r="A82" s="23">
        <v>79</v>
      </c>
      <c r="B82" s="5" t="s">
        <v>449</v>
      </c>
      <c r="C82" s="5" t="s">
        <v>450</v>
      </c>
      <c r="D82" s="5" t="s">
        <v>334</v>
      </c>
      <c r="E82" s="6">
        <v>3</v>
      </c>
      <c r="F82" s="5" t="s">
        <v>10</v>
      </c>
      <c r="G82" s="6">
        <v>0</v>
      </c>
      <c r="H82" s="7">
        <v>6</v>
      </c>
      <c r="I82" s="7" t="s">
        <v>25</v>
      </c>
      <c r="J82" s="8">
        <v>4</v>
      </c>
      <c r="K82" s="5" t="s">
        <v>22</v>
      </c>
      <c r="L82" s="6">
        <v>1</v>
      </c>
      <c r="M82" s="7" t="s">
        <v>10</v>
      </c>
      <c r="N82" s="7" t="s">
        <v>10</v>
      </c>
      <c r="O82" s="8" t="s">
        <v>10</v>
      </c>
      <c r="P82" s="7" t="s">
        <v>10</v>
      </c>
      <c r="Q82" s="8" t="s">
        <v>10</v>
      </c>
      <c r="R82" s="7" t="s">
        <v>10</v>
      </c>
      <c r="S82" s="8" t="s">
        <v>10</v>
      </c>
      <c r="T82" s="8" t="s">
        <v>10</v>
      </c>
      <c r="U82" s="8" t="s">
        <v>10</v>
      </c>
      <c r="V82" s="7" t="s">
        <v>10</v>
      </c>
      <c r="W82" s="7" t="s">
        <v>10</v>
      </c>
      <c r="X82" s="7" t="s">
        <v>10</v>
      </c>
      <c r="Y82" s="7" t="s">
        <v>10</v>
      </c>
      <c r="Z82" s="7" t="s">
        <v>10</v>
      </c>
      <c r="AA82" s="8" t="s">
        <v>10</v>
      </c>
      <c r="AB82" s="22"/>
    </row>
    <row r="83" spans="1:28" s="23" customFormat="1" ht="45" customHeight="1" x14ac:dyDescent="0.25">
      <c r="A83" s="23">
        <v>80</v>
      </c>
      <c r="B83" s="5" t="s">
        <v>451</v>
      </c>
      <c r="C83" s="5" t="s">
        <v>452</v>
      </c>
      <c r="D83" s="5" t="s">
        <v>334</v>
      </c>
      <c r="E83" s="6">
        <v>3</v>
      </c>
      <c r="F83" s="5" t="s">
        <v>10</v>
      </c>
      <c r="G83" s="6">
        <v>0</v>
      </c>
      <c r="H83" s="7">
        <v>6</v>
      </c>
      <c r="I83" s="7" t="s">
        <v>25</v>
      </c>
      <c r="J83" s="8">
        <v>4</v>
      </c>
      <c r="K83" s="5" t="s">
        <v>22</v>
      </c>
      <c r="L83" s="6">
        <v>1</v>
      </c>
      <c r="M83" s="7" t="s">
        <v>10</v>
      </c>
      <c r="N83" s="7" t="s">
        <v>10</v>
      </c>
      <c r="O83" s="8" t="s">
        <v>10</v>
      </c>
      <c r="P83" s="7" t="s">
        <v>10</v>
      </c>
      <c r="Q83" s="8" t="s">
        <v>10</v>
      </c>
      <c r="R83" s="7" t="s">
        <v>10</v>
      </c>
      <c r="S83" s="8" t="s">
        <v>10</v>
      </c>
      <c r="T83" s="8" t="s">
        <v>10</v>
      </c>
      <c r="U83" s="8" t="s">
        <v>10</v>
      </c>
      <c r="V83" s="7" t="s">
        <v>10</v>
      </c>
      <c r="W83" s="7" t="s">
        <v>10</v>
      </c>
      <c r="X83" s="7" t="s">
        <v>10</v>
      </c>
      <c r="Y83" s="7" t="s">
        <v>10</v>
      </c>
      <c r="Z83" s="7" t="s">
        <v>10</v>
      </c>
      <c r="AA83" s="8" t="s">
        <v>10</v>
      </c>
      <c r="AB83" s="22"/>
    </row>
    <row r="84" spans="1:28" s="23" customFormat="1" ht="45" customHeight="1" x14ac:dyDescent="0.25">
      <c r="A84" s="23">
        <v>81</v>
      </c>
      <c r="B84" s="5" t="s">
        <v>453</v>
      </c>
      <c r="C84" s="5" t="s">
        <v>454</v>
      </c>
      <c r="D84" s="5" t="s">
        <v>334</v>
      </c>
      <c r="E84" s="6">
        <v>3</v>
      </c>
      <c r="F84" s="5" t="s">
        <v>10</v>
      </c>
      <c r="G84" s="6">
        <v>0</v>
      </c>
      <c r="H84" s="7">
        <v>6</v>
      </c>
      <c r="I84" s="7" t="s">
        <v>25</v>
      </c>
      <c r="J84" s="8">
        <v>4</v>
      </c>
      <c r="K84" s="5" t="s">
        <v>22</v>
      </c>
      <c r="L84" s="6">
        <v>1</v>
      </c>
      <c r="M84" s="7" t="s">
        <v>10</v>
      </c>
      <c r="N84" s="7" t="s">
        <v>10</v>
      </c>
      <c r="O84" s="8" t="s">
        <v>10</v>
      </c>
      <c r="P84" s="7" t="s">
        <v>10</v>
      </c>
      <c r="Q84" s="8" t="s">
        <v>10</v>
      </c>
      <c r="R84" s="7" t="s">
        <v>10</v>
      </c>
      <c r="S84" s="8" t="s">
        <v>10</v>
      </c>
      <c r="T84" s="8" t="s">
        <v>10</v>
      </c>
      <c r="U84" s="8" t="s">
        <v>10</v>
      </c>
      <c r="V84" s="7" t="s">
        <v>10</v>
      </c>
      <c r="W84" s="7" t="s">
        <v>10</v>
      </c>
      <c r="X84" s="7" t="s">
        <v>10</v>
      </c>
      <c r="Y84" s="7" t="s">
        <v>10</v>
      </c>
      <c r="Z84" s="7" t="s">
        <v>10</v>
      </c>
      <c r="AA84" s="8" t="s">
        <v>10</v>
      </c>
      <c r="AB84" s="22"/>
    </row>
    <row r="85" spans="1:28" s="23" customFormat="1" ht="45" customHeight="1" x14ac:dyDescent="0.25">
      <c r="A85" s="23">
        <v>82</v>
      </c>
      <c r="B85" s="5" t="s">
        <v>455</v>
      </c>
      <c r="C85" s="5" t="s">
        <v>456</v>
      </c>
      <c r="D85" s="5" t="s">
        <v>370</v>
      </c>
      <c r="E85" s="6">
        <v>7</v>
      </c>
      <c r="F85" s="5" t="s">
        <v>10</v>
      </c>
      <c r="G85" s="6">
        <v>0</v>
      </c>
      <c r="H85" s="7" t="s">
        <v>988</v>
      </c>
      <c r="I85" s="7" t="s">
        <v>16</v>
      </c>
      <c r="J85" s="8">
        <v>5</v>
      </c>
      <c r="K85" s="5" t="s">
        <v>22</v>
      </c>
      <c r="L85" s="6">
        <v>1</v>
      </c>
      <c r="M85" s="7" t="s">
        <v>10</v>
      </c>
      <c r="N85" s="7" t="s">
        <v>10</v>
      </c>
      <c r="O85" s="8" t="s">
        <v>10</v>
      </c>
      <c r="P85" s="7" t="s">
        <v>10</v>
      </c>
      <c r="Q85" s="8" t="s">
        <v>10</v>
      </c>
      <c r="R85" s="7" t="s">
        <v>10</v>
      </c>
      <c r="S85" s="8" t="s">
        <v>10</v>
      </c>
      <c r="T85" s="8" t="s">
        <v>10</v>
      </c>
      <c r="U85" s="8" t="s">
        <v>10</v>
      </c>
      <c r="V85" s="7" t="s">
        <v>10</v>
      </c>
      <c r="W85" s="7" t="s">
        <v>10</v>
      </c>
      <c r="X85" s="7" t="s">
        <v>10</v>
      </c>
      <c r="Y85" s="7" t="s">
        <v>10</v>
      </c>
      <c r="Z85" s="7" t="s">
        <v>10</v>
      </c>
      <c r="AA85" s="8" t="s">
        <v>10</v>
      </c>
      <c r="AB85" s="22"/>
    </row>
    <row r="86" spans="1:28" s="23" customFormat="1" ht="45" customHeight="1" x14ac:dyDescent="0.25">
      <c r="A86" s="23">
        <v>83</v>
      </c>
      <c r="B86" s="5" t="s">
        <v>457</v>
      </c>
      <c r="C86" s="5" t="s">
        <v>458</v>
      </c>
      <c r="D86" s="5" t="s">
        <v>370</v>
      </c>
      <c r="E86" s="6">
        <v>7</v>
      </c>
      <c r="F86" s="5" t="s">
        <v>10</v>
      </c>
      <c r="G86" s="6">
        <v>0</v>
      </c>
      <c r="H86" s="7" t="s">
        <v>989</v>
      </c>
      <c r="I86" s="7" t="s">
        <v>25</v>
      </c>
      <c r="J86" s="8">
        <v>4</v>
      </c>
      <c r="K86" s="5" t="s">
        <v>22</v>
      </c>
      <c r="L86" s="6">
        <v>1</v>
      </c>
      <c r="M86" s="10">
        <v>3698.14</v>
      </c>
      <c r="N86" s="10">
        <v>10.199999999999999</v>
      </c>
      <c r="O86" s="27">
        <v>3</v>
      </c>
      <c r="P86" s="10">
        <v>12.29</v>
      </c>
      <c r="Q86" s="27">
        <v>3</v>
      </c>
      <c r="R86" s="10">
        <v>1280</v>
      </c>
      <c r="S86" s="27">
        <v>1</v>
      </c>
      <c r="T86" s="30">
        <v>0</v>
      </c>
      <c r="U86" s="27">
        <v>2</v>
      </c>
      <c r="V86" s="10">
        <v>-0.22500000000000001</v>
      </c>
      <c r="W86" s="10">
        <v>0.20399999999999999</v>
      </c>
      <c r="X86" s="10">
        <v>5</v>
      </c>
      <c r="Y86" s="10">
        <v>17.86</v>
      </c>
      <c r="Z86" s="43" t="s">
        <v>1160</v>
      </c>
      <c r="AA86" s="44">
        <v>6</v>
      </c>
      <c r="AB86" s="22"/>
    </row>
    <row r="87" spans="1:28" s="23" customFormat="1" ht="45" customHeight="1" x14ac:dyDescent="0.25">
      <c r="A87" s="23">
        <v>84</v>
      </c>
      <c r="B87" s="5" t="s">
        <v>459</v>
      </c>
      <c r="C87" s="5" t="s">
        <v>460</v>
      </c>
      <c r="D87" s="5" t="s">
        <v>461</v>
      </c>
      <c r="E87" s="6">
        <v>3</v>
      </c>
      <c r="F87" s="5" t="s">
        <v>10</v>
      </c>
      <c r="G87" s="6">
        <v>0</v>
      </c>
      <c r="H87" s="7" t="s">
        <v>990</v>
      </c>
      <c r="I87" s="7" t="s">
        <v>25</v>
      </c>
      <c r="J87" s="8">
        <v>4</v>
      </c>
      <c r="K87" s="5" t="s">
        <v>61</v>
      </c>
      <c r="L87" s="6">
        <v>0</v>
      </c>
      <c r="M87" s="10">
        <v>3253.76</v>
      </c>
      <c r="N87" s="10">
        <v>-1.3</v>
      </c>
      <c r="O87" s="30">
        <v>0</v>
      </c>
      <c r="P87" s="10">
        <v>5.16</v>
      </c>
      <c r="Q87" s="30">
        <v>0</v>
      </c>
      <c r="R87" s="10">
        <v>3840</v>
      </c>
      <c r="S87" s="27">
        <v>3</v>
      </c>
      <c r="T87" s="30">
        <v>0</v>
      </c>
      <c r="U87" s="27"/>
      <c r="V87" s="10">
        <v>0.64</v>
      </c>
      <c r="W87" s="10">
        <v>0.156</v>
      </c>
      <c r="X87" s="10">
        <v>18</v>
      </c>
      <c r="Y87" s="10">
        <v>60</v>
      </c>
      <c r="Z87" s="10" t="s">
        <v>1099</v>
      </c>
      <c r="AA87" s="30">
        <v>2</v>
      </c>
      <c r="AB87" s="22"/>
    </row>
    <row r="88" spans="1:28" s="23" customFormat="1" ht="45" customHeight="1" x14ac:dyDescent="0.25">
      <c r="A88" s="23">
        <v>85</v>
      </c>
      <c r="B88" s="5" t="s">
        <v>462</v>
      </c>
      <c r="C88" s="5" t="s">
        <v>463</v>
      </c>
      <c r="D88" s="5" t="s">
        <v>464</v>
      </c>
      <c r="E88" s="6">
        <v>4</v>
      </c>
      <c r="F88" s="5" t="s">
        <v>10</v>
      </c>
      <c r="G88" s="6">
        <v>0</v>
      </c>
      <c r="H88" s="7">
        <f>15.9/60</f>
        <v>0.26500000000000001</v>
      </c>
      <c r="I88" s="7" t="s">
        <v>11</v>
      </c>
      <c r="J88" s="8">
        <v>2</v>
      </c>
      <c r="K88" s="5" t="s">
        <v>77</v>
      </c>
      <c r="L88" s="6">
        <v>1</v>
      </c>
      <c r="M88" s="7" t="s">
        <v>10</v>
      </c>
      <c r="N88" s="7" t="s">
        <v>10</v>
      </c>
      <c r="O88" s="8" t="s">
        <v>10</v>
      </c>
      <c r="P88" s="7" t="s">
        <v>10</v>
      </c>
      <c r="Q88" s="8" t="s">
        <v>10</v>
      </c>
      <c r="R88" s="7" t="s">
        <v>10</v>
      </c>
      <c r="S88" s="8" t="s">
        <v>10</v>
      </c>
      <c r="T88" s="8" t="s">
        <v>10</v>
      </c>
      <c r="U88" s="8" t="s">
        <v>10</v>
      </c>
      <c r="V88" s="7" t="s">
        <v>10</v>
      </c>
      <c r="W88" s="7" t="s">
        <v>10</v>
      </c>
      <c r="X88" s="7" t="s">
        <v>10</v>
      </c>
      <c r="Y88" s="7" t="s">
        <v>10</v>
      </c>
      <c r="Z88" s="7" t="s">
        <v>10</v>
      </c>
      <c r="AA88" s="8" t="s">
        <v>10</v>
      </c>
      <c r="AB88" s="22"/>
    </row>
    <row r="89" spans="1:28" s="23" customFormat="1" ht="45" customHeight="1" x14ac:dyDescent="0.25">
      <c r="A89" s="23">
        <v>86</v>
      </c>
      <c r="B89" s="5" t="s">
        <v>465</v>
      </c>
      <c r="C89" s="5" t="s">
        <v>466</v>
      </c>
      <c r="D89" s="5" t="s">
        <v>467</v>
      </c>
      <c r="E89" s="6">
        <v>10</v>
      </c>
      <c r="F89" s="5" t="s">
        <v>10</v>
      </c>
      <c r="G89" s="6">
        <v>0</v>
      </c>
      <c r="H89" s="7">
        <v>31</v>
      </c>
      <c r="I89" s="7" t="s">
        <v>21</v>
      </c>
      <c r="J89" s="8">
        <v>6</v>
      </c>
      <c r="K89" s="5" t="s">
        <v>87</v>
      </c>
      <c r="L89" s="6">
        <v>1</v>
      </c>
      <c r="M89" s="7" t="s">
        <v>10</v>
      </c>
      <c r="N89" s="7" t="s">
        <v>10</v>
      </c>
      <c r="O89" s="8" t="s">
        <v>10</v>
      </c>
      <c r="P89" s="7" t="s">
        <v>10</v>
      </c>
      <c r="Q89" s="8" t="s">
        <v>10</v>
      </c>
      <c r="R89" s="7" t="s">
        <v>10</v>
      </c>
      <c r="S89" s="8" t="s">
        <v>10</v>
      </c>
      <c r="T89" s="8" t="s">
        <v>10</v>
      </c>
      <c r="U89" s="8" t="s">
        <v>10</v>
      </c>
      <c r="V89" s="7" t="s">
        <v>10</v>
      </c>
      <c r="W89" s="7" t="s">
        <v>10</v>
      </c>
      <c r="X89" s="7" t="s">
        <v>10</v>
      </c>
      <c r="Y89" s="7" t="s">
        <v>10</v>
      </c>
      <c r="Z89" s="7" t="s">
        <v>10</v>
      </c>
      <c r="AA89" s="8" t="s">
        <v>10</v>
      </c>
      <c r="AB89" s="22"/>
    </row>
    <row r="90" spans="1:28" s="23" customFormat="1" ht="45" customHeight="1" x14ac:dyDescent="0.25">
      <c r="A90" s="23">
        <v>87</v>
      </c>
      <c r="B90" s="5" t="s">
        <v>465</v>
      </c>
      <c r="C90" s="5" t="s">
        <v>466</v>
      </c>
      <c r="D90" s="5" t="s">
        <v>468</v>
      </c>
      <c r="E90" s="6">
        <v>10</v>
      </c>
      <c r="F90" s="5" t="s">
        <v>10</v>
      </c>
      <c r="G90" s="6">
        <v>0</v>
      </c>
      <c r="H90" s="7">
        <v>3.4</v>
      </c>
      <c r="I90" s="7" t="s">
        <v>25</v>
      </c>
      <c r="J90" s="8">
        <v>4</v>
      </c>
      <c r="K90" s="5" t="s">
        <v>87</v>
      </c>
      <c r="L90" s="6">
        <v>1</v>
      </c>
      <c r="M90" s="7" t="s">
        <v>10</v>
      </c>
      <c r="N90" s="7" t="s">
        <v>10</v>
      </c>
      <c r="O90" s="8" t="s">
        <v>10</v>
      </c>
      <c r="P90" s="7" t="s">
        <v>10</v>
      </c>
      <c r="Q90" s="8" t="s">
        <v>10</v>
      </c>
      <c r="R90" s="7" t="s">
        <v>10</v>
      </c>
      <c r="S90" s="8" t="s">
        <v>10</v>
      </c>
      <c r="T90" s="8" t="s">
        <v>10</v>
      </c>
      <c r="U90" s="8" t="s">
        <v>10</v>
      </c>
      <c r="V90" s="7" t="s">
        <v>10</v>
      </c>
      <c r="W90" s="7" t="s">
        <v>10</v>
      </c>
      <c r="X90" s="7" t="s">
        <v>10</v>
      </c>
      <c r="Y90" s="7" t="s">
        <v>10</v>
      </c>
      <c r="Z90" s="7" t="s">
        <v>10</v>
      </c>
      <c r="AA90" s="8" t="s">
        <v>10</v>
      </c>
      <c r="AB90" s="22"/>
    </row>
    <row r="91" spans="1:28" s="23" customFormat="1" ht="45" customHeight="1" x14ac:dyDescent="0.25">
      <c r="A91" s="23">
        <v>88</v>
      </c>
      <c r="B91" s="5" t="s">
        <v>465</v>
      </c>
      <c r="C91" s="5" t="s">
        <v>466</v>
      </c>
      <c r="D91" s="5" t="s">
        <v>469</v>
      </c>
      <c r="E91" s="6">
        <v>10</v>
      </c>
      <c r="F91" s="5" t="s">
        <v>10</v>
      </c>
      <c r="G91" s="6">
        <v>0</v>
      </c>
      <c r="H91" s="7">
        <v>0.7</v>
      </c>
      <c r="I91" s="7" t="s">
        <v>11</v>
      </c>
      <c r="J91" s="8">
        <v>2</v>
      </c>
      <c r="K91" s="5" t="s">
        <v>87</v>
      </c>
      <c r="L91" s="6">
        <v>1</v>
      </c>
      <c r="M91" s="7" t="s">
        <v>10</v>
      </c>
      <c r="N91" s="7" t="s">
        <v>10</v>
      </c>
      <c r="O91" s="8" t="s">
        <v>10</v>
      </c>
      <c r="P91" s="7" t="s">
        <v>10</v>
      </c>
      <c r="Q91" s="8" t="s">
        <v>10</v>
      </c>
      <c r="R91" s="7" t="s">
        <v>10</v>
      </c>
      <c r="S91" s="8" t="s">
        <v>10</v>
      </c>
      <c r="T91" s="8" t="s">
        <v>10</v>
      </c>
      <c r="U91" s="8" t="s">
        <v>10</v>
      </c>
      <c r="V91" s="7" t="s">
        <v>10</v>
      </c>
      <c r="W91" s="7" t="s">
        <v>10</v>
      </c>
      <c r="X91" s="7" t="s">
        <v>10</v>
      </c>
      <c r="Y91" s="7" t="s">
        <v>10</v>
      </c>
      <c r="Z91" s="7" t="s">
        <v>10</v>
      </c>
      <c r="AA91" s="8" t="s">
        <v>10</v>
      </c>
      <c r="AB91" s="22"/>
    </row>
    <row r="92" spans="1:28" s="23" customFormat="1" ht="45" customHeight="1" x14ac:dyDescent="0.25">
      <c r="A92" s="23">
        <v>89</v>
      </c>
      <c r="B92" s="5" t="s">
        <v>465</v>
      </c>
      <c r="C92" s="5" t="s">
        <v>466</v>
      </c>
      <c r="D92" s="5" t="s">
        <v>470</v>
      </c>
      <c r="E92" s="6">
        <v>10</v>
      </c>
      <c r="F92" s="5" t="s">
        <v>10</v>
      </c>
      <c r="G92" s="6">
        <v>0</v>
      </c>
      <c r="H92" s="7">
        <v>57</v>
      </c>
      <c r="I92" s="7" t="s">
        <v>21</v>
      </c>
      <c r="J92" s="8">
        <v>6</v>
      </c>
      <c r="K92" s="5" t="s">
        <v>87</v>
      </c>
      <c r="L92" s="6">
        <v>1</v>
      </c>
      <c r="M92" s="7" t="s">
        <v>10</v>
      </c>
      <c r="N92" s="7" t="s">
        <v>10</v>
      </c>
      <c r="O92" s="8" t="s">
        <v>10</v>
      </c>
      <c r="P92" s="7" t="s">
        <v>10</v>
      </c>
      <c r="Q92" s="8" t="s">
        <v>10</v>
      </c>
      <c r="R92" s="7" t="s">
        <v>10</v>
      </c>
      <c r="S92" s="8" t="s">
        <v>10</v>
      </c>
      <c r="T92" s="8" t="s">
        <v>10</v>
      </c>
      <c r="U92" s="8" t="s">
        <v>10</v>
      </c>
      <c r="V92" s="7" t="s">
        <v>10</v>
      </c>
      <c r="W92" s="7" t="s">
        <v>10</v>
      </c>
      <c r="X92" s="7" t="s">
        <v>10</v>
      </c>
      <c r="Y92" s="7" t="s">
        <v>10</v>
      </c>
      <c r="Z92" s="7" t="s">
        <v>10</v>
      </c>
      <c r="AA92" s="8" t="s">
        <v>10</v>
      </c>
      <c r="AB92" s="22"/>
    </row>
    <row r="93" spans="1:28" s="23" customFormat="1" ht="45" customHeight="1" x14ac:dyDescent="0.25">
      <c r="A93" s="23">
        <v>90</v>
      </c>
      <c r="B93" s="5" t="s">
        <v>471</v>
      </c>
      <c r="C93" s="5" t="s">
        <v>10</v>
      </c>
      <c r="D93" s="5" t="s">
        <v>472</v>
      </c>
      <c r="E93" s="6">
        <v>10</v>
      </c>
      <c r="F93" s="5" t="s">
        <v>10</v>
      </c>
      <c r="G93" s="6">
        <v>0</v>
      </c>
      <c r="H93" s="7" t="s">
        <v>991</v>
      </c>
      <c r="I93" s="7" t="s">
        <v>15</v>
      </c>
      <c r="J93" s="8">
        <v>3</v>
      </c>
      <c r="K93" s="5" t="s">
        <v>33</v>
      </c>
      <c r="L93" s="6">
        <v>0</v>
      </c>
      <c r="M93" s="7" t="s">
        <v>10</v>
      </c>
      <c r="N93" s="7" t="s">
        <v>10</v>
      </c>
      <c r="O93" s="8" t="s">
        <v>10</v>
      </c>
      <c r="P93" s="7" t="s">
        <v>10</v>
      </c>
      <c r="Q93" s="8" t="s">
        <v>10</v>
      </c>
      <c r="R93" s="7" t="s">
        <v>10</v>
      </c>
      <c r="S93" s="8" t="s">
        <v>10</v>
      </c>
      <c r="T93" s="8" t="s">
        <v>10</v>
      </c>
      <c r="U93" s="8" t="s">
        <v>10</v>
      </c>
      <c r="V93" s="7" t="s">
        <v>10</v>
      </c>
      <c r="W93" s="7" t="s">
        <v>10</v>
      </c>
      <c r="X93" s="7" t="s">
        <v>10</v>
      </c>
      <c r="Y93" s="7" t="s">
        <v>10</v>
      </c>
      <c r="Z93" s="7" t="s">
        <v>10</v>
      </c>
      <c r="AA93" s="8" t="s">
        <v>10</v>
      </c>
      <c r="AB93" s="22"/>
    </row>
    <row r="94" spans="1:28" s="23" customFormat="1" ht="45" customHeight="1" x14ac:dyDescent="0.25">
      <c r="A94" s="23">
        <v>91</v>
      </c>
      <c r="B94" s="5" t="s">
        <v>473</v>
      </c>
      <c r="C94" s="5" t="s">
        <v>10</v>
      </c>
      <c r="D94" s="5" t="s">
        <v>474</v>
      </c>
      <c r="E94" s="6">
        <v>10</v>
      </c>
      <c r="F94" s="5" t="s">
        <v>10</v>
      </c>
      <c r="G94" s="6">
        <v>0</v>
      </c>
      <c r="H94" s="7" t="s">
        <v>992</v>
      </c>
      <c r="I94" s="7" t="s">
        <v>25</v>
      </c>
      <c r="J94" s="8">
        <v>4</v>
      </c>
      <c r="K94" s="5" t="s">
        <v>33</v>
      </c>
      <c r="L94" s="6">
        <v>0</v>
      </c>
      <c r="M94" s="7" t="s">
        <v>10</v>
      </c>
      <c r="N94" s="7" t="s">
        <v>10</v>
      </c>
      <c r="O94" s="8" t="s">
        <v>10</v>
      </c>
      <c r="P94" s="7" t="s">
        <v>10</v>
      </c>
      <c r="Q94" s="8" t="s">
        <v>10</v>
      </c>
      <c r="R94" s="7" t="s">
        <v>10</v>
      </c>
      <c r="S94" s="8" t="s">
        <v>10</v>
      </c>
      <c r="T94" s="8" t="s">
        <v>10</v>
      </c>
      <c r="U94" s="8" t="s">
        <v>10</v>
      </c>
      <c r="V94" s="7" t="s">
        <v>10</v>
      </c>
      <c r="W94" s="7" t="s">
        <v>10</v>
      </c>
      <c r="X94" s="7" t="s">
        <v>10</v>
      </c>
      <c r="Y94" s="7" t="s">
        <v>10</v>
      </c>
      <c r="Z94" s="7" t="s">
        <v>10</v>
      </c>
      <c r="AA94" s="8" t="s">
        <v>10</v>
      </c>
      <c r="AB94" s="22"/>
    </row>
    <row r="95" spans="1:28" s="23" customFormat="1" ht="45" customHeight="1" x14ac:dyDescent="0.25">
      <c r="A95" s="23">
        <v>92</v>
      </c>
      <c r="B95" s="5" t="s">
        <v>475</v>
      </c>
      <c r="C95" s="5" t="s">
        <v>10</v>
      </c>
      <c r="D95" s="5" t="s">
        <v>476</v>
      </c>
      <c r="E95" s="6">
        <v>10</v>
      </c>
      <c r="F95" s="5" t="s">
        <v>10</v>
      </c>
      <c r="G95" s="6">
        <v>0</v>
      </c>
      <c r="H95" s="7" t="s">
        <v>993</v>
      </c>
      <c r="I95" s="7" t="s">
        <v>25</v>
      </c>
      <c r="J95" s="8">
        <v>4</v>
      </c>
      <c r="K95" s="5" t="s">
        <v>33</v>
      </c>
      <c r="L95" s="6">
        <v>0</v>
      </c>
      <c r="M95" s="7" t="s">
        <v>10</v>
      </c>
      <c r="N95" s="7" t="s">
        <v>10</v>
      </c>
      <c r="O95" s="8" t="s">
        <v>10</v>
      </c>
      <c r="P95" s="7" t="s">
        <v>10</v>
      </c>
      <c r="Q95" s="8" t="s">
        <v>10</v>
      </c>
      <c r="R95" s="7" t="s">
        <v>10</v>
      </c>
      <c r="S95" s="8" t="s">
        <v>10</v>
      </c>
      <c r="T95" s="8" t="s">
        <v>10</v>
      </c>
      <c r="U95" s="8" t="s">
        <v>10</v>
      </c>
      <c r="V95" s="7" t="s">
        <v>10</v>
      </c>
      <c r="W95" s="7" t="s">
        <v>10</v>
      </c>
      <c r="X95" s="7" t="s">
        <v>10</v>
      </c>
      <c r="Y95" s="7" t="s">
        <v>10</v>
      </c>
      <c r="Z95" s="7" t="s">
        <v>10</v>
      </c>
      <c r="AA95" s="8" t="s">
        <v>10</v>
      </c>
      <c r="AB95" s="22"/>
    </row>
    <row r="96" spans="1:28" s="23" customFormat="1" ht="45" customHeight="1" x14ac:dyDescent="0.25">
      <c r="A96" s="23">
        <v>93</v>
      </c>
      <c r="B96" s="5" t="s">
        <v>477</v>
      </c>
      <c r="C96" s="5" t="s">
        <v>10</v>
      </c>
      <c r="D96" s="5" t="s">
        <v>478</v>
      </c>
      <c r="E96" s="6">
        <v>10</v>
      </c>
      <c r="F96" s="5" t="s">
        <v>10</v>
      </c>
      <c r="G96" s="6">
        <v>0</v>
      </c>
      <c r="H96" s="7" t="s">
        <v>993</v>
      </c>
      <c r="I96" s="7" t="s">
        <v>25</v>
      </c>
      <c r="J96" s="8">
        <v>4</v>
      </c>
      <c r="K96" s="5" t="s">
        <v>33</v>
      </c>
      <c r="L96" s="6">
        <v>0</v>
      </c>
      <c r="M96" s="7" t="s">
        <v>10</v>
      </c>
      <c r="N96" s="7" t="s">
        <v>10</v>
      </c>
      <c r="O96" s="8" t="s">
        <v>10</v>
      </c>
      <c r="P96" s="7" t="s">
        <v>10</v>
      </c>
      <c r="Q96" s="8" t="s">
        <v>10</v>
      </c>
      <c r="R96" s="7" t="s">
        <v>10</v>
      </c>
      <c r="S96" s="8" t="s">
        <v>10</v>
      </c>
      <c r="T96" s="8" t="s">
        <v>10</v>
      </c>
      <c r="U96" s="8" t="s">
        <v>10</v>
      </c>
      <c r="V96" s="7" t="s">
        <v>10</v>
      </c>
      <c r="W96" s="7" t="s">
        <v>10</v>
      </c>
      <c r="X96" s="7" t="s">
        <v>10</v>
      </c>
      <c r="Y96" s="7" t="s">
        <v>10</v>
      </c>
      <c r="Z96" s="7" t="s">
        <v>10</v>
      </c>
      <c r="AA96" s="8" t="s">
        <v>10</v>
      </c>
      <c r="AB96" s="22"/>
    </row>
    <row r="97" spans="1:28" s="23" customFormat="1" ht="45" customHeight="1" x14ac:dyDescent="0.25">
      <c r="A97" s="23">
        <v>94</v>
      </c>
      <c r="B97" s="5" t="s">
        <v>479</v>
      </c>
      <c r="C97" s="5" t="s">
        <v>10</v>
      </c>
      <c r="D97" s="5" t="s">
        <v>480</v>
      </c>
      <c r="E97" s="6">
        <v>10</v>
      </c>
      <c r="F97" s="5" t="s">
        <v>10</v>
      </c>
      <c r="G97" s="6">
        <v>0</v>
      </c>
      <c r="H97" s="7" t="s">
        <v>994</v>
      </c>
      <c r="I97" s="7" t="s">
        <v>15</v>
      </c>
      <c r="J97" s="8">
        <v>3</v>
      </c>
      <c r="K97" s="5" t="s">
        <v>33</v>
      </c>
      <c r="L97" s="6">
        <v>0</v>
      </c>
      <c r="M97" s="7" t="s">
        <v>10</v>
      </c>
      <c r="N97" s="7" t="s">
        <v>10</v>
      </c>
      <c r="O97" s="8" t="s">
        <v>10</v>
      </c>
      <c r="P97" s="7" t="s">
        <v>10</v>
      </c>
      <c r="Q97" s="8" t="s">
        <v>10</v>
      </c>
      <c r="R97" s="7" t="s">
        <v>10</v>
      </c>
      <c r="S97" s="8" t="s">
        <v>10</v>
      </c>
      <c r="T97" s="8" t="s">
        <v>10</v>
      </c>
      <c r="U97" s="8" t="s">
        <v>10</v>
      </c>
      <c r="V97" s="7" t="s">
        <v>10</v>
      </c>
      <c r="W97" s="7" t="s">
        <v>10</v>
      </c>
      <c r="X97" s="7" t="s">
        <v>10</v>
      </c>
      <c r="Y97" s="7" t="s">
        <v>10</v>
      </c>
      <c r="Z97" s="7" t="s">
        <v>10</v>
      </c>
      <c r="AA97" s="8" t="s">
        <v>10</v>
      </c>
      <c r="AB97" s="22"/>
    </row>
    <row r="98" spans="1:28" s="23" customFormat="1" ht="45" customHeight="1" x14ac:dyDescent="0.25">
      <c r="A98" s="23">
        <v>95</v>
      </c>
      <c r="B98" s="5" t="s">
        <v>481</v>
      </c>
      <c r="C98" s="5" t="s">
        <v>482</v>
      </c>
      <c r="D98" s="5" t="s">
        <v>464</v>
      </c>
      <c r="E98" s="6">
        <v>4</v>
      </c>
      <c r="F98" s="5" t="s">
        <v>10</v>
      </c>
      <c r="G98" s="6">
        <v>0</v>
      </c>
      <c r="H98" s="7" t="s">
        <v>995</v>
      </c>
      <c r="I98" s="7" t="s">
        <v>15</v>
      </c>
      <c r="J98" s="8">
        <v>3</v>
      </c>
      <c r="K98" s="5" t="s">
        <v>22</v>
      </c>
      <c r="L98" s="6">
        <v>1</v>
      </c>
      <c r="M98" s="7" t="s">
        <v>10</v>
      </c>
      <c r="N98" s="7" t="s">
        <v>10</v>
      </c>
      <c r="O98" s="8" t="s">
        <v>10</v>
      </c>
      <c r="P98" s="7" t="s">
        <v>10</v>
      </c>
      <c r="Q98" s="8" t="s">
        <v>10</v>
      </c>
      <c r="R98" s="7" t="s">
        <v>10</v>
      </c>
      <c r="S98" s="8" t="s">
        <v>10</v>
      </c>
      <c r="T98" s="8" t="s">
        <v>10</v>
      </c>
      <c r="U98" s="8" t="s">
        <v>10</v>
      </c>
      <c r="V98" s="7" t="s">
        <v>10</v>
      </c>
      <c r="W98" s="7" t="s">
        <v>10</v>
      </c>
      <c r="X98" s="7" t="s">
        <v>10</v>
      </c>
      <c r="Y98" s="7" t="s">
        <v>10</v>
      </c>
      <c r="Z98" s="7" t="s">
        <v>10</v>
      </c>
      <c r="AA98" s="8" t="s">
        <v>10</v>
      </c>
      <c r="AB98" s="22"/>
    </row>
    <row r="99" spans="1:28" s="23" customFormat="1" ht="45" customHeight="1" x14ac:dyDescent="0.25">
      <c r="A99" s="23">
        <v>96</v>
      </c>
      <c r="B99" s="5" t="s">
        <v>483</v>
      </c>
      <c r="C99" s="5" t="s">
        <v>484</v>
      </c>
      <c r="D99" s="5" t="s">
        <v>464</v>
      </c>
      <c r="E99" s="6">
        <v>4</v>
      </c>
      <c r="F99" s="5" t="s">
        <v>10</v>
      </c>
      <c r="G99" s="6">
        <v>0</v>
      </c>
      <c r="H99" s="7" t="s">
        <v>277</v>
      </c>
      <c r="I99" s="7" t="s">
        <v>21</v>
      </c>
      <c r="J99" s="8">
        <v>6</v>
      </c>
      <c r="K99" s="5" t="s">
        <v>22</v>
      </c>
      <c r="L99" s="6">
        <v>1</v>
      </c>
      <c r="M99" s="7" t="s">
        <v>10</v>
      </c>
      <c r="N99" s="7" t="s">
        <v>10</v>
      </c>
      <c r="O99" s="8" t="s">
        <v>10</v>
      </c>
      <c r="P99" s="7" t="s">
        <v>10</v>
      </c>
      <c r="Q99" s="8" t="s">
        <v>10</v>
      </c>
      <c r="R99" s="7" t="s">
        <v>10</v>
      </c>
      <c r="S99" s="8" t="s">
        <v>10</v>
      </c>
      <c r="T99" s="8" t="s">
        <v>10</v>
      </c>
      <c r="U99" s="8" t="s">
        <v>10</v>
      </c>
      <c r="V99" s="7" t="s">
        <v>10</v>
      </c>
      <c r="W99" s="7" t="s">
        <v>10</v>
      </c>
      <c r="X99" s="7" t="s">
        <v>10</v>
      </c>
      <c r="Y99" s="7" t="s">
        <v>10</v>
      </c>
      <c r="Z99" s="7" t="s">
        <v>10</v>
      </c>
      <c r="AA99" s="8" t="s">
        <v>10</v>
      </c>
      <c r="AB99" s="22"/>
    </row>
    <row r="100" spans="1:28" s="23" customFormat="1" ht="45" customHeight="1" x14ac:dyDescent="0.25">
      <c r="A100" s="23">
        <v>97</v>
      </c>
      <c r="B100" s="5" t="s">
        <v>485</v>
      </c>
      <c r="C100" s="5" t="s">
        <v>486</v>
      </c>
      <c r="D100" s="5" t="s">
        <v>336</v>
      </c>
      <c r="E100" s="6">
        <v>13</v>
      </c>
      <c r="F100" s="5" t="s">
        <v>1091</v>
      </c>
      <c r="G100" s="26">
        <v>1</v>
      </c>
      <c r="H100" s="7">
        <v>42.6</v>
      </c>
      <c r="I100" s="7" t="s">
        <v>21</v>
      </c>
      <c r="J100" s="8">
        <v>6</v>
      </c>
      <c r="K100" s="5" t="s">
        <v>12</v>
      </c>
      <c r="L100" s="6">
        <v>2</v>
      </c>
      <c r="M100" s="7" t="s">
        <v>10</v>
      </c>
      <c r="N100" s="7" t="s">
        <v>10</v>
      </c>
      <c r="O100" s="8" t="s">
        <v>10</v>
      </c>
      <c r="P100" s="7" t="s">
        <v>10</v>
      </c>
      <c r="Q100" s="8" t="s">
        <v>10</v>
      </c>
      <c r="R100" s="7" t="s">
        <v>10</v>
      </c>
      <c r="S100" s="8" t="s">
        <v>10</v>
      </c>
      <c r="T100" s="8" t="s">
        <v>10</v>
      </c>
      <c r="U100" s="8" t="s">
        <v>10</v>
      </c>
      <c r="V100" s="7" t="s">
        <v>10</v>
      </c>
      <c r="W100" s="7" t="s">
        <v>10</v>
      </c>
      <c r="X100" s="7" t="s">
        <v>10</v>
      </c>
      <c r="Y100" s="7" t="s">
        <v>10</v>
      </c>
      <c r="Z100" s="7" t="s">
        <v>10</v>
      </c>
      <c r="AA100" s="8" t="s">
        <v>10</v>
      </c>
      <c r="AB100" s="22"/>
    </row>
    <row r="101" spans="1:28" s="23" customFormat="1" ht="45" customHeight="1" x14ac:dyDescent="0.25">
      <c r="A101" s="23">
        <v>98</v>
      </c>
      <c r="B101" s="5" t="s">
        <v>487</v>
      </c>
      <c r="C101" s="5" t="s">
        <v>488</v>
      </c>
      <c r="D101" s="5" t="s">
        <v>336</v>
      </c>
      <c r="E101" s="6">
        <v>13</v>
      </c>
      <c r="F101" s="5" t="s">
        <v>1091</v>
      </c>
      <c r="G101" s="26">
        <v>1</v>
      </c>
      <c r="H101" s="7">
        <v>1.9</v>
      </c>
      <c r="I101" s="7" t="s">
        <v>15</v>
      </c>
      <c r="J101" s="8">
        <v>3</v>
      </c>
      <c r="K101" s="5" t="s">
        <v>12</v>
      </c>
      <c r="L101" s="6">
        <v>2</v>
      </c>
      <c r="M101" s="7" t="s">
        <v>10</v>
      </c>
      <c r="N101" s="7" t="s">
        <v>10</v>
      </c>
      <c r="O101" s="8" t="s">
        <v>10</v>
      </c>
      <c r="P101" s="7" t="s">
        <v>10</v>
      </c>
      <c r="Q101" s="8" t="s">
        <v>10</v>
      </c>
      <c r="R101" s="7" t="s">
        <v>10</v>
      </c>
      <c r="S101" s="8" t="s">
        <v>10</v>
      </c>
      <c r="T101" s="8" t="s">
        <v>10</v>
      </c>
      <c r="U101" s="8" t="s">
        <v>10</v>
      </c>
      <c r="V101" s="7" t="s">
        <v>10</v>
      </c>
      <c r="W101" s="7" t="s">
        <v>10</v>
      </c>
      <c r="X101" s="7" t="s">
        <v>10</v>
      </c>
      <c r="Y101" s="7" t="s">
        <v>10</v>
      </c>
      <c r="Z101" s="7" t="s">
        <v>10</v>
      </c>
      <c r="AA101" s="8" t="s">
        <v>10</v>
      </c>
      <c r="AB101" s="22"/>
    </row>
    <row r="102" spans="1:28" s="23" customFormat="1" ht="45" customHeight="1" x14ac:dyDescent="0.25">
      <c r="A102" s="23">
        <v>99</v>
      </c>
      <c r="B102" s="5" t="s">
        <v>489</v>
      </c>
      <c r="C102" s="5" t="s">
        <v>490</v>
      </c>
      <c r="D102" s="5" t="s">
        <v>336</v>
      </c>
      <c r="E102" s="6">
        <v>13</v>
      </c>
      <c r="F102" s="5" t="s">
        <v>1091</v>
      </c>
      <c r="G102" s="26">
        <v>1</v>
      </c>
      <c r="H102" s="7">
        <v>2.4</v>
      </c>
      <c r="I102" s="7" t="s">
        <v>25</v>
      </c>
      <c r="J102" s="8">
        <v>4</v>
      </c>
      <c r="K102" s="5" t="s">
        <v>12</v>
      </c>
      <c r="L102" s="6">
        <v>2</v>
      </c>
      <c r="M102" s="7" t="s">
        <v>10</v>
      </c>
      <c r="N102" s="7" t="s">
        <v>10</v>
      </c>
      <c r="O102" s="8" t="s">
        <v>10</v>
      </c>
      <c r="P102" s="7" t="s">
        <v>10</v>
      </c>
      <c r="Q102" s="8" t="s">
        <v>10</v>
      </c>
      <c r="R102" s="7" t="s">
        <v>10</v>
      </c>
      <c r="S102" s="8" t="s">
        <v>10</v>
      </c>
      <c r="T102" s="8" t="s">
        <v>10</v>
      </c>
      <c r="U102" s="8" t="s">
        <v>10</v>
      </c>
      <c r="V102" s="7" t="s">
        <v>10</v>
      </c>
      <c r="W102" s="7" t="s">
        <v>10</v>
      </c>
      <c r="X102" s="7" t="s">
        <v>10</v>
      </c>
      <c r="Y102" s="7" t="s">
        <v>10</v>
      </c>
      <c r="Z102" s="7" t="s">
        <v>10</v>
      </c>
      <c r="AA102" s="8" t="s">
        <v>10</v>
      </c>
      <c r="AB102" s="22"/>
    </row>
    <row r="103" spans="1:28" s="23" customFormat="1" ht="45" customHeight="1" x14ac:dyDescent="0.25">
      <c r="A103" s="23">
        <v>100</v>
      </c>
      <c r="B103" s="5" t="s">
        <v>491</v>
      </c>
      <c r="C103" s="5" t="s">
        <v>492</v>
      </c>
      <c r="D103" s="5" t="s">
        <v>336</v>
      </c>
      <c r="E103" s="6">
        <v>13</v>
      </c>
      <c r="F103" s="5" t="s">
        <v>1091</v>
      </c>
      <c r="G103" s="26">
        <v>1</v>
      </c>
      <c r="H103" s="7">
        <v>1.3</v>
      </c>
      <c r="I103" s="7" t="s">
        <v>15</v>
      </c>
      <c r="J103" s="8">
        <v>3</v>
      </c>
      <c r="K103" s="5" t="s">
        <v>12</v>
      </c>
      <c r="L103" s="6">
        <v>2</v>
      </c>
      <c r="M103" s="7" t="s">
        <v>10</v>
      </c>
      <c r="N103" s="7" t="s">
        <v>10</v>
      </c>
      <c r="O103" s="8" t="s">
        <v>10</v>
      </c>
      <c r="P103" s="7" t="s">
        <v>10</v>
      </c>
      <c r="Q103" s="8" t="s">
        <v>10</v>
      </c>
      <c r="R103" s="7" t="s">
        <v>10</v>
      </c>
      <c r="S103" s="8" t="s">
        <v>10</v>
      </c>
      <c r="T103" s="8" t="s">
        <v>10</v>
      </c>
      <c r="U103" s="8" t="s">
        <v>10</v>
      </c>
      <c r="V103" s="7" t="s">
        <v>10</v>
      </c>
      <c r="W103" s="7" t="s">
        <v>10</v>
      </c>
      <c r="X103" s="7" t="s">
        <v>10</v>
      </c>
      <c r="Y103" s="7" t="s">
        <v>10</v>
      </c>
      <c r="Z103" s="7" t="s">
        <v>10</v>
      </c>
      <c r="AA103" s="8" t="s">
        <v>10</v>
      </c>
      <c r="AB103" s="22"/>
    </row>
    <row r="104" spans="1:28" s="23" customFormat="1" ht="45" customHeight="1" x14ac:dyDescent="0.25">
      <c r="A104" s="23">
        <v>101</v>
      </c>
      <c r="B104" s="5" t="s">
        <v>493</v>
      </c>
      <c r="C104" s="5" t="s">
        <v>494</v>
      </c>
      <c r="D104" s="5" t="s">
        <v>336</v>
      </c>
      <c r="E104" s="6">
        <v>13</v>
      </c>
      <c r="F104" s="5" t="s">
        <v>1091</v>
      </c>
      <c r="G104" s="26">
        <v>1</v>
      </c>
      <c r="H104" s="7">
        <v>4</v>
      </c>
      <c r="I104" s="7" t="s">
        <v>25</v>
      </c>
      <c r="J104" s="8">
        <v>4</v>
      </c>
      <c r="K104" s="5" t="s">
        <v>12</v>
      </c>
      <c r="L104" s="6">
        <v>2</v>
      </c>
      <c r="M104" s="7" t="s">
        <v>10</v>
      </c>
      <c r="N104" s="7" t="s">
        <v>10</v>
      </c>
      <c r="O104" s="8" t="s">
        <v>10</v>
      </c>
      <c r="P104" s="7" t="s">
        <v>10</v>
      </c>
      <c r="Q104" s="8" t="s">
        <v>10</v>
      </c>
      <c r="R104" s="7" t="s">
        <v>10</v>
      </c>
      <c r="S104" s="8" t="s">
        <v>10</v>
      </c>
      <c r="T104" s="8" t="s">
        <v>10</v>
      </c>
      <c r="U104" s="8" t="s">
        <v>10</v>
      </c>
      <c r="V104" s="7" t="s">
        <v>10</v>
      </c>
      <c r="W104" s="7" t="s">
        <v>10</v>
      </c>
      <c r="X104" s="7" t="s">
        <v>10</v>
      </c>
      <c r="Y104" s="7" t="s">
        <v>10</v>
      </c>
      <c r="Z104" s="7" t="s">
        <v>10</v>
      </c>
      <c r="AA104" s="8" t="s">
        <v>10</v>
      </c>
      <c r="AB104" s="22"/>
    </row>
    <row r="105" spans="1:28" s="23" customFormat="1" ht="45" customHeight="1" x14ac:dyDescent="0.25">
      <c r="A105" s="23">
        <v>102</v>
      </c>
      <c r="B105" s="5" t="s">
        <v>495</v>
      </c>
      <c r="C105" s="5" t="s">
        <v>496</v>
      </c>
      <c r="D105" s="5" t="s">
        <v>336</v>
      </c>
      <c r="E105" s="6">
        <v>13</v>
      </c>
      <c r="F105" s="5" t="s">
        <v>1091</v>
      </c>
      <c r="G105" s="26">
        <v>1</v>
      </c>
      <c r="H105" s="7">
        <v>6.1</v>
      </c>
      <c r="I105" s="7" t="s">
        <v>16</v>
      </c>
      <c r="J105" s="8">
        <v>5</v>
      </c>
      <c r="K105" s="5" t="s">
        <v>12</v>
      </c>
      <c r="L105" s="6">
        <v>2</v>
      </c>
      <c r="M105" s="7" t="s">
        <v>10</v>
      </c>
      <c r="N105" s="7" t="s">
        <v>10</v>
      </c>
      <c r="O105" s="8" t="s">
        <v>10</v>
      </c>
      <c r="P105" s="7" t="s">
        <v>10</v>
      </c>
      <c r="Q105" s="8" t="s">
        <v>10</v>
      </c>
      <c r="R105" s="7" t="s">
        <v>10</v>
      </c>
      <c r="S105" s="8" t="s">
        <v>10</v>
      </c>
      <c r="T105" s="8" t="s">
        <v>10</v>
      </c>
      <c r="U105" s="8" t="s">
        <v>10</v>
      </c>
      <c r="V105" s="7" t="s">
        <v>10</v>
      </c>
      <c r="W105" s="7" t="s">
        <v>10</v>
      </c>
      <c r="X105" s="7" t="s">
        <v>10</v>
      </c>
      <c r="Y105" s="7" t="s">
        <v>10</v>
      </c>
      <c r="Z105" s="7" t="s">
        <v>10</v>
      </c>
      <c r="AA105" s="8" t="s">
        <v>10</v>
      </c>
      <c r="AB105" s="22"/>
    </row>
    <row r="106" spans="1:28" s="23" customFormat="1" ht="45" customHeight="1" x14ac:dyDescent="0.25">
      <c r="A106" s="23">
        <v>103</v>
      </c>
      <c r="B106" s="5" t="s">
        <v>497</v>
      </c>
      <c r="C106" s="5" t="s">
        <v>496</v>
      </c>
      <c r="D106" s="5" t="s">
        <v>336</v>
      </c>
      <c r="E106" s="6">
        <v>13</v>
      </c>
      <c r="F106" s="5" t="s">
        <v>1091</v>
      </c>
      <c r="G106" s="26">
        <v>1</v>
      </c>
      <c r="H106" s="7">
        <v>0.08</v>
      </c>
      <c r="I106" s="7" t="s">
        <v>32</v>
      </c>
      <c r="J106" s="8">
        <v>0</v>
      </c>
      <c r="K106" s="5" t="s">
        <v>12</v>
      </c>
      <c r="L106" s="6">
        <v>2</v>
      </c>
      <c r="M106" s="7" t="s">
        <v>10</v>
      </c>
      <c r="N106" s="7" t="s">
        <v>10</v>
      </c>
      <c r="O106" s="8" t="s">
        <v>10</v>
      </c>
      <c r="P106" s="7" t="s">
        <v>10</v>
      </c>
      <c r="Q106" s="8" t="s">
        <v>10</v>
      </c>
      <c r="R106" s="7" t="s">
        <v>10</v>
      </c>
      <c r="S106" s="8" t="s">
        <v>10</v>
      </c>
      <c r="T106" s="8" t="s">
        <v>10</v>
      </c>
      <c r="U106" s="8" t="s">
        <v>10</v>
      </c>
      <c r="V106" s="7" t="s">
        <v>10</v>
      </c>
      <c r="W106" s="7" t="s">
        <v>10</v>
      </c>
      <c r="X106" s="7" t="s">
        <v>10</v>
      </c>
      <c r="Y106" s="7" t="s">
        <v>10</v>
      </c>
      <c r="Z106" s="7" t="s">
        <v>10</v>
      </c>
      <c r="AA106" s="8" t="s">
        <v>10</v>
      </c>
      <c r="AB106" s="22"/>
    </row>
    <row r="107" spans="1:28" s="23" customFormat="1" ht="45" customHeight="1" x14ac:dyDescent="0.25">
      <c r="A107" s="23">
        <v>104</v>
      </c>
      <c r="B107" s="5" t="s">
        <v>498</v>
      </c>
      <c r="C107" s="5" t="s">
        <v>499</v>
      </c>
      <c r="D107" s="5" t="s">
        <v>336</v>
      </c>
      <c r="E107" s="6">
        <v>13</v>
      </c>
      <c r="F107" s="5" t="s">
        <v>1091</v>
      </c>
      <c r="G107" s="26">
        <v>1</v>
      </c>
      <c r="H107" s="7">
        <v>4.5</v>
      </c>
      <c r="I107" s="7" t="s">
        <v>25</v>
      </c>
      <c r="J107" s="8">
        <v>4</v>
      </c>
      <c r="K107" s="5" t="s">
        <v>12</v>
      </c>
      <c r="L107" s="6">
        <v>2</v>
      </c>
      <c r="M107" s="7" t="s">
        <v>10</v>
      </c>
      <c r="N107" s="7" t="s">
        <v>10</v>
      </c>
      <c r="O107" s="8" t="s">
        <v>10</v>
      </c>
      <c r="P107" s="7" t="s">
        <v>10</v>
      </c>
      <c r="Q107" s="8" t="s">
        <v>10</v>
      </c>
      <c r="R107" s="7" t="s">
        <v>10</v>
      </c>
      <c r="S107" s="8" t="s">
        <v>10</v>
      </c>
      <c r="T107" s="8" t="s">
        <v>10</v>
      </c>
      <c r="U107" s="8" t="s">
        <v>10</v>
      </c>
      <c r="V107" s="7" t="s">
        <v>10</v>
      </c>
      <c r="W107" s="7" t="s">
        <v>10</v>
      </c>
      <c r="X107" s="7" t="s">
        <v>10</v>
      </c>
      <c r="Y107" s="7" t="s">
        <v>10</v>
      </c>
      <c r="Z107" s="7" t="s">
        <v>10</v>
      </c>
      <c r="AA107" s="8" t="s">
        <v>10</v>
      </c>
      <c r="AB107" s="22"/>
    </row>
    <row r="108" spans="1:28" s="23" customFormat="1" ht="45" customHeight="1" x14ac:dyDescent="0.25">
      <c r="A108" s="23">
        <v>105</v>
      </c>
      <c r="B108" s="5" t="s">
        <v>500</v>
      </c>
      <c r="C108" s="5" t="s">
        <v>501</v>
      </c>
      <c r="D108" s="5" t="s">
        <v>336</v>
      </c>
      <c r="E108" s="6">
        <v>13</v>
      </c>
      <c r="F108" s="5" t="s">
        <v>1091</v>
      </c>
      <c r="G108" s="26">
        <v>1</v>
      </c>
      <c r="H108" s="7">
        <v>5.8</v>
      </c>
      <c r="I108" s="7" t="s">
        <v>25</v>
      </c>
      <c r="J108" s="8">
        <v>4</v>
      </c>
      <c r="K108" s="5" t="s">
        <v>12</v>
      </c>
      <c r="L108" s="6">
        <v>2</v>
      </c>
      <c r="M108" s="7" t="s">
        <v>10</v>
      </c>
      <c r="N108" s="7" t="s">
        <v>10</v>
      </c>
      <c r="O108" s="8" t="s">
        <v>10</v>
      </c>
      <c r="P108" s="7" t="s">
        <v>10</v>
      </c>
      <c r="Q108" s="8" t="s">
        <v>10</v>
      </c>
      <c r="R108" s="7" t="s">
        <v>10</v>
      </c>
      <c r="S108" s="8" t="s">
        <v>10</v>
      </c>
      <c r="T108" s="8" t="s">
        <v>10</v>
      </c>
      <c r="U108" s="8" t="s">
        <v>10</v>
      </c>
      <c r="V108" s="7" t="s">
        <v>10</v>
      </c>
      <c r="W108" s="7" t="s">
        <v>10</v>
      </c>
      <c r="X108" s="7" t="s">
        <v>10</v>
      </c>
      <c r="Y108" s="7" t="s">
        <v>10</v>
      </c>
      <c r="Z108" s="7" t="s">
        <v>10</v>
      </c>
      <c r="AA108" s="8" t="s">
        <v>10</v>
      </c>
      <c r="AB108" s="22"/>
    </row>
    <row r="109" spans="1:28" s="23" customFormat="1" ht="45" customHeight="1" x14ac:dyDescent="0.25">
      <c r="A109" s="23">
        <v>106</v>
      </c>
      <c r="B109" s="5" t="s">
        <v>502</v>
      </c>
      <c r="C109" s="5" t="s">
        <v>503</v>
      </c>
      <c r="D109" s="5" t="s">
        <v>336</v>
      </c>
      <c r="E109" s="6">
        <v>13</v>
      </c>
      <c r="F109" s="5" t="s">
        <v>1091</v>
      </c>
      <c r="G109" s="26">
        <v>1</v>
      </c>
      <c r="H109" s="7">
        <v>4.8</v>
      </c>
      <c r="I109" s="7" t="s">
        <v>25</v>
      </c>
      <c r="J109" s="8">
        <v>4</v>
      </c>
      <c r="K109" s="5" t="s">
        <v>12</v>
      </c>
      <c r="L109" s="6">
        <v>2</v>
      </c>
      <c r="M109" s="7" t="s">
        <v>10</v>
      </c>
      <c r="N109" s="7" t="s">
        <v>10</v>
      </c>
      <c r="O109" s="8" t="s">
        <v>10</v>
      </c>
      <c r="P109" s="7" t="s">
        <v>10</v>
      </c>
      <c r="Q109" s="8" t="s">
        <v>10</v>
      </c>
      <c r="R109" s="7" t="s">
        <v>10</v>
      </c>
      <c r="S109" s="8" t="s">
        <v>10</v>
      </c>
      <c r="T109" s="8" t="s">
        <v>10</v>
      </c>
      <c r="U109" s="8" t="s">
        <v>10</v>
      </c>
      <c r="V109" s="7" t="s">
        <v>10</v>
      </c>
      <c r="W109" s="7" t="s">
        <v>10</v>
      </c>
      <c r="X109" s="7" t="s">
        <v>10</v>
      </c>
      <c r="Y109" s="7" t="s">
        <v>10</v>
      </c>
      <c r="Z109" s="7" t="s">
        <v>10</v>
      </c>
      <c r="AA109" s="8" t="s">
        <v>10</v>
      </c>
      <c r="AB109" s="22"/>
    </row>
    <row r="110" spans="1:28" s="23" customFormat="1" ht="45" customHeight="1" x14ac:dyDescent="0.25">
      <c r="A110" s="23">
        <v>107</v>
      </c>
      <c r="B110" s="5" t="s">
        <v>504</v>
      </c>
      <c r="C110" s="5" t="s">
        <v>505</v>
      </c>
      <c r="D110" s="5" t="s">
        <v>336</v>
      </c>
      <c r="E110" s="6">
        <v>13</v>
      </c>
      <c r="F110" s="5" t="s">
        <v>1091</v>
      </c>
      <c r="G110" s="26">
        <v>1</v>
      </c>
      <c r="H110" s="7">
        <v>4.3</v>
      </c>
      <c r="I110" s="7" t="s">
        <v>25</v>
      </c>
      <c r="J110" s="8">
        <v>4</v>
      </c>
      <c r="K110" s="5" t="s">
        <v>12</v>
      </c>
      <c r="L110" s="6">
        <v>2</v>
      </c>
      <c r="M110" s="7" t="s">
        <v>10</v>
      </c>
      <c r="N110" s="7" t="s">
        <v>10</v>
      </c>
      <c r="O110" s="8" t="s">
        <v>10</v>
      </c>
      <c r="P110" s="7" t="s">
        <v>10</v>
      </c>
      <c r="Q110" s="8" t="s">
        <v>10</v>
      </c>
      <c r="R110" s="7" t="s">
        <v>10</v>
      </c>
      <c r="S110" s="8" t="s">
        <v>10</v>
      </c>
      <c r="T110" s="8" t="s">
        <v>10</v>
      </c>
      <c r="U110" s="8" t="s">
        <v>10</v>
      </c>
      <c r="V110" s="7" t="s">
        <v>10</v>
      </c>
      <c r="W110" s="7" t="s">
        <v>10</v>
      </c>
      <c r="X110" s="7" t="s">
        <v>10</v>
      </c>
      <c r="Y110" s="7" t="s">
        <v>10</v>
      </c>
      <c r="Z110" s="7" t="s">
        <v>10</v>
      </c>
      <c r="AA110" s="8" t="s">
        <v>10</v>
      </c>
      <c r="AB110" s="22"/>
    </row>
    <row r="111" spans="1:28" s="23" customFormat="1" ht="45" customHeight="1" x14ac:dyDescent="0.25">
      <c r="A111" s="23">
        <v>108</v>
      </c>
      <c r="B111" s="5" t="s">
        <v>506</v>
      </c>
      <c r="C111" s="5" t="s">
        <v>507</v>
      </c>
      <c r="D111" s="5" t="s">
        <v>336</v>
      </c>
      <c r="E111" s="6">
        <v>13</v>
      </c>
      <c r="F111" s="5" t="s">
        <v>1091</v>
      </c>
      <c r="G111" s="26">
        <v>1</v>
      </c>
      <c r="H111" s="7">
        <v>2.5</v>
      </c>
      <c r="I111" s="7" t="s">
        <v>25</v>
      </c>
      <c r="J111" s="8">
        <v>4</v>
      </c>
      <c r="K111" s="5" t="s">
        <v>12</v>
      </c>
      <c r="L111" s="6">
        <v>2</v>
      </c>
      <c r="M111" s="7" t="s">
        <v>10</v>
      </c>
      <c r="N111" s="7" t="s">
        <v>10</v>
      </c>
      <c r="O111" s="8" t="s">
        <v>10</v>
      </c>
      <c r="P111" s="7" t="s">
        <v>10</v>
      </c>
      <c r="Q111" s="8" t="s">
        <v>10</v>
      </c>
      <c r="R111" s="7" t="s">
        <v>10</v>
      </c>
      <c r="S111" s="8" t="s">
        <v>10</v>
      </c>
      <c r="T111" s="8" t="s">
        <v>10</v>
      </c>
      <c r="U111" s="8" t="s">
        <v>10</v>
      </c>
      <c r="V111" s="7" t="s">
        <v>10</v>
      </c>
      <c r="W111" s="7" t="s">
        <v>10</v>
      </c>
      <c r="X111" s="7" t="s">
        <v>10</v>
      </c>
      <c r="Y111" s="7" t="s">
        <v>10</v>
      </c>
      <c r="Z111" s="7" t="s">
        <v>10</v>
      </c>
      <c r="AA111" s="8" t="s">
        <v>10</v>
      </c>
      <c r="AB111" s="22"/>
    </row>
    <row r="112" spans="1:28" s="23" customFormat="1" ht="45" customHeight="1" x14ac:dyDescent="0.25">
      <c r="A112" s="23">
        <v>109</v>
      </c>
      <c r="B112" s="5" t="s">
        <v>508</v>
      </c>
      <c r="C112" s="5" t="s">
        <v>509</v>
      </c>
      <c r="D112" s="5" t="s">
        <v>336</v>
      </c>
      <c r="E112" s="6">
        <v>13</v>
      </c>
      <c r="F112" s="5" t="s">
        <v>1091</v>
      </c>
      <c r="G112" s="26">
        <v>1</v>
      </c>
      <c r="H112" s="7">
        <v>6.1</v>
      </c>
      <c r="I112" s="7" t="s">
        <v>16</v>
      </c>
      <c r="J112" s="8">
        <v>5</v>
      </c>
      <c r="K112" s="5" t="s">
        <v>12</v>
      </c>
      <c r="L112" s="6">
        <v>2</v>
      </c>
      <c r="M112" s="7" t="s">
        <v>10</v>
      </c>
      <c r="N112" s="7" t="s">
        <v>10</v>
      </c>
      <c r="O112" s="8" t="s">
        <v>10</v>
      </c>
      <c r="P112" s="7" t="s">
        <v>10</v>
      </c>
      <c r="Q112" s="8" t="s">
        <v>10</v>
      </c>
      <c r="R112" s="7" t="s">
        <v>10</v>
      </c>
      <c r="S112" s="8" t="s">
        <v>10</v>
      </c>
      <c r="T112" s="8" t="s">
        <v>10</v>
      </c>
      <c r="U112" s="8" t="s">
        <v>10</v>
      </c>
      <c r="V112" s="7" t="s">
        <v>10</v>
      </c>
      <c r="W112" s="7" t="s">
        <v>10</v>
      </c>
      <c r="X112" s="7" t="s">
        <v>10</v>
      </c>
      <c r="Y112" s="7" t="s">
        <v>10</v>
      </c>
      <c r="Z112" s="7" t="s">
        <v>10</v>
      </c>
      <c r="AA112" s="8" t="s">
        <v>10</v>
      </c>
      <c r="AB112" s="22"/>
    </row>
    <row r="113" spans="1:28" s="23" customFormat="1" ht="45" customHeight="1" x14ac:dyDescent="0.25">
      <c r="A113" s="23">
        <v>110</v>
      </c>
      <c r="B113" s="5" t="s">
        <v>510</v>
      </c>
      <c r="C113" s="5" t="s">
        <v>511</v>
      </c>
      <c r="D113" s="5" t="s">
        <v>336</v>
      </c>
      <c r="E113" s="6">
        <v>13</v>
      </c>
      <c r="F113" s="5" t="s">
        <v>1091</v>
      </c>
      <c r="G113" s="26">
        <v>1</v>
      </c>
      <c r="H113" s="7">
        <v>27.6</v>
      </c>
      <c r="I113" s="7" t="s">
        <v>21</v>
      </c>
      <c r="J113" s="8">
        <v>6</v>
      </c>
      <c r="K113" s="5" t="s">
        <v>12</v>
      </c>
      <c r="L113" s="6">
        <v>2</v>
      </c>
      <c r="M113" s="7" t="s">
        <v>10</v>
      </c>
      <c r="N113" s="7" t="s">
        <v>10</v>
      </c>
      <c r="O113" s="8" t="s">
        <v>10</v>
      </c>
      <c r="P113" s="7" t="s">
        <v>10</v>
      </c>
      <c r="Q113" s="8" t="s">
        <v>10</v>
      </c>
      <c r="R113" s="7" t="s">
        <v>10</v>
      </c>
      <c r="S113" s="8" t="s">
        <v>10</v>
      </c>
      <c r="T113" s="8" t="s">
        <v>10</v>
      </c>
      <c r="U113" s="8" t="s">
        <v>10</v>
      </c>
      <c r="V113" s="7" t="s">
        <v>10</v>
      </c>
      <c r="W113" s="7" t="s">
        <v>10</v>
      </c>
      <c r="X113" s="7" t="s">
        <v>10</v>
      </c>
      <c r="Y113" s="7" t="s">
        <v>10</v>
      </c>
      <c r="Z113" s="7" t="s">
        <v>10</v>
      </c>
      <c r="AA113" s="8" t="s">
        <v>10</v>
      </c>
      <c r="AB113" s="22"/>
    </row>
    <row r="114" spans="1:28" s="23" customFormat="1" ht="45" customHeight="1" x14ac:dyDescent="0.25">
      <c r="A114" s="23">
        <v>111</v>
      </c>
      <c r="B114" s="5" t="s">
        <v>512</v>
      </c>
      <c r="C114" s="5" t="s">
        <v>513</v>
      </c>
      <c r="D114" s="5" t="s">
        <v>343</v>
      </c>
      <c r="E114" s="6">
        <v>11</v>
      </c>
      <c r="F114" s="5" t="s">
        <v>10</v>
      </c>
      <c r="G114" s="6">
        <v>0</v>
      </c>
      <c r="H114" s="7" t="s">
        <v>82</v>
      </c>
      <c r="I114" s="7" t="s">
        <v>21</v>
      </c>
      <c r="J114" s="8">
        <v>6</v>
      </c>
      <c r="K114" s="5" t="s">
        <v>22</v>
      </c>
      <c r="L114" s="6">
        <v>1</v>
      </c>
      <c r="M114" s="10">
        <v>5885.73</v>
      </c>
      <c r="N114" s="10">
        <v>7.1</v>
      </c>
      <c r="O114" s="27">
        <v>3</v>
      </c>
      <c r="P114" s="10">
        <v>10.79</v>
      </c>
      <c r="Q114" s="27">
        <v>2</v>
      </c>
      <c r="R114" s="10">
        <v>1280</v>
      </c>
      <c r="S114" s="27">
        <v>1</v>
      </c>
      <c r="T114" s="30">
        <v>0</v>
      </c>
      <c r="U114" s="27">
        <v>2</v>
      </c>
      <c r="V114" s="10">
        <v>0.19800000000000001</v>
      </c>
      <c r="W114" s="10">
        <v>0.08</v>
      </c>
      <c r="X114" s="10">
        <v>23</v>
      </c>
      <c r="Y114" s="10">
        <v>42.59</v>
      </c>
      <c r="Z114" s="28" t="s">
        <v>1092</v>
      </c>
      <c r="AA114" s="40">
        <v>1</v>
      </c>
      <c r="AB114" s="22"/>
    </row>
    <row r="115" spans="1:28" s="23" customFormat="1" ht="45" customHeight="1" x14ac:dyDescent="0.25">
      <c r="A115" s="23">
        <v>112</v>
      </c>
      <c r="B115" s="5" t="s">
        <v>514</v>
      </c>
      <c r="C115" s="5" t="s">
        <v>515</v>
      </c>
      <c r="D115" s="5" t="s">
        <v>343</v>
      </c>
      <c r="E115" s="6">
        <v>11</v>
      </c>
      <c r="F115" s="5" t="s">
        <v>10</v>
      </c>
      <c r="G115" s="6">
        <v>0</v>
      </c>
      <c r="H115" s="7" t="s">
        <v>82</v>
      </c>
      <c r="I115" s="7" t="s">
        <v>21</v>
      </c>
      <c r="J115" s="8">
        <v>6</v>
      </c>
      <c r="K115" s="5" t="s">
        <v>22</v>
      </c>
      <c r="L115" s="6">
        <v>1</v>
      </c>
      <c r="M115" s="10">
        <v>3165.83</v>
      </c>
      <c r="N115" s="10">
        <v>11.1</v>
      </c>
      <c r="O115" s="27">
        <v>3</v>
      </c>
      <c r="P115" s="10">
        <v>14</v>
      </c>
      <c r="Q115" s="27">
        <v>3</v>
      </c>
      <c r="R115" s="10">
        <v>0</v>
      </c>
      <c r="S115" s="30">
        <v>0</v>
      </c>
      <c r="T115" s="30">
        <v>0</v>
      </c>
      <c r="U115" s="30">
        <v>0</v>
      </c>
      <c r="V115" s="10">
        <v>8.1000000000000003E-2</v>
      </c>
      <c r="W115" s="10">
        <v>0.127</v>
      </c>
      <c r="X115" s="10">
        <v>12</v>
      </c>
      <c r="Y115" s="10">
        <v>42.86</v>
      </c>
      <c r="Z115" s="28" t="s">
        <v>1121</v>
      </c>
      <c r="AA115" s="40">
        <v>3</v>
      </c>
      <c r="AB115" s="22"/>
    </row>
    <row r="116" spans="1:28" s="23" customFormat="1" ht="45" customHeight="1" x14ac:dyDescent="0.25">
      <c r="A116" s="23">
        <v>113</v>
      </c>
      <c r="B116" s="5" t="s">
        <v>516</v>
      </c>
      <c r="C116" s="15" t="s">
        <v>517</v>
      </c>
      <c r="D116" s="5" t="s">
        <v>413</v>
      </c>
      <c r="E116" s="6">
        <v>1</v>
      </c>
      <c r="F116" s="5" t="s">
        <v>10</v>
      </c>
      <c r="G116" s="6">
        <v>0</v>
      </c>
      <c r="H116" s="7" t="s">
        <v>996</v>
      </c>
      <c r="I116" s="7" t="s">
        <v>21</v>
      </c>
      <c r="J116" s="8">
        <v>6</v>
      </c>
      <c r="K116" s="5" t="s">
        <v>22</v>
      </c>
      <c r="L116" s="6">
        <v>1</v>
      </c>
      <c r="M116" s="10">
        <v>1996.49</v>
      </c>
      <c r="N116" s="10">
        <v>3</v>
      </c>
      <c r="O116" s="27">
        <v>2</v>
      </c>
      <c r="P116" s="10">
        <v>14</v>
      </c>
      <c r="Q116" s="27">
        <v>3</v>
      </c>
      <c r="R116" s="10">
        <v>0</v>
      </c>
      <c r="S116" s="30">
        <v>0</v>
      </c>
      <c r="T116" s="30">
        <v>0</v>
      </c>
      <c r="U116" s="30">
        <v>0</v>
      </c>
      <c r="V116" s="10">
        <v>0.67800000000000005</v>
      </c>
      <c r="W116" s="10">
        <v>0</v>
      </c>
      <c r="X116" s="10">
        <v>15</v>
      </c>
      <c r="Y116" s="10">
        <v>83.33</v>
      </c>
      <c r="Z116" s="7" t="s">
        <v>10</v>
      </c>
      <c r="AA116" s="8" t="s">
        <v>10</v>
      </c>
      <c r="AB116" s="22"/>
    </row>
    <row r="117" spans="1:28" s="23" customFormat="1" ht="45" customHeight="1" x14ac:dyDescent="0.25">
      <c r="A117" s="23">
        <v>114</v>
      </c>
      <c r="B117" s="5" t="s">
        <v>518</v>
      </c>
      <c r="C117" s="5" t="s">
        <v>124</v>
      </c>
      <c r="D117" s="5" t="s">
        <v>370</v>
      </c>
      <c r="E117" s="6">
        <v>7</v>
      </c>
      <c r="F117" s="5" t="s">
        <v>10</v>
      </c>
      <c r="G117" s="6">
        <v>0</v>
      </c>
      <c r="H117" s="7" t="s">
        <v>997</v>
      </c>
      <c r="I117" s="7" t="s">
        <v>11</v>
      </c>
      <c r="J117" s="8">
        <v>2</v>
      </c>
      <c r="K117" s="5" t="s">
        <v>268</v>
      </c>
      <c r="L117" s="6">
        <v>1</v>
      </c>
      <c r="M117" s="7" t="s">
        <v>10</v>
      </c>
      <c r="N117" s="7" t="s">
        <v>10</v>
      </c>
      <c r="O117" s="8" t="s">
        <v>10</v>
      </c>
      <c r="P117" s="7" t="s">
        <v>10</v>
      </c>
      <c r="Q117" s="8" t="s">
        <v>10</v>
      </c>
      <c r="R117" s="7" t="s">
        <v>10</v>
      </c>
      <c r="S117" s="8" t="s">
        <v>10</v>
      </c>
      <c r="T117" s="8" t="s">
        <v>10</v>
      </c>
      <c r="U117" s="8" t="s">
        <v>10</v>
      </c>
      <c r="V117" s="7" t="s">
        <v>10</v>
      </c>
      <c r="W117" s="7" t="s">
        <v>10</v>
      </c>
      <c r="X117" s="7" t="s">
        <v>10</v>
      </c>
      <c r="Y117" s="7" t="s">
        <v>10</v>
      </c>
      <c r="Z117" s="7" t="s">
        <v>10</v>
      </c>
      <c r="AA117" s="8" t="s">
        <v>10</v>
      </c>
      <c r="AB117" s="22"/>
    </row>
    <row r="118" spans="1:28" s="23" customFormat="1" ht="45" customHeight="1" x14ac:dyDescent="0.25">
      <c r="A118" s="23">
        <v>115</v>
      </c>
      <c r="B118" s="5" t="s">
        <v>519</v>
      </c>
      <c r="C118" s="5" t="s">
        <v>520</v>
      </c>
      <c r="D118" s="5" t="s">
        <v>370</v>
      </c>
      <c r="E118" s="6">
        <v>7</v>
      </c>
      <c r="F118" s="5" t="s">
        <v>10</v>
      </c>
      <c r="G118" s="6">
        <v>0</v>
      </c>
      <c r="H118" s="7" t="s">
        <v>998</v>
      </c>
      <c r="I118" s="7" t="s">
        <v>11</v>
      </c>
      <c r="J118" s="8">
        <v>2</v>
      </c>
      <c r="K118" s="5" t="s">
        <v>268</v>
      </c>
      <c r="L118" s="6">
        <v>1</v>
      </c>
      <c r="M118" s="7" t="s">
        <v>10</v>
      </c>
      <c r="N118" s="7" t="s">
        <v>10</v>
      </c>
      <c r="O118" s="8" t="s">
        <v>10</v>
      </c>
      <c r="P118" s="7" t="s">
        <v>10</v>
      </c>
      <c r="Q118" s="8" t="s">
        <v>10</v>
      </c>
      <c r="R118" s="7" t="s">
        <v>10</v>
      </c>
      <c r="S118" s="8" t="s">
        <v>10</v>
      </c>
      <c r="T118" s="8" t="s">
        <v>10</v>
      </c>
      <c r="U118" s="8" t="s">
        <v>10</v>
      </c>
      <c r="V118" s="7" t="s">
        <v>10</v>
      </c>
      <c r="W118" s="7" t="s">
        <v>10</v>
      </c>
      <c r="X118" s="7" t="s">
        <v>10</v>
      </c>
      <c r="Y118" s="7" t="s">
        <v>10</v>
      </c>
      <c r="Z118" s="7" t="s">
        <v>10</v>
      </c>
      <c r="AA118" s="8" t="s">
        <v>10</v>
      </c>
      <c r="AB118" s="22"/>
    </row>
    <row r="119" spans="1:28" s="23" customFormat="1" ht="45" customHeight="1" x14ac:dyDescent="0.25">
      <c r="A119" s="23">
        <v>116</v>
      </c>
      <c r="B119" s="5" t="s">
        <v>521</v>
      </c>
      <c r="C119" s="5" t="s">
        <v>522</v>
      </c>
      <c r="D119" s="5" t="s">
        <v>370</v>
      </c>
      <c r="E119" s="6">
        <v>7</v>
      </c>
      <c r="F119" s="5" t="s">
        <v>10</v>
      </c>
      <c r="G119" s="6">
        <v>0</v>
      </c>
      <c r="H119" s="7" t="s">
        <v>999</v>
      </c>
      <c r="I119" s="7" t="s">
        <v>25</v>
      </c>
      <c r="J119" s="8">
        <v>4</v>
      </c>
      <c r="K119" s="5" t="s">
        <v>268</v>
      </c>
      <c r="L119" s="6">
        <v>1</v>
      </c>
      <c r="M119" s="7" t="s">
        <v>10</v>
      </c>
      <c r="N119" s="7" t="s">
        <v>10</v>
      </c>
      <c r="O119" s="8" t="s">
        <v>10</v>
      </c>
      <c r="P119" s="7" t="s">
        <v>10</v>
      </c>
      <c r="Q119" s="8" t="s">
        <v>10</v>
      </c>
      <c r="R119" s="7" t="s">
        <v>10</v>
      </c>
      <c r="S119" s="8" t="s">
        <v>10</v>
      </c>
      <c r="T119" s="8" t="s">
        <v>10</v>
      </c>
      <c r="U119" s="8" t="s">
        <v>10</v>
      </c>
      <c r="V119" s="7" t="s">
        <v>10</v>
      </c>
      <c r="W119" s="7" t="s">
        <v>10</v>
      </c>
      <c r="X119" s="7" t="s">
        <v>10</v>
      </c>
      <c r="Y119" s="7" t="s">
        <v>10</v>
      </c>
      <c r="Z119" s="7" t="s">
        <v>10</v>
      </c>
      <c r="AA119" s="8" t="s">
        <v>10</v>
      </c>
      <c r="AB119" s="22"/>
    </row>
    <row r="120" spans="1:28" s="23" customFormat="1" ht="45" customHeight="1" x14ac:dyDescent="0.25">
      <c r="A120" s="23">
        <v>117</v>
      </c>
      <c r="B120" s="5" t="s">
        <v>523</v>
      </c>
      <c r="C120" s="5" t="s">
        <v>524</v>
      </c>
      <c r="D120" s="5" t="s">
        <v>370</v>
      </c>
      <c r="E120" s="6">
        <v>7</v>
      </c>
      <c r="F120" s="5" t="s">
        <v>10</v>
      </c>
      <c r="G120" s="6">
        <v>0</v>
      </c>
      <c r="H120" s="7" t="s">
        <v>1000</v>
      </c>
      <c r="I120" s="7" t="s">
        <v>15</v>
      </c>
      <c r="J120" s="8">
        <v>3</v>
      </c>
      <c r="K120" s="5" t="s">
        <v>268</v>
      </c>
      <c r="L120" s="6">
        <v>1</v>
      </c>
      <c r="M120" s="7" t="s">
        <v>10</v>
      </c>
      <c r="N120" s="7" t="s">
        <v>10</v>
      </c>
      <c r="O120" s="8" t="s">
        <v>10</v>
      </c>
      <c r="P120" s="7" t="s">
        <v>10</v>
      </c>
      <c r="Q120" s="8" t="s">
        <v>10</v>
      </c>
      <c r="R120" s="7" t="s">
        <v>10</v>
      </c>
      <c r="S120" s="8" t="s">
        <v>10</v>
      </c>
      <c r="T120" s="8" t="s">
        <v>10</v>
      </c>
      <c r="U120" s="8" t="s">
        <v>10</v>
      </c>
      <c r="V120" s="7" t="s">
        <v>10</v>
      </c>
      <c r="W120" s="7" t="s">
        <v>10</v>
      </c>
      <c r="X120" s="7" t="s">
        <v>10</v>
      </c>
      <c r="Y120" s="7" t="s">
        <v>10</v>
      </c>
      <c r="Z120" s="7" t="s">
        <v>10</v>
      </c>
      <c r="AA120" s="8" t="s">
        <v>10</v>
      </c>
      <c r="AB120" s="22"/>
    </row>
    <row r="121" spans="1:28" s="23" customFormat="1" ht="45" customHeight="1" x14ac:dyDescent="0.25">
      <c r="A121" s="23">
        <v>118</v>
      </c>
      <c r="B121" s="5" t="s">
        <v>525</v>
      </c>
      <c r="C121" s="5" t="s">
        <v>526</v>
      </c>
      <c r="D121" s="5" t="s">
        <v>370</v>
      </c>
      <c r="E121" s="6">
        <v>7</v>
      </c>
      <c r="F121" s="5" t="s">
        <v>10</v>
      </c>
      <c r="G121" s="6">
        <v>0</v>
      </c>
      <c r="H121" s="7" t="s">
        <v>1001</v>
      </c>
      <c r="I121" s="7" t="s">
        <v>25</v>
      </c>
      <c r="J121" s="8">
        <v>4</v>
      </c>
      <c r="K121" s="5" t="s">
        <v>268</v>
      </c>
      <c r="L121" s="6">
        <v>1</v>
      </c>
      <c r="M121" s="7" t="s">
        <v>10</v>
      </c>
      <c r="N121" s="7" t="s">
        <v>10</v>
      </c>
      <c r="O121" s="8" t="s">
        <v>10</v>
      </c>
      <c r="P121" s="7" t="s">
        <v>10</v>
      </c>
      <c r="Q121" s="8" t="s">
        <v>10</v>
      </c>
      <c r="R121" s="7" t="s">
        <v>10</v>
      </c>
      <c r="S121" s="8" t="s">
        <v>10</v>
      </c>
      <c r="T121" s="8" t="s">
        <v>10</v>
      </c>
      <c r="U121" s="8" t="s">
        <v>10</v>
      </c>
      <c r="V121" s="7" t="s">
        <v>10</v>
      </c>
      <c r="W121" s="7" t="s">
        <v>10</v>
      </c>
      <c r="X121" s="7" t="s">
        <v>10</v>
      </c>
      <c r="Y121" s="7" t="s">
        <v>10</v>
      </c>
      <c r="Z121" s="7" t="s">
        <v>10</v>
      </c>
      <c r="AA121" s="8" t="s">
        <v>10</v>
      </c>
      <c r="AB121" s="22"/>
    </row>
    <row r="122" spans="1:28" s="23" customFormat="1" ht="45" customHeight="1" x14ac:dyDescent="0.25">
      <c r="A122" s="23">
        <v>119</v>
      </c>
      <c r="B122" s="5" t="s">
        <v>527</v>
      </c>
      <c r="C122" s="5" t="s">
        <v>528</v>
      </c>
      <c r="D122" s="5" t="s">
        <v>370</v>
      </c>
      <c r="E122" s="6">
        <v>7</v>
      </c>
      <c r="F122" s="5" t="s">
        <v>10</v>
      </c>
      <c r="G122" s="6">
        <v>0</v>
      </c>
      <c r="H122" s="7" t="s">
        <v>1002</v>
      </c>
      <c r="I122" s="7" t="s">
        <v>15</v>
      </c>
      <c r="J122" s="8">
        <v>3</v>
      </c>
      <c r="K122" s="5" t="s">
        <v>268</v>
      </c>
      <c r="L122" s="6">
        <v>1</v>
      </c>
      <c r="M122" s="7" t="s">
        <v>10</v>
      </c>
      <c r="N122" s="7" t="s">
        <v>10</v>
      </c>
      <c r="O122" s="8" t="s">
        <v>10</v>
      </c>
      <c r="P122" s="7" t="s">
        <v>10</v>
      </c>
      <c r="Q122" s="8" t="s">
        <v>10</v>
      </c>
      <c r="R122" s="7" t="s">
        <v>10</v>
      </c>
      <c r="S122" s="8" t="s">
        <v>10</v>
      </c>
      <c r="T122" s="8" t="s">
        <v>10</v>
      </c>
      <c r="U122" s="8" t="s">
        <v>10</v>
      </c>
      <c r="V122" s="7" t="s">
        <v>10</v>
      </c>
      <c r="W122" s="7" t="s">
        <v>10</v>
      </c>
      <c r="X122" s="7" t="s">
        <v>10</v>
      </c>
      <c r="Y122" s="7" t="s">
        <v>10</v>
      </c>
      <c r="Z122" s="7" t="s">
        <v>10</v>
      </c>
      <c r="AA122" s="8" t="s">
        <v>10</v>
      </c>
      <c r="AB122" s="22"/>
    </row>
    <row r="123" spans="1:28" s="23" customFormat="1" ht="45" customHeight="1" x14ac:dyDescent="0.25">
      <c r="A123" s="23">
        <v>120</v>
      </c>
      <c r="B123" s="5" t="s">
        <v>529</v>
      </c>
      <c r="C123" s="5" t="s">
        <v>530</v>
      </c>
      <c r="D123" s="5" t="s">
        <v>370</v>
      </c>
      <c r="E123" s="6">
        <v>7</v>
      </c>
      <c r="F123" s="5" t="s">
        <v>10</v>
      </c>
      <c r="G123" s="6">
        <v>0</v>
      </c>
      <c r="H123" s="7" t="s">
        <v>1003</v>
      </c>
      <c r="I123" s="7" t="s">
        <v>25</v>
      </c>
      <c r="J123" s="8">
        <v>4</v>
      </c>
      <c r="K123" s="5" t="s">
        <v>268</v>
      </c>
      <c r="L123" s="6">
        <v>1</v>
      </c>
      <c r="M123" s="7" t="s">
        <v>10</v>
      </c>
      <c r="N123" s="7" t="s">
        <v>10</v>
      </c>
      <c r="O123" s="8" t="s">
        <v>10</v>
      </c>
      <c r="P123" s="7" t="s">
        <v>10</v>
      </c>
      <c r="Q123" s="8" t="s">
        <v>10</v>
      </c>
      <c r="R123" s="7" t="s">
        <v>10</v>
      </c>
      <c r="S123" s="8" t="s">
        <v>10</v>
      </c>
      <c r="T123" s="8" t="s">
        <v>10</v>
      </c>
      <c r="U123" s="8" t="s">
        <v>10</v>
      </c>
      <c r="V123" s="7" t="s">
        <v>10</v>
      </c>
      <c r="W123" s="7" t="s">
        <v>10</v>
      </c>
      <c r="X123" s="7" t="s">
        <v>10</v>
      </c>
      <c r="Y123" s="7" t="s">
        <v>10</v>
      </c>
      <c r="Z123" s="7" t="s">
        <v>10</v>
      </c>
      <c r="AA123" s="8" t="s">
        <v>10</v>
      </c>
      <c r="AB123" s="22"/>
    </row>
    <row r="124" spans="1:28" s="23" customFormat="1" ht="45" customHeight="1" x14ac:dyDescent="0.25">
      <c r="A124" s="23">
        <v>121</v>
      </c>
      <c r="B124" s="5" t="s">
        <v>531</v>
      </c>
      <c r="C124" s="5" t="s">
        <v>532</v>
      </c>
      <c r="D124" s="5" t="s">
        <v>370</v>
      </c>
      <c r="E124" s="6">
        <v>7</v>
      </c>
      <c r="F124" s="5" t="s">
        <v>10</v>
      </c>
      <c r="G124" s="6">
        <v>0</v>
      </c>
      <c r="H124" s="7" t="s">
        <v>1004</v>
      </c>
      <c r="I124" s="7" t="s">
        <v>62</v>
      </c>
      <c r="J124" s="8">
        <v>1</v>
      </c>
      <c r="K124" s="5" t="s">
        <v>268</v>
      </c>
      <c r="L124" s="6">
        <v>1</v>
      </c>
      <c r="M124" s="7" t="s">
        <v>10</v>
      </c>
      <c r="N124" s="7" t="s">
        <v>10</v>
      </c>
      <c r="O124" s="8" t="s">
        <v>10</v>
      </c>
      <c r="P124" s="7" t="s">
        <v>10</v>
      </c>
      <c r="Q124" s="8" t="s">
        <v>10</v>
      </c>
      <c r="R124" s="7" t="s">
        <v>10</v>
      </c>
      <c r="S124" s="8" t="s">
        <v>10</v>
      </c>
      <c r="T124" s="8" t="s">
        <v>10</v>
      </c>
      <c r="U124" s="8" t="s">
        <v>10</v>
      </c>
      <c r="V124" s="7" t="s">
        <v>10</v>
      </c>
      <c r="W124" s="7" t="s">
        <v>10</v>
      </c>
      <c r="X124" s="7" t="s">
        <v>10</v>
      </c>
      <c r="Y124" s="7" t="s">
        <v>10</v>
      </c>
      <c r="Z124" s="7" t="s">
        <v>10</v>
      </c>
      <c r="AA124" s="8" t="s">
        <v>10</v>
      </c>
      <c r="AB124" s="22"/>
    </row>
    <row r="125" spans="1:28" s="23" customFormat="1" ht="45" customHeight="1" x14ac:dyDescent="0.25">
      <c r="A125" s="23">
        <v>122</v>
      </c>
      <c r="B125" s="5" t="s">
        <v>533</v>
      </c>
      <c r="C125" s="5" t="s">
        <v>534</v>
      </c>
      <c r="D125" s="5" t="s">
        <v>370</v>
      </c>
      <c r="E125" s="6">
        <v>7</v>
      </c>
      <c r="F125" s="5" t="s">
        <v>10</v>
      </c>
      <c r="G125" s="6">
        <v>0</v>
      </c>
      <c r="H125" s="7" t="s">
        <v>1005</v>
      </c>
      <c r="I125" s="7" t="s">
        <v>11</v>
      </c>
      <c r="J125" s="8">
        <v>2</v>
      </c>
      <c r="K125" s="5" t="s">
        <v>268</v>
      </c>
      <c r="L125" s="6">
        <v>1</v>
      </c>
      <c r="M125" s="7" t="s">
        <v>10</v>
      </c>
      <c r="N125" s="7" t="s">
        <v>10</v>
      </c>
      <c r="O125" s="8" t="s">
        <v>10</v>
      </c>
      <c r="P125" s="7" t="s">
        <v>10</v>
      </c>
      <c r="Q125" s="8" t="s">
        <v>10</v>
      </c>
      <c r="R125" s="7" t="s">
        <v>10</v>
      </c>
      <c r="S125" s="8" t="s">
        <v>10</v>
      </c>
      <c r="T125" s="8" t="s">
        <v>10</v>
      </c>
      <c r="U125" s="8" t="s">
        <v>10</v>
      </c>
      <c r="V125" s="7" t="s">
        <v>10</v>
      </c>
      <c r="W125" s="7" t="s">
        <v>10</v>
      </c>
      <c r="X125" s="7" t="s">
        <v>10</v>
      </c>
      <c r="Y125" s="7" t="s">
        <v>10</v>
      </c>
      <c r="Z125" s="7" t="s">
        <v>10</v>
      </c>
      <c r="AA125" s="8" t="s">
        <v>10</v>
      </c>
      <c r="AB125" s="22"/>
    </row>
    <row r="126" spans="1:28" s="23" customFormat="1" ht="45" customHeight="1" x14ac:dyDescent="0.25">
      <c r="A126" s="23">
        <v>123</v>
      </c>
      <c r="B126" s="5" t="s">
        <v>535</v>
      </c>
      <c r="C126" s="5" t="s">
        <v>536</v>
      </c>
      <c r="D126" s="5" t="s">
        <v>370</v>
      </c>
      <c r="E126" s="6">
        <v>7</v>
      </c>
      <c r="F126" s="5" t="s">
        <v>10</v>
      </c>
      <c r="G126" s="6">
        <v>0</v>
      </c>
      <c r="H126" s="7" t="s">
        <v>1006</v>
      </c>
      <c r="I126" s="7" t="s">
        <v>11</v>
      </c>
      <c r="J126" s="8">
        <v>2</v>
      </c>
      <c r="K126" s="5" t="s">
        <v>268</v>
      </c>
      <c r="L126" s="6">
        <v>1</v>
      </c>
      <c r="M126" s="7" t="s">
        <v>10</v>
      </c>
      <c r="N126" s="7" t="s">
        <v>10</v>
      </c>
      <c r="O126" s="8" t="s">
        <v>10</v>
      </c>
      <c r="P126" s="7" t="s">
        <v>10</v>
      </c>
      <c r="Q126" s="8" t="s">
        <v>10</v>
      </c>
      <c r="R126" s="7" t="s">
        <v>10</v>
      </c>
      <c r="S126" s="8" t="s">
        <v>10</v>
      </c>
      <c r="T126" s="8" t="s">
        <v>10</v>
      </c>
      <c r="U126" s="8" t="s">
        <v>10</v>
      </c>
      <c r="V126" s="7" t="s">
        <v>10</v>
      </c>
      <c r="W126" s="7" t="s">
        <v>10</v>
      </c>
      <c r="X126" s="7" t="s">
        <v>10</v>
      </c>
      <c r="Y126" s="7" t="s">
        <v>10</v>
      </c>
      <c r="Z126" s="7" t="s">
        <v>10</v>
      </c>
      <c r="AA126" s="8" t="s">
        <v>10</v>
      </c>
      <c r="AB126" s="22"/>
    </row>
    <row r="127" spans="1:28" s="23" customFormat="1" ht="45" customHeight="1" x14ac:dyDescent="0.25">
      <c r="A127" s="23">
        <v>124</v>
      </c>
      <c r="B127" s="5" t="s">
        <v>537</v>
      </c>
      <c r="C127" s="5" t="s">
        <v>538</v>
      </c>
      <c r="D127" s="5" t="s">
        <v>370</v>
      </c>
      <c r="E127" s="6">
        <v>7</v>
      </c>
      <c r="F127" s="5" t="s">
        <v>10</v>
      </c>
      <c r="G127" s="6">
        <v>0</v>
      </c>
      <c r="H127" s="7" t="s">
        <v>1006</v>
      </c>
      <c r="I127" s="7" t="s">
        <v>11</v>
      </c>
      <c r="J127" s="8">
        <v>2</v>
      </c>
      <c r="K127" s="5" t="s">
        <v>268</v>
      </c>
      <c r="L127" s="6">
        <v>1</v>
      </c>
      <c r="M127" s="7" t="s">
        <v>10</v>
      </c>
      <c r="N127" s="7" t="s">
        <v>10</v>
      </c>
      <c r="O127" s="8" t="s">
        <v>10</v>
      </c>
      <c r="P127" s="7" t="s">
        <v>10</v>
      </c>
      <c r="Q127" s="8" t="s">
        <v>10</v>
      </c>
      <c r="R127" s="7" t="s">
        <v>10</v>
      </c>
      <c r="S127" s="8" t="s">
        <v>10</v>
      </c>
      <c r="T127" s="8" t="s">
        <v>10</v>
      </c>
      <c r="U127" s="8" t="s">
        <v>10</v>
      </c>
      <c r="V127" s="7" t="s">
        <v>10</v>
      </c>
      <c r="W127" s="7" t="s">
        <v>10</v>
      </c>
      <c r="X127" s="7" t="s">
        <v>10</v>
      </c>
      <c r="Y127" s="7" t="s">
        <v>10</v>
      </c>
      <c r="Z127" s="7" t="s">
        <v>10</v>
      </c>
      <c r="AA127" s="8" t="s">
        <v>10</v>
      </c>
      <c r="AB127" s="22"/>
    </row>
    <row r="128" spans="1:28" s="23" customFormat="1" ht="45" customHeight="1" x14ac:dyDescent="0.25">
      <c r="A128" s="23">
        <v>125</v>
      </c>
      <c r="B128" s="9" t="s">
        <v>539</v>
      </c>
      <c r="C128" s="9" t="s">
        <v>540</v>
      </c>
      <c r="D128" s="9" t="s">
        <v>464</v>
      </c>
      <c r="E128" s="6">
        <v>4</v>
      </c>
      <c r="F128" s="9" t="s">
        <v>10</v>
      </c>
      <c r="G128" s="6">
        <v>0</v>
      </c>
      <c r="H128" s="7">
        <v>436.6</v>
      </c>
      <c r="I128" s="7" t="s">
        <v>21</v>
      </c>
      <c r="J128" s="8">
        <v>6</v>
      </c>
      <c r="K128" s="5" t="s">
        <v>87</v>
      </c>
      <c r="L128" s="6">
        <v>1</v>
      </c>
      <c r="M128" s="7" t="s">
        <v>10</v>
      </c>
      <c r="N128" s="7" t="s">
        <v>10</v>
      </c>
      <c r="O128" s="8" t="s">
        <v>10</v>
      </c>
      <c r="P128" s="7" t="s">
        <v>10</v>
      </c>
      <c r="Q128" s="8" t="s">
        <v>10</v>
      </c>
      <c r="R128" s="7" t="s">
        <v>10</v>
      </c>
      <c r="S128" s="8" t="s">
        <v>10</v>
      </c>
      <c r="T128" s="8" t="s">
        <v>10</v>
      </c>
      <c r="U128" s="8" t="s">
        <v>10</v>
      </c>
      <c r="V128" s="7" t="s">
        <v>10</v>
      </c>
      <c r="W128" s="7" t="s">
        <v>10</v>
      </c>
      <c r="X128" s="7" t="s">
        <v>10</v>
      </c>
      <c r="Y128" s="7" t="s">
        <v>10</v>
      </c>
      <c r="Z128" s="7" t="s">
        <v>10</v>
      </c>
      <c r="AA128" s="8" t="s">
        <v>10</v>
      </c>
      <c r="AB128" s="22"/>
    </row>
    <row r="129" spans="1:28" s="23" customFormat="1" ht="45" customHeight="1" x14ac:dyDescent="0.25">
      <c r="A129" s="23">
        <v>126</v>
      </c>
      <c r="B129" s="9" t="s">
        <v>539</v>
      </c>
      <c r="C129" s="9" t="s">
        <v>540</v>
      </c>
      <c r="D129" s="9" t="s">
        <v>464</v>
      </c>
      <c r="E129" s="6">
        <v>4</v>
      </c>
      <c r="F129" s="9" t="s">
        <v>10</v>
      </c>
      <c r="G129" s="6">
        <v>0</v>
      </c>
      <c r="H129" s="7">
        <v>46.7</v>
      </c>
      <c r="I129" s="7" t="s">
        <v>21</v>
      </c>
      <c r="J129" s="8">
        <v>6</v>
      </c>
      <c r="K129" s="5" t="s">
        <v>77</v>
      </c>
      <c r="L129" s="6">
        <v>1</v>
      </c>
      <c r="M129" s="7" t="s">
        <v>10</v>
      </c>
      <c r="N129" s="7" t="s">
        <v>10</v>
      </c>
      <c r="O129" s="8" t="s">
        <v>10</v>
      </c>
      <c r="P129" s="7" t="s">
        <v>10</v>
      </c>
      <c r="Q129" s="8" t="s">
        <v>10</v>
      </c>
      <c r="R129" s="7" t="s">
        <v>10</v>
      </c>
      <c r="S129" s="8" t="s">
        <v>10</v>
      </c>
      <c r="T129" s="8" t="s">
        <v>10</v>
      </c>
      <c r="U129" s="8" t="s">
        <v>10</v>
      </c>
      <c r="V129" s="7" t="s">
        <v>10</v>
      </c>
      <c r="W129" s="7" t="s">
        <v>10</v>
      </c>
      <c r="X129" s="7" t="s">
        <v>10</v>
      </c>
      <c r="Y129" s="7" t="s">
        <v>10</v>
      </c>
      <c r="Z129" s="7" t="s">
        <v>10</v>
      </c>
      <c r="AA129" s="8" t="s">
        <v>10</v>
      </c>
      <c r="AB129" s="22"/>
    </row>
    <row r="130" spans="1:28" s="23" customFormat="1" ht="45" customHeight="1" x14ac:dyDescent="0.25">
      <c r="A130" s="23">
        <v>127</v>
      </c>
      <c r="B130" s="9" t="s">
        <v>541</v>
      </c>
      <c r="C130" s="9" t="s">
        <v>540</v>
      </c>
      <c r="D130" s="9" t="s">
        <v>464</v>
      </c>
      <c r="E130" s="6">
        <v>4</v>
      </c>
      <c r="F130" s="9" t="s">
        <v>10</v>
      </c>
      <c r="G130" s="6">
        <v>0</v>
      </c>
      <c r="H130" s="7">
        <v>281.3</v>
      </c>
      <c r="I130" s="7" t="s">
        <v>21</v>
      </c>
      <c r="J130" s="8">
        <v>6</v>
      </c>
      <c r="K130" s="5" t="s">
        <v>87</v>
      </c>
      <c r="L130" s="6">
        <v>1</v>
      </c>
      <c r="M130" s="7" t="s">
        <v>10</v>
      </c>
      <c r="N130" s="7" t="s">
        <v>10</v>
      </c>
      <c r="O130" s="8" t="s">
        <v>10</v>
      </c>
      <c r="P130" s="7" t="s">
        <v>10</v>
      </c>
      <c r="Q130" s="8" t="s">
        <v>10</v>
      </c>
      <c r="R130" s="7" t="s">
        <v>10</v>
      </c>
      <c r="S130" s="8" t="s">
        <v>10</v>
      </c>
      <c r="T130" s="8" t="s">
        <v>10</v>
      </c>
      <c r="U130" s="8" t="s">
        <v>10</v>
      </c>
      <c r="V130" s="7" t="s">
        <v>10</v>
      </c>
      <c r="W130" s="7" t="s">
        <v>10</v>
      </c>
      <c r="X130" s="7" t="s">
        <v>10</v>
      </c>
      <c r="Y130" s="7" t="s">
        <v>10</v>
      </c>
      <c r="Z130" s="7" t="s">
        <v>10</v>
      </c>
      <c r="AA130" s="8" t="s">
        <v>10</v>
      </c>
      <c r="AB130" s="22"/>
    </row>
    <row r="131" spans="1:28" s="23" customFormat="1" ht="45" customHeight="1" x14ac:dyDescent="0.25">
      <c r="A131" s="23">
        <v>128</v>
      </c>
      <c r="B131" s="9" t="s">
        <v>541</v>
      </c>
      <c r="C131" s="9" t="s">
        <v>540</v>
      </c>
      <c r="D131" s="9" t="s">
        <v>464</v>
      </c>
      <c r="E131" s="6">
        <v>4</v>
      </c>
      <c r="F131" s="9" t="s">
        <v>10</v>
      </c>
      <c r="G131" s="6">
        <v>0</v>
      </c>
      <c r="H131" s="7">
        <v>14.6</v>
      </c>
      <c r="I131" s="7" t="s">
        <v>21</v>
      </c>
      <c r="J131" s="8">
        <v>6</v>
      </c>
      <c r="K131" s="5" t="s">
        <v>77</v>
      </c>
      <c r="L131" s="6">
        <v>1</v>
      </c>
      <c r="M131" s="7" t="s">
        <v>10</v>
      </c>
      <c r="N131" s="7" t="s">
        <v>10</v>
      </c>
      <c r="O131" s="8" t="s">
        <v>10</v>
      </c>
      <c r="P131" s="7" t="s">
        <v>10</v>
      </c>
      <c r="Q131" s="8" t="s">
        <v>10</v>
      </c>
      <c r="R131" s="7" t="s">
        <v>10</v>
      </c>
      <c r="S131" s="8" t="s">
        <v>10</v>
      </c>
      <c r="T131" s="8" t="s">
        <v>10</v>
      </c>
      <c r="U131" s="8" t="s">
        <v>10</v>
      </c>
      <c r="V131" s="7" t="s">
        <v>10</v>
      </c>
      <c r="W131" s="7" t="s">
        <v>10</v>
      </c>
      <c r="X131" s="7" t="s">
        <v>10</v>
      </c>
      <c r="Y131" s="7" t="s">
        <v>10</v>
      </c>
      <c r="Z131" s="7" t="s">
        <v>10</v>
      </c>
      <c r="AA131" s="8" t="s">
        <v>10</v>
      </c>
      <c r="AB131" s="22"/>
    </row>
    <row r="132" spans="1:28" s="23" customFormat="1" ht="45" customHeight="1" x14ac:dyDescent="0.25">
      <c r="A132" s="23">
        <v>129</v>
      </c>
      <c r="B132" s="9" t="s">
        <v>542</v>
      </c>
      <c r="C132" s="9" t="s">
        <v>540</v>
      </c>
      <c r="D132" s="9" t="s">
        <v>464</v>
      </c>
      <c r="E132" s="6">
        <v>4</v>
      </c>
      <c r="F132" s="9" t="s">
        <v>10</v>
      </c>
      <c r="G132" s="6">
        <v>0</v>
      </c>
      <c r="H132" s="7">
        <v>1088.0999999999999</v>
      </c>
      <c r="I132" s="7" t="s">
        <v>21</v>
      </c>
      <c r="J132" s="8">
        <v>6</v>
      </c>
      <c r="K132" s="5" t="s">
        <v>87</v>
      </c>
      <c r="L132" s="6">
        <v>1</v>
      </c>
      <c r="M132" s="7" t="s">
        <v>10</v>
      </c>
      <c r="N132" s="7" t="s">
        <v>10</v>
      </c>
      <c r="O132" s="8" t="s">
        <v>10</v>
      </c>
      <c r="P132" s="7" t="s">
        <v>10</v>
      </c>
      <c r="Q132" s="8" t="s">
        <v>10</v>
      </c>
      <c r="R132" s="7" t="s">
        <v>10</v>
      </c>
      <c r="S132" s="8" t="s">
        <v>10</v>
      </c>
      <c r="T132" s="8" t="s">
        <v>10</v>
      </c>
      <c r="U132" s="8" t="s">
        <v>10</v>
      </c>
      <c r="V132" s="7" t="s">
        <v>10</v>
      </c>
      <c r="W132" s="7" t="s">
        <v>10</v>
      </c>
      <c r="X132" s="7" t="s">
        <v>10</v>
      </c>
      <c r="Y132" s="7" t="s">
        <v>10</v>
      </c>
      <c r="Z132" s="7" t="s">
        <v>10</v>
      </c>
      <c r="AA132" s="8" t="s">
        <v>10</v>
      </c>
      <c r="AB132" s="22"/>
    </row>
    <row r="133" spans="1:28" s="23" customFormat="1" ht="45" customHeight="1" x14ac:dyDescent="0.25">
      <c r="A133" s="23">
        <v>130</v>
      </c>
      <c r="B133" s="9" t="s">
        <v>542</v>
      </c>
      <c r="C133" s="9" t="s">
        <v>540</v>
      </c>
      <c r="D133" s="9" t="s">
        <v>464</v>
      </c>
      <c r="E133" s="6">
        <v>4</v>
      </c>
      <c r="F133" s="9" t="s">
        <v>10</v>
      </c>
      <c r="G133" s="6">
        <v>0</v>
      </c>
      <c r="H133" s="7">
        <v>11.8</v>
      </c>
      <c r="I133" s="7" t="s">
        <v>16</v>
      </c>
      <c r="J133" s="8">
        <v>5</v>
      </c>
      <c r="K133" s="5" t="s">
        <v>77</v>
      </c>
      <c r="L133" s="6">
        <v>1</v>
      </c>
      <c r="M133" s="7" t="s">
        <v>10</v>
      </c>
      <c r="N133" s="7" t="s">
        <v>10</v>
      </c>
      <c r="O133" s="8" t="s">
        <v>10</v>
      </c>
      <c r="P133" s="7" t="s">
        <v>10</v>
      </c>
      <c r="Q133" s="8" t="s">
        <v>10</v>
      </c>
      <c r="R133" s="7" t="s">
        <v>10</v>
      </c>
      <c r="S133" s="8" t="s">
        <v>10</v>
      </c>
      <c r="T133" s="8" t="s">
        <v>10</v>
      </c>
      <c r="U133" s="8" t="s">
        <v>10</v>
      </c>
      <c r="V133" s="7" t="s">
        <v>10</v>
      </c>
      <c r="W133" s="7" t="s">
        <v>10</v>
      </c>
      <c r="X133" s="7" t="s">
        <v>10</v>
      </c>
      <c r="Y133" s="7" t="s">
        <v>10</v>
      </c>
      <c r="Z133" s="7" t="s">
        <v>10</v>
      </c>
      <c r="AA133" s="8" t="s">
        <v>10</v>
      </c>
      <c r="AB133" s="22"/>
    </row>
    <row r="134" spans="1:28" s="23" customFormat="1" ht="45" customHeight="1" x14ac:dyDescent="0.25">
      <c r="A134" s="23">
        <v>131</v>
      </c>
      <c r="B134" s="5" t="s">
        <v>543</v>
      </c>
      <c r="C134" s="5" t="s">
        <v>544</v>
      </c>
      <c r="D134" s="5" t="s">
        <v>331</v>
      </c>
      <c r="E134" s="6">
        <v>8</v>
      </c>
      <c r="F134" s="5" t="s">
        <v>10</v>
      </c>
      <c r="G134" s="6">
        <v>0</v>
      </c>
      <c r="H134" s="7">
        <v>4</v>
      </c>
      <c r="I134" s="7" t="s">
        <v>25</v>
      </c>
      <c r="J134" s="8">
        <v>4</v>
      </c>
      <c r="K134" s="5" t="s">
        <v>92</v>
      </c>
      <c r="L134" s="6">
        <v>1</v>
      </c>
      <c r="M134" s="7" t="s">
        <v>10</v>
      </c>
      <c r="N134" s="7" t="s">
        <v>10</v>
      </c>
      <c r="O134" s="8" t="s">
        <v>10</v>
      </c>
      <c r="P134" s="7" t="s">
        <v>10</v>
      </c>
      <c r="Q134" s="8" t="s">
        <v>10</v>
      </c>
      <c r="R134" s="7" t="s">
        <v>10</v>
      </c>
      <c r="S134" s="8" t="s">
        <v>10</v>
      </c>
      <c r="T134" s="8" t="s">
        <v>10</v>
      </c>
      <c r="U134" s="8" t="s">
        <v>10</v>
      </c>
      <c r="V134" s="7" t="s">
        <v>10</v>
      </c>
      <c r="W134" s="7" t="s">
        <v>10</v>
      </c>
      <c r="X134" s="7" t="s">
        <v>10</v>
      </c>
      <c r="Y134" s="7" t="s">
        <v>10</v>
      </c>
      <c r="Z134" s="7" t="s">
        <v>10</v>
      </c>
      <c r="AA134" s="8" t="s">
        <v>10</v>
      </c>
      <c r="AB134" s="22"/>
    </row>
    <row r="135" spans="1:28" s="23" customFormat="1" ht="45" customHeight="1" x14ac:dyDescent="0.25">
      <c r="A135" s="23">
        <v>132</v>
      </c>
      <c r="B135" s="5" t="s">
        <v>545</v>
      </c>
      <c r="C135" s="5" t="s">
        <v>546</v>
      </c>
      <c r="D135" s="5" t="s">
        <v>464</v>
      </c>
      <c r="E135" s="6">
        <v>4</v>
      </c>
      <c r="F135" s="5" t="s">
        <v>10</v>
      </c>
      <c r="G135" s="6">
        <v>0</v>
      </c>
      <c r="H135" s="7">
        <v>5</v>
      </c>
      <c r="I135" s="7" t="s">
        <v>25</v>
      </c>
      <c r="J135" s="8">
        <v>4</v>
      </c>
      <c r="K135" s="5" t="s">
        <v>92</v>
      </c>
      <c r="L135" s="6">
        <v>1</v>
      </c>
      <c r="M135" s="7" t="s">
        <v>10</v>
      </c>
      <c r="N135" s="7" t="s">
        <v>10</v>
      </c>
      <c r="O135" s="8" t="s">
        <v>10</v>
      </c>
      <c r="P135" s="7" t="s">
        <v>10</v>
      </c>
      <c r="Q135" s="8" t="s">
        <v>10</v>
      </c>
      <c r="R135" s="7" t="s">
        <v>10</v>
      </c>
      <c r="S135" s="8" t="s">
        <v>10</v>
      </c>
      <c r="T135" s="8" t="s">
        <v>10</v>
      </c>
      <c r="U135" s="8" t="s">
        <v>10</v>
      </c>
      <c r="V135" s="7" t="s">
        <v>10</v>
      </c>
      <c r="W135" s="7" t="s">
        <v>10</v>
      </c>
      <c r="X135" s="7" t="s">
        <v>10</v>
      </c>
      <c r="Y135" s="7" t="s">
        <v>10</v>
      </c>
      <c r="Z135" s="7" t="s">
        <v>10</v>
      </c>
      <c r="AA135" s="8" t="s">
        <v>10</v>
      </c>
      <c r="AB135" s="22"/>
    </row>
    <row r="136" spans="1:28" s="23" customFormat="1" ht="45" customHeight="1" x14ac:dyDescent="0.25">
      <c r="A136" s="23">
        <v>133</v>
      </c>
      <c r="B136" s="5" t="s">
        <v>547</v>
      </c>
      <c r="C136" s="5" t="s">
        <v>548</v>
      </c>
      <c r="D136" s="5" t="s">
        <v>331</v>
      </c>
      <c r="E136" s="6">
        <v>8</v>
      </c>
      <c r="F136" s="5" t="s">
        <v>10</v>
      </c>
      <c r="G136" s="6">
        <v>0</v>
      </c>
      <c r="H136" s="7">
        <v>9</v>
      </c>
      <c r="I136" s="7" t="s">
        <v>16</v>
      </c>
      <c r="J136" s="8">
        <v>5</v>
      </c>
      <c r="K136" s="5" t="s">
        <v>92</v>
      </c>
      <c r="L136" s="6">
        <v>1</v>
      </c>
      <c r="M136" s="7" t="s">
        <v>10</v>
      </c>
      <c r="N136" s="7" t="s">
        <v>10</v>
      </c>
      <c r="O136" s="8" t="s">
        <v>10</v>
      </c>
      <c r="P136" s="7" t="s">
        <v>10</v>
      </c>
      <c r="Q136" s="8" t="s">
        <v>10</v>
      </c>
      <c r="R136" s="7" t="s">
        <v>10</v>
      </c>
      <c r="S136" s="8" t="s">
        <v>10</v>
      </c>
      <c r="T136" s="8" t="s">
        <v>10</v>
      </c>
      <c r="U136" s="8" t="s">
        <v>10</v>
      </c>
      <c r="V136" s="7" t="s">
        <v>10</v>
      </c>
      <c r="W136" s="7" t="s">
        <v>10</v>
      </c>
      <c r="X136" s="7" t="s">
        <v>10</v>
      </c>
      <c r="Y136" s="7" t="s">
        <v>10</v>
      </c>
      <c r="Z136" s="7" t="s">
        <v>10</v>
      </c>
      <c r="AA136" s="8" t="s">
        <v>10</v>
      </c>
      <c r="AB136" s="22"/>
    </row>
    <row r="137" spans="1:28" s="23" customFormat="1" ht="45" customHeight="1" x14ac:dyDescent="0.25">
      <c r="A137" s="23">
        <v>134</v>
      </c>
      <c r="B137" s="5" t="s">
        <v>549</v>
      </c>
      <c r="C137" s="5" t="s">
        <v>550</v>
      </c>
      <c r="D137" s="5" t="s">
        <v>464</v>
      </c>
      <c r="E137" s="6">
        <v>4</v>
      </c>
      <c r="F137" s="10" t="s">
        <v>10</v>
      </c>
      <c r="G137" s="6">
        <v>0</v>
      </c>
      <c r="H137" s="7">
        <v>4</v>
      </c>
      <c r="I137" s="7" t="s">
        <v>25</v>
      </c>
      <c r="J137" s="8">
        <v>4</v>
      </c>
      <c r="K137" s="5" t="s">
        <v>92</v>
      </c>
      <c r="L137" s="6">
        <v>1</v>
      </c>
      <c r="M137" s="7" t="s">
        <v>10</v>
      </c>
      <c r="N137" s="7" t="s">
        <v>10</v>
      </c>
      <c r="O137" s="8" t="s">
        <v>10</v>
      </c>
      <c r="P137" s="7" t="s">
        <v>10</v>
      </c>
      <c r="Q137" s="8" t="s">
        <v>10</v>
      </c>
      <c r="R137" s="7" t="s">
        <v>10</v>
      </c>
      <c r="S137" s="8" t="s">
        <v>10</v>
      </c>
      <c r="T137" s="8" t="s">
        <v>10</v>
      </c>
      <c r="U137" s="8" t="s">
        <v>10</v>
      </c>
      <c r="V137" s="7" t="s">
        <v>10</v>
      </c>
      <c r="W137" s="7" t="s">
        <v>10</v>
      </c>
      <c r="X137" s="7" t="s">
        <v>10</v>
      </c>
      <c r="Y137" s="7" t="s">
        <v>10</v>
      </c>
      <c r="Z137" s="7" t="s">
        <v>10</v>
      </c>
      <c r="AA137" s="8" t="s">
        <v>10</v>
      </c>
      <c r="AB137" s="22"/>
    </row>
    <row r="138" spans="1:28" s="23" customFormat="1" ht="45" customHeight="1" x14ac:dyDescent="0.25">
      <c r="A138" s="23">
        <v>135</v>
      </c>
      <c r="B138" s="5" t="s">
        <v>551</v>
      </c>
      <c r="C138" s="5" t="s">
        <v>552</v>
      </c>
      <c r="D138" s="5" t="s">
        <v>370</v>
      </c>
      <c r="E138" s="6">
        <v>7</v>
      </c>
      <c r="F138" s="5" t="s">
        <v>10</v>
      </c>
      <c r="G138" s="6">
        <v>0</v>
      </c>
      <c r="H138" s="7">
        <v>12</v>
      </c>
      <c r="I138" s="7" t="s">
        <v>16</v>
      </c>
      <c r="J138" s="8">
        <v>5</v>
      </c>
      <c r="K138" s="5" t="s">
        <v>92</v>
      </c>
      <c r="L138" s="6">
        <v>1</v>
      </c>
      <c r="M138" s="7" t="s">
        <v>10</v>
      </c>
      <c r="N138" s="7" t="s">
        <v>10</v>
      </c>
      <c r="O138" s="8" t="s">
        <v>10</v>
      </c>
      <c r="P138" s="7" t="s">
        <v>10</v>
      </c>
      <c r="Q138" s="8" t="s">
        <v>10</v>
      </c>
      <c r="R138" s="7" t="s">
        <v>10</v>
      </c>
      <c r="S138" s="8" t="s">
        <v>10</v>
      </c>
      <c r="T138" s="8" t="s">
        <v>10</v>
      </c>
      <c r="U138" s="8" t="s">
        <v>10</v>
      </c>
      <c r="V138" s="7" t="s">
        <v>10</v>
      </c>
      <c r="W138" s="7" t="s">
        <v>10</v>
      </c>
      <c r="X138" s="7" t="s">
        <v>10</v>
      </c>
      <c r="Y138" s="7" t="s">
        <v>10</v>
      </c>
      <c r="Z138" s="7" t="s">
        <v>10</v>
      </c>
      <c r="AA138" s="8" t="s">
        <v>10</v>
      </c>
      <c r="AB138" s="22"/>
    </row>
    <row r="139" spans="1:28" s="23" customFormat="1" ht="45" customHeight="1" x14ac:dyDescent="0.25">
      <c r="A139" s="23">
        <v>136</v>
      </c>
      <c r="B139" s="5" t="s">
        <v>553</v>
      </c>
      <c r="C139" s="5" t="s">
        <v>554</v>
      </c>
      <c r="D139" s="5" t="s">
        <v>331</v>
      </c>
      <c r="E139" s="6">
        <v>8</v>
      </c>
      <c r="F139" s="5" t="s">
        <v>10</v>
      </c>
      <c r="G139" s="6">
        <v>0</v>
      </c>
      <c r="H139" s="7">
        <v>10</v>
      </c>
      <c r="I139" s="7" t="s">
        <v>16</v>
      </c>
      <c r="J139" s="8">
        <v>5</v>
      </c>
      <c r="K139" s="5" t="s">
        <v>92</v>
      </c>
      <c r="L139" s="6">
        <v>1</v>
      </c>
      <c r="M139" s="7" t="s">
        <v>10</v>
      </c>
      <c r="N139" s="7" t="s">
        <v>10</v>
      </c>
      <c r="O139" s="8" t="s">
        <v>10</v>
      </c>
      <c r="P139" s="7" t="s">
        <v>10</v>
      </c>
      <c r="Q139" s="8" t="s">
        <v>10</v>
      </c>
      <c r="R139" s="7" t="s">
        <v>10</v>
      </c>
      <c r="S139" s="8" t="s">
        <v>10</v>
      </c>
      <c r="T139" s="8" t="s">
        <v>10</v>
      </c>
      <c r="U139" s="8" t="s">
        <v>10</v>
      </c>
      <c r="V139" s="7" t="s">
        <v>10</v>
      </c>
      <c r="W139" s="7" t="s">
        <v>10</v>
      </c>
      <c r="X139" s="7" t="s">
        <v>10</v>
      </c>
      <c r="Y139" s="7" t="s">
        <v>10</v>
      </c>
      <c r="Z139" s="7" t="s">
        <v>10</v>
      </c>
      <c r="AA139" s="8" t="s">
        <v>10</v>
      </c>
      <c r="AB139" s="22"/>
    </row>
    <row r="140" spans="1:28" s="23" customFormat="1" ht="45" customHeight="1" x14ac:dyDescent="0.25">
      <c r="A140" s="23">
        <v>137</v>
      </c>
      <c r="B140" s="5" t="s">
        <v>555</v>
      </c>
      <c r="C140" s="5" t="s">
        <v>556</v>
      </c>
      <c r="D140" s="5" t="s">
        <v>464</v>
      </c>
      <c r="E140" s="6">
        <v>4</v>
      </c>
      <c r="F140" s="5" t="s">
        <v>10</v>
      </c>
      <c r="G140" s="6">
        <v>0</v>
      </c>
      <c r="H140" s="7">
        <v>18</v>
      </c>
      <c r="I140" s="7" t="s">
        <v>21</v>
      </c>
      <c r="J140" s="8">
        <v>6</v>
      </c>
      <c r="K140" s="5" t="s">
        <v>92</v>
      </c>
      <c r="L140" s="6">
        <v>1</v>
      </c>
      <c r="M140" s="7" t="s">
        <v>10</v>
      </c>
      <c r="N140" s="7" t="s">
        <v>10</v>
      </c>
      <c r="O140" s="8" t="s">
        <v>10</v>
      </c>
      <c r="P140" s="7" t="s">
        <v>10</v>
      </c>
      <c r="Q140" s="8" t="s">
        <v>10</v>
      </c>
      <c r="R140" s="7" t="s">
        <v>10</v>
      </c>
      <c r="S140" s="8" t="s">
        <v>10</v>
      </c>
      <c r="T140" s="8" t="s">
        <v>10</v>
      </c>
      <c r="U140" s="8" t="s">
        <v>10</v>
      </c>
      <c r="V140" s="7" t="s">
        <v>10</v>
      </c>
      <c r="W140" s="7" t="s">
        <v>10</v>
      </c>
      <c r="X140" s="7" t="s">
        <v>10</v>
      </c>
      <c r="Y140" s="7" t="s">
        <v>10</v>
      </c>
      <c r="Z140" s="7" t="s">
        <v>10</v>
      </c>
      <c r="AA140" s="8" t="s">
        <v>10</v>
      </c>
      <c r="AB140" s="22"/>
    </row>
    <row r="141" spans="1:28" s="23" customFormat="1" ht="45" customHeight="1" x14ac:dyDescent="0.25">
      <c r="A141" s="23">
        <v>138</v>
      </c>
      <c r="B141" s="5" t="s">
        <v>557</v>
      </c>
      <c r="C141" s="5" t="s">
        <v>558</v>
      </c>
      <c r="D141" s="5" t="s">
        <v>559</v>
      </c>
      <c r="E141" s="6">
        <v>4</v>
      </c>
      <c r="F141" s="5" t="s">
        <v>10</v>
      </c>
      <c r="G141" s="6">
        <v>0</v>
      </c>
      <c r="H141" s="7">
        <v>10</v>
      </c>
      <c r="I141" s="7" t="s">
        <v>16</v>
      </c>
      <c r="J141" s="8">
        <v>5</v>
      </c>
      <c r="K141" s="5" t="s">
        <v>92</v>
      </c>
      <c r="L141" s="6">
        <v>1</v>
      </c>
      <c r="M141" s="7" t="s">
        <v>10</v>
      </c>
      <c r="N141" s="7" t="s">
        <v>10</v>
      </c>
      <c r="O141" s="8" t="s">
        <v>10</v>
      </c>
      <c r="P141" s="7" t="s">
        <v>10</v>
      </c>
      <c r="Q141" s="8" t="s">
        <v>10</v>
      </c>
      <c r="R141" s="7" t="s">
        <v>10</v>
      </c>
      <c r="S141" s="8" t="s">
        <v>10</v>
      </c>
      <c r="T141" s="8" t="s">
        <v>10</v>
      </c>
      <c r="U141" s="8" t="s">
        <v>10</v>
      </c>
      <c r="V141" s="7" t="s">
        <v>10</v>
      </c>
      <c r="W141" s="7" t="s">
        <v>10</v>
      </c>
      <c r="X141" s="7" t="s">
        <v>10</v>
      </c>
      <c r="Y141" s="7" t="s">
        <v>10</v>
      </c>
      <c r="Z141" s="7" t="s">
        <v>10</v>
      </c>
      <c r="AA141" s="8" t="s">
        <v>10</v>
      </c>
      <c r="AB141" s="22"/>
    </row>
    <row r="142" spans="1:28" s="23" customFormat="1" ht="45" customHeight="1" x14ac:dyDescent="0.25">
      <c r="A142" s="23">
        <v>139</v>
      </c>
      <c r="B142" s="9" t="s">
        <v>560</v>
      </c>
      <c r="C142" s="9" t="s">
        <v>561</v>
      </c>
      <c r="D142" s="9" t="s">
        <v>334</v>
      </c>
      <c r="E142" s="6">
        <v>3</v>
      </c>
      <c r="F142" s="9" t="s">
        <v>10</v>
      </c>
      <c r="G142" s="6">
        <v>0</v>
      </c>
      <c r="H142" s="7" t="s">
        <v>1007</v>
      </c>
      <c r="I142" s="7" t="s">
        <v>32</v>
      </c>
      <c r="J142" s="8">
        <v>0</v>
      </c>
      <c r="K142" s="5" t="s">
        <v>61</v>
      </c>
      <c r="L142" s="6">
        <v>0</v>
      </c>
      <c r="M142" s="12">
        <v>1066.26</v>
      </c>
      <c r="N142" s="12">
        <v>-1.1000000000000001</v>
      </c>
      <c r="O142" s="30">
        <v>0</v>
      </c>
      <c r="P142" s="12">
        <v>1.1200000000000001</v>
      </c>
      <c r="Q142" s="30">
        <v>0</v>
      </c>
      <c r="R142" s="12">
        <v>11380</v>
      </c>
      <c r="S142" s="30">
        <v>10</v>
      </c>
      <c r="T142" s="30">
        <v>2</v>
      </c>
      <c r="U142" s="30">
        <v>0</v>
      </c>
      <c r="V142" s="7" t="s">
        <v>10</v>
      </c>
      <c r="W142" s="7" t="s">
        <v>10</v>
      </c>
      <c r="X142" s="7" t="s">
        <v>10</v>
      </c>
      <c r="Y142" s="7" t="s">
        <v>10</v>
      </c>
      <c r="Z142" s="7" t="s">
        <v>10</v>
      </c>
      <c r="AA142" s="8" t="s">
        <v>10</v>
      </c>
      <c r="AB142" s="22"/>
    </row>
    <row r="143" spans="1:28" s="23" customFormat="1" ht="45" customHeight="1" x14ac:dyDescent="0.25">
      <c r="A143" s="23">
        <v>140</v>
      </c>
      <c r="B143" s="9" t="s">
        <v>560</v>
      </c>
      <c r="C143" s="9" t="s">
        <v>561</v>
      </c>
      <c r="D143" s="9" t="s">
        <v>334</v>
      </c>
      <c r="E143" s="6">
        <v>3</v>
      </c>
      <c r="F143" s="9" t="s">
        <v>10</v>
      </c>
      <c r="G143" s="6">
        <v>0</v>
      </c>
      <c r="H143" s="7" t="s">
        <v>1008</v>
      </c>
      <c r="I143" s="7" t="s">
        <v>15</v>
      </c>
      <c r="J143" s="8">
        <v>3</v>
      </c>
      <c r="K143" s="5" t="s">
        <v>99</v>
      </c>
      <c r="L143" s="6">
        <v>0</v>
      </c>
      <c r="M143" s="12">
        <v>1066.26</v>
      </c>
      <c r="N143" s="12">
        <v>-1.1000000000000001</v>
      </c>
      <c r="O143" s="30">
        <v>0</v>
      </c>
      <c r="P143" s="12">
        <v>1.1200000000000001</v>
      </c>
      <c r="Q143" s="30">
        <v>0</v>
      </c>
      <c r="R143" s="12">
        <v>11380</v>
      </c>
      <c r="S143" s="30">
        <v>10</v>
      </c>
      <c r="T143" s="30">
        <v>2</v>
      </c>
      <c r="U143" s="30">
        <v>0</v>
      </c>
      <c r="V143" s="7" t="s">
        <v>10</v>
      </c>
      <c r="W143" s="7" t="s">
        <v>10</v>
      </c>
      <c r="X143" s="7" t="s">
        <v>10</v>
      </c>
      <c r="Y143" s="7" t="s">
        <v>10</v>
      </c>
      <c r="Z143" s="7" t="s">
        <v>10</v>
      </c>
      <c r="AA143" s="8" t="s">
        <v>10</v>
      </c>
      <c r="AB143" s="22"/>
    </row>
    <row r="144" spans="1:28" s="23" customFormat="1" ht="45" customHeight="1" x14ac:dyDescent="0.25">
      <c r="A144" s="23">
        <v>141</v>
      </c>
      <c r="B144" s="9" t="s">
        <v>560</v>
      </c>
      <c r="C144" s="9" t="s">
        <v>561</v>
      </c>
      <c r="D144" s="9" t="s">
        <v>334</v>
      </c>
      <c r="E144" s="6">
        <v>3</v>
      </c>
      <c r="F144" s="9" t="s">
        <v>10</v>
      </c>
      <c r="G144" s="6">
        <v>0</v>
      </c>
      <c r="H144" s="7" t="s">
        <v>1009</v>
      </c>
      <c r="I144" s="7" t="s">
        <v>62</v>
      </c>
      <c r="J144" s="8">
        <v>1</v>
      </c>
      <c r="K144" s="5" t="s">
        <v>70</v>
      </c>
      <c r="L144" s="6">
        <v>0</v>
      </c>
      <c r="M144" s="12">
        <v>1066.26</v>
      </c>
      <c r="N144" s="12">
        <v>-1.1000000000000001</v>
      </c>
      <c r="O144" s="30">
        <v>0</v>
      </c>
      <c r="P144" s="12">
        <v>1.1200000000000001</v>
      </c>
      <c r="Q144" s="30">
        <v>0</v>
      </c>
      <c r="R144" s="12">
        <v>11380</v>
      </c>
      <c r="S144" s="30">
        <v>10</v>
      </c>
      <c r="T144" s="30">
        <v>2</v>
      </c>
      <c r="U144" s="30">
        <v>0</v>
      </c>
      <c r="V144" s="7" t="s">
        <v>10</v>
      </c>
      <c r="W144" s="7" t="s">
        <v>10</v>
      </c>
      <c r="X144" s="7" t="s">
        <v>10</v>
      </c>
      <c r="Y144" s="7" t="s">
        <v>10</v>
      </c>
      <c r="Z144" s="7" t="s">
        <v>10</v>
      </c>
      <c r="AA144" s="8" t="s">
        <v>10</v>
      </c>
      <c r="AB144" s="22"/>
    </row>
    <row r="145" spans="1:28" s="23" customFormat="1" ht="45" customHeight="1" x14ac:dyDescent="0.25">
      <c r="A145" s="23">
        <v>142</v>
      </c>
      <c r="B145" s="9" t="s">
        <v>562</v>
      </c>
      <c r="C145" s="9" t="s">
        <v>96</v>
      </c>
      <c r="D145" s="9" t="s">
        <v>334</v>
      </c>
      <c r="E145" s="6">
        <v>3</v>
      </c>
      <c r="F145" s="9" t="s">
        <v>10</v>
      </c>
      <c r="G145" s="6">
        <v>0</v>
      </c>
      <c r="H145" s="7" t="s">
        <v>1010</v>
      </c>
      <c r="I145" s="7" t="s">
        <v>15</v>
      </c>
      <c r="J145" s="8">
        <v>3</v>
      </c>
      <c r="K145" s="5" t="s">
        <v>61</v>
      </c>
      <c r="L145" s="6">
        <v>0</v>
      </c>
      <c r="M145" s="12">
        <v>1046.1400000000001</v>
      </c>
      <c r="N145" s="12">
        <v>0</v>
      </c>
      <c r="O145" s="8" t="s">
        <v>10</v>
      </c>
      <c r="P145" s="12">
        <v>6.85</v>
      </c>
      <c r="Q145" s="30">
        <v>0</v>
      </c>
      <c r="R145" s="12">
        <v>11380</v>
      </c>
      <c r="S145" s="30">
        <v>10</v>
      </c>
      <c r="T145" s="30">
        <v>2</v>
      </c>
      <c r="U145" s="30">
        <v>0</v>
      </c>
      <c r="V145" s="7" t="s">
        <v>10</v>
      </c>
      <c r="W145" s="7" t="s">
        <v>10</v>
      </c>
      <c r="X145" s="7" t="s">
        <v>10</v>
      </c>
      <c r="Y145" s="7" t="s">
        <v>10</v>
      </c>
      <c r="Z145" s="7" t="s">
        <v>10</v>
      </c>
      <c r="AA145" s="8" t="s">
        <v>10</v>
      </c>
      <c r="AB145" s="22"/>
    </row>
    <row r="146" spans="1:28" s="23" customFormat="1" ht="45" customHeight="1" x14ac:dyDescent="0.25">
      <c r="A146" s="23">
        <v>143</v>
      </c>
      <c r="B146" s="9" t="s">
        <v>562</v>
      </c>
      <c r="C146" s="9" t="s">
        <v>96</v>
      </c>
      <c r="D146" s="9" t="s">
        <v>334</v>
      </c>
      <c r="E146" s="6">
        <v>3</v>
      </c>
      <c r="F146" s="9" t="s">
        <v>10</v>
      </c>
      <c r="G146" s="6">
        <v>0</v>
      </c>
      <c r="H146" s="7" t="s">
        <v>1011</v>
      </c>
      <c r="I146" s="7" t="s">
        <v>15</v>
      </c>
      <c r="J146" s="8">
        <v>3</v>
      </c>
      <c r="K146" s="5" t="s">
        <v>99</v>
      </c>
      <c r="L146" s="6">
        <v>0</v>
      </c>
      <c r="M146" s="12">
        <v>1046.1400000000001</v>
      </c>
      <c r="N146" s="12">
        <v>0</v>
      </c>
      <c r="O146" s="8" t="s">
        <v>10</v>
      </c>
      <c r="P146" s="12">
        <v>6.85</v>
      </c>
      <c r="Q146" s="30">
        <v>0</v>
      </c>
      <c r="R146" s="12">
        <v>11380</v>
      </c>
      <c r="S146" s="30">
        <v>10</v>
      </c>
      <c r="T146" s="30">
        <v>2</v>
      </c>
      <c r="U146" s="30">
        <v>0</v>
      </c>
      <c r="V146" s="7" t="s">
        <v>10</v>
      </c>
      <c r="W146" s="7" t="s">
        <v>10</v>
      </c>
      <c r="X146" s="7" t="s">
        <v>10</v>
      </c>
      <c r="Y146" s="7" t="s">
        <v>10</v>
      </c>
      <c r="Z146" s="7" t="s">
        <v>10</v>
      </c>
      <c r="AA146" s="8" t="s">
        <v>10</v>
      </c>
      <c r="AB146" s="22"/>
    </row>
    <row r="147" spans="1:28" s="23" customFormat="1" ht="45" customHeight="1" x14ac:dyDescent="0.25">
      <c r="A147" s="23">
        <v>144</v>
      </c>
      <c r="B147" s="9" t="s">
        <v>562</v>
      </c>
      <c r="C147" s="9" t="s">
        <v>96</v>
      </c>
      <c r="D147" s="9" t="s">
        <v>334</v>
      </c>
      <c r="E147" s="6">
        <v>3</v>
      </c>
      <c r="F147" s="9" t="s">
        <v>10</v>
      </c>
      <c r="G147" s="6">
        <v>0</v>
      </c>
      <c r="H147" s="7" t="s">
        <v>1012</v>
      </c>
      <c r="I147" s="7" t="s">
        <v>62</v>
      </c>
      <c r="J147" s="8">
        <v>1</v>
      </c>
      <c r="K147" s="5" t="s">
        <v>70</v>
      </c>
      <c r="L147" s="6">
        <v>0</v>
      </c>
      <c r="M147" s="12">
        <v>1046.1400000000001</v>
      </c>
      <c r="N147" s="12">
        <v>0</v>
      </c>
      <c r="O147" s="8" t="s">
        <v>10</v>
      </c>
      <c r="P147" s="12">
        <v>6.85</v>
      </c>
      <c r="Q147" s="30">
        <v>0</v>
      </c>
      <c r="R147" s="12">
        <v>11380</v>
      </c>
      <c r="S147" s="30">
        <v>10</v>
      </c>
      <c r="T147" s="30">
        <v>2</v>
      </c>
      <c r="U147" s="30">
        <v>0</v>
      </c>
      <c r="V147" s="7" t="s">
        <v>10</v>
      </c>
      <c r="W147" s="7" t="s">
        <v>10</v>
      </c>
      <c r="X147" s="7" t="s">
        <v>10</v>
      </c>
      <c r="Y147" s="7" t="s">
        <v>10</v>
      </c>
      <c r="Z147" s="7" t="s">
        <v>10</v>
      </c>
      <c r="AA147" s="8" t="s">
        <v>10</v>
      </c>
      <c r="AB147" s="22"/>
    </row>
    <row r="148" spans="1:28" s="23" customFormat="1" ht="45" customHeight="1" x14ac:dyDescent="0.25">
      <c r="A148" s="23">
        <v>145</v>
      </c>
      <c r="B148" s="9" t="s">
        <v>563</v>
      </c>
      <c r="C148" s="9" t="s">
        <v>564</v>
      </c>
      <c r="D148" s="9" t="s">
        <v>334</v>
      </c>
      <c r="E148" s="6">
        <v>3</v>
      </c>
      <c r="F148" s="9" t="s">
        <v>10</v>
      </c>
      <c r="G148" s="6">
        <v>0</v>
      </c>
      <c r="H148" s="7" t="s">
        <v>1013</v>
      </c>
      <c r="I148" s="7" t="s">
        <v>15</v>
      </c>
      <c r="J148" s="8">
        <v>3</v>
      </c>
      <c r="K148" s="5" t="s">
        <v>61</v>
      </c>
      <c r="L148" s="6">
        <v>0</v>
      </c>
      <c r="M148" s="12">
        <v>946.06</v>
      </c>
      <c r="N148" s="12">
        <v>-2</v>
      </c>
      <c r="O148" s="30">
        <v>0</v>
      </c>
      <c r="P148" s="12">
        <v>0</v>
      </c>
      <c r="Q148" s="30">
        <v>0</v>
      </c>
      <c r="R148" s="12">
        <v>11380</v>
      </c>
      <c r="S148" s="30">
        <v>10</v>
      </c>
      <c r="T148" s="30">
        <v>2</v>
      </c>
      <c r="U148" s="30">
        <v>0</v>
      </c>
      <c r="V148" s="7" t="s">
        <v>10</v>
      </c>
      <c r="W148" s="7" t="s">
        <v>10</v>
      </c>
      <c r="X148" s="7" t="s">
        <v>10</v>
      </c>
      <c r="Y148" s="7" t="s">
        <v>10</v>
      </c>
      <c r="Z148" s="7" t="s">
        <v>10</v>
      </c>
      <c r="AA148" s="8" t="s">
        <v>10</v>
      </c>
      <c r="AB148" s="22"/>
    </row>
    <row r="149" spans="1:28" s="23" customFormat="1" ht="45" customHeight="1" x14ac:dyDescent="0.25">
      <c r="A149" s="23">
        <v>146</v>
      </c>
      <c r="B149" s="9" t="s">
        <v>563</v>
      </c>
      <c r="C149" s="9" t="s">
        <v>564</v>
      </c>
      <c r="D149" s="9" t="s">
        <v>334</v>
      </c>
      <c r="E149" s="6">
        <v>3</v>
      </c>
      <c r="F149" s="9" t="s">
        <v>10</v>
      </c>
      <c r="G149" s="6">
        <v>0</v>
      </c>
      <c r="H149" s="7" t="s">
        <v>1011</v>
      </c>
      <c r="I149" s="7" t="s">
        <v>15</v>
      </c>
      <c r="J149" s="8">
        <v>3</v>
      </c>
      <c r="K149" s="5" t="s">
        <v>99</v>
      </c>
      <c r="L149" s="6">
        <v>0</v>
      </c>
      <c r="M149" s="12">
        <v>946.06</v>
      </c>
      <c r="N149" s="12">
        <v>-2</v>
      </c>
      <c r="O149" s="30">
        <v>0</v>
      </c>
      <c r="P149" s="12">
        <v>0</v>
      </c>
      <c r="Q149" s="30">
        <v>0</v>
      </c>
      <c r="R149" s="12">
        <v>11380</v>
      </c>
      <c r="S149" s="30">
        <v>10</v>
      </c>
      <c r="T149" s="30">
        <v>2</v>
      </c>
      <c r="U149" s="30">
        <v>0</v>
      </c>
      <c r="V149" s="7" t="s">
        <v>10</v>
      </c>
      <c r="W149" s="7" t="s">
        <v>10</v>
      </c>
      <c r="X149" s="7" t="s">
        <v>10</v>
      </c>
      <c r="Y149" s="7" t="s">
        <v>10</v>
      </c>
      <c r="Z149" s="7" t="s">
        <v>10</v>
      </c>
      <c r="AA149" s="8" t="s">
        <v>10</v>
      </c>
      <c r="AB149" s="22"/>
    </row>
    <row r="150" spans="1:28" s="23" customFormat="1" ht="45" customHeight="1" x14ac:dyDescent="0.25">
      <c r="A150" s="23">
        <v>147</v>
      </c>
      <c r="B150" s="9" t="s">
        <v>563</v>
      </c>
      <c r="C150" s="9" t="s">
        <v>564</v>
      </c>
      <c r="D150" s="9" t="s">
        <v>334</v>
      </c>
      <c r="E150" s="6">
        <v>3</v>
      </c>
      <c r="F150" s="9" t="s">
        <v>10</v>
      </c>
      <c r="G150" s="6">
        <v>0</v>
      </c>
      <c r="H150" s="7" t="s">
        <v>1014</v>
      </c>
      <c r="I150" s="7" t="s">
        <v>15</v>
      </c>
      <c r="J150" s="8">
        <v>3</v>
      </c>
      <c r="K150" s="5" t="s">
        <v>70</v>
      </c>
      <c r="L150" s="6">
        <v>0</v>
      </c>
      <c r="M150" s="12">
        <v>946.06</v>
      </c>
      <c r="N150" s="12">
        <v>-2</v>
      </c>
      <c r="O150" s="30">
        <v>0</v>
      </c>
      <c r="P150" s="12">
        <v>0</v>
      </c>
      <c r="Q150" s="30">
        <v>0</v>
      </c>
      <c r="R150" s="12">
        <v>11380</v>
      </c>
      <c r="S150" s="30">
        <v>10</v>
      </c>
      <c r="T150" s="30">
        <v>2</v>
      </c>
      <c r="U150" s="30">
        <v>0</v>
      </c>
      <c r="V150" s="7" t="s">
        <v>10</v>
      </c>
      <c r="W150" s="7" t="s">
        <v>10</v>
      </c>
      <c r="X150" s="7" t="s">
        <v>10</v>
      </c>
      <c r="Y150" s="7" t="s">
        <v>10</v>
      </c>
      <c r="Z150" s="7" t="s">
        <v>10</v>
      </c>
      <c r="AA150" s="8" t="s">
        <v>10</v>
      </c>
      <c r="AB150" s="22"/>
    </row>
    <row r="151" spans="1:28" s="23" customFormat="1" ht="45" customHeight="1" x14ac:dyDescent="0.25">
      <c r="A151" s="23">
        <v>148</v>
      </c>
      <c r="B151" s="9" t="s">
        <v>565</v>
      </c>
      <c r="C151" s="9" t="s">
        <v>566</v>
      </c>
      <c r="D151" s="9" t="s">
        <v>370</v>
      </c>
      <c r="E151" s="6">
        <v>7</v>
      </c>
      <c r="F151" s="9" t="s">
        <v>10</v>
      </c>
      <c r="G151" s="6">
        <v>0</v>
      </c>
      <c r="H151" s="7" t="s">
        <v>103</v>
      </c>
      <c r="I151" s="7" t="s">
        <v>15</v>
      </c>
      <c r="J151" s="8">
        <v>3</v>
      </c>
      <c r="K151" s="5" t="s">
        <v>33</v>
      </c>
      <c r="L151" s="6">
        <v>0</v>
      </c>
      <c r="M151" s="7" t="s">
        <v>10</v>
      </c>
      <c r="N151" s="7" t="s">
        <v>10</v>
      </c>
      <c r="O151" s="8" t="s">
        <v>10</v>
      </c>
      <c r="P151" s="7" t="s">
        <v>10</v>
      </c>
      <c r="Q151" s="8" t="s">
        <v>10</v>
      </c>
      <c r="R151" s="7" t="s">
        <v>10</v>
      </c>
      <c r="S151" s="8" t="s">
        <v>10</v>
      </c>
      <c r="T151" s="8" t="s">
        <v>10</v>
      </c>
      <c r="U151" s="8" t="s">
        <v>10</v>
      </c>
      <c r="V151" s="7" t="s">
        <v>10</v>
      </c>
      <c r="W151" s="7" t="s">
        <v>10</v>
      </c>
      <c r="X151" s="7" t="s">
        <v>10</v>
      </c>
      <c r="Y151" s="7" t="s">
        <v>10</v>
      </c>
      <c r="Z151" s="7" t="s">
        <v>10</v>
      </c>
      <c r="AA151" s="8" t="s">
        <v>10</v>
      </c>
      <c r="AB151" s="22"/>
    </row>
    <row r="152" spans="1:28" s="23" customFormat="1" ht="45" customHeight="1" x14ac:dyDescent="0.25">
      <c r="A152" s="23">
        <v>149</v>
      </c>
      <c r="B152" s="9" t="s">
        <v>565</v>
      </c>
      <c r="C152" s="9" t="s">
        <v>566</v>
      </c>
      <c r="D152" s="9" t="s">
        <v>370</v>
      </c>
      <c r="E152" s="6">
        <v>7</v>
      </c>
      <c r="F152" s="9" t="s">
        <v>10</v>
      </c>
      <c r="G152" s="6">
        <v>0</v>
      </c>
      <c r="H152" s="7" t="s">
        <v>103</v>
      </c>
      <c r="I152" s="7" t="s">
        <v>15</v>
      </c>
      <c r="J152" s="8">
        <v>3</v>
      </c>
      <c r="K152" s="5" t="s">
        <v>61</v>
      </c>
      <c r="L152" s="6">
        <v>0</v>
      </c>
      <c r="M152" s="7" t="s">
        <v>10</v>
      </c>
      <c r="N152" s="7" t="s">
        <v>10</v>
      </c>
      <c r="O152" s="8" t="s">
        <v>10</v>
      </c>
      <c r="P152" s="7" t="s">
        <v>10</v>
      </c>
      <c r="Q152" s="8" t="s">
        <v>10</v>
      </c>
      <c r="R152" s="7" t="s">
        <v>10</v>
      </c>
      <c r="S152" s="8" t="s">
        <v>10</v>
      </c>
      <c r="T152" s="8" t="s">
        <v>10</v>
      </c>
      <c r="U152" s="8" t="s">
        <v>10</v>
      </c>
      <c r="V152" s="7" t="s">
        <v>10</v>
      </c>
      <c r="W152" s="7" t="s">
        <v>10</v>
      </c>
      <c r="X152" s="7" t="s">
        <v>10</v>
      </c>
      <c r="Y152" s="7" t="s">
        <v>10</v>
      </c>
      <c r="Z152" s="7" t="s">
        <v>10</v>
      </c>
      <c r="AA152" s="8" t="s">
        <v>10</v>
      </c>
      <c r="AB152" s="22"/>
    </row>
    <row r="153" spans="1:28" s="23" customFormat="1" ht="45" customHeight="1" x14ac:dyDescent="0.25">
      <c r="A153" s="23">
        <v>150</v>
      </c>
      <c r="B153" s="9" t="s">
        <v>567</v>
      </c>
      <c r="C153" s="9" t="s">
        <v>568</v>
      </c>
      <c r="D153" s="9" t="s">
        <v>370</v>
      </c>
      <c r="E153" s="6">
        <v>7</v>
      </c>
      <c r="F153" s="9" t="s">
        <v>10</v>
      </c>
      <c r="G153" s="6">
        <v>0</v>
      </c>
      <c r="H153" s="7" t="s">
        <v>69</v>
      </c>
      <c r="I153" s="7" t="s">
        <v>32</v>
      </c>
      <c r="J153" s="8">
        <v>0</v>
      </c>
      <c r="K153" s="5" t="s">
        <v>33</v>
      </c>
      <c r="L153" s="6">
        <v>0</v>
      </c>
      <c r="M153" s="7" t="s">
        <v>10</v>
      </c>
      <c r="N153" s="7" t="s">
        <v>10</v>
      </c>
      <c r="O153" s="8" t="s">
        <v>10</v>
      </c>
      <c r="P153" s="7" t="s">
        <v>10</v>
      </c>
      <c r="Q153" s="8" t="s">
        <v>10</v>
      </c>
      <c r="R153" s="7" t="s">
        <v>10</v>
      </c>
      <c r="S153" s="8" t="s">
        <v>10</v>
      </c>
      <c r="T153" s="8" t="s">
        <v>10</v>
      </c>
      <c r="U153" s="8" t="s">
        <v>10</v>
      </c>
      <c r="V153" s="7" t="s">
        <v>10</v>
      </c>
      <c r="W153" s="7" t="s">
        <v>10</v>
      </c>
      <c r="X153" s="7" t="s">
        <v>10</v>
      </c>
      <c r="Y153" s="7" t="s">
        <v>10</v>
      </c>
      <c r="Z153" s="7" t="s">
        <v>10</v>
      </c>
      <c r="AA153" s="8" t="s">
        <v>10</v>
      </c>
      <c r="AB153" s="22"/>
    </row>
    <row r="154" spans="1:28" s="23" customFormat="1" ht="45" customHeight="1" x14ac:dyDescent="0.25">
      <c r="A154" s="23">
        <v>151</v>
      </c>
      <c r="B154" s="9" t="s">
        <v>567</v>
      </c>
      <c r="C154" s="9" t="s">
        <v>568</v>
      </c>
      <c r="D154" s="9" t="s">
        <v>370</v>
      </c>
      <c r="E154" s="6">
        <v>7</v>
      </c>
      <c r="F154" s="9" t="s">
        <v>10</v>
      </c>
      <c r="G154" s="6">
        <v>0</v>
      </c>
      <c r="H154" s="7" t="s">
        <v>69</v>
      </c>
      <c r="I154" s="7" t="s">
        <v>32</v>
      </c>
      <c r="J154" s="8">
        <v>0</v>
      </c>
      <c r="K154" s="5" t="s">
        <v>61</v>
      </c>
      <c r="L154" s="6">
        <v>0</v>
      </c>
      <c r="M154" s="7" t="s">
        <v>10</v>
      </c>
      <c r="N154" s="7" t="s">
        <v>10</v>
      </c>
      <c r="O154" s="8" t="s">
        <v>10</v>
      </c>
      <c r="P154" s="7" t="s">
        <v>10</v>
      </c>
      <c r="Q154" s="8" t="s">
        <v>10</v>
      </c>
      <c r="R154" s="7" t="s">
        <v>10</v>
      </c>
      <c r="S154" s="8" t="s">
        <v>10</v>
      </c>
      <c r="T154" s="8" t="s">
        <v>10</v>
      </c>
      <c r="U154" s="8" t="s">
        <v>10</v>
      </c>
      <c r="V154" s="7" t="s">
        <v>10</v>
      </c>
      <c r="W154" s="7" t="s">
        <v>10</v>
      </c>
      <c r="X154" s="7" t="s">
        <v>10</v>
      </c>
      <c r="Y154" s="7" t="s">
        <v>10</v>
      </c>
      <c r="Z154" s="7" t="s">
        <v>10</v>
      </c>
      <c r="AA154" s="8" t="s">
        <v>10</v>
      </c>
      <c r="AB154" s="22"/>
    </row>
    <row r="155" spans="1:28" s="23" customFormat="1" ht="45" customHeight="1" x14ac:dyDescent="0.25">
      <c r="A155" s="23">
        <v>152</v>
      </c>
      <c r="B155" s="9" t="s">
        <v>569</v>
      </c>
      <c r="C155" s="9" t="s">
        <v>570</v>
      </c>
      <c r="D155" s="9" t="s">
        <v>370</v>
      </c>
      <c r="E155" s="6">
        <v>7</v>
      </c>
      <c r="F155" s="9" t="s">
        <v>10</v>
      </c>
      <c r="G155" s="6">
        <v>0</v>
      </c>
      <c r="H155" s="7" t="s">
        <v>69</v>
      </c>
      <c r="I155" s="7" t="s">
        <v>32</v>
      </c>
      <c r="J155" s="8">
        <v>0</v>
      </c>
      <c r="K155" s="5" t="s">
        <v>33</v>
      </c>
      <c r="L155" s="6">
        <v>0</v>
      </c>
      <c r="M155" s="7" t="s">
        <v>10</v>
      </c>
      <c r="N155" s="7" t="s">
        <v>10</v>
      </c>
      <c r="O155" s="8" t="s">
        <v>10</v>
      </c>
      <c r="P155" s="7" t="s">
        <v>10</v>
      </c>
      <c r="Q155" s="8" t="s">
        <v>10</v>
      </c>
      <c r="R155" s="7" t="s">
        <v>10</v>
      </c>
      <c r="S155" s="8" t="s">
        <v>10</v>
      </c>
      <c r="T155" s="8" t="s">
        <v>10</v>
      </c>
      <c r="U155" s="8" t="s">
        <v>10</v>
      </c>
      <c r="V155" s="7" t="s">
        <v>10</v>
      </c>
      <c r="W155" s="7" t="s">
        <v>10</v>
      </c>
      <c r="X155" s="7" t="s">
        <v>10</v>
      </c>
      <c r="Y155" s="7" t="s">
        <v>10</v>
      </c>
      <c r="Z155" s="7" t="s">
        <v>10</v>
      </c>
      <c r="AA155" s="8" t="s">
        <v>10</v>
      </c>
      <c r="AB155" s="22"/>
    </row>
    <row r="156" spans="1:28" s="23" customFormat="1" ht="45" customHeight="1" x14ac:dyDescent="0.25">
      <c r="A156" s="23">
        <v>153</v>
      </c>
      <c r="B156" s="9" t="s">
        <v>569</v>
      </c>
      <c r="C156" s="9" t="s">
        <v>570</v>
      </c>
      <c r="D156" s="9" t="s">
        <v>370</v>
      </c>
      <c r="E156" s="6">
        <v>7</v>
      </c>
      <c r="F156" s="9" t="s">
        <v>10</v>
      </c>
      <c r="G156" s="6">
        <v>0</v>
      </c>
      <c r="H156" s="7" t="s">
        <v>69</v>
      </c>
      <c r="I156" s="7" t="s">
        <v>32</v>
      </c>
      <c r="J156" s="8">
        <v>0</v>
      </c>
      <c r="K156" s="5" t="s">
        <v>61</v>
      </c>
      <c r="L156" s="6">
        <v>0</v>
      </c>
      <c r="M156" s="7" t="s">
        <v>10</v>
      </c>
      <c r="N156" s="7" t="s">
        <v>10</v>
      </c>
      <c r="O156" s="8" t="s">
        <v>10</v>
      </c>
      <c r="P156" s="7" t="s">
        <v>10</v>
      </c>
      <c r="Q156" s="8" t="s">
        <v>10</v>
      </c>
      <c r="R156" s="7" t="s">
        <v>10</v>
      </c>
      <c r="S156" s="8" t="s">
        <v>10</v>
      </c>
      <c r="T156" s="8" t="s">
        <v>10</v>
      </c>
      <c r="U156" s="8" t="s">
        <v>10</v>
      </c>
      <c r="V156" s="7" t="s">
        <v>10</v>
      </c>
      <c r="W156" s="7" t="s">
        <v>10</v>
      </c>
      <c r="X156" s="7" t="s">
        <v>10</v>
      </c>
      <c r="Y156" s="7" t="s">
        <v>10</v>
      </c>
      <c r="Z156" s="7" t="s">
        <v>10</v>
      </c>
      <c r="AA156" s="8" t="s">
        <v>10</v>
      </c>
      <c r="AB156" s="22"/>
    </row>
    <row r="157" spans="1:28" s="23" customFormat="1" ht="45" customHeight="1" x14ac:dyDescent="0.25">
      <c r="A157" s="23">
        <v>154</v>
      </c>
      <c r="B157" s="5" t="s">
        <v>571</v>
      </c>
      <c r="C157" s="5" t="s">
        <v>108</v>
      </c>
      <c r="D157" s="5" t="s">
        <v>334</v>
      </c>
      <c r="E157" s="6">
        <v>3</v>
      </c>
      <c r="F157" s="5" t="s">
        <v>10</v>
      </c>
      <c r="G157" s="6">
        <v>0</v>
      </c>
      <c r="H157" s="7" t="s">
        <v>103</v>
      </c>
      <c r="I157" s="7" t="s">
        <v>15</v>
      </c>
      <c r="J157" s="8">
        <v>3</v>
      </c>
      <c r="K157" s="5" t="s">
        <v>22</v>
      </c>
      <c r="L157" s="6">
        <v>1</v>
      </c>
      <c r="M157" s="10">
        <v>3761.54</v>
      </c>
      <c r="N157" s="10">
        <v>7.7</v>
      </c>
      <c r="O157" s="27">
        <v>3</v>
      </c>
      <c r="P157" s="10">
        <v>10.16</v>
      </c>
      <c r="Q157" s="27">
        <v>2</v>
      </c>
      <c r="R157" s="10">
        <v>2560</v>
      </c>
      <c r="S157" s="27">
        <v>2</v>
      </c>
      <c r="T157" s="30">
        <v>0</v>
      </c>
      <c r="U157" s="27">
        <v>2</v>
      </c>
      <c r="V157" s="10">
        <v>0.39</v>
      </c>
      <c r="W157" s="10">
        <v>3.5000000000000003E-2</v>
      </c>
      <c r="X157" s="10">
        <v>15</v>
      </c>
      <c r="Y157" s="10">
        <v>46.88</v>
      </c>
      <c r="Z157" s="28" t="s">
        <v>1099</v>
      </c>
      <c r="AA157" s="30">
        <v>2</v>
      </c>
      <c r="AB157" s="22"/>
    </row>
    <row r="158" spans="1:28" s="23" customFormat="1" ht="45" customHeight="1" x14ac:dyDescent="0.25">
      <c r="A158" s="23">
        <v>155</v>
      </c>
      <c r="B158" s="5" t="s">
        <v>572</v>
      </c>
      <c r="C158" s="5" t="s">
        <v>573</v>
      </c>
      <c r="D158" s="5" t="s">
        <v>334</v>
      </c>
      <c r="E158" s="6">
        <v>3</v>
      </c>
      <c r="F158" s="5" t="s">
        <v>10</v>
      </c>
      <c r="G158" s="6">
        <v>0</v>
      </c>
      <c r="H158" s="7" t="s">
        <v>1015</v>
      </c>
      <c r="I158" s="7" t="s">
        <v>21</v>
      </c>
      <c r="J158" s="8">
        <v>6</v>
      </c>
      <c r="K158" s="5" t="s">
        <v>22</v>
      </c>
      <c r="L158" s="6">
        <v>1</v>
      </c>
      <c r="M158" s="10">
        <v>3072.41</v>
      </c>
      <c r="N158" s="10">
        <v>-0.2</v>
      </c>
      <c r="O158" s="30">
        <v>0</v>
      </c>
      <c r="P158" s="10">
        <v>6.83</v>
      </c>
      <c r="Q158" s="30">
        <v>0</v>
      </c>
      <c r="R158" s="10">
        <v>0</v>
      </c>
      <c r="S158" s="30">
        <v>0</v>
      </c>
      <c r="T158" s="30">
        <v>0</v>
      </c>
      <c r="U158" s="30">
        <v>0</v>
      </c>
      <c r="V158" s="10">
        <v>0.45400000000000001</v>
      </c>
      <c r="W158" s="10">
        <v>0.23899999999999999</v>
      </c>
      <c r="X158" s="10">
        <v>13</v>
      </c>
      <c r="Y158" s="10">
        <v>43.33</v>
      </c>
      <c r="Z158" s="28" t="s">
        <v>1099</v>
      </c>
      <c r="AA158" s="30">
        <v>2</v>
      </c>
      <c r="AB158" s="22"/>
    </row>
    <row r="159" spans="1:28" s="23" customFormat="1" ht="45" customHeight="1" x14ac:dyDescent="0.25">
      <c r="A159" s="23">
        <v>156</v>
      </c>
      <c r="B159" s="5" t="s">
        <v>574</v>
      </c>
      <c r="C159" s="5" t="s">
        <v>575</v>
      </c>
      <c r="D159" s="5" t="s">
        <v>316</v>
      </c>
      <c r="E159" s="6">
        <v>9</v>
      </c>
      <c r="F159" s="5" t="s">
        <v>10</v>
      </c>
      <c r="G159" s="6">
        <v>0</v>
      </c>
      <c r="H159" s="7" t="s">
        <v>1016</v>
      </c>
      <c r="I159" s="7" t="s">
        <v>21</v>
      </c>
      <c r="J159" s="8">
        <v>6</v>
      </c>
      <c r="K159" s="5" t="s">
        <v>22</v>
      </c>
      <c r="L159" s="6">
        <v>1</v>
      </c>
      <c r="M159" s="10">
        <v>2805.09</v>
      </c>
      <c r="N159" s="10">
        <v>-0.2</v>
      </c>
      <c r="O159" s="30">
        <v>0</v>
      </c>
      <c r="P159" s="10">
        <v>6.82</v>
      </c>
      <c r="Q159" s="30">
        <v>0</v>
      </c>
      <c r="R159" s="10">
        <v>0</v>
      </c>
      <c r="S159" s="30">
        <v>0</v>
      </c>
      <c r="T159" s="30">
        <v>0</v>
      </c>
      <c r="U159" s="30">
        <v>0</v>
      </c>
      <c r="V159" s="10">
        <v>0.41399999999999998</v>
      </c>
      <c r="W159" s="10">
        <v>0.27900000000000003</v>
      </c>
      <c r="X159" s="10">
        <v>11</v>
      </c>
      <c r="Y159" s="10">
        <v>40.74</v>
      </c>
      <c r="Z159" s="28" t="s">
        <v>1099</v>
      </c>
      <c r="AA159" s="30">
        <v>2</v>
      </c>
      <c r="AB159" s="22"/>
    </row>
    <row r="160" spans="1:28" s="23" customFormat="1" ht="45" customHeight="1" x14ac:dyDescent="0.25">
      <c r="A160" s="23">
        <v>157</v>
      </c>
      <c r="B160" s="5" t="s">
        <v>576</v>
      </c>
      <c r="C160" s="5" t="s">
        <v>577</v>
      </c>
      <c r="D160" s="5" t="s">
        <v>334</v>
      </c>
      <c r="E160" s="6">
        <v>3</v>
      </c>
      <c r="F160" s="5" t="s">
        <v>10</v>
      </c>
      <c r="G160" s="6">
        <v>0</v>
      </c>
      <c r="H160" s="7" t="s">
        <v>1017</v>
      </c>
      <c r="I160" s="7" t="s">
        <v>21</v>
      </c>
      <c r="J160" s="8">
        <v>6</v>
      </c>
      <c r="K160" s="5" t="s">
        <v>22</v>
      </c>
      <c r="L160" s="6">
        <v>1</v>
      </c>
      <c r="M160" s="10">
        <v>2808.22</v>
      </c>
      <c r="N160" s="10">
        <v>0.6</v>
      </c>
      <c r="O160" s="8" t="s">
        <v>10</v>
      </c>
      <c r="P160" s="10">
        <v>7.44</v>
      </c>
      <c r="Q160" s="27">
        <v>1</v>
      </c>
      <c r="R160" s="10">
        <v>6970</v>
      </c>
      <c r="S160" s="27">
        <v>6</v>
      </c>
      <c r="T160" s="27">
        <v>1</v>
      </c>
      <c r="U160" s="27">
        <v>2</v>
      </c>
      <c r="V160" s="7" t="s">
        <v>10</v>
      </c>
      <c r="W160" s="7" t="s">
        <v>10</v>
      </c>
      <c r="X160" s="10">
        <v>12</v>
      </c>
      <c r="Y160" s="10">
        <v>46.15</v>
      </c>
      <c r="Z160" s="28" t="s">
        <v>1099</v>
      </c>
      <c r="AA160" s="30">
        <v>2</v>
      </c>
      <c r="AB160" s="22"/>
    </row>
    <row r="161" spans="1:28" s="23" customFormat="1" ht="45" customHeight="1" x14ac:dyDescent="0.25">
      <c r="A161" s="23">
        <v>158</v>
      </c>
      <c r="B161" s="5" t="s">
        <v>578</v>
      </c>
      <c r="C161" s="5" t="s">
        <v>579</v>
      </c>
      <c r="D161" s="5" t="s">
        <v>580</v>
      </c>
      <c r="E161" s="6">
        <v>9</v>
      </c>
      <c r="F161" s="5" t="s">
        <v>10</v>
      </c>
      <c r="G161" s="6">
        <v>0</v>
      </c>
      <c r="H161" s="7" t="s">
        <v>1018</v>
      </c>
      <c r="I161" s="7" t="s">
        <v>21</v>
      </c>
      <c r="J161" s="8">
        <v>6</v>
      </c>
      <c r="K161" s="5" t="s">
        <v>22</v>
      </c>
      <c r="L161" s="6">
        <v>1</v>
      </c>
      <c r="M161" s="10">
        <v>2540.89</v>
      </c>
      <c r="N161" s="10">
        <v>0.6</v>
      </c>
      <c r="O161" s="8" t="s">
        <v>10</v>
      </c>
      <c r="P161" s="10">
        <v>7.43</v>
      </c>
      <c r="Q161" s="27">
        <v>1</v>
      </c>
      <c r="R161" s="10">
        <v>6970</v>
      </c>
      <c r="S161" s="27">
        <v>6</v>
      </c>
      <c r="T161" s="27">
        <v>1</v>
      </c>
      <c r="U161" s="27">
        <v>2</v>
      </c>
      <c r="V161" s="7" t="s">
        <v>10</v>
      </c>
      <c r="W161" s="7" t="s">
        <v>10</v>
      </c>
      <c r="X161" s="10">
        <v>11</v>
      </c>
      <c r="Y161" s="10">
        <v>47.83</v>
      </c>
      <c r="Z161" s="28" t="s">
        <v>1099</v>
      </c>
      <c r="AA161" s="30">
        <v>2</v>
      </c>
      <c r="AB161" s="22"/>
    </row>
    <row r="162" spans="1:28" s="23" customFormat="1" ht="45" customHeight="1" x14ac:dyDescent="0.25">
      <c r="A162" s="23">
        <v>159</v>
      </c>
      <c r="B162" s="5" t="s">
        <v>581</v>
      </c>
      <c r="C162" s="5" t="s">
        <v>582</v>
      </c>
      <c r="D162" s="5" t="s">
        <v>334</v>
      </c>
      <c r="E162" s="6">
        <v>3</v>
      </c>
      <c r="F162" s="5" t="s">
        <v>10</v>
      </c>
      <c r="G162" s="6">
        <v>0</v>
      </c>
      <c r="H162" s="7" t="s">
        <v>1019</v>
      </c>
      <c r="I162" s="7" t="s">
        <v>21</v>
      </c>
      <c r="J162" s="8">
        <v>6</v>
      </c>
      <c r="K162" s="5" t="s">
        <v>22</v>
      </c>
      <c r="L162" s="6">
        <v>1</v>
      </c>
      <c r="M162" s="10">
        <v>2367.67</v>
      </c>
      <c r="N162" s="10">
        <v>0.8</v>
      </c>
      <c r="O162" s="8" t="s">
        <v>10</v>
      </c>
      <c r="P162" s="10">
        <v>7.67</v>
      </c>
      <c r="Q162" s="27">
        <v>1</v>
      </c>
      <c r="R162" s="10">
        <v>1280</v>
      </c>
      <c r="S162" s="27">
        <v>1</v>
      </c>
      <c r="T162" s="30">
        <v>0</v>
      </c>
      <c r="U162" s="27">
        <v>2</v>
      </c>
      <c r="V162" s="10">
        <v>0.16800000000000001</v>
      </c>
      <c r="W162" s="10">
        <v>0.16500000000000001</v>
      </c>
      <c r="X162" s="10">
        <v>8</v>
      </c>
      <c r="Y162" s="10">
        <v>36.36</v>
      </c>
      <c r="Z162" s="10" t="s">
        <v>1219</v>
      </c>
      <c r="AA162" s="27">
        <v>6</v>
      </c>
      <c r="AB162" s="22"/>
    </row>
    <row r="163" spans="1:28" s="23" customFormat="1" ht="45" customHeight="1" x14ac:dyDescent="0.25">
      <c r="A163" s="23">
        <v>160</v>
      </c>
      <c r="B163" s="5" t="s">
        <v>583</v>
      </c>
      <c r="C163" s="5" t="s">
        <v>584</v>
      </c>
      <c r="D163" s="5" t="s">
        <v>334</v>
      </c>
      <c r="E163" s="6">
        <v>3</v>
      </c>
      <c r="F163" s="5" t="s">
        <v>10</v>
      </c>
      <c r="G163" s="6">
        <v>0</v>
      </c>
      <c r="H163" s="7" t="s">
        <v>1020</v>
      </c>
      <c r="I163" s="7" t="s">
        <v>21</v>
      </c>
      <c r="J163" s="8">
        <v>6</v>
      </c>
      <c r="K163" s="5" t="s">
        <v>22</v>
      </c>
      <c r="L163" s="6">
        <v>1</v>
      </c>
      <c r="M163" s="10">
        <v>2280.5500000000002</v>
      </c>
      <c r="N163" s="10">
        <v>-2.2000000000000002</v>
      </c>
      <c r="O163" s="30">
        <v>0</v>
      </c>
      <c r="P163" s="10">
        <v>4.16</v>
      </c>
      <c r="Q163" s="30">
        <v>0</v>
      </c>
      <c r="R163" s="10">
        <v>1280</v>
      </c>
      <c r="S163" s="27">
        <v>1</v>
      </c>
      <c r="T163" s="30">
        <v>0</v>
      </c>
      <c r="U163" s="27">
        <v>2</v>
      </c>
      <c r="V163" s="10">
        <v>0.46899999999999997</v>
      </c>
      <c r="W163" s="10">
        <v>0.08</v>
      </c>
      <c r="X163" s="10">
        <v>11</v>
      </c>
      <c r="Y163" s="10">
        <v>50</v>
      </c>
      <c r="Z163" s="10" t="s">
        <v>1219</v>
      </c>
      <c r="AA163" s="27">
        <v>6</v>
      </c>
      <c r="AB163" s="22"/>
    </row>
    <row r="164" spans="1:28" s="23" customFormat="1" ht="45" customHeight="1" x14ac:dyDescent="0.25">
      <c r="A164" s="23">
        <v>161</v>
      </c>
      <c r="B164" s="5" t="s">
        <v>585</v>
      </c>
      <c r="C164" s="5" t="s">
        <v>586</v>
      </c>
      <c r="D164" s="5" t="s">
        <v>334</v>
      </c>
      <c r="E164" s="6">
        <v>3</v>
      </c>
      <c r="F164" s="5" t="s">
        <v>10</v>
      </c>
      <c r="G164" s="6">
        <v>0</v>
      </c>
      <c r="H164" s="7" t="s">
        <v>982</v>
      </c>
      <c r="I164" s="7" t="s">
        <v>21</v>
      </c>
      <c r="J164" s="8">
        <v>6</v>
      </c>
      <c r="K164" s="5" t="s">
        <v>22</v>
      </c>
      <c r="L164" s="6">
        <v>1</v>
      </c>
      <c r="M164" s="10">
        <v>2370.5</v>
      </c>
      <c r="N164" s="10">
        <v>-5.2</v>
      </c>
      <c r="O164" s="30">
        <v>0</v>
      </c>
      <c r="P164" s="10">
        <v>3.69</v>
      </c>
      <c r="Q164" s="30">
        <v>0</v>
      </c>
      <c r="R164" s="10">
        <v>1280</v>
      </c>
      <c r="S164" s="27">
        <v>1</v>
      </c>
      <c r="T164" s="30">
        <v>0</v>
      </c>
      <c r="U164" s="27">
        <v>2</v>
      </c>
      <c r="V164" s="10">
        <v>0.215</v>
      </c>
      <c r="W164" s="10">
        <v>0.151</v>
      </c>
      <c r="X164" s="10">
        <v>8</v>
      </c>
      <c r="Y164" s="10">
        <v>36.36</v>
      </c>
      <c r="Z164" s="10" t="s">
        <v>1219</v>
      </c>
      <c r="AA164" s="27">
        <v>6</v>
      </c>
      <c r="AB164" s="22"/>
    </row>
    <row r="165" spans="1:28" s="23" customFormat="1" ht="45" customHeight="1" x14ac:dyDescent="0.25">
      <c r="A165" s="23">
        <v>162</v>
      </c>
      <c r="B165" s="5" t="s">
        <v>587</v>
      </c>
      <c r="C165" s="5" t="s">
        <v>588</v>
      </c>
      <c r="D165" s="5" t="s">
        <v>589</v>
      </c>
      <c r="E165" s="6">
        <v>8</v>
      </c>
      <c r="F165" s="5" t="s">
        <v>10</v>
      </c>
      <c r="G165" s="6">
        <v>0</v>
      </c>
      <c r="H165" s="7" t="s">
        <v>1021</v>
      </c>
      <c r="I165" s="7" t="s">
        <v>25</v>
      </c>
      <c r="J165" s="8">
        <v>4</v>
      </c>
      <c r="K165" s="5" t="s">
        <v>22</v>
      </c>
      <c r="L165" s="6">
        <v>1</v>
      </c>
      <c r="M165" s="10">
        <v>2377.65</v>
      </c>
      <c r="N165" s="10">
        <v>0</v>
      </c>
      <c r="O165" s="8" t="s">
        <v>10</v>
      </c>
      <c r="P165" s="10">
        <v>7.03</v>
      </c>
      <c r="Q165" s="27">
        <v>1</v>
      </c>
      <c r="R165" s="10">
        <v>5690</v>
      </c>
      <c r="S165" s="30">
        <v>5</v>
      </c>
      <c r="T165" s="27">
        <v>1</v>
      </c>
      <c r="U165" s="30">
        <v>0</v>
      </c>
      <c r="V165" s="10">
        <v>0.30399999999999999</v>
      </c>
      <c r="W165" s="10">
        <v>0.32700000000000001</v>
      </c>
      <c r="X165" s="10">
        <v>8</v>
      </c>
      <c r="Y165" s="10">
        <v>40</v>
      </c>
      <c r="Z165" s="7" t="s">
        <v>10</v>
      </c>
      <c r="AA165" s="8" t="s">
        <v>10</v>
      </c>
      <c r="AB165" s="22"/>
    </row>
    <row r="166" spans="1:28" s="23" customFormat="1" ht="45" customHeight="1" x14ac:dyDescent="0.25">
      <c r="A166" s="23">
        <v>163</v>
      </c>
      <c r="B166" s="5" t="s">
        <v>590</v>
      </c>
      <c r="C166" s="5" t="s">
        <v>591</v>
      </c>
      <c r="D166" s="5" t="s">
        <v>589</v>
      </c>
      <c r="E166" s="6">
        <v>8</v>
      </c>
      <c r="F166" s="5" t="s">
        <v>10</v>
      </c>
      <c r="G166" s="6">
        <v>0</v>
      </c>
      <c r="H166" s="7" t="s">
        <v>1022</v>
      </c>
      <c r="I166" s="7" t="s">
        <v>25</v>
      </c>
      <c r="J166" s="8">
        <v>4</v>
      </c>
      <c r="K166" s="5" t="s">
        <v>22</v>
      </c>
      <c r="L166" s="6">
        <v>1</v>
      </c>
      <c r="M166" s="7" t="s">
        <v>10</v>
      </c>
      <c r="N166" s="7" t="s">
        <v>10</v>
      </c>
      <c r="O166" s="8" t="s">
        <v>10</v>
      </c>
      <c r="P166" s="7" t="s">
        <v>10</v>
      </c>
      <c r="Q166" s="8" t="s">
        <v>10</v>
      </c>
      <c r="R166" s="7" t="s">
        <v>10</v>
      </c>
      <c r="S166" s="8" t="s">
        <v>10</v>
      </c>
      <c r="T166" s="8" t="s">
        <v>10</v>
      </c>
      <c r="U166" s="8" t="s">
        <v>10</v>
      </c>
      <c r="V166" s="7" t="s">
        <v>10</v>
      </c>
      <c r="W166" s="7" t="s">
        <v>10</v>
      </c>
      <c r="X166" s="7" t="s">
        <v>10</v>
      </c>
      <c r="Y166" s="7" t="s">
        <v>10</v>
      </c>
      <c r="Z166" s="7" t="s">
        <v>10</v>
      </c>
      <c r="AA166" s="8" t="s">
        <v>10</v>
      </c>
      <c r="AB166" s="22"/>
    </row>
    <row r="167" spans="1:28" s="23" customFormat="1" ht="45" customHeight="1" x14ac:dyDescent="0.25">
      <c r="A167" s="23">
        <v>164</v>
      </c>
      <c r="B167" s="5" t="s">
        <v>592</v>
      </c>
      <c r="C167" s="5" t="s">
        <v>593</v>
      </c>
      <c r="D167" s="5" t="s">
        <v>589</v>
      </c>
      <c r="E167" s="6">
        <v>8</v>
      </c>
      <c r="F167" s="5" t="s">
        <v>10</v>
      </c>
      <c r="G167" s="6">
        <v>0</v>
      </c>
      <c r="H167" s="7" t="s">
        <v>1022</v>
      </c>
      <c r="I167" s="7" t="s">
        <v>25</v>
      </c>
      <c r="J167" s="8">
        <v>4</v>
      </c>
      <c r="K167" s="5" t="s">
        <v>22</v>
      </c>
      <c r="L167" s="6">
        <v>1</v>
      </c>
      <c r="M167" s="7" t="s">
        <v>10</v>
      </c>
      <c r="N167" s="7" t="s">
        <v>10</v>
      </c>
      <c r="O167" s="8" t="s">
        <v>10</v>
      </c>
      <c r="P167" s="7" t="s">
        <v>10</v>
      </c>
      <c r="Q167" s="8" t="s">
        <v>10</v>
      </c>
      <c r="R167" s="7" t="s">
        <v>10</v>
      </c>
      <c r="S167" s="8" t="s">
        <v>10</v>
      </c>
      <c r="T167" s="8" t="s">
        <v>10</v>
      </c>
      <c r="U167" s="8" t="s">
        <v>10</v>
      </c>
      <c r="V167" s="7" t="s">
        <v>10</v>
      </c>
      <c r="W167" s="7" t="s">
        <v>10</v>
      </c>
      <c r="X167" s="7" t="s">
        <v>10</v>
      </c>
      <c r="Y167" s="7" t="s">
        <v>10</v>
      </c>
      <c r="Z167" s="7" t="s">
        <v>10</v>
      </c>
      <c r="AA167" s="8" t="s">
        <v>10</v>
      </c>
      <c r="AB167" s="22"/>
    </row>
    <row r="168" spans="1:28" s="23" customFormat="1" ht="45" customHeight="1" x14ac:dyDescent="0.25">
      <c r="A168" s="23">
        <v>165</v>
      </c>
      <c r="B168" s="5" t="s">
        <v>594</v>
      </c>
      <c r="C168" s="5" t="s">
        <v>595</v>
      </c>
      <c r="D168" s="5" t="s">
        <v>589</v>
      </c>
      <c r="E168" s="6">
        <v>8</v>
      </c>
      <c r="F168" s="5" t="s">
        <v>10</v>
      </c>
      <c r="G168" s="6">
        <v>0</v>
      </c>
      <c r="H168" s="7" t="s">
        <v>1023</v>
      </c>
      <c r="I168" s="7" t="s">
        <v>25</v>
      </c>
      <c r="J168" s="8">
        <v>4</v>
      </c>
      <c r="K168" s="5" t="s">
        <v>22</v>
      </c>
      <c r="L168" s="6">
        <v>1</v>
      </c>
      <c r="M168" s="7" t="s">
        <v>10</v>
      </c>
      <c r="N168" s="7" t="s">
        <v>10</v>
      </c>
      <c r="O168" s="8" t="s">
        <v>10</v>
      </c>
      <c r="P168" s="7" t="s">
        <v>10</v>
      </c>
      <c r="Q168" s="8" t="s">
        <v>10</v>
      </c>
      <c r="R168" s="7" t="s">
        <v>10</v>
      </c>
      <c r="S168" s="8" t="s">
        <v>10</v>
      </c>
      <c r="T168" s="8" t="s">
        <v>10</v>
      </c>
      <c r="U168" s="8" t="s">
        <v>10</v>
      </c>
      <c r="V168" s="7" t="s">
        <v>10</v>
      </c>
      <c r="W168" s="7" t="s">
        <v>10</v>
      </c>
      <c r="X168" s="7" t="s">
        <v>10</v>
      </c>
      <c r="Y168" s="7" t="s">
        <v>10</v>
      </c>
      <c r="Z168" s="7" t="s">
        <v>10</v>
      </c>
      <c r="AA168" s="8" t="s">
        <v>10</v>
      </c>
      <c r="AB168" s="22"/>
    </row>
    <row r="169" spans="1:28" s="23" customFormat="1" ht="45" customHeight="1" x14ac:dyDescent="0.25">
      <c r="A169" s="23">
        <v>166</v>
      </c>
      <c r="B169" s="5" t="s">
        <v>596</v>
      </c>
      <c r="C169" s="5" t="s">
        <v>597</v>
      </c>
      <c r="D169" s="5" t="s">
        <v>589</v>
      </c>
      <c r="E169" s="6">
        <v>8</v>
      </c>
      <c r="F169" s="5" t="s">
        <v>10</v>
      </c>
      <c r="G169" s="6">
        <v>0</v>
      </c>
      <c r="H169" s="7" t="s">
        <v>1024</v>
      </c>
      <c r="I169" s="7" t="s">
        <v>25</v>
      </c>
      <c r="J169" s="8">
        <v>4</v>
      </c>
      <c r="K169" s="5" t="s">
        <v>22</v>
      </c>
      <c r="L169" s="6">
        <v>1</v>
      </c>
      <c r="M169" s="7" t="s">
        <v>10</v>
      </c>
      <c r="N169" s="7" t="s">
        <v>10</v>
      </c>
      <c r="O169" s="8" t="s">
        <v>10</v>
      </c>
      <c r="P169" s="7" t="s">
        <v>10</v>
      </c>
      <c r="Q169" s="8" t="s">
        <v>10</v>
      </c>
      <c r="R169" s="7" t="s">
        <v>10</v>
      </c>
      <c r="S169" s="8" t="s">
        <v>10</v>
      </c>
      <c r="T169" s="8" t="s">
        <v>10</v>
      </c>
      <c r="U169" s="8" t="s">
        <v>10</v>
      </c>
      <c r="V169" s="7" t="s">
        <v>10</v>
      </c>
      <c r="W169" s="7" t="s">
        <v>10</v>
      </c>
      <c r="X169" s="7" t="s">
        <v>10</v>
      </c>
      <c r="Y169" s="7" t="s">
        <v>10</v>
      </c>
      <c r="Z169" s="7" t="s">
        <v>10</v>
      </c>
      <c r="AA169" s="8" t="s">
        <v>10</v>
      </c>
      <c r="AB169" s="22"/>
    </row>
    <row r="170" spans="1:28" s="23" customFormat="1" ht="45" customHeight="1" x14ac:dyDescent="0.25">
      <c r="A170" s="23">
        <v>167</v>
      </c>
      <c r="B170" s="5" t="s">
        <v>598</v>
      </c>
      <c r="C170" s="5" t="s">
        <v>599</v>
      </c>
      <c r="D170" s="5" t="s">
        <v>600</v>
      </c>
      <c r="E170" s="6">
        <v>14</v>
      </c>
      <c r="F170" s="5" t="s">
        <v>10</v>
      </c>
      <c r="G170" s="6">
        <v>0</v>
      </c>
      <c r="H170" s="7" t="s">
        <v>231</v>
      </c>
      <c r="I170" s="7" t="s">
        <v>15</v>
      </c>
      <c r="J170" s="8">
        <v>3</v>
      </c>
      <c r="K170" s="5" t="s">
        <v>22</v>
      </c>
      <c r="L170" s="6">
        <v>1</v>
      </c>
      <c r="M170" s="7" t="s">
        <v>10</v>
      </c>
      <c r="N170" s="7" t="s">
        <v>10</v>
      </c>
      <c r="O170" s="8" t="s">
        <v>10</v>
      </c>
      <c r="P170" s="7" t="s">
        <v>10</v>
      </c>
      <c r="Q170" s="8" t="s">
        <v>10</v>
      </c>
      <c r="R170" s="7" t="s">
        <v>10</v>
      </c>
      <c r="S170" s="8" t="s">
        <v>10</v>
      </c>
      <c r="T170" s="8" t="s">
        <v>10</v>
      </c>
      <c r="U170" s="8" t="s">
        <v>10</v>
      </c>
      <c r="V170" s="7" t="s">
        <v>10</v>
      </c>
      <c r="W170" s="7" t="s">
        <v>10</v>
      </c>
      <c r="X170" s="7" t="s">
        <v>10</v>
      </c>
      <c r="Y170" s="7" t="s">
        <v>10</v>
      </c>
      <c r="Z170" s="7" t="s">
        <v>10</v>
      </c>
      <c r="AA170" s="8" t="s">
        <v>10</v>
      </c>
      <c r="AB170" s="22"/>
    </row>
    <row r="171" spans="1:28" s="23" customFormat="1" ht="45" customHeight="1" x14ac:dyDescent="0.25">
      <c r="A171" s="23">
        <v>168</v>
      </c>
      <c r="B171" s="5" t="s">
        <v>601</v>
      </c>
      <c r="C171" s="5" t="s">
        <v>602</v>
      </c>
      <c r="D171" s="5" t="s">
        <v>603</v>
      </c>
      <c r="E171" s="6">
        <v>14</v>
      </c>
      <c r="F171" s="5" t="s">
        <v>10</v>
      </c>
      <c r="G171" s="6">
        <v>0</v>
      </c>
      <c r="H171" s="7" t="s">
        <v>303</v>
      </c>
      <c r="I171" s="7" t="s">
        <v>25</v>
      </c>
      <c r="J171" s="8">
        <v>4</v>
      </c>
      <c r="K171" s="5" t="s">
        <v>22</v>
      </c>
      <c r="L171" s="6">
        <v>1</v>
      </c>
      <c r="M171" s="7" t="s">
        <v>10</v>
      </c>
      <c r="N171" s="7" t="s">
        <v>10</v>
      </c>
      <c r="O171" s="8" t="s">
        <v>10</v>
      </c>
      <c r="P171" s="7" t="s">
        <v>10</v>
      </c>
      <c r="Q171" s="8" t="s">
        <v>10</v>
      </c>
      <c r="R171" s="7" t="s">
        <v>10</v>
      </c>
      <c r="S171" s="8" t="s">
        <v>10</v>
      </c>
      <c r="T171" s="8" t="s">
        <v>10</v>
      </c>
      <c r="U171" s="8" t="s">
        <v>10</v>
      </c>
      <c r="V171" s="7" t="s">
        <v>10</v>
      </c>
      <c r="W171" s="7" t="s">
        <v>10</v>
      </c>
      <c r="X171" s="7" t="s">
        <v>10</v>
      </c>
      <c r="Y171" s="7" t="s">
        <v>10</v>
      </c>
      <c r="Z171" s="7" t="s">
        <v>10</v>
      </c>
      <c r="AA171" s="8" t="s">
        <v>10</v>
      </c>
      <c r="AB171" s="22"/>
    </row>
    <row r="172" spans="1:28" s="23" customFormat="1" ht="45" customHeight="1" x14ac:dyDescent="0.25">
      <c r="A172" s="23">
        <v>169</v>
      </c>
      <c r="B172" s="5" t="s">
        <v>604</v>
      </c>
      <c r="C172" s="5" t="s">
        <v>605</v>
      </c>
      <c r="D172" s="5" t="s">
        <v>600</v>
      </c>
      <c r="E172" s="6">
        <v>14</v>
      </c>
      <c r="F172" s="5" t="s">
        <v>10</v>
      </c>
      <c r="G172" s="6">
        <v>0</v>
      </c>
      <c r="H172" s="7" t="s">
        <v>1025</v>
      </c>
      <c r="I172" s="7" t="s">
        <v>16</v>
      </c>
      <c r="J172" s="8">
        <v>5</v>
      </c>
      <c r="K172" s="5" t="s">
        <v>22</v>
      </c>
      <c r="L172" s="6">
        <v>1</v>
      </c>
      <c r="M172" s="7" t="s">
        <v>10</v>
      </c>
      <c r="N172" s="7" t="s">
        <v>10</v>
      </c>
      <c r="O172" s="8" t="s">
        <v>10</v>
      </c>
      <c r="P172" s="7" t="s">
        <v>10</v>
      </c>
      <c r="Q172" s="8" t="s">
        <v>10</v>
      </c>
      <c r="R172" s="7" t="s">
        <v>10</v>
      </c>
      <c r="S172" s="8" t="s">
        <v>10</v>
      </c>
      <c r="T172" s="8" t="s">
        <v>10</v>
      </c>
      <c r="U172" s="8" t="s">
        <v>10</v>
      </c>
      <c r="V172" s="7" t="s">
        <v>10</v>
      </c>
      <c r="W172" s="7" t="s">
        <v>10</v>
      </c>
      <c r="X172" s="7" t="s">
        <v>10</v>
      </c>
      <c r="Y172" s="7" t="s">
        <v>10</v>
      </c>
      <c r="Z172" s="7" t="s">
        <v>10</v>
      </c>
      <c r="AA172" s="8" t="s">
        <v>10</v>
      </c>
      <c r="AB172" s="22"/>
    </row>
    <row r="173" spans="1:28" s="23" customFormat="1" ht="45" customHeight="1" x14ac:dyDescent="0.25">
      <c r="A173" s="23">
        <v>170</v>
      </c>
      <c r="B173" s="5" t="s">
        <v>606</v>
      </c>
      <c r="C173" s="15" t="s">
        <v>607</v>
      </c>
      <c r="D173" s="5" t="s">
        <v>413</v>
      </c>
      <c r="E173" s="6">
        <v>1</v>
      </c>
      <c r="F173" s="5" t="s">
        <v>10</v>
      </c>
      <c r="G173" s="6">
        <v>0</v>
      </c>
      <c r="H173" s="7" t="s">
        <v>42</v>
      </c>
      <c r="I173" s="7" t="s">
        <v>25</v>
      </c>
      <c r="J173" s="8">
        <v>4</v>
      </c>
      <c r="K173" s="5" t="s">
        <v>22</v>
      </c>
      <c r="L173" s="6">
        <v>1</v>
      </c>
      <c r="M173" s="7" t="s">
        <v>10</v>
      </c>
      <c r="N173" s="7" t="s">
        <v>10</v>
      </c>
      <c r="O173" s="8" t="s">
        <v>10</v>
      </c>
      <c r="P173" s="7" t="s">
        <v>10</v>
      </c>
      <c r="Q173" s="8" t="s">
        <v>10</v>
      </c>
      <c r="R173" s="7" t="s">
        <v>10</v>
      </c>
      <c r="S173" s="8" t="s">
        <v>10</v>
      </c>
      <c r="T173" s="8" t="s">
        <v>10</v>
      </c>
      <c r="U173" s="8" t="s">
        <v>10</v>
      </c>
      <c r="V173" s="7" t="s">
        <v>10</v>
      </c>
      <c r="W173" s="7" t="s">
        <v>10</v>
      </c>
      <c r="X173" s="7" t="s">
        <v>10</v>
      </c>
      <c r="Y173" s="7" t="s">
        <v>10</v>
      </c>
      <c r="Z173" s="7" t="s">
        <v>10</v>
      </c>
      <c r="AA173" s="8" t="s">
        <v>10</v>
      </c>
      <c r="AB173" s="22"/>
    </row>
    <row r="174" spans="1:28" s="23" customFormat="1" ht="45" customHeight="1" x14ac:dyDescent="0.25">
      <c r="A174" s="23">
        <v>171</v>
      </c>
      <c r="B174" s="5" t="s">
        <v>608</v>
      </c>
      <c r="C174" s="15" t="s">
        <v>609</v>
      </c>
      <c r="D174" s="5" t="s">
        <v>413</v>
      </c>
      <c r="E174" s="6">
        <v>1</v>
      </c>
      <c r="F174" s="5" t="s">
        <v>10</v>
      </c>
      <c r="G174" s="6">
        <v>0</v>
      </c>
      <c r="H174" s="7" t="s">
        <v>42</v>
      </c>
      <c r="I174" s="7" t="s">
        <v>25</v>
      </c>
      <c r="J174" s="8">
        <v>4</v>
      </c>
      <c r="K174" s="5" t="s">
        <v>22</v>
      </c>
      <c r="L174" s="6">
        <v>1</v>
      </c>
      <c r="M174" s="7" t="s">
        <v>10</v>
      </c>
      <c r="N174" s="7" t="s">
        <v>10</v>
      </c>
      <c r="O174" s="8" t="s">
        <v>10</v>
      </c>
      <c r="P174" s="7" t="s">
        <v>10</v>
      </c>
      <c r="Q174" s="8" t="s">
        <v>10</v>
      </c>
      <c r="R174" s="7" t="s">
        <v>10</v>
      </c>
      <c r="S174" s="8" t="s">
        <v>10</v>
      </c>
      <c r="T174" s="8" t="s">
        <v>10</v>
      </c>
      <c r="U174" s="8" t="s">
        <v>10</v>
      </c>
      <c r="V174" s="7" t="s">
        <v>10</v>
      </c>
      <c r="W174" s="7" t="s">
        <v>10</v>
      </c>
      <c r="X174" s="7" t="s">
        <v>10</v>
      </c>
      <c r="Y174" s="7" t="s">
        <v>10</v>
      </c>
      <c r="Z174" s="7" t="s">
        <v>10</v>
      </c>
      <c r="AA174" s="8" t="s">
        <v>10</v>
      </c>
      <c r="AB174" s="22"/>
    </row>
    <row r="175" spans="1:28" s="23" customFormat="1" ht="45" customHeight="1" x14ac:dyDescent="0.25">
      <c r="A175" s="23">
        <v>172</v>
      </c>
      <c r="B175" s="5" t="s">
        <v>610</v>
      </c>
      <c r="C175" s="15" t="s">
        <v>611</v>
      </c>
      <c r="D175" s="5" t="s">
        <v>413</v>
      </c>
      <c r="E175" s="6">
        <v>1</v>
      </c>
      <c r="F175" s="5" t="s">
        <v>10</v>
      </c>
      <c r="G175" s="6">
        <v>0</v>
      </c>
      <c r="H175" s="7" t="s">
        <v>1003</v>
      </c>
      <c r="I175" s="7" t="s">
        <v>25</v>
      </c>
      <c r="J175" s="8">
        <v>4</v>
      </c>
      <c r="K175" s="5" t="s">
        <v>22</v>
      </c>
      <c r="L175" s="6">
        <v>1</v>
      </c>
      <c r="M175" s="7" t="s">
        <v>10</v>
      </c>
      <c r="N175" s="7" t="s">
        <v>10</v>
      </c>
      <c r="O175" s="8" t="s">
        <v>10</v>
      </c>
      <c r="P175" s="7" t="s">
        <v>10</v>
      </c>
      <c r="Q175" s="8" t="s">
        <v>10</v>
      </c>
      <c r="R175" s="7" t="s">
        <v>10</v>
      </c>
      <c r="S175" s="8" t="s">
        <v>10</v>
      </c>
      <c r="T175" s="8" t="s">
        <v>10</v>
      </c>
      <c r="U175" s="8" t="s">
        <v>10</v>
      </c>
      <c r="V175" s="7" t="s">
        <v>10</v>
      </c>
      <c r="W175" s="7" t="s">
        <v>10</v>
      </c>
      <c r="X175" s="7" t="s">
        <v>10</v>
      </c>
      <c r="Y175" s="7" t="s">
        <v>10</v>
      </c>
      <c r="Z175" s="7" t="s">
        <v>10</v>
      </c>
      <c r="AA175" s="8" t="s">
        <v>10</v>
      </c>
      <c r="AB175" s="22"/>
    </row>
    <row r="176" spans="1:28" s="23" customFormat="1" ht="45" customHeight="1" x14ac:dyDescent="0.25">
      <c r="A176" s="23">
        <v>173</v>
      </c>
      <c r="B176" s="5" t="s">
        <v>612</v>
      </c>
      <c r="C176" s="15" t="s">
        <v>613</v>
      </c>
      <c r="D176" s="5" t="s">
        <v>413</v>
      </c>
      <c r="E176" s="6">
        <v>1</v>
      </c>
      <c r="F176" s="5" t="s">
        <v>10</v>
      </c>
      <c r="G176" s="6">
        <v>0</v>
      </c>
      <c r="H176" s="7" t="s">
        <v>1026</v>
      </c>
      <c r="I176" s="7" t="s">
        <v>25</v>
      </c>
      <c r="J176" s="8">
        <v>4</v>
      </c>
      <c r="K176" s="5" t="s">
        <v>22</v>
      </c>
      <c r="L176" s="6">
        <v>1</v>
      </c>
      <c r="M176" s="7" t="s">
        <v>10</v>
      </c>
      <c r="N176" s="7" t="s">
        <v>10</v>
      </c>
      <c r="O176" s="8" t="s">
        <v>10</v>
      </c>
      <c r="P176" s="7" t="s">
        <v>10</v>
      </c>
      <c r="Q176" s="8" t="s">
        <v>10</v>
      </c>
      <c r="R176" s="7" t="s">
        <v>10</v>
      </c>
      <c r="S176" s="8" t="s">
        <v>10</v>
      </c>
      <c r="T176" s="8" t="s">
        <v>10</v>
      </c>
      <c r="U176" s="8" t="s">
        <v>10</v>
      </c>
      <c r="V176" s="7" t="s">
        <v>10</v>
      </c>
      <c r="W176" s="7" t="s">
        <v>10</v>
      </c>
      <c r="X176" s="7" t="s">
        <v>10</v>
      </c>
      <c r="Y176" s="7" t="s">
        <v>10</v>
      </c>
      <c r="Z176" s="7" t="s">
        <v>10</v>
      </c>
      <c r="AA176" s="8" t="s">
        <v>10</v>
      </c>
      <c r="AB176" s="22"/>
    </row>
    <row r="177" spans="1:28" s="23" customFormat="1" ht="45" customHeight="1" x14ac:dyDescent="0.25">
      <c r="A177" s="23">
        <v>174</v>
      </c>
      <c r="B177" s="5" t="s">
        <v>614</v>
      </c>
      <c r="C177" s="5" t="s">
        <v>291</v>
      </c>
      <c r="D177" s="5" t="s">
        <v>615</v>
      </c>
      <c r="E177" s="6">
        <v>9</v>
      </c>
      <c r="F177" s="5" t="s">
        <v>10</v>
      </c>
      <c r="G177" s="6">
        <v>0</v>
      </c>
      <c r="H177" s="7" t="s">
        <v>1017</v>
      </c>
      <c r="I177" s="7" t="s">
        <v>21</v>
      </c>
      <c r="J177" s="8">
        <v>6</v>
      </c>
      <c r="K177" s="5" t="s">
        <v>22</v>
      </c>
      <c r="L177" s="6">
        <v>1</v>
      </c>
      <c r="M177" s="10">
        <v>4004.79</v>
      </c>
      <c r="N177" s="10">
        <v>2.6</v>
      </c>
      <c r="O177" s="30">
        <v>1</v>
      </c>
      <c r="P177" s="10">
        <v>7.9</v>
      </c>
      <c r="Q177" s="27">
        <v>1</v>
      </c>
      <c r="R177" s="10">
        <v>1280</v>
      </c>
      <c r="S177" s="27">
        <v>1</v>
      </c>
      <c r="T177" s="30">
        <v>0</v>
      </c>
      <c r="U177" s="27">
        <v>2</v>
      </c>
      <c r="V177" s="10">
        <v>0.39200000000000002</v>
      </c>
      <c r="W177" s="10">
        <v>0.23699999999999999</v>
      </c>
      <c r="X177" s="10">
        <v>17</v>
      </c>
      <c r="Y177" s="10">
        <v>47.22</v>
      </c>
      <c r="Z177" s="28" t="s">
        <v>1099</v>
      </c>
      <c r="AA177" s="30">
        <v>2</v>
      </c>
      <c r="AB177" s="22"/>
    </row>
    <row r="178" spans="1:28" s="23" customFormat="1" ht="45" customHeight="1" x14ac:dyDescent="0.25">
      <c r="A178" s="23">
        <v>175</v>
      </c>
      <c r="B178" s="5" t="s">
        <v>616</v>
      </c>
      <c r="C178" s="5" t="s">
        <v>617</v>
      </c>
      <c r="D178" s="5" t="s">
        <v>615</v>
      </c>
      <c r="E178" s="6">
        <v>9</v>
      </c>
      <c r="F178" s="5" t="s">
        <v>10</v>
      </c>
      <c r="G178" s="6">
        <v>0</v>
      </c>
      <c r="H178" s="7" t="s">
        <v>1017</v>
      </c>
      <c r="I178" s="7" t="s">
        <v>21</v>
      </c>
      <c r="J178" s="8">
        <v>6</v>
      </c>
      <c r="K178" s="5" t="s">
        <v>22</v>
      </c>
      <c r="L178" s="6">
        <v>1</v>
      </c>
      <c r="M178" s="10">
        <v>4060.81</v>
      </c>
      <c r="N178" s="10">
        <v>2.6</v>
      </c>
      <c r="O178" s="30">
        <v>1</v>
      </c>
      <c r="P178" s="10">
        <v>7.9</v>
      </c>
      <c r="Q178" s="27">
        <v>1</v>
      </c>
      <c r="R178" s="10">
        <v>1280</v>
      </c>
      <c r="S178" s="27">
        <v>1</v>
      </c>
      <c r="T178" s="30">
        <v>0</v>
      </c>
      <c r="U178" s="27">
        <v>2</v>
      </c>
      <c r="V178" s="10">
        <v>0.39100000000000001</v>
      </c>
      <c r="W178" s="10">
        <v>0.23699999999999999</v>
      </c>
      <c r="X178" s="10">
        <v>17</v>
      </c>
      <c r="Y178" s="10">
        <v>47.22</v>
      </c>
      <c r="Z178" s="28" t="s">
        <v>1099</v>
      </c>
      <c r="AA178" s="30">
        <v>2</v>
      </c>
      <c r="AB178" s="22"/>
    </row>
    <row r="179" spans="1:28" s="23" customFormat="1" ht="45" customHeight="1" x14ac:dyDescent="0.25">
      <c r="A179" s="23">
        <v>176</v>
      </c>
      <c r="B179" s="5" t="s">
        <v>618</v>
      </c>
      <c r="C179" s="5" t="s">
        <v>619</v>
      </c>
      <c r="D179" s="5" t="s">
        <v>615</v>
      </c>
      <c r="E179" s="6">
        <v>9</v>
      </c>
      <c r="F179" s="5" t="s">
        <v>10</v>
      </c>
      <c r="G179" s="6">
        <v>0</v>
      </c>
      <c r="H179" s="7" t="s">
        <v>1017</v>
      </c>
      <c r="I179" s="7" t="s">
        <v>21</v>
      </c>
      <c r="J179" s="8">
        <v>6</v>
      </c>
      <c r="K179" s="5" t="s">
        <v>22</v>
      </c>
      <c r="L179" s="6">
        <v>1</v>
      </c>
      <c r="M179" s="10">
        <v>4083.85</v>
      </c>
      <c r="N179" s="10">
        <v>2.6</v>
      </c>
      <c r="O179" s="30">
        <v>1</v>
      </c>
      <c r="P179" s="10">
        <v>7.91</v>
      </c>
      <c r="Q179" s="27">
        <v>1</v>
      </c>
      <c r="R179" s="10">
        <v>5690</v>
      </c>
      <c r="S179" s="30">
        <v>5</v>
      </c>
      <c r="T179" s="27">
        <v>1</v>
      </c>
      <c r="U179" s="30">
        <v>0</v>
      </c>
      <c r="V179" s="10">
        <v>0.42699999999999999</v>
      </c>
      <c r="W179" s="10">
        <v>0.20499999999999999</v>
      </c>
      <c r="X179" s="10">
        <v>17</v>
      </c>
      <c r="Y179" s="10">
        <v>47.22</v>
      </c>
      <c r="Z179" s="28" t="s">
        <v>1099</v>
      </c>
      <c r="AA179" s="30">
        <v>2</v>
      </c>
      <c r="AB179" s="22"/>
    </row>
    <row r="180" spans="1:28" s="23" customFormat="1" ht="45" customHeight="1" x14ac:dyDescent="0.25">
      <c r="A180" s="23">
        <v>177</v>
      </c>
      <c r="B180" s="5" t="s">
        <v>620</v>
      </c>
      <c r="C180" s="5" t="s">
        <v>520</v>
      </c>
      <c r="D180" s="5" t="s">
        <v>370</v>
      </c>
      <c r="E180" s="6">
        <v>7</v>
      </c>
      <c r="F180" s="5" t="s">
        <v>1091</v>
      </c>
      <c r="G180" s="26">
        <v>1</v>
      </c>
      <c r="H180" s="7">
        <v>0.26166666666666666</v>
      </c>
      <c r="I180" s="7" t="s">
        <v>11</v>
      </c>
      <c r="J180" s="8">
        <v>2</v>
      </c>
      <c r="K180" s="5" t="s">
        <v>12</v>
      </c>
      <c r="L180" s="6">
        <v>2</v>
      </c>
      <c r="M180" s="7" t="s">
        <v>10</v>
      </c>
      <c r="N180" s="7" t="s">
        <v>10</v>
      </c>
      <c r="O180" s="8" t="s">
        <v>10</v>
      </c>
      <c r="P180" s="7" t="s">
        <v>10</v>
      </c>
      <c r="Q180" s="8" t="s">
        <v>10</v>
      </c>
      <c r="R180" s="7" t="s">
        <v>10</v>
      </c>
      <c r="S180" s="8" t="s">
        <v>10</v>
      </c>
      <c r="T180" s="8" t="s">
        <v>10</v>
      </c>
      <c r="U180" s="8" t="s">
        <v>10</v>
      </c>
      <c r="V180" s="7" t="s">
        <v>10</v>
      </c>
      <c r="W180" s="7" t="s">
        <v>10</v>
      </c>
      <c r="X180" s="7" t="s">
        <v>10</v>
      </c>
      <c r="Y180" s="7" t="s">
        <v>10</v>
      </c>
      <c r="Z180" s="7" t="s">
        <v>10</v>
      </c>
      <c r="AA180" s="8" t="s">
        <v>10</v>
      </c>
      <c r="AB180" s="22"/>
    </row>
    <row r="181" spans="1:28" s="23" customFormat="1" ht="45" customHeight="1" x14ac:dyDescent="0.25">
      <c r="A181" s="23">
        <v>178</v>
      </c>
      <c r="B181" s="5" t="s">
        <v>621</v>
      </c>
      <c r="C181" s="5" t="s">
        <v>622</v>
      </c>
      <c r="D181" s="5" t="s">
        <v>370</v>
      </c>
      <c r="E181" s="6">
        <v>7</v>
      </c>
      <c r="F181" s="5" t="s">
        <v>1091</v>
      </c>
      <c r="G181" s="26">
        <v>1</v>
      </c>
      <c r="H181" s="7">
        <v>0.27666666666666667</v>
      </c>
      <c r="I181" s="7" t="s">
        <v>11</v>
      </c>
      <c r="J181" s="8">
        <v>2</v>
      </c>
      <c r="K181" s="5" t="s">
        <v>12</v>
      </c>
      <c r="L181" s="6">
        <v>2</v>
      </c>
      <c r="M181" s="7" t="s">
        <v>10</v>
      </c>
      <c r="N181" s="7" t="s">
        <v>10</v>
      </c>
      <c r="O181" s="8" t="s">
        <v>10</v>
      </c>
      <c r="P181" s="7" t="s">
        <v>10</v>
      </c>
      <c r="Q181" s="8" t="s">
        <v>10</v>
      </c>
      <c r="R181" s="7" t="s">
        <v>10</v>
      </c>
      <c r="S181" s="8" t="s">
        <v>10</v>
      </c>
      <c r="T181" s="8" t="s">
        <v>10</v>
      </c>
      <c r="U181" s="8" t="s">
        <v>10</v>
      </c>
      <c r="V181" s="7" t="s">
        <v>10</v>
      </c>
      <c r="W181" s="7" t="s">
        <v>10</v>
      </c>
      <c r="X181" s="7" t="s">
        <v>10</v>
      </c>
      <c r="Y181" s="7" t="s">
        <v>10</v>
      </c>
      <c r="Z181" s="7" t="s">
        <v>10</v>
      </c>
      <c r="AA181" s="8" t="s">
        <v>10</v>
      </c>
      <c r="AB181" s="22"/>
    </row>
    <row r="182" spans="1:28" s="23" customFormat="1" ht="45" customHeight="1" x14ac:dyDescent="0.25">
      <c r="A182" s="23">
        <v>179</v>
      </c>
      <c r="B182" s="5" t="s">
        <v>623</v>
      </c>
      <c r="C182" s="5" t="s">
        <v>624</v>
      </c>
      <c r="D182" s="5" t="s">
        <v>370</v>
      </c>
      <c r="E182" s="6">
        <v>7</v>
      </c>
      <c r="F182" s="5" t="s">
        <v>1091</v>
      </c>
      <c r="G182" s="26">
        <v>1</v>
      </c>
      <c r="H182" s="7">
        <v>0.3716666666666667</v>
      </c>
      <c r="I182" s="7" t="s">
        <v>11</v>
      </c>
      <c r="J182" s="8">
        <v>2</v>
      </c>
      <c r="K182" s="5" t="s">
        <v>12</v>
      </c>
      <c r="L182" s="6">
        <v>2</v>
      </c>
      <c r="M182" s="7" t="s">
        <v>10</v>
      </c>
      <c r="N182" s="7" t="s">
        <v>10</v>
      </c>
      <c r="O182" s="8" t="s">
        <v>10</v>
      </c>
      <c r="P182" s="7" t="s">
        <v>10</v>
      </c>
      <c r="Q182" s="8" t="s">
        <v>10</v>
      </c>
      <c r="R182" s="7" t="s">
        <v>10</v>
      </c>
      <c r="S182" s="8" t="s">
        <v>10</v>
      </c>
      <c r="T182" s="8" t="s">
        <v>10</v>
      </c>
      <c r="U182" s="8" t="s">
        <v>10</v>
      </c>
      <c r="V182" s="7" t="s">
        <v>10</v>
      </c>
      <c r="W182" s="7" t="s">
        <v>10</v>
      </c>
      <c r="X182" s="7" t="s">
        <v>10</v>
      </c>
      <c r="Y182" s="7" t="s">
        <v>10</v>
      </c>
      <c r="Z182" s="7" t="s">
        <v>10</v>
      </c>
      <c r="AA182" s="8" t="s">
        <v>10</v>
      </c>
      <c r="AB182" s="22"/>
    </row>
    <row r="183" spans="1:28" s="23" customFormat="1" ht="45" customHeight="1" x14ac:dyDescent="0.25">
      <c r="A183" s="23">
        <v>180</v>
      </c>
      <c r="B183" s="5" t="s">
        <v>625</v>
      </c>
      <c r="C183" s="5" t="s">
        <v>626</v>
      </c>
      <c r="D183" s="5" t="s">
        <v>370</v>
      </c>
      <c r="E183" s="6">
        <v>7</v>
      </c>
      <c r="F183" s="5" t="s">
        <v>1091</v>
      </c>
      <c r="G183" s="26">
        <v>1</v>
      </c>
      <c r="H183" s="7">
        <v>0.15166666666666667</v>
      </c>
      <c r="I183" s="7" t="s">
        <v>62</v>
      </c>
      <c r="J183" s="8">
        <v>1</v>
      </c>
      <c r="K183" s="5" t="s">
        <v>12</v>
      </c>
      <c r="L183" s="6">
        <v>2</v>
      </c>
      <c r="M183" s="7" t="s">
        <v>10</v>
      </c>
      <c r="N183" s="7" t="s">
        <v>10</v>
      </c>
      <c r="O183" s="8" t="s">
        <v>10</v>
      </c>
      <c r="P183" s="7" t="s">
        <v>10</v>
      </c>
      <c r="Q183" s="8" t="s">
        <v>10</v>
      </c>
      <c r="R183" s="7" t="s">
        <v>10</v>
      </c>
      <c r="S183" s="8" t="s">
        <v>10</v>
      </c>
      <c r="T183" s="8" t="s">
        <v>10</v>
      </c>
      <c r="U183" s="8" t="s">
        <v>10</v>
      </c>
      <c r="V183" s="7" t="s">
        <v>10</v>
      </c>
      <c r="W183" s="7" t="s">
        <v>10</v>
      </c>
      <c r="X183" s="7" t="s">
        <v>10</v>
      </c>
      <c r="Y183" s="7" t="s">
        <v>10</v>
      </c>
      <c r="Z183" s="7" t="s">
        <v>10</v>
      </c>
      <c r="AA183" s="8" t="s">
        <v>10</v>
      </c>
      <c r="AB183" s="22"/>
    </row>
    <row r="184" spans="1:28" s="23" customFormat="1" ht="45" customHeight="1" x14ac:dyDescent="0.25">
      <c r="A184" s="23">
        <v>181</v>
      </c>
      <c r="B184" s="5" t="s">
        <v>627</v>
      </c>
      <c r="C184" s="5" t="s">
        <v>628</v>
      </c>
      <c r="D184" s="5" t="s">
        <v>370</v>
      </c>
      <c r="E184" s="6">
        <v>7</v>
      </c>
      <c r="F184" s="5" t="s">
        <v>1091</v>
      </c>
      <c r="G184" s="26">
        <v>1</v>
      </c>
      <c r="H184" s="7">
        <v>0.58333333333333337</v>
      </c>
      <c r="I184" s="7" t="s">
        <v>11</v>
      </c>
      <c r="J184" s="8">
        <v>2</v>
      </c>
      <c r="K184" s="5" t="s">
        <v>12</v>
      </c>
      <c r="L184" s="6">
        <v>2</v>
      </c>
      <c r="M184" s="7" t="s">
        <v>10</v>
      </c>
      <c r="N184" s="7" t="s">
        <v>10</v>
      </c>
      <c r="O184" s="8" t="s">
        <v>10</v>
      </c>
      <c r="P184" s="7" t="s">
        <v>10</v>
      </c>
      <c r="Q184" s="8" t="s">
        <v>10</v>
      </c>
      <c r="R184" s="7" t="s">
        <v>10</v>
      </c>
      <c r="S184" s="8" t="s">
        <v>10</v>
      </c>
      <c r="T184" s="8" t="s">
        <v>10</v>
      </c>
      <c r="U184" s="8" t="s">
        <v>10</v>
      </c>
      <c r="V184" s="7" t="s">
        <v>10</v>
      </c>
      <c r="W184" s="7" t="s">
        <v>10</v>
      </c>
      <c r="X184" s="7" t="s">
        <v>10</v>
      </c>
      <c r="Y184" s="7" t="s">
        <v>10</v>
      </c>
      <c r="Z184" s="7" t="s">
        <v>10</v>
      </c>
      <c r="AA184" s="8" t="s">
        <v>10</v>
      </c>
      <c r="AB184" s="22"/>
    </row>
    <row r="185" spans="1:28" s="23" customFormat="1" ht="45" customHeight="1" x14ac:dyDescent="0.25">
      <c r="A185" s="23">
        <v>182</v>
      </c>
      <c r="B185" s="5" t="s">
        <v>629</v>
      </c>
      <c r="C185" s="5" t="s">
        <v>630</v>
      </c>
      <c r="D185" s="5" t="s">
        <v>413</v>
      </c>
      <c r="E185" s="6">
        <v>1</v>
      </c>
      <c r="F185" s="5" t="s">
        <v>1091</v>
      </c>
      <c r="G185" s="26">
        <v>1</v>
      </c>
      <c r="H185" s="7">
        <v>0.8666666666666667</v>
      </c>
      <c r="I185" s="7" t="s">
        <v>11</v>
      </c>
      <c r="J185" s="8">
        <v>2</v>
      </c>
      <c r="K185" s="5" t="s">
        <v>12</v>
      </c>
      <c r="L185" s="6">
        <v>2</v>
      </c>
      <c r="M185" s="7" t="s">
        <v>10</v>
      </c>
      <c r="N185" s="7" t="s">
        <v>10</v>
      </c>
      <c r="O185" s="8" t="s">
        <v>10</v>
      </c>
      <c r="P185" s="7" t="s">
        <v>10</v>
      </c>
      <c r="Q185" s="8" t="s">
        <v>10</v>
      </c>
      <c r="R185" s="7" t="s">
        <v>10</v>
      </c>
      <c r="S185" s="8" t="s">
        <v>10</v>
      </c>
      <c r="T185" s="8" t="s">
        <v>10</v>
      </c>
      <c r="U185" s="8" t="s">
        <v>10</v>
      </c>
      <c r="V185" s="7" t="s">
        <v>10</v>
      </c>
      <c r="W185" s="7" t="s">
        <v>10</v>
      </c>
      <c r="X185" s="7" t="s">
        <v>10</v>
      </c>
      <c r="Y185" s="7" t="s">
        <v>10</v>
      </c>
      <c r="Z185" s="7" t="s">
        <v>10</v>
      </c>
      <c r="AA185" s="8" t="s">
        <v>10</v>
      </c>
      <c r="AB185" s="22"/>
    </row>
    <row r="186" spans="1:28" s="23" customFormat="1" ht="45" customHeight="1" x14ac:dyDescent="0.25">
      <c r="A186" s="23">
        <v>183</v>
      </c>
      <c r="B186" s="5" t="s">
        <v>631</v>
      </c>
      <c r="C186" s="5" t="s">
        <v>632</v>
      </c>
      <c r="D186" s="5" t="s">
        <v>413</v>
      </c>
      <c r="E186" s="6">
        <v>1</v>
      </c>
      <c r="F186" s="5" t="s">
        <v>1091</v>
      </c>
      <c r="G186" s="26">
        <v>1</v>
      </c>
      <c r="H186" s="7">
        <v>0.75</v>
      </c>
      <c r="I186" s="7" t="s">
        <v>11</v>
      </c>
      <c r="J186" s="8">
        <v>2</v>
      </c>
      <c r="K186" s="5" t="s">
        <v>12</v>
      </c>
      <c r="L186" s="6">
        <v>2</v>
      </c>
      <c r="M186" s="7" t="s">
        <v>10</v>
      </c>
      <c r="N186" s="7" t="s">
        <v>10</v>
      </c>
      <c r="O186" s="8" t="s">
        <v>10</v>
      </c>
      <c r="P186" s="7" t="s">
        <v>10</v>
      </c>
      <c r="Q186" s="8" t="s">
        <v>10</v>
      </c>
      <c r="R186" s="7" t="s">
        <v>10</v>
      </c>
      <c r="S186" s="8" t="s">
        <v>10</v>
      </c>
      <c r="T186" s="8" t="s">
        <v>10</v>
      </c>
      <c r="U186" s="8" t="s">
        <v>10</v>
      </c>
      <c r="V186" s="7" t="s">
        <v>10</v>
      </c>
      <c r="W186" s="7" t="s">
        <v>10</v>
      </c>
      <c r="X186" s="7" t="s">
        <v>10</v>
      </c>
      <c r="Y186" s="7" t="s">
        <v>10</v>
      </c>
      <c r="Z186" s="7" t="s">
        <v>10</v>
      </c>
      <c r="AA186" s="8" t="s">
        <v>10</v>
      </c>
      <c r="AB186" s="22"/>
    </row>
    <row r="187" spans="1:28" s="23" customFormat="1" ht="45" customHeight="1" x14ac:dyDescent="0.25">
      <c r="A187" s="23">
        <v>184</v>
      </c>
      <c r="B187" s="5" t="s">
        <v>633</v>
      </c>
      <c r="C187" s="5" t="s">
        <v>634</v>
      </c>
      <c r="D187" s="5" t="s">
        <v>370</v>
      </c>
      <c r="E187" s="6">
        <v>7</v>
      </c>
      <c r="F187" s="5" t="s">
        <v>1091</v>
      </c>
      <c r="G187" s="26">
        <v>1</v>
      </c>
      <c r="H187" s="7">
        <v>1.1000000000000001</v>
      </c>
      <c r="I187" s="7" t="s">
        <v>15</v>
      </c>
      <c r="J187" s="8">
        <v>3</v>
      </c>
      <c r="K187" s="5" t="s">
        <v>12</v>
      </c>
      <c r="L187" s="6">
        <v>2</v>
      </c>
      <c r="M187" s="7" t="s">
        <v>10</v>
      </c>
      <c r="N187" s="7" t="s">
        <v>10</v>
      </c>
      <c r="O187" s="8" t="s">
        <v>10</v>
      </c>
      <c r="P187" s="7" t="s">
        <v>10</v>
      </c>
      <c r="Q187" s="8" t="s">
        <v>10</v>
      </c>
      <c r="R187" s="7" t="s">
        <v>10</v>
      </c>
      <c r="S187" s="8" t="s">
        <v>10</v>
      </c>
      <c r="T187" s="8" t="s">
        <v>10</v>
      </c>
      <c r="U187" s="8" t="s">
        <v>10</v>
      </c>
      <c r="V187" s="7" t="s">
        <v>10</v>
      </c>
      <c r="W187" s="7" t="s">
        <v>10</v>
      </c>
      <c r="X187" s="7" t="s">
        <v>10</v>
      </c>
      <c r="Y187" s="7" t="s">
        <v>10</v>
      </c>
      <c r="Z187" s="7" t="s">
        <v>10</v>
      </c>
      <c r="AA187" s="8" t="s">
        <v>10</v>
      </c>
      <c r="AB187" s="22"/>
    </row>
    <row r="188" spans="1:28" s="23" customFormat="1" ht="45" customHeight="1" x14ac:dyDescent="0.25">
      <c r="A188" s="23">
        <v>185</v>
      </c>
      <c r="B188" s="5" t="s">
        <v>635</v>
      </c>
      <c r="C188" s="5" t="s">
        <v>636</v>
      </c>
      <c r="D188" s="5" t="s">
        <v>370</v>
      </c>
      <c r="E188" s="6">
        <v>7</v>
      </c>
      <c r="F188" s="5" t="s">
        <v>1091</v>
      </c>
      <c r="G188" s="26">
        <v>1</v>
      </c>
      <c r="H188" s="7">
        <v>2</v>
      </c>
      <c r="I188" s="7" t="s">
        <v>25</v>
      </c>
      <c r="J188" s="8">
        <v>4</v>
      </c>
      <c r="K188" s="5" t="s">
        <v>12</v>
      </c>
      <c r="L188" s="6">
        <v>2</v>
      </c>
      <c r="M188" s="7" t="s">
        <v>10</v>
      </c>
      <c r="N188" s="7" t="s">
        <v>10</v>
      </c>
      <c r="O188" s="8" t="s">
        <v>10</v>
      </c>
      <c r="P188" s="7" t="s">
        <v>10</v>
      </c>
      <c r="Q188" s="8" t="s">
        <v>10</v>
      </c>
      <c r="R188" s="7" t="s">
        <v>10</v>
      </c>
      <c r="S188" s="8" t="s">
        <v>10</v>
      </c>
      <c r="T188" s="8" t="s">
        <v>10</v>
      </c>
      <c r="U188" s="8" t="s">
        <v>10</v>
      </c>
      <c r="V188" s="7" t="s">
        <v>10</v>
      </c>
      <c r="W188" s="7" t="s">
        <v>10</v>
      </c>
      <c r="X188" s="7" t="s">
        <v>10</v>
      </c>
      <c r="Y188" s="7" t="s">
        <v>10</v>
      </c>
      <c r="Z188" s="7" t="s">
        <v>10</v>
      </c>
      <c r="AA188" s="8" t="s">
        <v>10</v>
      </c>
      <c r="AB188" s="22"/>
    </row>
    <row r="189" spans="1:28" s="23" customFormat="1" ht="45" customHeight="1" x14ac:dyDescent="0.25">
      <c r="A189" s="23">
        <v>186</v>
      </c>
      <c r="B189" s="5" t="s">
        <v>637</v>
      </c>
      <c r="C189" s="5" t="s">
        <v>638</v>
      </c>
      <c r="D189" s="5" t="s">
        <v>370</v>
      </c>
      <c r="E189" s="6">
        <v>7</v>
      </c>
      <c r="F189" s="5" t="s">
        <v>1091</v>
      </c>
      <c r="G189" s="26">
        <v>1</v>
      </c>
      <c r="H189" s="7">
        <v>0.91666666666666663</v>
      </c>
      <c r="I189" s="7" t="s">
        <v>11</v>
      </c>
      <c r="J189" s="8">
        <v>2</v>
      </c>
      <c r="K189" s="5" t="s">
        <v>12</v>
      </c>
      <c r="L189" s="6">
        <v>2</v>
      </c>
      <c r="M189" s="7" t="s">
        <v>10</v>
      </c>
      <c r="N189" s="7" t="s">
        <v>10</v>
      </c>
      <c r="O189" s="8" t="s">
        <v>10</v>
      </c>
      <c r="P189" s="7" t="s">
        <v>10</v>
      </c>
      <c r="Q189" s="8" t="s">
        <v>10</v>
      </c>
      <c r="R189" s="7" t="s">
        <v>10</v>
      </c>
      <c r="S189" s="8" t="s">
        <v>10</v>
      </c>
      <c r="T189" s="8" t="s">
        <v>10</v>
      </c>
      <c r="U189" s="8" t="s">
        <v>10</v>
      </c>
      <c r="V189" s="7" t="s">
        <v>10</v>
      </c>
      <c r="W189" s="7" t="s">
        <v>10</v>
      </c>
      <c r="X189" s="7" t="s">
        <v>10</v>
      </c>
      <c r="Y189" s="7" t="s">
        <v>10</v>
      </c>
      <c r="Z189" s="7" t="s">
        <v>10</v>
      </c>
      <c r="AA189" s="8" t="s">
        <v>10</v>
      </c>
      <c r="AB189" s="22"/>
    </row>
    <row r="190" spans="1:28" s="23" customFormat="1" ht="45" customHeight="1" x14ac:dyDescent="0.25">
      <c r="A190" s="23">
        <v>187</v>
      </c>
      <c r="B190" s="5" t="s">
        <v>639</v>
      </c>
      <c r="C190" s="5" t="s">
        <v>640</v>
      </c>
      <c r="D190" s="5" t="s">
        <v>360</v>
      </c>
      <c r="E190" s="6">
        <v>5</v>
      </c>
      <c r="F190" s="5" t="s">
        <v>1091</v>
      </c>
      <c r="G190" s="26">
        <v>1</v>
      </c>
      <c r="H190" s="7">
        <v>0.71666666666666667</v>
      </c>
      <c r="I190" s="7" t="s">
        <v>11</v>
      </c>
      <c r="J190" s="8">
        <v>2</v>
      </c>
      <c r="K190" s="5" t="s">
        <v>12</v>
      </c>
      <c r="L190" s="6">
        <v>2</v>
      </c>
      <c r="M190" s="7" t="s">
        <v>10</v>
      </c>
      <c r="N190" s="7" t="s">
        <v>10</v>
      </c>
      <c r="O190" s="8" t="s">
        <v>10</v>
      </c>
      <c r="P190" s="7" t="s">
        <v>10</v>
      </c>
      <c r="Q190" s="8" t="s">
        <v>10</v>
      </c>
      <c r="R190" s="7" t="s">
        <v>10</v>
      </c>
      <c r="S190" s="8" t="s">
        <v>10</v>
      </c>
      <c r="T190" s="8" t="s">
        <v>10</v>
      </c>
      <c r="U190" s="8" t="s">
        <v>10</v>
      </c>
      <c r="V190" s="7" t="s">
        <v>10</v>
      </c>
      <c r="W190" s="7" t="s">
        <v>10</v>
      </c>
      <c r="X190" s="7" t="s">
        <v>10</v>
      </c>
      <c r="Y190" s="7" t="s">
        <v>10</v>
      </c>
      <c r="Z190" s="7" t="s">
        <v>10</v>
      </c>
      <c r="AA190" s="8" t="s">
        <v>10</v>
      </c>
      <c r="AB190" s="22"/>
    </row>
    <row r="191" spans="1:28" s="23" customFormat="1" ht="45" customHeight="1" x14ac:dyDescent="0.25">
      <c r="A191" s="23">
        <v>188</v>
      </c>
      <c r="B191" s="5" t="s">
        <v>641</v>
      </c>
      <c r="C191" s="5" t="s">
        <v>642</v>
      </c>
      <c r="D191" s="5" t="s">
        <v>413</v>
      </c>
      <c r="E191" s="6">
        <v>1</v>
      </c>
      <c r="F191" s="5" t="s">
        <v>1091</v>
      </c>
      <c r="G191" s="26">
        <v>1</v>
      </c>
      <c r="H191" s="7">
        <v>0.21666666666666667</v>
      </c>
      <c r="I191" s="7" t="s">
        <v>62</v>
      </c>
      <c r="J191" s="8">
        <v>1</v>
      </c>
      <c r="K191" s="5" t="s">
        <v>12</v>
      </c>
      <c r="L191" s="6">
        <v>2</v>
      </c>
      <c r="M191" s="7" t="s">
        <v>10</v>
      </c>
      <c r="N191" s="7" t="s">
        <v>10</v>
      </c>
      <c r="O191" s="8" t="s">
        <v>10</v>
      </c>
      <c r="P191" s="7" t="s">
        <v>10</v>
      </c>
      <c r="Q191" s="8" t="s">
        <v>10</v>
      </c>
      <c r="R191" s="7" t="s">
        <v>10</v>
      </c>
      <c r="S191" s="8" t="s">
        <v>10</v>
      </c>
      <c r="T191" s="8" t="s">
        <v>10</v>
      </c>
      <c r="U191" s="8" t="s">
        <v>10</v>
      </c>
      <c r="V191" s="7" t="s">
        <v>10</v>
      </c>
      <c r="W191" s="7" t="s">
        <v>10</v>
      </c>
      <c r="X191" s="7" t="s">
        <v>10</v>
      </c>
      <c r="Y191" s="7" t="s">
        <v>10</v>
      </c>
      <c r="Z191" s="7" t="s">
        <v>10</v>
      </c>
      <c r="AA191" s="8" t="s">
        <v>10</v>
      </c>
      <c r="AB191" s="22"/>
    </row>
    <row r="192" spans="1:28" s="23" customFormat="1" ht="45" customHeight="1" x14ac:dyDescent="0.25">
      <c r="A192" s="23">
        <v>189</v>
      </c>
      <c r="B192" s="9" t="s">
        <v>643</v>
      </c>
      <c r="C192" s="9" t="s">
        <v>644</v>
      </c>
      <c r="D192" s="9" t="s">
        <v>413</v>
      </c>
      <c r="E192" s="6">
        <v>1</v>
      </c>
      <c r="F192" s="9" t="s">
        <v>10</v>
      </c>
      <c r="G192" s="6">
        <v>0</v>
      </c>
      <c r="H192" s="7" t="s">
        <v>1027</v>
      </c>
      <c r="I192" s="7" t="s">
        <v>25</v>
      </c>
      <c r="J192" s="8">
        <v>4</v>
      </c>
      <c r="K192" s="5" t="s">
        <v>33</v>
      </c>
      <c r="L192" s="6">
        <v>0</v>
      </c>
      <c r="M192" s="12">
        <v>3200.95</v>
      </c>
      <c r="N192" s="12">
        <v>5</v>
      </c>
      <c r="O192" s="27">
        <v>2</v>
      </c>
      <c r="P192" s="12">
        <v>12.12</v>
      </c>
      <c r="Q192" s="27">
        <v>3</v>
      </c>
      <c r="R192" s="12">
        <v>6970</v>
      </c>
      <c r="S192" s="27">
        <v>6</v>
      </c>
      <c r="T192" s="27">
        <v>1</v>
      </c>
      <c r="U192" s="27">
        <v>2</v>
      </c>
      <c r="V192" s="12">
        <v>0.746</v>
      </c>
      <c r="W192" s="12">
        <v>0.35299999999999998</v>
      </c>
      <c r="X192" s="12">
        <v>18</v>
      </c>
      <c r="Y192" s="12">
        <v>62.07</v>
      </c>
      <c r="Z192" s="12" t="s">
        <v>1092</v>
      </c>
      <c r="AA192" s="30">
        <v>1</v>
      </c>
      <c r="AB192" s="22"/>
    </row>
    <row r="193" spans="1:28" s="23" customFormat="1" ht="45" customHeight="1" x14ac:dyDescent="0.25">
      <c r="A193" s="23">
        <v>190</v>
      </c>
      <c r="B193" s="9" t="s">
        <v>643</v>
      </c>
      <c r="C193" s="9" t="s">
        <v>644</v>
      </c>
      <c r="D193" s="9" t="s">
        <v>413</v>
      </c>
      <c r="E193" s="6">
        <v>1</v>
      </c>
      <c r="F193" s="9" t="s">
        <v>10</v>
      </c>
      <c r="G193" s="6">
        <v>0</v>
      </c>
      <c r="H193" s="7" t="s">
        <v>1027</v>
      </c>
      <c r="I193" s="7" t="s">
        <v>25</v>
      </c>
      <c r="J193" s="8">
        <v>4</v>
      </c>
      <c r="K193" s="5" t="s">
        <v>58</v>
      </c>
      <c r="L193" s="6">
        <v>0</v>
      </c>
      <c r="M193" s="12">
        <v>3200.95</v>
      </c>
      <c r="N193" s="12">
        <v>5</v>
      </c>
      <c r="O193" s="27">
        <v>2</v>
      </c>
      <c r="P193" s="12">
        <v>12.12</v>
      </c>
      <c r="Q193" s="27">
        <v>3</v>
      </c>
      <c r="R193" s="12">
        <v>6970</v>
      </c>
      <c r="S193" s="27">
        <v>6</v>
      </c>
      <c r="T193" s="27">
        <v>1</v>
      </c>
      <c r="U193" s="27">
        <v>2</v>
      </c>
      <c r="V193" s="12">
        <v>0.746</v>
      </c>
      <c r="W193" s="12">
        <v>0.35299999999999998</v>
      </c>
      <c r="X193" s="12">
        <v>18</v>
      </c>
      <c r="Y193" s="12">
        <v>62.07</v>
      </c>
      <c r="Z193" s="12" t="s">
        <v>1092</v>
      </c>
      <c r="AA193" s="30">
        <v>1</v>
      </c>
      <c r="AB193" s="22"/>
    </row>
    <row r="194" spans="1:28" s="23" customFormat="1" ht="45" customHeight="1" x14ac:dyDescent="0.25">
      <c r="A194" s="23">
        <v>191</v>
      </c>
      <c r="B194" s="9" t="s">
        <v>643</v>
      </c>
      <c r="C194" s="9" t="s">
        <v>644</v>
      </c>
      <c r="D194" s="9" t="s">
        <v>413</v>
      </c>
      <c r="E194" s="6">
        <v>1</v>
      </c>
      <c r="F194" s="9" t="s">
        <v>10</v>
      </c>
      <c r="G194" s="6">
        <v>0</v>
      </c>
      <c r="H194" s="7" t="s">
        <v>1027</v>
      </c>
      <c r="I194" s="7" t="s">
        <v>25</v>
      </c>
      <c r="J194" s="8">
        <v>4</v>
      </c>
      <c r="K194" s="5" t="s">
        <v>127</v>
      </c>
      <c r="L194" s="6">
        <v>0</v>
      </c>
      <c r="M194" s="12">
        <v>3200.95</v>
      </c>
      <c r="N194" s="12">
        <v>5</v>
      </c>
      <c r="O194" s="27">
        <v>2</v>
      </c>
      <c r="P194" s="12">
        <v>12.12</v>
      </c>
      <c r="Q194" s="27">
        <v>3</v>
      </c>
      <c r="R194" s="12">
        <v>6970</v>
      </c>
      <c r="S194" s="27">
        <v>6</v>
      </c>
      <c r="T194" s="27">
        <v>1</v>
      </c>
      <c r="U194" s="27">
        <v>2</v>
      </c>
      <c r="V194" s="12">
        <v>0.746</v>
      </c>
      <c r="W194" s="12">
        <v>0.35299999999999998</v>
      </c>
      <c r="X194" s="12">
        <v>18</v>
      </c>
      <c r="Y194" s="12">
        <v>62.07</v>
      </c>
      <c r="Z194" s="12" t="s">
        <v>1092</v>
      </c>
      <c r="AA194" s="30">
        <v>1</v>
      </c>
      <c r="AB194" s="22"/>
    </row>
    <row r="195" spans="1:28" s="23" customFormat="1" ht="45" customHeight="1" x14ac:dyDescent="0.25">
      <c r="A195" s="23">
        <v>192</v>
      </c>
      <c r="B195" s="9" t="s">
        <v>645</v>
      </c>
      <c r="C195" s="9" t="s">
        <v>646</v>
      </c>
      <c r="D195" s="9" t="s">
        <v>647</v>
      </c>
      <c r="E195" s="6">
        <v>14</v>
      </c>
      <c r="F195" s="9" t="s">
        <v>10</v>
      </c>
      <c r="G195" s="6">
        <v>0</v>
      </c>
      <c r="H195" s="7" t="s">
        <v>1027</v>
      </c>
      <c r="I195" s="7" t="s">
        <v>25</v>
      </c>
      <c r="J195" s="8">
        <v>4</v>
      </c>
      <c r="K195" s="5" t="s">
        <v>33</v>
      </c>
      <c r="L195" s="6">
        <v>0</v>
      </c>
      <c r="M195" s="12">
        <v>3200.95</v>
      </c>
      <c r="N195" s="12">
        <v>5</v>
      </c>
      <c r="O195" s="27">
        <v>2</v>
      </c>
      <c r="P195" s="12">
        <v>12.12</v>
      </c>
      <c r="Q195" s="27">
        <v>3</v>
      </c>
      <c r="R195" s="12">
        <v>6970</v>
      </c>
      <c r="S195" s="27">
        <v>6</v>
      </c>
      <c r="T195" s="27">
        <v>1</v>
      </c>
      <c r="U195" s="27">
        <v>2</v>
      </c>
      <c r="V195" s="12">
        <v>0.746</v>
      </c>
      <c r="W195" s="12">
        <v>0.33500000000000002</v>
      </c>
      <c r="X195" s="12">
        <v>18</v>
      </c>
      <c r="Y195" s="12">
        <v>62.07</v>
      </c>
      <c r="Z195" s="12" t="s">
        <v>1092</v>
      </c>
      <c r="AA195" s="30">
        <v>1</v>
      </c>
      <c r="AB195" s="22"/>
    </row>
    <row r="196" spans="1:28" s="23" customFormat="1" ht="45" customHeight="1" x14ac:dyDescent="0.25">
      <c r="A196" s="23">
        <v>193</v>
      </c>
      <c r="B196" s="9" t="s">
        <v>645</v>
      </c>
      <c r="C196" s="9" t="s">
        <v>646</v>
      </c>
      <c r="D196" s="9" t="s">
        <v>647</v>
      </c>
      <c r="E196" s="6">
        <v>14</v>
      </c>
      <c r="F196" s="9" t="s">
        <v>10</v>
      </c>
      <c r="G196" s="6">
        <v>0</v>
      </c>
      <c r="H196" s="7" t="s">
        <v>1027</v>
      </c>
      <c r="I196" s="7" t="s">
        <v>25</v>
      </c>
      <c r="J196" s="8">
        <v>4</v>
      </c>
      <c r="K196" s="5" t="s">
        <v>58</v>
      </c>
      <c r="L196" s="6">
        <v>0</v>
      </c>
      <c r="M196" s="12">
        <v>3200.95</v>
      </c>
      <c r="N196" s="12">
        <v>5</v>
      </c>
      <c r="O196" s="27">
        <v>2</v>
      </c>
      <c r="P196" s="12">
        <v>12.12</v>
      </c>
      <c r="Q196" s="27">
        <v>3</v>
      </c>
      <c r="R196" s="12">
        <v>6970</v>
      </c>
      <c r="S196" s="27">
        <v>6</v>
      </c>
      <c r="T196" s="27">
        <v>1</v>
      </c>
      <c r="U196" s="27">
        <v>2</v>
      </c>
      <c r="V196" s="12">
        <v>0.746</v>
      </c>
      <c r="W196" s="12">
        <v>0.33500000000000002</v>
      </c>
      <c r="X196" s="12">
        <v>18</v>
      </c>
      <c r="Y196" s="12">
        <v>62.07</v>
      </c>
      <c r="Z196" s="12" t="s">
        <v>1092</v>
      </c>
      <c r="AA196" s="30">
        <v>1</v>
      </c>
      <c r="AB196" s="22"/>
    </row>
    <row r="197" spans="1:28" s="23" customFormat="1" ht="45" customHeight="1" x14ac:dyDescent="0.25">
      <c r="A197" s="23">
        <v>194</v>
      </c>
      <c r="B197" s="9" t="s">
        <v>645</v>
      </c>
      <c r="C197" s="9" t="s">
        <v>646</v>
      </c>
      <c r="D197" s="9" t="s">
        <v>647</v>
      </c>
      <c r="E197" s="6">
        <v>14</v>
      </c>
      <c r="F197" s="9" t="s">
        <v>10</v>
      </c>
      <c r="G197" s="6">
        <v>0</v>
      </c>
      <c r="H197" s="7" t="s">
        <v>1027</v>
      </c>
      <c r="I197" s="7" t="s">
        <v>25</v>
      </c>
      <c r="J197" s="8">
        <v>4</v>
      </c>
      <c r="K197" s="5" t="s">
        <v>127</v>
      </c>
      <c r="L197" s="6">
        <v>0</v>
      </c>
      <c r="M197" s="12">
        <v>3200.95</v>
      </c>
      <c r="N197" s="12">
        <v>5</v>
      </c>
      <c r="O197" s="27">
        <v>2</v>
      </c>
      <c r="P197" s="12">
        <v>12.12</v>
      </c>
      <c r="Q197" s="27">
        <v>3</v>
      </c>
      <c r="R197" s="12">
        <v>6970</v>
      </c>
      <c r="S197" s="27">
        <v>6</v>
      </c>
      <c r="T197" s="27">
        <v>1</v>
      </c>
      <c r="U197" s="27">
        <v>2</v>
      </c>
      <c r="V197" s="12">
        <v>0.746</v>
      </c>
      <c r="W197" s="12">
        <v>0.33500000000000002</v>
      </c>
      <c r="X197" s="12">
        <v>18</v>
      </c>
      <c r="Y197" s="12">
        <v>62.07</v>
      </c>
      <c r="Z197" s="12" t="s">
        <v>1092</v>
      </c>
      <c r="AA197" s="30">
        <v>1</v>
      </c>
      <c r="AB197" s="22"/>
    </row>
    <row r="198" spans="1:28" s="23" customFormat="1" ht="45" customHeight="1" x14ac:dyDescent="0.25">
      <c r="A198" s="23">
        <v>195</v>
      </c>
      <c r="B198" s="5" t="s">
        <v>648</v>
      </c>
      <c r="C198" s="5" t="s">
        <v>649</v>
      </c>
      <c r="D198" s="5" t="s">
        <v>334</v>
      </c>
      <c r="E198" s="6">
        <v>3</v>
      </c>
      <c r="F198" s="5" t="s">
        <v>10</v>
      </c>
      <c r="G198" s="6">
        <v>0</v>
      </c>
      <c r="H198" s="7">
        <v>24</v>
      </c>
      <c r="I198" s="7" t="s">
        <v>21</v>
      </c>
      <c r="J198" s="8">
        <v>6</v>
      </c>
      <c r="K198" s="5" t="s">
        <v>22</v>
      </c>
      <c r="L198" s="6">
        <v>1</v>
      </c>
      <c r="M198" s="10">
        <v>1409.56</v>
      </c>
      <c r="N198" s="10">
        <v>2.9</v>
      </c>
      <c r="O198" s="30">
        <v>1</v>
      </c>
      <c r="P198" s="10">
        <v>10.43</v>
      </c>
      <c r="Q198" s="27">
        <v>2</v>
      </c>
      <c r="R198" s="10">
        <v>0</v>
      </c>
      <c r="S198" s="30">
        <v>0</v>
      </c>
      <c r="T198" s="30">
        <v>0</v>
      </c>
      <c r="U198" s="30">
        <v>0</v>
      </c>
      <c r="V198" s="10">
        <v>-0.161</v>
      </c>
      <c r="W198" s="10">
        <v>0.24399999999999999</v>
      </c>
      <c r="X198" s="10">
        <v>2</v>
      </c>
      <c r="Y198" s="10">
        <v>15.38</v>
      </c>
      <c r="Z198" s="7" t="s">
        <v>10</v>
      </c>
      <c r="AA198" s="8" t="s">
        <v>10</v>
      </c>
      <c r="AB198" s="22"/>
    </row>
    <row r="199" spans="1:28" s="23" customFormat="1" ht="45" customHeight="1" x14ac:dyDescent="0.25">
      <c r="A199" s="23">
        <v>196</v>
      </c>
      <c r="B199" s="5" t="s">
        <v>650</v>
      </c>
      <c r="C199" s="5" t="s">
        <v>651</v>
      </c>
      <c r="D199" s="5" t="s">
        <v>334</v>
      </c>
      <c r="E199" s="6">
        <v>3</v>
      </c>
      <c r="F199" s="5" t="s">
        <v>10</v>
      </c>
      <c r="G199" s="6">
        <v>0</v>
      </c>
      <c r="H199" s="7" t="s">
        <v>132</v>
      </c>
      <c r="I199" s="7" t="s">
        <v>21</v>
      </c>
      <c r="J199" s="8">
        <v>6</v>
      </c>
      <c r="K199" s="5" t="s">
        <v>22</v>
      </c>
      <c r="L199" s="6">
        <v>1</v>
      </c>
      <c r="M199" s="10">
        <v>3630.28</v>
      </c>
      <c r="N199" s="10">
        <v>6.6</v>
      </c>
      <c r="O199" s="27">
        <v>2</v>
      </c>
      <c r="P199" s="10">
        <v>9.82</v>
      </c>
      <c r="Q199" s="27">
        <v>1</v>
      </c>
      <c r="R199" s="10">
        <v>1280</v>
      </c>
      <c r="S199" s="27">
        <v>1</v>
      </c>
      <c r="T199" s="30">
        <v>0</v>
      </c>
      <c r="U199" s="27">
        <v>2</v>
      </c>
      <c r="V199" s="10">
        <v>0.17299999999999999</v>
      </c>
      <c r="W199" s="10">
        <v>0.315</v>
      </c>
      <c r="X199" s="10">
        <v>13</v>
      </c>
      <c r="Y199" s="10">
        <v>39.39</v>
      </c>
      <c r="Z199" s="10" t="s">
        <v>1129</v>
      </c>
      <c r="AA199" s="27">
        <v>4</v>
      </c>
      <c r="AB199" s="22"/>
    </row>
    <row r="200" spans="1:28" s="23" customFormat="1" ht="45" customHeight="1" x14ac:dyDescent="0.25">
      <c r="A200" s="23">
        <v>197</v>
      </c>
      <c r="B200" s="5" t="s">
        <v>652</v>
      </c>
      <c r="C200" s="5" t="s">
        <v>653</v>
      </c>
      <c r="D200" s="5" t="s">
        <v>334</v>
      </c>
      <c r="E200" s="6">
        <v>3</v>
      </c>
      <c r="F200" s="5" t="s">
        <v>10</v>
      </c>
      <c r="G200" s="6">
        <v>0</v>
      </c>
      <c r="H200" s="7" t="s">
        <v>132</v>
      </c>
      <c r="I200" s="7" t="s">
        <v>21</v>
      </c>
      <c r="J200" s="8">
        <v>6</v>
      </c>
      <c r="K200" s="5" t="s">
        <v>22</v>
      </c>
      <c r="L200" s="6">
        <v>1</v>
      </c>
      <c r="M200" s="10">
        <v>3617.23</v>
      </c>
      <c r="N200" s="10">
        <v>5.6</v>
      </c>
      <c r="O200" s="27">
        <v>2</v>
      </c>
      <c r="P200" s="10">
        <v>9.2899999999999991</v>
      </c>
      <c r="Q200" s="27">
        <v>1</v>
      </c>
      <c r="R200" s="10">
        <v>1280</v>
      </c>
      <c r="S200" s="27">
        <v>1</v>
      </c>
      <c r="T200" s="30">
        <v>0</v>
      </c>
      <c r="U200" s="27">
        <v>2</v>
      </c>
      <c r="V200" s="10">
        <v>0.26900000000000002</v>
      </c>
      <c r="W200" s="10">
        <v>0.13800000000000001</v>
      </c>
      <c r="X200" s="10">
        <v>14</v>
      </c>
      <c r="Y200" s="10">
        <v>38.89</v>
      </c>
      <c r="Z200" s="10" t="s">
        <v>1129</v>
      </c>
      <c r="AA200" s="27">
        <v>4</v>
      </c>
      <c r="AB200" s="22"/>
    </row>
    <row r="201" spans="1:28" s="23" customFormat="1" ht="45" customHeight="1" x14ac:dyDescent="0.25">
      <c r="A201" s="23">
        <v>198</v>
      </c>
      <c r="B201" s="5" t="s">
        <v>654</v>
      </c>
      <c r="C201" s="5" t="s">
        <v>655</v>
      </c>
      <c r="D201" s="5" t="s">
        <v>334</v>
      </c>
      <c r="E201" s="6">
        <v>3</v>
      </c>
      <c r="F201" s="5" t="s">
        <v>10</v>
      </c>
      <c r="G201" s="6">
        <v>0</v>
      </c>
      <c r="H201" s="7" t="s">
        <v>132</v>
      </c>
      <c r="I201" s="7" t="s">
        <v>21</v>
      </c>
      <c r="J201" s="8">
        <v>6</v>
      </c>
      <c r="K201" s="5" t="s">
        <v>22</v>
      </c>
      <c r="L201" s="6">
        <v>1</v>
      </c>
      <c r="M201" s="10">
        <v>3538.91</v>
      </c>
      <c r="N201" s="10">
        <v>2.6</v>
      </c>
      <c r="O201" s="30">
        <v>1</v>
      </c>
      <c r="P201" s="10">
        <v>8.1300000000000008</v>
      </c>
      <c r="Q201" s="27">
        <v>1</v>
      </c>
      <c r="R201" s="10">
        <v>1280</v>
      </c>
      <c r="S201" s="27">
        <v>1</v>
      </c>
      <c r="T201" s="30">
        <v>0</v>
      </c>
      <c r="U201" s="27">
        <v>2</v>
      </c>
      <c r="V201" s="10">
        <v>0.13800000000000001</v>
      </c>
      <c r="W201" s="10">
        <v>0.23799999999999999</v>
      </c>
      <c r="X201" s="10">
        <v>11</v>
      </c>
      <c r="Y201" s="10">
        <v>31.43</v>
      </c>
      <c r="Z201" s="10" t="s">
        <v>1099</v>
      </c>
      <c r="AA201" s="30">
        <v>2</v>
      </c>
      <c r="AB201" s="22"/>
    </row>
    <row r="202" spans="1:28" s="23" customFormat="1" ht="45" customHeight="1" x14ac:dyDescent="0.25">
      <c r="A202" s="23">
        <v>199</v>
      </c>
      <c r="B202" s="5" t="s">
        <v>656</v>
      </c>
      <c r="C202" s="5" t="s">
        <v>657</v>
      </c>
      <c r="D202" s="5" t="s">
        <v>334</v>
      </c>
      <c r="E202" s="6">
        <v>3</v>
      </c>
      <c r="F202" s="5" t="s">
        <v>10</v>
      </c>
      <c r="G202" s="6">
        <v>0</v>
      </c>
      <c r="H202" s="7" t="s">
        <v>135</v>
      </c>
      <c r="I202" s="7" t="s">
        <v>21</v>
      </c>
      <c r="J202" s="8">
        <v>6</v>
      </c>
      <c r="K202" s="5" t="s">
        <v>22</v>
      </c>
      <c r="L202" s="6">
        <v>1</v>
      </c>
      <c r="M202" s="10">
        <v>2031.48</v>
      </c>
      <c r="N202" s="10">
        <v>3.6</v>
      </c>
      <c r="O202" s="27">
        <v>2</v>
      </c>
      <c r="P202" s="10">
        <v>8.42</v>
      </c>
      <c r="Q202" s="27">
        <v>1</v>
      </c>
      <c r="R202" s="10">
        <v>0</v>
      </c>
      <c r="S202" s="30">
        <v>0</v>
      </c>
      <c r="T202" s="30">
        <v>0</v>
      </c>
      <c r="U202" s="30">
        <v>0</v>
      </c>
      <c r="V202" s="10">
        <v>0.39100000000000001</v>
      </c>
      <c r="W202" s="10">
        <v>0.13100000000000001</v>
      </c>
      <c r="X202" s="10">
        <v>9</v>
      </c>
      <c r="Y202" s="10">
        <v>50</v>
      </c>
      <c r="Z202" s="7" t="s">
        <v>10</v>
      </c>
      <c r="AA202" s="8" t="s">
        <v>10</v>
      </c>
      <c r="AB202" s="22"/>
    </row>
    <row r="203" spans="1:28" s="23" customFormat="1" ht="45" customHeight="1" x14ac:dyDescent="0.25">
      <c r="A203" s="23">
        <v>200</v>
      </c>
      <c r="B203" s="5" t="s">
        <v>658</v>
      </c>
      <c r="C203" s="5" t="s">
        <v>659</v>
      </c>
      <c r="D203" s="5" t="s">
        <v>334</v>
      </c>
      <c r="E203" s="6">
        <v>3</v>
      </c>
      <c r="F203" s="5" t="s">
        <v>10</v>
      </c>
      <c r="G203" s="6">
        <v>0</v>
      </c>
      <c r="H203" s="7" t="s">
        <v>135</v>
      </c>
      <c r="I203" s="7" t="s">
        <v>21</v>
      </c>
      <c r="J203" s="8">
        <v>6</v>
      </c>
      <c r="K203" s="5" t="s">
        <v>22</v>
      </c>
      <c r="L203" s="6">
        <v>1</v>
      </c>
      <c r="M203" s="10">
        <v>2056.62</v>
      </c>
      <c r="N203" s="10">
        <v>5.6</v>
      </c>
      <c r="O203" s="27">
        <v>2</v>
      </c>
      <c r="P203" s="10">
        <v>9.3000000000000007</v>
      </c>
      <c r="Q203" s="27">
        <v>1</v>
      </c>
      <c r="R203" s="10">
        <v>0</v>
      </c>
      <c r="S203" s="30">
        <v>0</v>
      </c>
      <c r="T203" s="30">
        <v>0</v>
      </c>
      <c r="U203" s="30">
        <v>0</v>
      </c>
      <c r="V203" s="10">
        <v>0.44900000000000001</v>
      </c>
      <c r="W203" s="10">
        <v>1E-3</v>
      </c>
      <c r="X203" s="10">
        <v>10</v>
      </c>
      <c r="Y203" s="10">
        <v>55.56</v>
      </c>
      <c r="Z203" s="7" t="s">
        <v>10</v>
      </c>
      <c r="AA203" s="8" t="s">
        <v>10</v>
      </c>
      <c r="AB203" s="22"/>
    </row>
    <row r="204" spans="1:28" s="23" customFormat="1" ht="45" customHeight="1" x14ac:dyDescent="0.25">
      <c r="A204" s="23">
        <v>201</v>
      </c>
      <c r="B204" s="5" t="s">
        <v>660</v>
      </c>
      <c r="C204" s="5" t="s">
        <v>661</v>
      </c>
      <c r="D204" s="5" t="s">
        <v>334</v>
      </c>
      <c r="E204" s="6">
        <v>3</v>
      </c>
      <c r="F204" s="5" t="s">
        <v>10</v>
      </c>
      <c r="G204" s="6">
        <v>0</v>
      </c>
      <c r="H204" s="7" t="s">
        <v>135</v>
      </c>
      <c r="I204" s="7" t="s">
        <v>21</v>
      </c>
      <c r="J204" s="8">
        <v>6</v>
      </c>
      <c r="K204" s="5" t="s">
        <v>22</v>
      </c>
      <c r="L204" s="6">
        <v>1</v>
      </c>
      <c r="M204" s="10">
        <v>2385.9299999999998</v>
      </c>
      <c r="N204" s="10">
        <v>6.6</v>
      </c>
      <c r="O204" s="27">
        <v>2</v>
      </c>
      <c r="P204" s="10">
        <v>10.4</v>
      </c>
      <c r="Q204" s="27">
        <v>2</v>
      </c>
      <c r="R204" s="10">
        <v>0</v>
      </c>
      <c r="S204" s="30">
        <v>0</v>
      </c>
      <c r="T204" s="30">
        <v>0</v>
      </c>
      <c r="U204" s="30">
        <v>0</v>
      </c>
      <c r="V204" s="10">
        <v>0.26200000000000001</v>
      </c>
      <c r="W204" s="10">
        <v>0.218</v>
      </c>
      <c r="X204" s="10">
        <v>9</v>
      </c>
      <c r="Y204" s="10">
        <v>42.86</v>
      </c>
      <c r="Z204" s="10" t="s">
        <v>1099</v>
      </c>
      <c r="AA204" s="30">
        <v>2</v>
      </c>
      <c r="AB204" s="22"/>
    </row>
    <row r="205" spans="1:28" s="23" customFormat="1" ht="45" customHeight="1" x14ac:dyDescent="0.25">
      <c r="A205" s="23">
        <v>202</v>
      </c>
      <c r="B205" s="5" t="s">
        <v>662</v>
      </c>
      <c r="C205" s="5" t="s">
        <v>663</v>
      </c>
      <c r="D205" s="5" t="s">
        <v>334</v>
      </c>
      <c r="E205" s="6">
        <v>3</v>
      </c>
      <c r="F205" s="5" t="s">
        <v>10</v>
      </c>
      <c r="G205" s="6">
        <v>0</v>
      </c>
      <c r="H205" s="7" t="s">
        <v>135</v>
      </c>
      <c r="I205" s="7" t="s">
        <v>21</v>
      </c>
      <c r="J205" s="8">
        <v>6</v>
      </c>
      <c r="K205" s="5" t="s">
        <v>22</v>
      </c>
      <c r="L205" s="6">
        <v>1</v>
      </c>
      <c r="M205" s="10">
        <v>2332.7800000000002</v>
      </c>
      <c r="N205" s="10">
        <v>4.5999999999999996</v>
      </c>
      <c r="O205" s="27">
        <v>2</v>
      </c>
      <c r="P205" s="10">
        <v>8.81</v>
      </c>
      <c r="Q205" s="27">
        <v>1</v>
      </c>
      <c r="R205" s="10">
        <v>0</v>
      </c>
      <c r="S205" s="30">
        <v>0</v>
      </c>
      <c r="T205" s="30">
        <v>0</v>
      </c>
      <c r="U205" s="30">
        <v>0</v>
      </c>
      <c r="V205" s="10">
        <v>0.214</v>
      </c>
      <c r="W205" s="10">
        <v>0.13700000000000001</v>
      </c>
      <c r="X205" s="10">
        <v>8</v>
      </c>
      <c r="Y205" s="10">
        <v>38.1</v>
      </c>
      <c r="Z205" s="10" t="s">
        <v>1099</v>
      </c>
      <c r="AA205" s="30">
        <v>2</v>
      </c>
      <c r="AB205" s="22"/>
    </row>
    <row r="206" spans="1:28" s="23" customFormat="1" ht="45" customHeight="1" x14ac:dyDescent="0.25">
      <c r="A206" s="23">
        <v>203</v>
      </c>
      <c r="B206" s="5" t="s">
        <v>664</v>
      </c>
      <c r="C206" s="5" t="s">
        <v>665</v>
      </c>
      <c r="D206" s="5" t="s">
        <v>334</v>
      </c>
      <c r="E206" s="6">
        <v>3</v>
      </c>
      <c r="F206" s="5" t="s">
        <v>10</v>
      </c>
      <c r="G206" s="6">
        <v>0</v>
      </c>
      <c r="H206" s="7">
        <v>24</v>
      </c>
      <c r="I206" s="7" t="s">
        <v>21</v>
      </c>
      <c r="J206" s="8">
        <v>6</v>
      </c>
      <c r="K206" s="5" t="s">
        <v>22</v>
      </c>
      <c r="L206" s="6">
        <v>1</v>
      </c>
      <c r="M206" s="10">
        <v>2488.96</v>
      </c>
      <c r="N206" s="10">
        <v>5.6</v>
      </c>
      <c r="O206" s="27">
        <v>2</v>
      </c>
      <c r="P206" s="10">
        <v>9.5299999999999994</v>
      </c>
      <c r="Q206" s="27">
        <v>1</v>
      </c>
      <c r="R206" s="10">
        <v>0</v>
      </c>
      <c r="S206" s="30">
        <v>0</v>
      </c>
      <c r="T206" s="30">
        <v>0</v>
      </c>
      <c r="U206" s="30">
        <v>0</v>
      </c>
      <c r="V206" s="10">
        <v>0.158</v>
      </c>
      <c r="W206" s="10">
        <v>0.22600000000000001</v>
      </c>
      <c r="X206" s="10">
        <v>8</v>
      </c>
      <c r="Y206" s="10">
        <v>36.36</v>
      </c>
      <c r="Z206" s="10" t="s">
        <v>1099</v>
      </c>
      <c r="AA206" s="30">
        <v>2</v>
      </c>
      <c r="AB206" s="22"/>
    </row>
    <row r="207" spans="1:28" s="23" customFormat="1" ht="45" customHeight="1" x14ac:dyDescent="0.25">
      <c r="A207" s="23">
        <v>204</v>
      </c>
      <c r="B207" s="5" t="s">
        <v>666</v>
      </c>
      <c r="C207" s="5" t="s">
        <v>137</v>
      </c>
      <c r="D207" s="5" t="s">
        <v>334</v>
      </c>
      <c r="E207" s="6">
        <v>3</v>
      </c>
      <c r="F207" s="5" t="s">
        <v>10</v>
      </c>
      <c r="G207" s="6">
        <v>0</v>
      </c>
      <c r="H207" s="7">
        <v>24</v>
      </c>
      <c r="I207" s="7" t="s">
        <v>21</v>
      </c>
      <c r="J207" s="8">
        <v>6</v>
      </c>
      <c r="K207" s="5" t="s">
        <v>22</v>
      </c>
      <c r="L207" s="6">
        <v>1</v>
      </c>
      <c r="M207" s="7" t="s">
        <v>10</v>
      </c>
      <c r="N207" s="7" t="s">
        <v>10</v>
      </c>
      <c r="O207" s="8" t="s">
        <v>10</v>
      </c>
      <c r="P207" s="7" t="s">
        <v>10</v>
      </c>
      <c r="Q207" s="8" t="s">
        <v>10</v>
      </c>
      <c r="R207" s="7" t="s">
        <v>10</v>
      </c>
      <c r="S207" s="8" t="s">
        <v>10</v>
      </c>
      <c r="T207" s="8" t="s">
        <v>10</v>
      </c>
      <c r="U207" s="8" t="s">
        <v>10</v>
      </c>
      <c r="V207" s="7" t="s">
        <v>10</v>
      </c>
      <c r="W207" s="7" t="s">
        <v>10</v>
      </c>
      <c r="X207" s="7" t="s">
        <v>10</v>
      </c>
      <c r="Y207" s="7" t="s">
        <v>10</v>
      </c>
      <c r="Z207" s="7" t="s">
        <v>10</v>
      </c>
      <c r="AA207" s="8" t="s">
        <v>10</v>
      </c>
      <c r="AB207" s="22"/>
    </row>
    <row r="208" spans="1:28" s="23" customFormat="1" ht="45" customHeight="1" x14ac:dyDescent="0.25">
      <c r="A208" s="23">
        <v>205</v>
      </c>
      <c r="B208" s="5" t="s">
        <v>667</v>
      </c>
      <c r="C208" s="5" t="s">
        <v>668</v>
      </c>
      <c r="D208" s="5" t="s">
        <v>669</v>
      </c>
      <c r="E208" s="6">
        <v>1</v>
      </c>
      <c r="F208" s="5" t="s">
        <v>10</v>
      </c>
      <c r="G208" s="6">
        <v>0</v>
      </c>
      <c r="H208" s="7" t="s">
        <v>1028</v>
      </c>
      <c r="I208" s="7" t="s">
        <v>21</v>
      </c>
      <c r="J208" s="8">
        <v>6</v>
      </c>
      <c r="K208" s="5" t="s">
        <v>22</v>
      </c>
      <c r="L208" s="6">
        <v>1</v>
      </c>
      <c r="M208" s="7" t="s">
        <v>10</v>
      </c>
      <c r="N208" s="7" t="s">
        <v>10</v>
      </c>
      <c r="O208" s="8" t="s">
        <v>10</v>
      </c>
      <c r="P208" s="7" t="s">
        <v>10</v>
      </c>
      <c r="Q208" s="8" t="s">
        <v>10</v>
      </c>
      <c r="R208" s="7" t="s">
        <v>10</v>
      </c>
      <c r="S208" s="8" t="s">
        <v>10</v>
      </c>
      <c r="T208" s="8" t="s">
        <v>10</v>
      </c>
      <c r="U208" s="8" t="s">
        <v>10</v>
      </c>
      <c r="V208" s="7" t="s">
        <v>10</v>
      </c>
      <c r="W208" s="7" t="s">
        <v>10</v>
      </c>
      <c r="X208" s="7" t="s">
        <v>10</v>
      </c>
      <c r="Y208" s="7" t="s">
        <v>10</v>
      </c>
      <c r="Z208" s="7" t="s">
        <v>10</v>
      </c>
      <c r="AA208" s="8" t="s">
        <v>10</v>
      </c>
      <c r="AB208" s="22"/>
    </row>
    <row r="209" spans="1:28" s="23" customFormat="1" ht="45" customHeight="1" x14ac:dyDescent="0.25">
      <c r="A209" s="23">
        <v>206</v>
      </c>
      <c r="B209" s="5" t="s">
        <v>670</v>
      </c>
      <c r="C209" s="5" t="s">
        <v>668</v>
      </c>
      <c r="D209" s="5" t="s">
        <v>671</v>
      </c>
      <c r="E209" s="6">
        <v>1</v>
      </c>
      <c r="F209" s="5" t="s">
        <v>10</v>
      </c>
      <c r="G209" s="6">
        <v>0</v>
      </c>
      <c r="H209" s="7" t="s">
        <v>1028</v>
      </c>
      <c r="I209" s="7" t="s">
        <v>21</v>
      </c>
      <c r="J209" s="8">
        <v>6</v>
      </c>
      <c r="K209" s="5" t="s">
        <v>22</v>
      </c>
      <c r="L209" s="6">
        <v>1</v>
      </c>
      <c r="M209" s="7" t="s">
        <v>10</v>
      </c>
      <c r="N209" s="7" t="s">
        <v>10</v>
      </c>
      <c r="O209" s="8" t="s">
        <v>10</v>
      </c>
      <c r="P209" s="7" t="s">
        <v>10</v>
      </c>
      <c r="Q209" s="8" t="s">
        <v>10</v>
      </c>
      <c r="R209" s="7" t="s">
        <v>10</v>
      </c>
      <c r="S209" s="8" t="s">
        <v>10</v>
      </c>
      <c r="T209" s="8" t="s">
        <v>10</v>
      </c>
      <c r="U209" s="8" t="s">
        <v>10</v>
      </c>
      <c r="V209" s="7" t="s">
        <v>10</v>
      </c>
      <c r="W209" s="7" t="s">
        <v>10</v>
      </c>
      <c r="X209" s="7" t="s">
        <v>10</v>
      </c>
      <c r="Y209" s="7" t="s">
        <v>10</v>
      </c>
      <c r="Z209" s="7" t="s">
        <v>10</v>
      </c>
      <c r="AA209" s="8" t="s">
        <v>10</v>
      </c>
      <c r="AB209" s="22"/>
    </row>
    <row r="210" spans="1:28" s="23" customFormat="1" ht="45" customHeight="1" x14ac:dyDescent="0.25">
      <c r="A210" s="23">
        <v>207</v>
      </c>
      <c r="B210" s="5" t="s">
        <v>672</v>
      </c>
      <c r="C210" s="5" t="s">
        <v>668</v>
      </c>
      <c r="D210" s="5" t="s">
        <v>671</v>
      </c>
      <c r="E210" s="6">
        <v>1</v>
      </c>
      <c r="F210" s="5" t="s">
        <v>10</v>
      </c>
      <c r="G210" s="6">
        <v>0</v>
      </c>
      <c r="H210" s="7" t="s">
        <v>1028</v>
      </c>
      <c r="I210" s="7" t="s">
        <v>21</v>
      </c>
      <c r="J210" s="8">
        <v>6</v>
      </c>
      <c r="K210" s="5" t="s">
        <v>22</v>
      </c>
      <c r="L210" s="6">
        <v>1</v>
      </c>
      <c r="M210" s="10">
        <v>1319.48</v>
      </c>
      <c r="N210" s="10">
        <v>-1.1000000000000001</v>
      </c>
      <c r="O210" s="30">
        <v>0</v>
      </c>
      <c r="P210" s="10">
        <v>0</v>
      </c>
      <c r="Q210" s="30">
        <v>0</v>
      </c>
      <c r="R210" s="10">
        <v>6970</v>
      </c>
      <c r="S210" s="27">
        <v>6</v>
      </c>
      <c r="T210" s="27">
        <v>1</v>
      </c>
      <c r="U210" s="27">
        <v>2</v>
      </c>
      <c r="V210" s="7" t="s">
        <v>10</v>
      </c>
      <c r="W210" s="7" t="s">
        <v>10</v>
      </c>
      <c r="X210" s="7" t="s">
        <v>10</v>
      </c>
      <c r="Y210" s="7" t="s">
        <v>10</v>
      </c>
      <c r="Z210" s="7" t="s">
        <v>10</v>
      </c>
      <c r="AA210" s="8" t="s">
        <v>10</v>
      </c>
      <c r="AB210" s="22"/>
    </row>
    <row r="211" spans="1:28" s="23" customFormat="1" ht="45" customHeight="1" x14ac:dyDescent="0.25">
      <c r="A211" s="23">
        <v>208</v>
      </c>
      <c r="B211" s="5" t="s">
        <v>673</v>
      </c>
      <c r="C211" s="5" t="s">
        <v>674</v>
      </c>
      <c r="D211" s="5" t="s">
        <v>675</v>
      </c>
      <c r="E211" s="6">
        <v>2</v>
      </c>
      <c r="F211" s="5" t="s">
        <v>10</v>
      </c>
      <c r="G211" s="6">
        <v>0</v>
      </c>
      <c r="H211" s="7">
        <v>5.8333333333333334E-2</v>
      </c>
      <c r="I211" s="7" t="s">
        <v>32</v>
      </c>
      <c r="J211" s="8">
        <v>0</v>
      </c>
      <c r="K211" s="5" t="s">
        <v>22</v>
      </c>
      <c r="L211" s="6">
        <v>1</v>
      </c>
      <c r="M211" s="10">
        <v>2139.2399999999998</v>
      </c>
      <c r="N211" s="10">
        <v>0</v>
      </c>
      <c r="O211" s="8" t="s">
        <v>10</v>
      </c>
      <c r="P211" s="10">
        <v>6.7</v>
      </c>
      <c r="Q211" s="30">
        <v>0</v>
      </c>
      <c r="R211" s="10">
        <v>1280</v>
      </c>
      <c r="S211" s="27">
        <v>1</v>
      </c>
      <c r="T211" s="30">
        <v>0</v>
      </c>
      <c r="U211" s="27">
        <v>2</v>
      </c>
      <c r="V211" s="10">
        <v>0.09</v>
      </c>
      <c r="W211" s="10">
        <v>0.14499999999999999</v>
      </c>
      <c r="X211" s="10">
        <v>9</v>
      </c>
      <c r="Y211" s="10">
        <v>42.86</v>
      </c>
      <c r="Z211" s="10" t="s">
        <v>1099</v>
      </c>
      <c r="AA211" s="30">
        <v>2</v>
      </c>
      <c r="AB211" s="22"/>
    </row>
    <row r="212" spans="1:28" s="23" customFormat="1" ht="45" customHeight="1" x14ac:dyDescent="0.25">
      <c r="A212" s="23">
        <v>209</v>
      </c>
      <c r="B212" s="5" t="s">
        <v>676</v>
      </c>
      <c r="C212" s="5" t="s">
        <v>677</v>
      </c>
      <c r="D212" s="5" t="s">
        <v>675</v>
      </c>
      <c r="E212" s="6">
        <v>2</v>
      </c>
      <c r="F212" s="5" t="s">
        <v>10</v>
      </c>
      <c r="G212" s="6">
        <v>0</v>
      </c>
      <c r="H212" s="7">
        <v>0.26666666666666666</v>
      </c>
      <c r="I212" s="7" t="s">
        <v>11</v>
      </c>
      <c r="J212" s="8">
        <v>2</v>
      </c>
      <c r="K212" s="5" t="s">
        <v>22</v>
      </c>
      <c r="L212" s="6">
        <v>1</v>
      </c>
      <c r="M212" s="10">
        <v>2196.29</v>
      </c>
      <c r="N212" s="10">
        <v>1</v>
      </c>
      <c r="O212" s="30">
        <v>1</v>
      </c>
      <c r="P212" s="10">
        <v>9.7100000000000009</v>
      </c>
      <c r="Q212" s="27">
        <v>1</v>
      </c>
      <c r="R212" s="10">
        <v>1280</v>
      </c>
      <c r="S212" s="27">
        <v>1</v>
      </c>
      <c r="T212" s="30">
        <v>0</v>
      </c>
      <c r="U212" s="27">
        <v>2</v>
      </c>
      <c r="V212" s="10">
        <v>-1.6E-2</v>
      </c>
      <c r="W212" s="10">
        <v>7.5999999999999998E-2</v>
      </c>
      <c r="X212" s="10">
        <v>8</v>
      </c>
      <c r="Y212" s="10">
        <v>38.1</v>
      </c>
      <c r="Z212" s="10" t="s">
        <v>1099</v>
      </c>
      <c r="AA212" s="30">
        <v>2</v>
      </c>
      <c r="AB212" s="22"/>
    </row>
    <row r="213" spans="1:28" s="23" customFormat="1" ht="45" customHeight="1" x14ac:dyDescent="0.25">
      <c r="A213" s="23">
        <v>210</v>
      </c>
      <c r="B213" s="5" t="s">
        <v>678</v>
      </c>
      <c r="C213" s="5" t="s">
        <v>679</v>
      </c>
      <c r="D213" s="5" t="s">
        <v>675</v>
      </c>
      <c r="E213" s="6">
        <v>2</v>
      </c>
      <c r="F213" s="5" t="s">
        <v>10</v>
      </c>
      <c r="G213" s="6">
        <v>0</v>
      </c>
      <c r="H213" s="7">
        <v>0.12833333333333333</v>
      </c>
      <c r="I213" s="7" t="s">
        <v>62</v>
      </c>
      <c r="J213" s="8">
        <v>1</v>
      </c>
      <c r="K213" s="5" t="s">
        <v>22</v>
      </c>
      <c r="L213" s="6">
        <v>1</v>
      </c>
      <c r="M213" s="10">
        <v>2181.3200000000002</v>
      </c>
      <c r="N213" s="10">
        <v>1</v>
      </c>
      <c r="O213" s="30">
        <v>1</v>
      </c>
      <c r="P213" s="10">
        <v>9.7100000000000009</v>
      </c>
      <c r="Q213" s="27">
        <v>1</v>
      </c>
      <c r="R213" s="10">
        <v>1280</v>
      </c>
      <c r="S213" s="27">
        <v>1</v>
      </c>
      <c r="T213" s="30">
        <v>0</v>
      </c>
      <c r="U213" s="27">
        <v>2</v>
      </c>
      <c r="V213" s="10">
        <v>7.0999999999999994E-2</v>
      </c>
      <c r="W213" s="10">
        <v>6.3E-2</v>
      </c>
      <c r="X213" s="10">
        <v>9</v>
      </c>
      <c r="Y213" s="10">
        <v>42.86</v>
      </c>
      <c r="Z213" s="10" t="s">
        <v>1099</v>
      </c>
      <c r="AA213" s="30">
        <v>2</v>
      </c>
      <c r="AB213" s="22"/>
    </row>
    <row r="214" spans="1:28" s="23" customFormat="1" ht="45" customHeight="1" x14ac:dyDescent="0.25">
      <c r="A214" s="23">
        <v>211</v>
      </c>
      <c r="B214" s="5" t="s">
        <v>680</v>
      </c>
      <c r="C214" s="5" t="s">
        <v>681</v>
      </c>
      <c r="D214" s="5" t="s">
        <v>675</v>
      </c>
      <c r="E214" s="6">
        <v>2</v>
      </c>
      <c r="F214" s="5" t="s">
        <v>10</v>
      </c>
      <c r="G214" s="6">
        <v>0</v>
      </c>
      <c r="H214" s="7">
        <f>5*24</f>
        <v>120</v>
      </c>
      <c r="I214" s="7" t="s">
        <v>21</v>
      </c>
      <c r="J214" s="8">
        <v>6</v>
      </c>
      <c r="K214" s="5" t="s">
        <v>22</v>
      </c>
      <c r="L214" s="6">
        <v>1</v>
      </c>
      <c r="M214" s="10">
        <v>2132.25</v>
      </c>
      <c r="N214" s="10">
        <v>1</v>
      </c>
      <c r="O214" s="30">
        <v>1</v>
      </c>
      <c r="P214" s="10">
        <v>10.07</v>
      </c>
      <c r="Q214" s="27">
        <v>2</v>
      </c>
      <c r="R214" s="10">
        <v>0</v>
      </c>
      <c r="S214" s="30">
        <v>0</v>
      </c>
      <c r="T214" s="30">
        <v>0</v>
      </c>
      <c r="U214" s="30">
        <v>0</v>
      </c>
      <c r="V214" s="10">
        <v>3.0000000000000001E-3</v>
      </c>
      <c r="W214" s="10">
        <v>6.6000000000000003E-2</v>
      </c>
      <c r="X214" s="10">
        <v>8</v>
      </c>
      <c r="Y214" s="10">
        <v>38.1</v>
      </c>
      <c r="Z214" s="10" t="s">
        <v>1099</v>
      </c>
      <c r="AA214" s="30">
        <v>2</v>
      </c>
      <c r="AB214" s="22"/>
    </row>
    <row r="215" spans="1:28" s="23" customFormat="1" ht="45" customHeight="1" x14ac:dyDescent="0.25">
      <c r="A215" s="23">
        <v>212</v>
      </c>
      <c r="B215" s="5" t="s">
        <v>682</v>
      </c>
      <c r="C215" s="5" t="s">
        <v>683</v>
      </c>
      <c r="D215" s="5" t="s">
        <v>675</v>
      </c>
      <c r="E215" s="6">
        <v>2</v>
      </c>
      <c r="F215" s="5" t="s">
        <v>10</v>
      </c>
      <c r="G215" s="6">
        <v>0</v>
      </c>
      <c r="H215" s="7">
        <v>8.3333333333333329E-2</v>
      </c>
      <c r="I215" s="7" t="s">
        <v>32</v>
      </c>
      <c r="J215" s="8">
        <v>0</v>
      </c>
      <c r="K215" s="5" t="s">
        <v>22</v>
      </c>
      <c r="L215" s="6">
        <v>1</v>
      </c>
      <c r="M215" s="10">
        <v>2167.25</v>
      </c>
      <c r="N215" s="10">
        <v>0</v>
      </c>
      <c r="O215" s="8" t="s">
        <v>10</v>
      </c>
      <c r="P215" s="10">
        <v>6.71</v>
      </c>
      <c r="Q215" s="30">
        <v>0</v>
      </c>
      <c r="R215" s="10">
        <v>1280</v>
      </c>
      <c r="S215" s="27">
        <v>1</v>
      </c>
      <c r="T215" s="30">
        <v>0</v>
      </c>
      <c r="U215" s="27">
        <v>2</v>
      </c>
      <c r="V215" s="10">
        <v>0.09</v>
      </c>
      <c r="W215" s="10">
        <v>0.114</v>
      </c>
      <c r="X215" s="10">
        <v>9</v>
      </c>
      <c r="Y215" s="10">
        <v>42.86</v>
      </c>
      <c r="Z215" s="10" t="s">
        <v>1099</v>
      </c>
      <c r="AA215" s="30">
        <v>2</v>
      </c>
      <c r="AB215" s="22"/>
    </row>
    <row r="216" spans="1:28" s="23" customFormat="1" ht="45" customHeight="1" x14ac:dyDescent="0.25">
      <c r="A216" s="23">
        <v>213</v>
      </c>
      <c r="B216" s="5" t="s">
        <v>684</v>
      </c>
      <c r="C216" s="5" t="s">
        <v>685</v>
      </c>
      <c r="D216" s="5" t="s">
        <v>675</v>
      </c>
      <c r="E216" s="6">
        <v>2</v>
      </c>
      <c r="F216" s="5" t="s">
        <v>10</v>
      </c>
      <c r="G216" s="6">
        <v>0</v>
      </c>
      <c r="H216" s="7">
        <v>0.15</v>
      </c>
      <c r="I216" s="7" t="s">
        <v>62</v>
      </c>
      <c r="J216" s="8">
        <v>1</v>
      </c>
      <c r="K216" s="5" t="s">
        <v>22</v>
      </c>
      <c r="L216" s="6">
        <v>1</v>
      </c>
      <c r="M216" s="10">
        <v>2224.35</v>
      </c>
      <c r="N216" s="10">
        <v>1</v>
      </c>
      <c r="O216" s="30">
        <v>1</v>
      </c>
      <c r="P216" s="10">
        <v>9.7100000000000009</v>
      </c>
      <c r="Q216" s="27">
        <v>1</v>
      </c>
      <c r="R216" s="10">
        <v>1280</v>
      </c>
      <c r="S216" s="27">
        <v>1</v>
      </c>
      <c r="T216" s="30">
        <v>0</v>
      </c>
      <c r="U216" s="27">
        <v>2</v>
      </c>
      <c r="V216" s="10">
        <v>2.8000000000000001E-2</v>
      </c>
      <c r="W216" s="10">
        <v>9.6000000000000002E-2</v>
      </c>
      <c r="X216" s="10">
        <v>8</v>
      </c>
      <c r="Y216" s="10">
        <v>38.1</v>
      </c>
      <c r="Z216" s="10" t="s">
        <v>1099</v>
      </c>
      <c r="AA216" s="30">
        <v>2</v>
      </c>
      <c r="AB216" s="22"/>
    </row>
    <row r="217" spans="1:28" s="23" customFormat="1" ht="45" customHeight="1" x14ac:dyDescent="0.25">
      <c r="A217" s="23">
        <v>214</v>
      </c>
      <c r="B217" s="5" t="s">
        <v>686</v>
      </c>
      <c r="C217" s="5" t="s">
        <v>687</v>
      </c>
      <c r="D217" s="5" t="s">
        <v>413</v>
      </c>
      <c r="E217" s="6">
        <v>1</v>
      </c>
      <c r="F217" s="5" t="s">
        <v>10</v>
      </c>
      <c r="G217" s="6">
        <v>0</v>
      </c>
      <c r="H217" s="7">
        <v>0.16666666666666666</v>
      </c>
      <c r="I217" s="7" t="s">
        <v>62</v>
      </c>
      <c r="J217" s="8">
        <v>1</v>
      </c>
      <c r="K217" s="5" t="s">
        <v>22</v>
      </c>
      <c r="L217" s="6">
        <v>1</v>
      </c>
      <c r="M217" s="10">
        <v>2224.35</v>
      </c>
      <c r="N217" s="10">
        <v>1</v>
      </c>
      <c r="O217" s="30">
        <v>1</v>
      </c>
      <c r="P217" s="10">
        <v>9.7100000000000009</v>
      </c>
      <c r="Q217" s="27">
        <v>1</v>
      </c>
      <c r="R217" s="10">
        <v>1280</v>
      </c>
      <c r="S217" s="27">
        <v>1</v>
      </c>
      <c r="T217" s="30">
        <v>0</v>
      </c>
      <c r="U217" s="27">
        <v>2</v>
      </c>
      <c r="V217" s="10">
        <v>2.8000000000000001E-2</v>
      </c>
      <c r="W217" s="10">
        <v>9.6000000000000002E-2</v>
      </c>
      <c r="X217" s="10">
        <v>8</v>
      </c>
      <c r="Y217" s="10">
        <v>38.1</v>
      </c>
      <c r="Z217" s="10" t="s">
        <v>1099</v>
      </c>
      <c r="AA217" s="30">
        <v>2</v>
      </c>
      <c r="AB217" s="22"/>
    </row>
    <row r="218" spans="1:28" s="23" customFormat="1" ht="45" customHeight="1" x14ac:dyDescent="0.25">
      <c r="A218" s="23">
        <v>215</v>
      </c>
      <c r="B218" s="5" t="s">
        <v>688</v>
      </c>
      <c r="C218" s="5" t="s">
        <v>689</v>
      </c>
      <c r="D218" s="5" t="s">
        <v>413</v>
      </c>
      <c r="E218" s="6">
        <v>1</v>
      </c>
      <c r="F218" s="5" t="s">
        <v>10</v>
      </c>
      <c r="G218" s="6">
        <v>0</v>
      </c>
      <c r="H218" s="7">
        <v>9</v>
      </c>
      <c r="I218" s="7" t="s">
        <v>16</v>
      </c>
      <c r="J218" s="8">
        <v>5</v>
      </c>
      <c r="K218" s="5" t="s">
        <v>22</v>
      </c>
      <c r="L218" s="6">
        <v>1</v>
      </c>
      <c r="M218" s="10">
        <v>2224.35</v>
      </c>
      <c r="N218" s="10">
        <v>1</v>
      </c>
      <c r="O218" s="30">
        <v>1</v>
      </c>
      <c r="P218" s="10">
        <v>9.7100000000000009</v>
      </c>
      <c r="Q218" s="27">
        <v>1</v>
      </c>
      <c r="R218" s="10">
        <v>1280</v>
      </c>
      <c r="S218" s="27">
        <v>1</v>
      </c>
      <c r="T218" s="30">
        <v>0</v>
      </c>
      <c r="U218" s="27">
        <v>2</v>
      </c>
      <c r="V218" s="10">
        <v>2.8000000000000001E-2</v>
      </c>
      <c r="W218" s="10">
        <v>9.6000000000000002E-2</v>
      </c>
      <c r="X218" s="10">
        <v>8</v>
      </c>
      <c r="Y218" s="10">
        <v>38.1</v>
      </c>
      <c r="Z218" s="10" t="s">
        <v>1099</v>
      </c>
      <c r="AA218" s="30">
        <v>2</v>
      </c>
      <c r="AB218" s="22"/>
    </row>
    <row r="219" spans="1:28" s="23" customFormat="1" ht="45" customHeight="1" x14ac:dyDescent="0.25">
      <c r="A219" s="23">
        <v>216</v>
      </c>
      <c r="B219" s="5" t="s">
        <v>690</v>
      </c>
      <c r="C219" s="5" t="s">
        <v>691</v>
      </c>
      <c r="D219" s="5" t="s">
        <v>413</v>
      </c>
      <c r="E219" s="6">
        <v>1</v>
      </c>
      <c r="F219" s="5" t="s">
        <v>10</v>
      </c>
      <c r="G219" s="6">
        <v>0</v>
      </c>
      <c r="H219" s="7">
        <v>3.8</v>
      </c>
      <c r="I219" s="7" t="s">
        <v>25</v>
      </c>
      <c r="J219" s="8">
        <v>4</v>
      </c>
      <c r="K219" s="5" t="s">
        <v>22</v>
      </c>
      <c r="L219" s="6">
        <v>1</v>
      </c>
      <c r="M219" s="10">
        <v>2224.35</v>
      </c>
      <c r="N219" s="10">
        <v>1</v>
      </c>
      <c r="O219" s="30">
        <v>1</v>
      </c>
      <c r="P219" s="10">
        <v>9.7100000000000009</v>
      </c>
      <c r="Q219" s="27">
        <v>1</v>
      </c>
      <c r="R219" s="10">
        <v>1280</v>
      </c>
      <c r="S219" s="27">
        <v>1</v>
      </c>
      <c r="T219" s="30">
        <v>0</v>
      </c>
      <c r="U219" s="27">
        <v>2</v>
      </c>
      <c r="V219" s="10">
        <v>2.8000000000000001E-2</v>
      </c>
      <c r="W219" s="10">
        <v>9.6000000000000002E-2</v>
      </c>
      <c r="X219" s="10">
        <v>8</v>
      </c>
      <c r="Y219" s="10">
        <v>38.1</v>
      </c>
      <c r="Z219" s="10" t="s">
        <v>1099</v>
      </c>
      <c r="AA219" s="30">
        <v>2</v>
      </c>
      <c r="AB219" s="22"/>
    </row>
    <row r="220" spans="1:28" s="23" customFormat="1" ht="45" customHeight="1" x14ac:dyDescent="0.25">
      <c r="A220" s="23">
        <v>217</v>
      </c>
      <c r="B220" s="5" t="s">
        <v>692</v>
      </c>
      <c r="C220" s="5" t="s">
        <v>693</v>
      </c>
      <c r="D220" s="5" t="s">
        <v>413</v>
      </c>
      <c r="E220" s="6">
        <v>1</v>
      </c>
      <c r="F220" s="5" t="s">
        <v>10</v>
      </c>
      <c r="G220" s="6">
        <v>0</v>
      </c>
      <c r="H220" s="7">
        <v>120</v>
      </c>
      <c r="I220" s="7" t="s">
        <v>21</v>
      </c>
      <c r="J220" s="8">
        <v>6</v>
      </c>
      <c r="K220" s="5" t="s">
        <v>22</v>
      </c>
      <c r="L220" s="6">
        <v>1</v>
      </c>
      <c r="M220" s="10">
        <v>2224.35</v>
      </c>
      <c r="N220" s="10">
        <v>1</v>
      </c>
      <c r="O220" s="30">
        <v>1</v>
      </c>
      <c r="P220" s="10">
        <v>9.7100000000000009</v>
      </c>
      <c r="Q220" s="27">
        <v>1</v>
      </c>
      <c r="R220" s="10">
        <v>1280</v>
      </c>
      <c r="S220" s="27">
        <v>1</v>
      </c>
      <c r="T220" s="30">
        <v>0</v>
      </c>
      <c r="U220" s="27">
        <v>2</v>
      </c>
      <c r="V220" s="10">
        <v>2.8000000000000001E-2</v>
      </c>
      <c r="W220" s="10">
        <v>9.6000000000000002E-2</v>
      </c>
      <c r="X220" s="10">
        <v>8</v>
      </c>
      <c r="Y220" s="10">
        <v>38.1</v>
      </c>
      <c r="Z220" s="10" t="s">
        <v>1099</v>
      </c>
      <c r="AA220" s="30">
        <v>2</v>
      </c>
      <c r="AB220" s="22"/>
    </row>
    <row r="221" spans="1:28" s="23" customFormat="1" ht="45" customHeight="1" x14ac:dyDescent="0.25">
      <c r="A221" s="23">
        <v>218</v>
      </c>
      <c r="B221" s="5" t="s">
        <v>694</v>
      </c>
      <c r="C221" s="5" t="s">
        <v>695</v>
      </c>
      <c r="D221" s="5" t="s">
        <v>413</v>
      </c>
      <c r="E221" s="6">
        <v>1</v>
      </c>
      <c r="F221" s="5" t="s">
        <v>10</v>
      </c>
      <c r="G221" s="6">
        <v>0</v>
      </c>
      <c r="H221" s="7">
        <v>43</v>
      </c>
      <c r="I221" s="7" t="s">
        <v>21</v>
      </c>
      <c r="J221" s="8">
        <v>6</v>
      </c>
      <c r="K221" s="5" t="s">
        <v>22</v>
      </c>
      <c r="L221" s="6">
        <v>1</v>
      </c>
      <c r="M221" s="10">
        <v>2224.35</v>
      </c>
      <c r="N221" s="10">
        <v>1</v>
      </c>
      <c r="O221" s="30">
        <v>1</v>
      </c>
      <c r="P221" s="10">
        <v>9.7100000000000009</v>
      </c>
      <c r="Q221" s="27">
        <v>1</v>
      </c>
      <c r="R221" s="10">
        <v>1280</v>
      </c>
      <c r="S221" s="27">
        <v>1</v>
      </c>
      <c r="T221" s="30">
        <v>0</v>
      </c>
      <c r="U221" s="27">
        <v>2</v>
      </c>
      <c r="V221" s="10">
        <v>2.8000000000000001E-2</v>
      </c>
      <c r="W221" s="10">
        <v>9.6000000000000002E-2</v>
      </c>
      <c r="X221" s="10">
        <v>8</v>
      </c>
      <c r="Y221" s="10">
        <v>38.1</v>
      </c>
      <c r="Z221" s="10" t="s">
        <v>1099</v>
      </c>
      <c r="AA221" s="30">
        <v>2</v>
      </c>
      <c r="AB221" s="22"/>
    </row>
    <row r="222" spans="1:28" s="23" customFormat="1" ht="45" customHeight="1" x14ac:dyDescent="0.25">
      <c r="A222" s="23">
        <v>219</v>
      </c>
      <c r="B222" s="5" t="s">
        <v>696</v>
      </c>
      <c r="C222" s="5" t="s">
        <v>697</v>
      </c>
      <c r="D222" s="5" t="s">
        <v>413</v>
      </c>
      <c r="E222" s="6">
        <v>1</v>
      </c>
      <c r="F222" s="5" t="s">
        <v>10</v>
      </c>
      <c r="G222" s="6">
        <v>0</v>
      </c>
      <c r="H222" s="7">
        <v>2.2999999999999998</v>
      </c>
      <c r="I222" s="7" t="s">
        <v>25</v>
      </c>
      <c r="J222" s="8">
        <v>4</v>
      </c>
      <c r="K222" s="5" t="s">
        <v>22</v>
      </c>
      <c r="L222" s="6">
        <v>1</v>
      </c>
      <c r="M222" s="10">
        <v>2224.35</v>
      </c>
      <c r="N222" s="10">
        <v>1</v>
      </c>
      <c r="O222" s="30">
        <v>1</v>
      </c>
      <c r="P222" s="10">
        <v>9.7100000000000009</v>
      </c>
      <c r="Q222" s="27">
        <v>1</v>
      </c>
      <c r="R222" s="10">
        <v>1280</v>
      </c>
      <c r="S222" s="27">
        <v>1</v>
      </c>
      <c r="T222" s="30">
        <v>0</v>
      </c>
      <c r="U222" s="27">
        <v>2</v>
      </c>
      <c r="V222" s="10">
        <v>2.8000000000000001E-2</v>
      </c>
      <c r="W222" s="10">
        <v>9.6000000000000002E-2</v>
      </c>
      <c r="X222" s="10">
        <v>8</v>
      </c>
      <c r="Y222" s="10">
        <v>38.1</v>
      </c>
      <c r="Z222" s="10" t="s">
        <v>1099</v>
      </c>
      <c r="AA222" s="30">
        <v>2</v>
      </c>
      <c r="AB222" s="22"/>
    </row>
    <row r="223" spans="1:28" s="23" customFormat="1" ht="45" customHeight="1" x14ac:dyDescent="0.25">
      <c r="A223" s="23">
        <v>220</v>
      </c>
      <c r="B223" s="5" t="s">
        <v>698</v>
      </c>
      <c r="C223" s="5" t="s">
        <v>699</v>
      </c>
      <c r="D223" s="5" t="s">
        <v>413</v>
      </c>
      <c r="E223" s="6">
        <v>1</v>
      </c>
      <c r="F223" s="5" t="s">
        <v>10</v>
      </c>
      <c r="G223" s="6">
        <v>0</v>
      </c>
      <c r="H223" s="7">
        <v>1.8</v>
      </c>
      <c r="I223" s="7" t="s">
        <v>15</v>
      </c>
      <c r="J223" s="8">
        <v>3</v>
      </c>
      <c r="K223" s="5" t="s">
        <v>22</v>
      </c>
      <c r="L223" s="6">
        <v>1</v>
      </c>
      <c r="M223" s="10">
        <v>2224.35</v>
      </c>
      <c r="N223" s="10">
        <v>1</v>
      </c>
      <c r="O223" s="30">
        <v>1</v>
      </c>
      <c r="P223" s="10">
        <v>9.7100000000000009</v>
      </c>
      <c r="Q223" s="27">
        <v>1</v>
      </c>
      <c r="R223" s="10">
        <v>1280</v>
      </c>
      <c r="S223" s="27">
        <v>1</v>
      </c>
      <c r="T223" s="30">
        <v>0</v>
      </c>
      <c r="U223" s="27">
        <v>2</v>
      </c>
      <c r="V223" s="10">
        <v>2.8000000000000001E-2</v>
      </c>
      <c r="W223" s="10">
        <v>9.6000000000000002E-2</v>
      </c>
      <c r="X223" s="10">
        <v>8</v>
      </c>
      <c r="Y223" s="10">
        <v>38.1</v>
      </c>
      <c r="Z223" s="10" t="s">
        <v>1099</v>
      </c>
      <c r="AA223" s="30">
        <v>2</v>
      </c>
      <c r="AB223" s="22"/>
    </row>
    <row r="224" spans="1:28" s="23" customFormat="1" ht="45" customHeight="1" x14ac:dyDescent="0.25">
      <c r="A224" s="23">
        <v>221</v>
      </c>
      <c r="B224" s="5" t="s">
        <v>700</v>
      </c>
      <c r="C224" s="5" t="s">
        <v>701</v>
      </c>
      <c r="D224" s="5" t="s">
        <v>413</v>
      </c>
      <c r="E224" s="6">
        <v>1</v>
      </c>
      <c r="F224" s="5" t="s">
        <v>10</v>
      </c>
      <c r="G224" s="6">
        <v>0</v>
      </c>
      <c r="H224" s="7">
        <v>0.17666666666666667</v>
      </c>
      <c r="I224" s="7" t="s">
        <v>62</v>
      </c>
      <c r="J224" s="8">
        <v>1</v>
      </c>
      <c r="K224" s="5" t="s">
        <v>22</v>
      </c>
      <c r="L224" s="6">
        <v>1</v>
      </c>
      <c r="M224" s="10">
        <v>2224.35</v>
      </c>
      <c r="N224" s="10">
        <v>1</v>
      </c>
      <c r="O224" s="30">
        <v>1</v>
      </c>
      <c r="P224" s="10">
        <v>9.7100000000000009</v>
      </c>
      <c r="Q224" s="27">
        <v>1</v>
      </c>
      <c r="R224" s="10">
        <v>1280</v>
      </c>
      <c r="S224" s="27">
        <v>1</v>
      </c>
      <c r="T224" s="30">
        <v>0</v>
      </c>
      <c r="U224" s="27">
        <v>2</v>
      </c>
      <c r="V224" s="10">
        <v>2.8000000000000001E-2</v>
      </c>
      <c r="W224" s="10">
        <v>9.6000000000000002E-2</v>
      </c>
      <c r="X224" s="10">
        <v>8</v>
      </c>
      <c r="Y224" s="10">
        <v>38.1</v>
      </c>
      <c r="Z224" s="10" t="s">
        <v>1099</v>
      </c>
      <c r="AA224" s="30">
        <v>2</v>
      </c>
      <c r="AB224" s="22"/>
    </row>
    <row r="225" spans="1:28" s="23" customFormat="1" ht="45" customHeight="1" x14ac:dyDescent="0.25">
      <c r="A225" s="23">
        <v>222</v>
      </c>
      <c r="B225" s="5" t="s">
        <v>702</v>
      </c>
      <c r="C225" s="5" t="s">
        <v>703</v>
      </c>
      <c r="D225" s="5" t="s">
        <v>360</v>
      </c>
      <c r="E225" s="6">
        <v>5</v>
      </c>
      <c r="F225" s="5" t="s">
        <v>10</v>
      </c>
      <c r="G225" s="6">
        <v>0</v>
      </c>
      <c r="H225" s="7">
        <v>0.16666666666666666</v>
      </c>
      <c r="I225" s="7" t="s">
        <v>62</v>
      </c>
      <c r="J225" s="8">
        <v>1</v>
      </c>
      <c r="K225" s="5" t="s">
        <v>22</v>
      </c>
      <c r="L225" s="6">
        <v>1</v>
      </c>
      <c r="M225" s="7" t="s">
        <v>10</v>
      </c>
      <c r="N225" s="7" t="s">
        <v>10</v>
      </c>
      <c r="O225" s="8" t="s">
        <v>10</v>
      </c>
      <c r="P225" s="7" t="s">
        <v>10</v>
      </c>
      <c r="Q225" s="8" t="s">
        <v>10</v>
      </c>
      <c r="R225" s="7" t="s">
        <v>10</v>
      </c>
      <c r="S225" s="8" t="s">
        <v>10</v>
      </c>
      <c r="T225" s="8" t="s">
        <v>10</v>
      </c>
      <c r="U225" s="8" t="s">
        <v>10</v>
      </c>
      <c r="V225" s="7" t="s">
        <v>10</v>
      </c>
      <c r="W225" s="7" t="s">
        <v>10</v>
      </c>
      <c r="X225" s="7" t="s">
        <v>10</v>
      </c>
      <c r="Y225" s="7" t="s">
        <v>10</v>
      </c>
      <c r="Z225" s="7" t="s">
        <v>10</v>
      </c>
      <c r="AA225" s="8" t="s">
        <v>10</v>
      </c>
      <c r="AB225" s="22"/>
    </row>
    <row r="226" spans="1:28" s="23" customFormat="1" ht="45" customHeight="1" x14ac:dyDescent="0.25">
      <c r="A226" s="23">
        <v>223</v>
      </c>
      <c r="B226" s="5" t="s">
        <v>704</v>
      </c>
      <c r="C226" s="5" t="s">
        <v>705</v>
      </c>
      <c r="D226" s="5" t="s">
        <v>360</v>
      </c>
      <c r="E226" s="6">
        <v>5</v>
      </c>
      <c r="F226" s="5" t="s">
        <v>10</v>
      </c>
      <c r="G226" s="6">
        <v>0</v>
      </c>
      <c r="H226" s="7">
        <v>0.4</v>
      </c>
      <c r="I226" s="7" t="s">
        <v>11</v>
      </c>
      <c r="J226" s="8">
        <v>2</v>
      </c>
      <c r="K226" s="5" t="s">
        <v>22</v>
      </c>
      <c r="L226" s="6">
        <v>1</v>
      </c>
      <c r="M226" s="7" t="s">
        <v>10</v>
      </c>
      <c r="N226" s="7" t="s">
        <v>10</v>
      </c>
      <c r="O226" s="8" t="s">
        <v>10</v>
      </c>
      <c r="P226" s="7" t="s">
        <v>10</v>
      </c>
      <c r="Q226" s="8" t="s">
        <v>10</v>
      </c>
      <c r="R226" s="7" t="s">
        <v>10</v>
      </c>
      <c r="S226" s="8" t="s">
        <v>10</v>
      </c>
      <c r="T226" s="8" t="s">
        <v>10</v>
      </c>
      <c r="U226" s="8" t="s">
        <v>10</v>
      </c>
      <c r="V226" s="7" t="s">
        <v>10</v>
      </c>
      <c r="W226" s="7" t="s">
        <v>10</v>
      </c>
      <c r="X226" s="7" t="s">
        <v>10</v>
      </c>
      <c r="Y226" s="7" t="s">
        <v>10</v>
      </c>
      <c r="Z226" s="7" t="s">
        <v>10</v>
      </c>
      <c r="AA226" s="8" t="s">
        <v>10</v>
      </c>
      <c r="AB226" s="22"/>
    </row>
    <row r="227" spans="1:28" s="23" customFormat="1" ht="45" customHeight="1" x14ac:dyDescent="0.25">
      <c r="A227" s="23">
        <v>224</v>
      </c>
      <c r="B227" s="5" t="s">
        <v>706</v>
      </c>
      <c r="C227" s="5" t="s">
        <v>707</v>
      </c>
      <c r="D227" s="5" t="s">
        <v>360</v>
      </c>
      <c r="E227" s="6">
        <v>5</v>
      </c>
      <c r="F227" s="5" t="s">
        <v>10</v>
      </c>
      <c r="G227" s="6">
        <v>0</v>
      </c>
      <c r="H227" s="7">
        <v>0.6333333333333333</v>
      </c>
      <c r="I227" s="7" t="s">
        <v>11</v>
      </c>
      <c r="J227" s="8">
        <v>2</v>
      </c>
      <c r="K227" s="5" t="s">
        <v>22</v>
      </c>
      <c r="L227" s="6">
        <v>1</v>
      </c>
      <c r="M227" s="7" t="s">
        <v>10</v>
      </c>
      <c r="N227" s="7" t="s">
        <v>10</v>
      </c>
      <c r="O227" s="8" t="s">
        <v>10</v>
      </c>
      <c r="P227" s="7" t="s">
        <v>10</v>
      </c>
      <c r="Q227" s="8" t="s">
        <v>10</v>
      </c>
      <c r="R227" s="7" t="s">
        <v>10</v>
      </c>
      <c r="S227" s="8" t="s">
        <v>10</v>
      </c>
      <c r="T227" s="8" t="s">
        <v>10</v>
      </c>
      <c r="U227" s="8" t="s">
        <v>10</v>
      </c>
      <c r="V227" s="7" t="s">
        <v>10</v>
      </c>
      <c r="W227" s="7" t="s">
        <v>10</v>
      </c>
      <c r="X227" s="7" t="s">
        <v>10</v>
      </c>
      <c r="Y227" s="7" t="s">
        <v>10</v>
      </c>
      <c r="Z227" s="7" t="s">
        <v>10</v>
      </c>
      <c r="AA227" s="8" t="s">
        <v>10</v>
      </c>
      <c r="AB227" s="22"/>
    </row>
    <row r="228" spans="1:28" s="23" customFormat="1" ht="45" customHeight="1" x14ac:dyDescent="0.25">
      <c r="A228" s="23">
        <v>225</v>
      </c>
      <c r="B228" s="5" t="s">
        <v>708</v>
      </c>
      <c r="C228" s="5" t="s">
        <v>709</v>
      </c>
      <c r="D228" s="5" t="s">
        <v>360</v>
      </c>
      <c r="E228" s="6">
        <v>5</v>
      </c>
      <c r="F228" s="5" t="s">
        <v>10</v>
      </c>
      <c r="G228" s="6">
        <v>0</v>
      </c>
      <c r="H228" s="7">
        <v>0.14000000000000001</v>
      </c>
      <c r="I228" s="7" t="s">
        <v>62</v>
      </c>
      <c r="J228" s="8">
        <v>1</v>
      </c>
      <c r="K228" s="5" t="s">
        <v>22</v>
      </c>
      <c r="L228" s="6">
        <v>1</v>
      </c>
      <c r="M228" s="7" t="s">
        <v>10</v>
      </c>
      <c r="N228" s="7" t="s">
        <v>10</v>
      </c>
      <c r="O228" s="8" t="s">
        <v>10</v>
      </c>
      <c r="P228" s="7" t="s">
        <v>10</v>
      </c>
      <c r="Q228" s="8" t="s">
        <v>10</v>
      </c>
      <c r="R228" s="7" t="s">
        <v>10</v>
      </c>
      <c r="S228" s="8" t="s">
        <v>10</v>
      </c>
      <c r="T228" s="8" t="s">
        <v>10</v>
      </c>
      <c r="U228" s="8" t="s">
        <v>10</v>
      </c>
      <c r="V228" s="7" t="s">
        <v>10</v>
      </c>
      <c r="W228" s="7" t="s">
        <v>10</v>
      </c>
      <c r="X228" s="7" t="s">
        <v>10</v>
      </c>
      <c r="Y228" s="7" t="s">
        <v>10</v>
      </c>
      <c r="Z228" s="7" t="s">
        <v>10</v>
      </c>
      <c r="AA228" s="8" t="s">
        <v>10</v>
      </c>
      <c r="AB228" s="22"/>
    </row>
    <row r="229" spans="1:28" s="23" customFormat="1" ht="45" customHeight="1" x14ac:dyDescent="0.25">
      <c r="A229" s="23">
        <v>226</v>
      </c>
      <c r="B229" s="5" t="s">
        <v>710</v>
      </c>
      <c r="C229" s="5" t="s">
        <v>711</v>
      </c>
      <c r="D229" s="5" t="s">
        <v>360</v>
      </c>
      <c r="E229" s="6">
        <v>5</v>
      </c>
      <c r="F229" s="5" t="s">
        <v>10</v>
      </c>
      <c r="G229" s="6">
        <v>0</v>
      </c>
      <c r="H229" s="7">
        <v>120</v>
      </c>
      <c r="I229" s="7" t="s">
        <v>21</v>
      </c>
      <c r="J229" s="8">
        <v>6</v>
      </c>
      <c r="K229" s="5" t="s">
        <v>22</v>
      </c>
      <c r="L229" s="6">
        <v>1</v>
      </c>
      <c r="M229" s="7" t="s">
        <v>10</v>
      </c>
      <c r="N229" s="7" t="s">
        <v>10</v>
      </c>
      <c r="O229" s="8" t="s">
        <v>10</v>
      </c>
      <c r="P229" s="7" t="s">
        <v>10</v>
      </c>
      <c r="Q229" s="8" t="s">
        <v>10</v>
      </c>
      <c r="R229" s="7" t="s">
        <v>10</v>
      </c>
      <c r="S229" s="8" t="s">
        <v>10</v>
      </c>
      <c r="T229" s="8" t="s">
        <v>10</v>
      </c>
      <c r="U229" s="8" t="s">
        <v>10</v>
      </c>
      <c r="V229" s="7" t="s">
        <v>10</v>
      </c>
      <c r="W229" s="7" t="s">
        <v>10</v>
      </c>
      <c r="X229" s="7" t="s">
        <v>10</v>
      </c>
      <c r="Y229" s="7" t="s">
        <v>10</v>
      </c>
      <c r="Z229" s="7" t="s">
        <v>10</v>
      </c>
      <c r="AA229" s="8" t="s">
        <v>10</v>
      </c>
      <c r="AB229" s="22"/>
    </row>
    <row r="230" spans="1:28" s="23" customFormat="1" ht="45" customHeight="1" x14ac:dyDescent="0.25">
      <c r="A230" s="23">
        <v>227</v>
      </c>
      <c r="B230" s="5" t="s">
        <v>712</v>
      </c>
      <c r="C230" s="5" t="s">
        <v>713</v>
      </c>
      <c r="D230" s="5" t="s">
        <v>360</v>
      </c>
      <c r="E230" s="6">
        <v>5</v>
      </c>
      <c r="F230" s="5" t="s">
        <v>10</v>
      </c>
      <c r="G230" s="6">
        <v>0</v>
      </c>
      <c r="H230" s="7">
        <v>12</v>
      </c>
      <c r="I230" s="7" t="s">
        <v>16</v>
      </c>
      <c r="J230" s="8">
        <v>5</v>
      </c>
      <c r="K230" s="5" t="s">
        <v>22</v>
      </c>
      <c r="L230" s="6">
        <v>1</v>
      </c>
      <c r="M230" s="7" t="s">
        <v>10</v>
      </c>
      <c r="N230" s="7" t="s">
        <v>10</v>
      </c>
      <c r="O230" s="8" t="s">
        <v>10</v>
      </c>
      <c r="P230" s="7" t="s">
        <v>10</v>
      </c>
      <c r="Q230" s="8" t="s">
        <v>10</v>
      </c>
      <c r="R230" s="7" t="s">
        <v>10</v>
      </c>
      <c r="S230" s="8" t="s">
        <v>10</v>
      </c>
      <c r="T230" s="8" t="s">
        <v>10</v>
      </c>
      <c r="U230" s="8" t="s">
        <v>10</v>
      </c>
      <c r="V230" s="7" t="s">
        <v>10</v>
      </c>
      <c r="W230" s="7" t="s">
        <v>10</v>
      </c>
      <c r="X230" s="7" t="s">
        <v>10</v>
      </c>
      <c r="Y230" s="7" t="s">
        <v>10</v>
      </c>
      <c r="Z230" s="7" t="s">
        <v>10</v>
      </c>
      <c r="AA230" s="8" t="s">
        <v>10</v>
      </c>
      <c r="AB230" s="22"/>
    </row>
    <row r="231" spans="1:28" s="23" customFormat="1" ht="45" customHeight="1" x14ac:dyDescent="0.25">
      <c r="A231" s="23">
        <v>228</v>
      </c>
      <c r="B231" s="5" t="s">
        <v>714</v>
      </c>
      <c r="C231" s="5" t="s">
        <v>715</v>
      </c>
      <c r="D231" s="5" t="s">
        <v>360</v>
      </c>
      <c r="E231" s="6">
        <v>5</v>
      </c>
      <c r="F231" s="5" t="s">
        <v>10</v>
      </c>
      <c r="G231" s="6">
        <v>0</v>
      </c>
      <c r="H231" s="7">
        <v>1.6</v>
      </c>
      <c r="I231" s="7" t="s">
        <v>15</v>
      </c>
      <c r="J231" s="8">
        <v>3</v>
      </c>
      <c r="K231" s="5" t="s">
        <v>22</v>
      </c>
      <c r="L231" s="6">
        <v>1</v>
      </c>
      <c r="M231" s="7" t="s">
        <v>10</v>
      </c>
      <c r="N231" s="7" t="s">
        <v>10</v>
      </c>
      <c r="O231" s="8" t="s">
        <v>10</v>
      </c>
      <c r="P231" s="7" t="s">
        <v>10</v>
      </c>
      <c r="Q231" s="8" t="s">
        <v>10</v>
      </c>
      <c r="R231" s="7" t="s">
        <v>10</v>
      </c>
      <c r="S231" s="8" t="s">
        <v>10</v>
      </c>
      <c r="T231" s="8" t="s">
        <v>10</v>
      </c>
      <c r="U231" s="8" t="s">
        <v>10</v>
      </c>
      <c r="V231" s="7" t="s">
        <v>10</v>
      </c>
      <c r="W231" s="7" t="s">
        <v>10</v>
      </c>
      <c r="X231" s="7" t="s">
        <v>10</v>
      </c>
      <c r="Y231" s="7" t="s">
        <v>10</v>
      </c>
      <c r="Z231" s="7" t="s">
        <v>10</v>
      </c>
      <c r="AA231" s="8" t="s">
        <v>10</v>
      </c>
      <c r="AB231" s="22"/>
    </row>
    <row r="232" spans="1:28" s="23" customFormat="1" ht="45" customHeight="1" x14ac:dyDescent="0.25">
      <c r="A232" s="23">
        <v>229</v>
      </c>
      <c r="B232" s="5" t="s">
        <v>716</v>
      </c>
      <c r="C232" s="5" t="s">
        <v>717</v>
      </c>
      <c r="D232" s="5" t="s">
        <v>360</v>
      </c>
      <c r="E232" s="6">
        <v>5</v>
      </c>
      <c r="F232" s="5" t="s">
        <v>10</v>
      </c>
      <c r="G232" s="6">
        <v>0</v>
      </c>
      <c r="H232" s="7">
        <f>10/60</f>
        <v>0.16666666666666666</v>
      </c>
      <c r="I232" s="7" t="s">
        <v>62</v>
      </c>
      <c r="J232" s="8">
        <v>1</v>
      </c>
      <c r="K232" s="5" t="s">
        <v>22</v>
      </c>
      <c r="L232" s="6">
        <v>1</v>
      </c>
      <c r="M232" s="7" t="s">
        <v>10</v>
      </c>
      <c r="N232" s="7" t="s">
        <v>10</v>
      </c>
      <c r="O232" s="8" t="s">
        <v>10</v>
      </c>
      <c r="P232" s="7" t="s">
        <v>10</v>
      </c>
      <c r="Q232" s="8" t="s">
        <v>10</v>
      </c>
      <c r="R232" s="7" t="s">
        <v>10</v>
      </c>
      <c r="S232" s="8" t="s">
        <v>10</v>
      </c>
      <c r="T232" s="8" t="s">
        <v>10</v>
      </c>
      <c r="U232" s="8" t="s">
        <v>10</v>
      </c>
      <c r="V232" s="7" t="s">
        <v>10</v>
      </c>
      <c r="W232" s="7" t="s">
        <v>10</v>
      </c>
      <c r="X232" s="7" t="s">
        <v>10</v>
      </c>
      <c r="Y232" s="7" t="s">
        <v>10</v>
      </c>
      <c r="Z232" s="7" t="s">
        <v>10</v>
      </c>
      <c r="AA232" s="8" t="s">
        <v>10</v>
      </c>
      <c r="AB232" s="22"/>
    </row>
    <row r="233" spans="1:28" s="23" customFormat="1" ht="45" customHeight="1" x14ac:dyDescent="0.25">
      <c r="A233" s="23">
        <v>230</v>
      </c>
      <c r="B233" s="5" t="s">
        <v>718</v>
      </c>
      <c r="C233" s="5" t="s">
        <v>719</v>
      </c>
      <c r="D233" s="5" t="s">
        <v>720</v>
      </c>
      <c r="E233" s="6">
        <v>9</v>
      </c>
      <c r="F233" s="5" t="s">
        <v>10</v>
      </c>
      <c r="G233" s="6">
        <v>0</v>
      </c>
      <c r="H233" s="18">
        <f>6.7/60</f>
        <v>0.11166666666666666</v>
      </c>
      <c r="I233" s="7" t="s">
        <v>62</v>
      </c>
      <c r="J233" s="8">
        <v>1</v>
      </c>
      <c r="K233" s="5" t="s">
        <v>22</v>
      </c>
      <c r="L233" s="6">
        <v>1</v>
      </c>
      <c r="M233" s="7" t="s">
        <v>10</v>
      </c>
      <c r="N233" s="7" t="s">
        <v>10</v>
      </c>
      <c r="O233" s="8" t="s">
        <v>10</v>
      </c>
      <c r="P233" s="7" t="s">
        <v>10</v>
      </c>
      <c r="Q233" s="8" t="s">
        <v>10</v>
      </c>
      <c r="R233" s="7" t="s">
        <v>10</v>
      </c>
      <c r="S233" s="8" t="s">
        <v>10</v>
      </c>
      <c r="T233" s="8" t="s">
        <v>10</v>
      </c>
      <c r="U233" s="8" t="s">
        <v>10</v>
      </c>
      <c r="V233" s="7" t="s">
        <v>10</v>
      </c>
      <c r="W233" s="7" t="s">
        <v>10</v>
      </c>
      <c r="X233" s="7" t="s">
        <v>10</v>
      </c>
      <c r="Y233" s="7" t="s">
        <v>10</v>
      </c>
      <c r="Z233" s="7" t="s">
        <v>10</v>
      </c>
      <c r="AA233" s="8" t="s">
        <v>10</v>
      </c>
      <c r="AB233" s="22"/>
    </row>
    <row r="234" spans="1:28" s="23" customFormat="1" ht="45" customHeight="1" x14ac:dyDescent="0.25">
      <c r="A234" s="23">
        <v>231</v>
      </c>
      <c r="B234" s="5" t="s">
        <v>721</v>
      </c>
      <c r="C234" s="5" t="s">
        <v>722</v>
      </c>
      <c r="D234" s="5" t="s">
        <v>675</v>
      </c>
      <c r="E234" s="6">
        <v>2</v>
      </c>
      <c r="F234" s="5" t="s">
        <v>10</v>
      </c>
      <c r="G234" s="6">
        <v>0</v>
      </c>
      <c r="H234" s="7" t="s">
        <v>1029</v>
      </c>
      <c r="I234" s="7" t="s">
        <v>25</v>
      </c>
      <c r="J234" s="8">
        <v>4</v>
      </c>
      <c r="K234" s="5" t="s">
        <v>22</v>
      </c>
      <c r="L234" s="6">
        <v>1</v>
      </c>
      <c r="M234" s="7" t="s">
        <v>10</v>
      </c>
      <c r="N234" s="7" t="s">
        <v>10</v>
      </c>
      <c r="O234" s="8" t="s">
        <v>10</v>
      </c>
      <c r="P234" s="7" t="s">
        <v>10</v>
      </c>
      <c r="Q234" s="8" t="s">
        <v>10</v>
      </c>
      <c r="R234" s="7" t="s">
        <v>10</v>
      </c>
      <c r="S234" s="8" t="s">
        <v>10</v>
      </c>
      <c r="T234" s="8" t="s">
        <v>10</v>
      </c>
      <c r="U234" s="8" t="s">
        <v>10</v>
      </c>
      <c r="V234" s="7" t="s">
        <v>10</v>
      </c>
      <c r="W234" s="7" t="s">
        <v>10</v>
      </c>
      <c r="X234" s="7" t="s">
        <v>10</v>
      </c>
      <c r="Y234" s="7" t="s">
        <v>10</v>
      </c>
      <c r="Z234" s="7" t="s">
        <v>10</v>
      </c>
      <c r="AA234" s="8" t="s">
        <v>10</v>
      </c>
      <c r="AB234" s="22"/>
    </row>
    <row r="235" spans="1:28" s="23" customFormat="1" ht="45" customHeight="1" x14ac:dyDescent="0.25">
      <c r="A235" s="23">
        <v>232</v>
      </c>
      <c r="B235" s="5" t="s">
        <v>723</v>
      </c>
      <c r="C235" s="5" t="s">
        <v>724</v>
      </c>
      <c r="D235" s="5" t="s">
        <v>675</v>
      </c>
      <c r="E235" s="6">
        <v>2</v>
      </c>
      <c r="F235" s="5" t="s">
        <v>10</v>
      </c>
      <c r="G235" s="6">
        <v>0</v>
      </c>
      <c r="H235" s="7" t="s">
        <v>1030</v>
      </c>
      <c r="I235" s="7" t="s">
        <v>15</v>
      </c>
      <c r="J235" s="8">
        <v>3</v>
      </c>
      <c r="K235" s="5" t="s">
        <v>22</v>
      </c>
      <c r="L235" s="6">
        <v>1</v>
      </c>
      <c r="M235" s="7" t="s">
        <v>10</v>
      </c>
      <c r="N235" s="7" t="s">
        <v>10</v>
      </c>
      <c r="O235" s="8" t="s">
        <v>10</v>
      </c>
      <c r="P235" s="7" t="s">
        <v>10</v>
      </c>
      <c r="Q235" s="8" t="s">
        <v>10</v>
      </c>
      <c r="R235" s="7" t="s">
        <v>10</v>
      </c>
      <c r="S235" s="8" t="s">
        <v>10</v>
      </c>
      <c r="T235" s="8" t="s">
        <v>10</v>
      </c>
      <c r="U235" s="8" t="s">
        <v>10</v>
      </c>
      <c r="V235" s="7" t="s">
        <v>10</v>
      </c>
      <c r="W235" s="7" t="s">
        <v>10</v>
      </c>
      <c r="X235" s="7" t="s">
        <v>10</v>
      </c>
      <c r="Y235" s="7" t="s">
        <v>10</v>
      </c>
      <c r="Z235" s="7" t="s">
        <v>10</v>
      </c>
      <c r="AA235" s="8" t="s">
        <v>10</v>
      </c>
      <c r="AB235" s="22"/>
    </row>
    <row r="236" spans="1:28" s="23" customFormat="1" ht="45" customHeight="1" x14ac:dyDescent="0.25">
      <c r="A236" s="23">
        <v>233</v>
      </c>
      <c r="B236" s="5" t="s">
        <v>725</v>
      </c>
      <c r="C236" s="5" t="s">
        <v>726</v>
      </c>
      <c r="D236" s="5" t="s">
        <v>675</v>
      </c>
      <c r="E236" s="6">
        <v>2</v>
      </c>
      <c r="F236" s="5" t="s">
        <v>10</v>
      </c>
      <c r="G236" s="6">
        <v>0</v>
      </c>
      <c r="H236" s="7" t="s">
        <v>1029</v>
      </c>
      <c r="I236" s="7" t="s">
        <v>25</v>
      </c>
      <c r="J236" s="8">
        <v>4</v>
      </c>
      <c r="K236" s="5" t="s">
        <v>22</v>
      </c>
      <c r="L236" s="6">
        <v>1</v>
      </c>
      <c r="M236" s="7" t="s">
        <v>10</v>
      </c>
      <c r="N236" s="7" t="s">
        <v>10</v>
      </c>
      <c r="O236" s="8" t="s">
        <v>10</v>
      </c>
      <c r="P236" s="7" t="s">
        <v>10</v>
      </c>
      <c r="Q236" s="8" t="s">
        <v>10</v>
      </c>
      <c r="R236" s="7" t="s">
        <v>10</v>
      </c>
      <c r="S236" s="8" t="s">
        <v>10</v>
      </c>
      <c r="T236" s="8" t="s">
        <v>10</v>
      </c>
      <c r="U236" s="8" t="s">
        <v>10</v>
      </c>
      <c r="V236" s="7" t="s">
        <v>10</v>
      </c>
      <c r="W236" s="7" t="s">
        <v>10</v>
      </c>
      <c r="X236" s="7" t="s">
        <v>10</v>
      </c>
      <c r="Y236" s="7" t="s">
        <v>10</v>
      </c>
      <c r="Z236" s="7" t="s">
        <v>10</v>
      </c>
      <c r="AA236" s="8" t="s">
        <v>10</v>
      </c>
      <c r="AB236" s="22"/>
    </row>
    <row r="237" spans="1:28" s="23" customFormat="1" ht="45" customHeight="1" x14ac:dyDescent="0.25">
      <c r="A237" s="23">
        <v>234</v>
      </c>
      <c r="B237" s="9">
        <v>1</v>
      </c>
      <c r="C237" s="9" t="s">
        <v>727</v>
      </c>
      <c r="D237" s="9" t="s">
        <v>418</v>
      </c>
      <c r="E237" s="6">
        <v>6</v>
      </c>
      <c r="F237" s="9" t="s">
        <v>10</v>
      </c>
      <c r="G237" s="6">
        <v>0</v>
      </c>
      <c r="H237" s="7">
        <v>2.9333333333333331</v>
      </c>
      <c r="I237" s="7" t="s">
        <v>25</v>
      </c>
      <c r="J237" s="8">
        <v>4</v>
      </c>
      <c r="K237" s="5" t="s">
        <v>33</v>
      </c>
      <c r="L237" s="6">
        <v>0</v>
      </c>
      <c r="M237" s="7" t="s">
        <v>10</v>
      </c>
      <c r="N237" s="7" t="s">
        <v>10</v>
      </c>
      <c r="O237" s="8" t="s">
        <v>10</v>
      </c>
      <c r="P237" s="7" t="s">
        <v>10</v>
      </c>
      <c r="Q237" s="8" t="s">
        <v>10</v>
      </c>
      <c r="R237" s="7" t="s">
        <v>10</v>
      </c>
      <c r="S237" s="8" t="s">
        <v>10</v>
      </c>
      <c r="T237" s="8" t="s">
        <v>10</v>
      </c>
      <c r="U237" s="8" t="s">
        <v>10</v>
      </c>
      <c r="V237" s="7" t="s">
        <v>10</v>
      </c>
      <c r="W237" s="7" t="s">
        <v>10</v>
      </c>
      <c r="X237" s="7" t="s">
        <v>10</v>
      </c>
      <c r="Y237" s="7" t="s">
        <v>10</v>
      </c>
      <c r="Z237" s="7" t="s">
        <v>10</v>
      </c>
      <c r="AA237" s="8" t="s">
        <v>10</v>
      </c>
      <c r="AB237" s="22"/>
    </row>
    <row r="238" spans="1:28" s="23" customFormat="1" ht="45" customHeight="1" x14ac:dyDescent="0.25">
      <c r="A238" s="23">
        <v>235</v>
      </c>
      <c r="B238" s="9">
        <v>1</v>
      </c>
      <c r="C238" s="9" t="s">
        <v>727</v>
      </c>
      <c r="D238" s="9" t="s">
        <v>418</v>
      </c>
      <c r="E238" s="6">
        <v>6</v>
      </c>
      <c r="F238" s="9" t="s">
        <v>10</v>
      </c>
      <c r="G238" s="6">
        <v>0</v>
      </c>
      <c r="H238" s="7">
        <v>2.8</v>
      </c>
      <c r="I238" s="7" t="s">
        <v>25</v>
      </c>
      <c r="J238" s="8">
        <v>4</v>
      </c>
      <c r="K238" s="5" t="s">
        <v>58</v>
      </c>
      <c r="L238" s="6">
        <v>0</v>
      </c>
      <c r="M238" s="7" t="s">
        <v>10</v>
      </c>
      <c r="N238" s="7" t="s">
        <v>10</v>
      </c>
      <c r="O238" s="8" t="s">
        <v>10</v>
      </c>
      <c r="P238" s="7" t="s">
        <v>10</v>
      </c>
      <c r="Q238" s="8" t="s">
        <v>10</v>
      </c>
      <c r="R238" s="7" t="s">
        <v>10</v>
      </c>
      <c r="S238" s="8" t="s">
        <v>10</v>
      </c>
      <c r="T238" s="8" t="s">
        <v>10</v>
      </c>
      <c r="U238" s="8" t="s">
        <v>10</v>
      </c>
      <c r="V238" s="7" t="s">
        <v>10</v>
      </c>
      <c r="W238" s="7" t="s">
        <v>10</v>
      </c>
      <c r="X238" s="7" t="s">
        <v>10</v>
      </c>
      <c r="Y238" s="7" t="s">
        <v>10</v>
      </c>
      <c r="Z238" s="7" t="s">
        <v>10</v>
      </c>
      <c r="AA238" s="8" t="s">
        <v>10</v>
      </c>
      <c r="AB238" s="22"/>
    </row>
    <row r="239" spans="1:28" s="23" customFormat="1" ht="45" customHeight="1" x14ac:dyDescent="0.25">
      <c r="A239" s="23">
        <v>236</v>
      </c>
      <c r="B239" s="9">
        <v>1</v>
      </c>
      <c r="C239" s="9" t="s">
        <v>727</v>
      </c>
      <c r="D239" s="9" t="s">
        <v>418</v>
      </c>
      <c r="E239" s="6">
        <v>6</v>
      </c>
      <c r="F239" s="9" t="s">
        <v>10</v>
      </c>
      <c r="G239" s="6">
        <v>0</v>
      </c>
      <c r="H239" s="7" t="s">
        <v>1031</v>
      </c>
      <c r="I239" s="7" t="s">
        <v>25</v>
      </c>
      <c r="J239" s="8">
        <v>4</v>
      </c>
      <c r="K239" s="5" t="s">
        <v>63</v>
      </c>
      <c r="L239" s="6">
        <v>1</v>
      </c>
      <c r="M239" s="7" t="s">
        <v>10</v>
      </c>
      <c r="N239" s="7" t="s">
        <v>10</v>
      </c>
      <c r="O239" s="8" t="s">
        <v>10</v>
      </c>
      <c r="P239" s="7" t="s">
        <v>10</v>
      </c>
      <c r="Q239" s="8" t="s">
        <v>10</v>
      </c>
      <c r="R239" s="7" t="s">
        <v>10</v>
      </c>
      <c r="S239" s="8" t="s">
        <v>10</v>
      </c>
      <c r="T239" s="8" t="s">
        <v>10</v>
      </c>
      <c r="U239" s="8" t="s">
        <v>10</v>
      </c>
      <c r="V239" s="7" t="s">
        <v>10</v>
      </c>
      <c r="W239" s="7" t="s">
        <v>10</v>
      </c>
      <c r="X239" s="7" t="s">
        <v>10</v>
      </c>
      <c r="Y239" s="7" t="s">
        <v>10</v>
      </c>
      <c r="Z239" s="7" t="s">
        <v>10</v>
      </c>
      <c r="AA239" s="8" t="s">
        <v>10</v>
      </c>
      <c r="AB239" s="22"/>
    </row>
    <row r="240" spans="1:28" s="23" customFormat="1" ht="45" customHeight="1" x14ac:dyDescent="0.25">
      <c r="A240" s="23">
        <v>237</v>
      </c>
      <c r="B240" s="9">
        <v>2</v>
      </c>
      <c r="C240" s="9" t="s">
        <v>728</v>
      </c>
      <c r="D240" s="9" t="s">
        <v>418</v>
      </c>
      <c r="E240" s="6">
        <v>6</v>
      </c>
      <c r="F240" s="9" t="s">
        <v>10</v>
      </c>
      <c r="G240" s="6">
        <v>0</v>
      </c>
      <c r="H240" s="7">
        <v>2.5499999999999998</v>
      </c>
      <c r="I240" s="7" t="s">
        <v>25</v>
      </c>
      <c r="J240" s="8">
        <v>4</v>
      </c>
      <c r="K240" s="5" t="s">
        <v>33</v>
      </c>
      <c r="L240" s="6">
        <v>0</v>
      </c>
      <c r="M240" s="7" t="s">
        <v>10</v>
      </c>
      <c r="N240" s="7" t="s">
        <v>10</v>
      </c>
      <c r="O240" s="8" t="s">
        <v>10</v>
      </c>
      <c r="P240" s="7" t="s">
        <v>10</v>
      </c>
      <c r="Q240" s="8" t="s">
        <v>10</v>
      </c>
      <c r="R240" s="7" t="s">
        <v>10</v>
      </c>
      <c r="S240" s="8" t="s">
        <v>10</v>
      </c>
      <c r="T240" s="8" t="s">
        <v>10</v>
      </c>
      <c r="U240" s="8" t="s">
        <v>10</v>
      </c>
      <c r="V240" s="7" t="s">
        <v>10</v>
      </c>
      <c r="W240" s="7" t="s">
        <v>10</v>
      </c>
      <c r="X240" s="7" t="s">
        <v>10</v>
      </c>
      <c r="Y240" s="7" t="s">
        <v>10</v>
      </c>
      <c r="Z240" s="7" t="s">
        <v>10</v>
      </c>
      <c r="AA240" s="8" t="s">
        <v>10</v>
      </c>
      <c r="AB240" s="22"/>
    </row>
    <row r="241" spans="1:28" s="23" customFormat="1" ht="45" customHeight="1" x14ac:dyDescent="0.25">
      <c r="A241" s="23">
        <v>238</v>
      </c>
      <c r="B241" s="9">
        <v>2</v>
      </c>
      <c r="C241" s="9" t="s">
        <v>728</v>
      </c>
      <c r="D241" s="9" t="s">
        <v>418</v>
      </c>
      <c r="E241" s="6">
        <v>6</v>
      </c>
      <c r="F241" s="9" t="s">
        <v>10</v>
      </c>
      <c r="G241" s="6">
        <v>0</v>
      </c>
      <c r="H241" s="7">
        <v>3.5666666666666669</v>
      </c>
      <c r="I241" s="7" t="s">
        <v>25</v>
      </c>
      <c r="J241" s="8">
        <v>4</v>
      </c>
      <c r="K241" s="5" t="s">
        <v>58</v>
      </c>
      <c r="L241" s="6">
        <v>0</v>
      </c>
      <c r="M241" s="7" t="s">
        <v>10</v>
      </c>
      <c r="N241" s="7" t="s">
        <v>10</v>
      </c>
      <c r="O241" s="8" t="s">
        <v>10</v>
      </c>
      <c r="P241" s="7" t="s">
        <v>10</v>
      </c>
      <c r="Q241" s="8" t="s">
        <v>10</v>
      </c>
      <c r="R241" s="7" t="s">
        <v>10</v>
      </c>
      <c r="S241" s="8" t="s">
        <v>10</v>
      </c>
      <c r="T241" s="8" t="s">
        <v>10</v>
      </c>
      <c r="U241" s="8" t="s">
        <v>10</v>
      </c>
      <c r="V241" s="7" t="s">
        <v>10</v>
      </c>
      <c r="W241" s="7" t="s">
        <v>10</v>
      </c>
      <c r="X241" s="7" t="s">
        <v>10</v>
      </c>
      <c r="Y241" s="7" t="s">
        <v>10</v>
      </c>
      <c r="Z241" s="7" t="s">
        <v>10</v>
      </c>
      <c r="AA241" s="8" t="s">
        <v>10</v>
      </c>
      <c r="AB241" s="22"/>
    </row>
    <row r="242" spans="1:28" s="23" customFormat="1" ht="45" customHeight="1" x14ac:dyDescent="0.25">
      <c r="A242" s="23">
        <v>239</v>
      </c>
      <c r="B242" s="9">
        <v>2</v>
      </c>
      <c r="C242" s="9" t="s">
        <v>728</v>
      </c>
      <c r="D242" s="9" t="s">
        <v>418</v>
      </c>
      <c r="E242" s="6">
        <v>6</v>
      </c>
      <c r="F242" s="9" t="s">
        <v>10</v>
      </c>
      <c r="G242" s="6">
        <v>0</v>
      </c>
      <c r="H242" s="7" t="s">
        <v>165</v>
      </c>
      <c r="I242" s="7" t="s">
        <v>25</v>
      </c>
      <c r="J242" s="8">
        <v>4</v>
      </c>
      <c r="K242" s="5" t="s">
        <v>63</v>
      </c>
      <c r="L242" s="6">
        <v>1</v>
      </c>
      <c r="M242" s="7" t="s">
        <v>10</v>
      </c>
      <c r="N242" s="7" t="s">
        <v>10</v>
      </c>
      <c r="O242" s="8" t="s">
        <v>10</v>
      </c>
      <c r="P242" s="7" t="s">
        <v>10</v>
      </c>
      <c r="Q242" s="8" t="s">
        <v>10</v>
      </c>
      <c r="R242" s="7" t="s">
        <v>10</v>
      </c>
      <c r="S242" s="8" t="s">
        <v>10</v>
      </c>
      <c r="T242" s="8" t="s">
        <v>10</v>
      </c>
      <c r="U242" s="8" t="s">
        <v>10</v>
      </c>
      <c r="V242" s="7" t="s">
        <v>10</v>
      </c>
      <c r="W242" s="7" t="s">
        <v>10</v>
      </c>
      <c r="X242" s="7" t="s">
        <v>10</v>
      </c>
      <c r="Y242" s="7" t="s">
        <v>10</v>
      </c>
      <c r="Z242" s="7" t="s">
        <v>10</v>
      </c>
      <c r="AA242" s="8" t="s">
        <v>10</v>
      </c>
      <c r="AB242" s="22"/>
    </row>
    <row r="243" spans="1:28" s="23" customFormat="1" ht="45" customHeight="1" x14ac:dyDescent="0.25">
      <c r="A243" s="23">
        <v>240</v>
      </c>
      <c r="B243" s="9">
        <v>3</v>
      </c>
      <c r="C243" s="9" t="s">
        <v>729</v>
      </c>
      <c r="D243" s="9" t="s">
        <v>418</v>
      </c>
      <c r="E243" s="6">
        <v>6</v>
      </c>
      <c r="F243" s="9" t="s">
        <v>10</v>
      </c>
      <c r="G243" s="6">
        <v>0</v>
      </c>
      <c r="H243" s="7">
        <v>3.1333333333333333</v>
      </c>
      <c r="I243" s="7" t="s">
        <v>25</v>
      </c>
      <c r="J243" s="8">
        <v>4</v>
      </c>
      <c r="K243" s="5" t="s">
        <v>33</v>
      </c>
      <c r="L243" s="6">
        <v>0</v>
      </c>
      <c r="M243" s="7" t="s">
        <v>10</v>
      </c>
      <c r="N243" s="7" t="s">
        <v>10</v>
      </c>
      <c r="O243" s="8" t="s">
        <v>10</v>
      </c>
      <c r="P243" s="7" t="s">
        <v>10</v>
      </c>
      <c r="Q243" s="8" t="s">
        <v>10</v>
      </c>
      <c r="R243" s="7" t="s">
        <v>10</v>
      </c>
      <c r="S243" s="8" t="s">
        <v>10</v>
      </c>
      <c r="T243" s="8" t="s">
        <v>10</v>
      </c>
      <c r="U243" s="8" t="s">
        <v>10</v>
      </c>
      <c r="V243" s="7" t="s">
        <v>10</v>
      </c>
      <c r="W243" s="7" t="s">
        <v>10</v>
      </c>
      <c r="X243" s="7" t="s">
        <v>10</v>
      </c>
      <c r="Y243" s="7" t="s">
        <v>10</v>
      </c>
      <c r="Z243" s="7" t="s">
        <v>10</v>
      </c>
      <c r="AA243" s="8" t="s">
        <v>10</v>
      </c>
      <c r="AB243" s="22"/>
    </row>
    <row r="244" spans="1:28" s="23" customFormat="1" ht="45" customHeight="1" x14ac:dyDescent="0.25">
      <c r="A244" s="23">
        <v>241</v>
      </c>
      <c r="B244" s="9">
        <v>3</v>
      </c>
      <c r="C244" s="9" t="s">
        <v>729</v>
      </c>
      <c r="D244" s="9" t="s">
        <v>418</v>
      </c>
      <c r="E244" s="6">
        <v>6</v>
      </c>
      <c r="F244" s="9" t="s">
        <v>10</v>
      </c>
      <c r="G244" s="6">
        <v>0</v>
      </c>
      <c r="H244" s="7">
        <v>3.4333333333333331</v>
      </c>
      <c r="I244" s="7" t="s">
        <v>25</v>
      </c>
      <c r="J244" s="8">
        <v>4</v>
      </c>
      <c r="K244" s="5" t="s">
        <v>58</v>
      </c>
      <c r="L244" s="6">
        <v>0</v>
      </c>
      <c r="M244" s="7" t="s">
        <v>10</v>
      </c>
      <c r="N244" s="7" t="s">
        <v>10</v>
      </c>
      <c r="O244" s="8" t="s">
        <v>10</v>
      </c>
      <c r="P244" s="7" t="s">
        <v>10</v>
      </c>
      <c r="Q244" s="8" t="s">
        <v>10</v>
      </c>
      <c r="R244" s="7" t="s">
        <v>10</v>
      </c>
      <c r="S244" s="8" t="s">
        <v>10</v>
      </c>
      <c r="T244" s="8" t="s">
        <v>10</v>
      </c>
      <c r="U244" s="8" t="s">
        <v>10</v>
      </c>
      <c r="V244" s="7" t="s">
        <v>10</v>
      </c>
      <c r="W244" s="7" t="s">
        <v>10</v>
      </c>
      <c r="X244" s="7" t="s">
        <v>10</v>
      </c>
      <c r="Y244" s="7" t="s">
        <v>10</v>
      </c>
      <c r="Z244" s="7" t="s">
        <v>10</v>
      </c>
      <c r="AA244" s="8" t="s">
        <v>10</v>
      </c>
      <c r="AB244" s="22"/>
    </row>
    <row r="245" spans="1:28" s="23" customFormat="1" ht="45" customHeight="1" x14ac:dyDescent="0.25">
      <c r="A245" s="23">
        <v>242</v>
      </c>
      <c r="B245" s="9">
        <v>3</v>
      </c>
      <c r="C245" s="9" t="s">
        <v>729</v>
      </c>
      <c r="D245" s="9" t="s">
        <v>418</v>
      </c>
      <c r="E245" s="6">
        <v>6</v>
      </c>
      <c r="F245" s="9" t="s">
        <v>10</v>
      </c>
      <c r="G245" s="6">
        <v>0</v>
      </c>
      <c r="H245" s="7" t="s">
        <v>165</v>
      </c>
      <c r="I245" s="7" t="s">
        <v>25</v>
      </c>
      <c r="J245" s="8">
        <v>4</v>
      </c>
      <c r="K245" s="5" t="s">
        <v>63</v>
      </c>
      <c r="L245" s="6">
        <v>1</v>
      </c>
      <c r="M245" s="7" t="s">
        <v>10</v>
      </c>
      <c r="N245" s="7" t="s">
        <v>10</v>
      </c>
      <c r="O245" s="8" t="s">
        <v>10</v>
      </c>
      <c r="P245" s="7" t="s">
        <v>10</v>
      </c>
      <c r="Q245" s="8" t="s">
        <v>10</v>
      </c>
      <c r="R245" s="7" t="s">
        <v>10</v>
      </c>
      <c r="S245" s="8" t="s">
        <v>10</v>
      </c>
      <c r="T245" s="8" t="s">
        <v>10</v>
      </c>
      <c r="U245" s="8" t="s">
        <v>10</v>
      </c>
      <c r="V245" s="7" t="s">
        <v>10</v>
      </c>
      <c r="W245" s="7" t="s">
        <v>10</v>
      </c>
      <c r="X245" s="7" t="s">
        <v>10</v>
      </c>
      <c r="Y245" s="7" t="s">
        <v>10</v>
      </c>
      <c r="Z245" s="7" t="s">
        <v>10</v>
      </c>
      <c r="AA245" s="8" t="s">
        <v>10</v>
      </c>
      <c r="AB245" s="22"/>
    </row>
    <row r="246" spans="1:28" s="23" customFormat="1" ht="45" customHeight="1" x14ac:dyDescent="0.25">
      <c r="A246" s="23">
        <v>243</v>
      </c>
      <c r="B246" s="9">
        <v>4</v>
      </c>
      <c r="C246" s="9" t="s">
        <v>730</v>
      </c>
      <c r="D246" s="9" t="s">
        <v>418</v>
      </c>
      <c r="E246" s="6">
        <v>6</v>
      </c>
      <c r="F246" s="9" t="s">
        <v>10</v>
      </c>
      <c r="G246" s="6">
        <v>0</v>
      </c>
      <c r="H246" s="7">
        <v>2.8</v>
      </c>
      <c r="I246" s="7" t="s">
        <v>25</v>
      </c>
      <c r="J246" s="8">
        <v>4</v>
      </c>
      <c r="K246" s="5" t="s">
        <v>33</v>
      </c>
      <c r="L246" s="6">
        <v>0</v>
      </c>
      <c r="M246" s="7" t="s">
        <v>10</v>
      </c>
      <c r="N246" s="7" t="s">
        <v>10</v>
      </c>
      <c r="O246" s="8" t="s">
        <v>10</v>
      </c>
      <c r="P246" s="7" t="s">
        <v>10</v>
      </c>
      <c r="Q246" s="8" t="s">
        <v>10</v>
      </c>
      <c r="R246" s="7" t="s">
        <v>10</v>
      </c>
      <c r="S246" s="8" t="s">
        <v>10</v>
      </c>
      <c r="T246" s="8" t="s">
        <v>10</v>
      </c>
      <c r="U246" s="8" t="s">
        <v>10</v>
      </c>
      <c r="V246" s="7" t="s">
        <v>10</v>
      </c>
      <c r="W246" s="7" t="s">
        <v>10</v>
      </c>
      <c r="X246" s="7" t="s">
        <v>10</v>
      </c>
      <c r="Y246" s="7" t="s">
        <v>10</v>
      </c>
      <c r="Z246" s="7" t="s">
        <v>10</v>
      </c>
      <c r="AA246" s="8" t="s">
        <v>10</v>
      </c>
      <c r="AB246" s="22"/>
    </row>
    <row r="247" spans="1:28" s="23" customFormat="1" ht="45" customHeight="1" x14ac:dyDescent="0.25">
      <c r="A247" s="23">
        <v>244</v>
      </c>
      <c r="B247" s="9">
        <v>4</v>
      </c>
      <c r="C247" s="9" t="s">
        <v>730</v>
      </c>
      <c r="D247" s="9" t="s">
        <v>418</v>
      </c>
      <c r="E247" s="6">
        <v>6</v>
      </c>
      <c r="F247" s="9" t="s">
        <v>10</v>
      </c>
      <c r="G247" s="6">
        <v>0</v>
      </c>
      <c r="H247" s="7">
        <v>2.5166666666666666</v>
      </c>
      <c r="I247" s="7" t="s">
        <v>25</v>
      </c>
      <c r="J247" s="8">
        <v>4</v>
      </c>
      <c r="K247" s="5" t="s">
        <v>58</v>
      </c>
      <c r="L247" s="6">
        <v>0</v>
      </c>
      <c r="M247" s="7" t="s">
        <v>10</v>
      </c>
      <c r="N247" s="7" t="s">
        <v>10</v>
      </c>
      <c r="O247" s="8" t="s">
        <v>10</v>
      </c>
      <c r="P247" s="7" t="s">
        <v>10</v>
      </c>
      <c r="Q247" s="8" t="s">
        <v>10</v>
      </c>
      <c r="R247" s="7" t="s">
        <v>10</v>
      </c>
      <c r="S247" s="8" t="s">
        <v>10</v>
      </c>
      <c r="T247" s="8" t="s">
        <v>10</v>
      </c>
      <c r="U247" s="8" t="s">
        <v>10</v>
      </c>
      <c r="V247" s="7" t="s">
        <v>10</v>
      </c>
      <c r="W247" s="7" t="s">
        <v>10</v>
      </c>
      <c r="X247" s="7" t="s">
        <v>10</v>
      </c>
      <c r="Y247" s="7" t="s">
        <v>10</v>
      </c>
      <c r="Z247" s="7" t="s">
        <v>10</v>
      </c>
      <c r="AA247" s="8" t="s">
        <v>10</v>
      </c>
      <c r="AB247" s="22"/>
    </row>
    <row r="248" spans="1:28" s="23" customFormat="1" ht="45" customHeight="1" x14ac:dyDescent="0.25">
      <c r="A248" s="23">
        <v>245</v>
      </c>
      <c r="B248" s="9">
        <v>4</v>
      </c>
      <c r="C248" s="9" t="s">
        <v>730</v>
      </c>
      <c r="D248" s="9" t="s">
        <v>418</v>
      </c>
      <c r="E248" s="6">
        <v>6</v>
      </c>
      <c r="F248" s="9" t="s">
        <v>10</v>
      </c>
      <c r="G248" s="6">
        <v>0</v>
      </c>
      <c r="H248" s="7" t="s">
        <v>1031</v>
      </c>
      <c r="I248" s="7" t="s">
        <v>25</v>
      </c>
      <c r="J248" s="8">
        <v>4</v>
      </c>
      <c r="K248" s="5" t="s">
        <v>63</v>
      </c>
      <c r="L248" s="6">
        <v>1</v>
      </c>
      <c r="M248" s="7" t="s">
        <v>10</v>
      </c>
      <c r="N248" s="7" t="s">
        <v>10</v>
      </c>
      <c r="O248" s="8" t="s">
        <v>10</v>
      </c>
      <c r="P248" s="7" t="s">
        <v>10</v>
      </c>
      <c r="Q248" s="8" t="s">
        <v>10</v>
      </c>
      <c r="R248" s="7" t="s">
        <v>10</v>
      </c>
      <c r="S248" s="8" t="s">
        <v>10</v>
      </c>
      <c r="T248" s="8" t="s">
        <v>10</v>
      </c>
      <c r="U248" s="8" t="s">
        <v>10</v>
      </c>
      <c r="V248" s="7" t="s">
        <v>10</v>
      </c>
      <c r="W248" s="7" t="s">
        <v>10</v>
      </c>
      <c r="X248" s="7" t="s">
        <v>10</v>
      </c>
      <c r="Y248" s="7" t="s">
        <v>10</v>
      </c>
      <c r="Z248" s="7" t="s">
        <v>10</v>
      </c>
      <c r="AA248" s="8" t="s">
        <v>10</v>
      </c>
      <c r="AB248" s="22"/>
    </row>
    <row r="249" spans="1:28" s="23" customFormat="1" ht="45" customHeight="1" x14ac:dyDescent="0.25">
      <c r="A249" s="23">
        <v>246</v>
      </c>
      <c r="B249" s="9">
        <v>5</v>
      </c>
      <c r="C249" s="9" t="s">
        <v>731</v>
      </c>
      <c r="D249" s="9" t="s">
        <v>418</v>
      </c>
      <c r="E249" s="6">
        <v>6</v>
      </c>
      <c r="F249" s="9" t="s">
        <v>10</v>
      </c>
      <c r="G249" s="6">
        <v>0</v>
      </c>
      <c r="H249" s="7">
        <v>2.9333333333333331</v>
      </c>
      <c r="I249" s="7" t="s">
        <v>25</v>
      </c>
      <c r="J249" s="8">
        <v>4</v>
      </c>
      <c r="K249" s="5" t="s">
        <v>33</v>
      </c>
      <c r="L249" s="6">
        <v>0</v>
      </c>
      <c r="M249" s="7" t="s">
        <v>10</v>
      </c>
      <c r="N249" s="7" t="s">
        <v>10</v>
      </c>
      <c r="O249" s="8" t="s">
        <v>10</v>
      </c>
      <c r="P249" s="7" t="s">
        <v>10</v>
      </c>
      <c r="Q249" s="8" t="s">
        <v>10</v>
      </c>
      <c r="R249" s="7" t="s">
        <v>10</v>
      </c>
      <c r="S249" s="8" t="s">
        <v>10</v>
      </c>
      <c r="T249" s="8" t="s">
        <v>10</v>
      </c>
      <c r="U249" s="8" t="s">
        <v>10</v>
      </c>
      <c r="V249" s="7" t="s">
        <v>10</v>
      </c>
      <c r="W249" s="7" t="s">
        <v>10</v>
      </c>
      <c r="X249" s="7" t="s">
        <v>10</v>
      </c>
      <c r="Y249" s="7" t="s">
        <v>10</v>
      </c>
      <c r="Z249" s="7" t="s">
        <v>10</v>
      </c>
      <c r="AA249" s="8" t="s">
        <v>10</v>
      </c>
      <c r="AB249" s="22"/>
    </row>
    <row r="250" spans="1:28" s="23" customFormat="1" ht="45" customHeight="1" x14ac:dyDescent="0.25">
      <c r="A250" s="23">
        <v>247</v>
      </c>
      <c r="B250" s="9">
        <v>5</v>
      </c>
      <c r="C250" s="9" t="s">
        <v>731</v>
      </c>
      <c r="D250" s="9" t="s">
        <v>418</v>
      </c>
      <c r="E250" s="6">
        <v>6</v>
      </c>
      <c r="F250" s="9" t="s">
        <v>10</v>
      </c>
      <c r="G250" s="6">
        <v>0</v>
      </c>
      <c r="H250" s="7">
        <v>4.5166666666666666</v>
      </c>
      <c r="I250" s="7" t="s">
        <v>25</v>
      </c>
      <c r="J250" s="8">
        <v>4</v>
      </c>
      <c r="K250" s="5" t="s">
        <v>58</v>
      </c>
      <c r="L250" s="6">
        <v>0</v>
      </c>
      <c r="M250" s="7" t="s">
        <v>10</v>
      </c>
      <c r="N250" s="7" t="s">
        <v>10</v>
      </c>
      <c r="O250" s="8" t="s">
        <v>10</v>
      </c>
      <c r="P250" s="7" t="s">
        <v>10</v>
      </c>
      <c r="Q250" s="8" t="s">
        <v>10</v>
      </c>
      <c r="R250" s="7" t="s">
        <v>10</v>
      </c>
      <c r="S250" s="8" t="s">
        <v>10</v>
      </c>
      <c r="T250" s="8" t="s">
        <v>10</v>
      </c>
      <c r="U250" s="8" t="s">
        <v>10</v>
      </c>
      <c r="V250" s="7" t="s">
        <v>10</v>
      </c>
      <c r="W250" s="7" t="s">
        <v>10</v>
      </c>
      <c r="X250" s="7" t="s">
        <v>10</v>
      </c>
      <c r="Y250" s="7" t="s">
        <v>10</v>
      </c>
      <c r="Z250" s="7" t="s">
        <v>10</v>
      </c>
      <c r="AA250" s="8" t="s">
        <v>10</v>
      </c>
      <c r="AB250" s="22"/>
    </row>
    <row r="251" spans="1:28" s="23" customFormat="1" ht="45" customHeight="1" x14ac:dyDescent="0.25">
      <c r="A251" s="23">
        <v>248</v>
      </c>
      <c r="B251" s="9">
        <v>5</v>
      </c>
      <c r="C251" s="9" t="s">
        <v>731</v>
      </c>
      <c r="D251" s="9" t="s">
        <v>418</v>
      </c>
      <c r="E251" s="6">
        <v>6</v>
      </c>
      <c r="F251" s="9" t="s">
        <v>10</v>
      </c>
      <c r="G251" s="6">
        <v>0</v>
      </c>
      <c r="H251" s="7" t="s">
        <v>1032</v>
      </c>
      <c r="I251" s="7" t="s">
        <v>25</v>
      </c>
      <c r="J251" s="8">
        <v>4</v>
      </c>
      <c r="K251" s="5" t="s">
        <v>63</v>
      </c>
      <c r="L251" s="6">
        <v>1</v>
      </c>
      <c r="M251" s="7" t="s">
        <v>10</v>
      </c>
      <c r="N251" s="7" t="s">
        <v>10</v>
      </c>
      <c r="O251" s="8" t="s">
        <v>10</v>
      </c>
      <c r="P251" s="7" t="s">
        <v>10</v>
      </c>
      <c r="Q251" s="8" t="s">
        <v>10</v>
      </c>
      <c r="R251" s="7" t="s">
        <v>10</v>
      </c>
      <c r="S251" s="8" t="s">
        <v>10</v>
      </c>
      <c r="T251" s="8" t="s">
        <v>10</v>
      </c>
      <c r="U251" s="8" t="s">
        <v>10</v>
      </c>
      <c r="V251" s="7" t="s">
        <v>10</v>
      </c>
      <c r="W251" s="7" t="s">
        <v>10</v>
      </c>
      <c r="X251" s="7" t="s">
        <v>10</v>
      </c>
      <c r="Y251" s="7" t="s">
        <v>10</v>
      </c>
      <c r="Z251" s="7" t="s">
        <v>10</v>
      </c>
      <c r="AA251" s="8" t="s">
        <v>10</v>
      </c>
      <c r="AB251" s="22"/>
    </row>
    <row r="252" spans="1:28" s="23" customFormat="1" ht="45" customHeight="1" x14ac:dyDescent="0.25">
      <c r="A252" s="23">
        <v>249</v>
      </c>
      <c r="B252" s="9">
        <v>7</v>
      </c>
      <c r="C252" s="9" t="s">
        <v>732</v>
      </c>
      <c r="D252" s="9" t="s">
        <v>418</v>
      </c>
      <c r="E252" s="6">
        <v>6</v>
      </c>
      <c r="F252" s="9" t="s">
        <v>10</v>
      </c>
      <c r="G252" s="6">
        <v>0</v>
      </c>
      <c r="H252" s="7">
        <v>4.4833333333333334</v>
      </c>
      <c r="I252" s="7" t="s">
        <v>25</v>
      </c>
      <c r="J252" s="8">
        <v>4</v>
      </c>
      <c r="K252" s="5" t="s">
        <v>33</v>
      </c>
      <c r="L252" s="6">
        <v>0</v>
      </c>
      <c r="M252" s="7" t="s">
        <v>10</v>
      </c>
      <c r="N252" s="7" t="s">
        <v>10</v>
      </c>
      <c r="O252" s="8" t="s">
        <v>10</v>
      </c>
      <c r="P252" s="7" t="s">
        <v>10</v>
      </c>
      <c r="Q252" s="8" t="s">
        <v>10</v>
      </c>
      <c r="R252" s="7" t="s">
        <v>10</v>
      </c>
      <c r="S252" s="8" t="s">
        <v>10</v>
      </c>
      <c r="T252" s="8" t="s">
        <v>10</v>
      </c>
      <c r="U252" s="8" t="s">
        <v>10</v>
      </c>
      <c r="V252" s="7" t="s">
        <v>10</v>
      </c>
      <c r="W252" s="7" t="s">
        <v>10</v>
      </c>
      <c r="X252" s="7" t="s">
        <v>10</v>
      </c>
      <c r="Y252" s="7" t="s">
        <v>10</v>
      </c>
      <c r="Z252" s="7" t="s">
        <v>10</v>
      </c>
      <c r="AA252" s="8" t="s">
        <v>10</v>
      </c>
      <c r="AB252" s="22"/>
    </row>
    <row r="253" spans="1:28" s="23" customFormat="1" ht="45" customHeight="1" x14ac:dyDescent="0.25">
      <c r="A253" s="23">
        <v>250</v>
      </c>
      <c r="B253" s="9">
        <v>7</v>
      </c>
      <c r="C253" s="9" t="s">
        <v>732</v>
      </c>
      <c r="D253" s="9" t="s">
        <v>418</v>
      </c>
      <c r="E253" s="6">
        <v>6</v>
      </c>
      <c r="F253" s="9" t="s">
        <v>10</v>
      </c>
      <c r="G253" s="6">
        <v>0</v>
      </c>
      <c r="H253" s="7">
        <v>3.85</v>
      </c>
      <c r="I253" s="7" t="s">
        <v>25</v>
      </c>
      <c r="J253" s="8">
        <v>4</v>
      </c>
      <c r="K253" s="5" t="s">
        <v>58</v>
      </c>
      <c r="L253" s="6">
        <v>0</v>
      </c>
      <c r="M253" s="7" t="s">
        <v>10</v>
      </c>
      <c r="N253" s="7" t="s">
        <v>10</v>
      </c>
      <c r="O253" s="8" t="s">
        <v>10</v>
      </c>
      <c r="P253" s="7" t="s">
        <v>10</v>
      </c>
      <c r="Q253" s="8" t="s">
        <v>10</v>
      </c>
      <c r="R253" s="7" t="s">
        <v>10</v>
      </c>
      <c r="S253" s="8" t="s">
        <v>10</v>
      </c>
      <c r="T253" s="8" t="s">
        <v>10</v>
      </c>
      <c r="U253" s="8" t="s">
        <v>10</v>
      </c>
      <c r="V253" s="7" t="s">
        <v>10</v>
      </c>
      <c r="W253" s="7" t="s">
        <v>10</v>
      </c>
      <c r="X253" s="7" t="s">
        <v>10</v>
      </c>
      <c r="Y253" s="7" t="s">
        <v>10</v>
      </c>
      <c r="Z253" s="7" t="s">
        <v>10</v>
      </c>
      <c r="AA253" s="8" t="s">
        <v>10</v>
      </c>
      <c r="AB253" s="22"/>
    </row>
    <row r="254" spans="1:28" s="23" customFormat="1" ht="45" customHeight="1" x14ac:dyDescent="0.25">
      <c r="A254" s="23">
        <v>251</v>
      </c>
      <c r="B254" s="9">
        <v>7</v>
      </c>
      <c r="C254" s="9" t="s">
        <v>732</v>
      </c>
      <c r="D254" s="9" t="s">
        <v>418</v>
      </c>
      <c r="E254" s="6">
        <v>6</v>
      </c>
      <c r="F254" s="9" t="s">
        <v>10</v>
      </c>
      <c r="G254" s="6">
        <v>0</v>
      </c>
      <c r="H254" s="7" t="s">
        <v>1033</v>
      </c>
      <c r="I254" s="7" t="s">
        <v>25</v>
      </c>
      <c r="J254" s="8">
        <v>4</v>
      </c>
      <c r="K254" s="5" t="s">
        <v>63</v>
      </c>
      <c r="L254" s="6">
        <v>1</v>
      </c>
      <c r="M254" s="7" t="s">
        <v>10</v>
      </c>
      <c r="N254" s="7" t="s">
        <v>10</v>
      </c>
      <c r="O254" s="8" t="s">
        <v>10</v>
      </c>
      <c r="P254" s="7" t="s">
        <v>10</v>
      </c>
      <c r="Q254" s="8" t="s">
        <v>10</v>
      </c>
      <c r="R254" s="7" t="s">
        <v>10</v>
      </c>
      <c r="S254" s="8" t="s">
        <v>10</v>
      </c>
      <c r="T254" s="8" t="s">
        <v>10</v>
      </c>
      <c r="U254" s="8" t="s">
        <v>10</v>
      </c>
      <c r="V254" s="7" t="s">
        <v>10</v>
      </c>
      <c r="W254" s="7" t="s">
        <v>10</v>
      </c>
      <c r="X254" s="7" t="s">
        <v>10</v>
      </c>
      <c r="Y254" s="7" t="s">
        <v>10</v>
      </c>
      <c r="Z254" s="7" t="s">
        <v>10</v>
      </c>
      <c r="AA254" s="8" t="s">
        <v>10</v>
      </c>
      <c r="AB254" s="22"/>
    </row>
    <row r="255" spans="1:28" s="23" customFormat="1" ht="45" customHeight="1" x14ac:dyDescent="0.25">
      <c r="A255" s="23">
        <v>252</v>
      </c>
      <c r="B255" s="9">
        <v>9</v>
      </c>
      <c r="C255" s="9" t="s">
        <v>733</v>
      </c>
      <c r="D255" s="9" t="s">
        <v>418</v>
      </c>
      <c r="E255" s="6">
        <v>6</v>
      </c>
      <c r="F255" s="9" t="s">
        <v>10</v>
      </c>
      <c r="G255" s="6">
        <v>0</v>
      </c>
      <c r="H255" s="7">
        <v>3.6166666666666667</v>
      </c>
      <c r="I255" s="7" t="s">
        <v>25</v>
      </c>
      <c r="J255" s="8">
        <v>4</v>
      </c>
      <c r="K255" s="5" t="s">
        <v>33</v>
      </c>
      <c r="L255" s="6">
        <v>0</v>
      </c>
      <c r="M255" s="7" t="s">
        <v>10</v>
      </c>
      <c r="N255" s="7" t="s">
        <v>10</v>
      </c>
      <c r="O255" s="8" t="s">
        <v>10</v>
      </c>
      <c r="P255" s="7" t="s">
        <v>10</v>
      </c>
      <c r="Q255" s="8" t="s">
        <v>10</v>
      </c>
      <c r="R255" s="7" t="s">
        <v>10</v>
      </c>
      <c r="S255" s="8" t="s">
        <v>10</v>
      </c>
      <c r="T255" s="8" t="s">
        <v>10</v>
      </c>
      <c r="U255" s="8" t="s">
        <v>10</v>
      </c>
      <c r="V255" s="7" t="s">
        <v>10</v>
      </c>
      <c r="W255" s="7" t="s">
        <v>10</v>
      </c>
      <c r="X255" s="7" t="s">
        <v>10</v>
      </c>
      <c r="Y255" s="7" t="s">
        <v>10</v>
      </c>
      <c r="Z255" s="7" t="s">
        <v>10</v>
      </c>
      <c r="AA255" s="8" t="s">
        <v>10</v>
      </c>
      <c r="AB255" s="22"/>
    </row>
    <row r="256" spans="1:28" s="23" customFormat="1" ht="45" customHeight="1" x14ac:dyDescent="0.25">
      <c r="A256" s="23">
        <v>253</v>
      </c>
      <c r="B256" s="9">
        <v>9</v>
      </c>
      <c r="C256" s="9" t="s">
        <v>733</v>
      </c>
      <c r="D256" s="9" t="s">
        <v>418</v>
      </c>
      <c r="E256" s="6">
        <v>6</v>
      </c>
      <c r="F256" s="9" t="s">
        <v>10</v>
      </c>
      <c r="G256" s="6">
        <v>0</v>
      </c>
      <c r="H256" s="7">
        <v>2.85</v>
      </c>
      <c r="I256" s="7" t="s">
        <v>25</v>
      </c>
      <c r="J256" s="8">
        <v>4</v>
      </c>
      <c r="K256" s="5" t="s">
        <v>58</v>
      </c>
      <c r="L256" s="6">
        <v>0</v>
      </c>
      <c r="M256" s="7" t="s">
        <v>10</v>
      </c>
      <c r="N256" s="7" t="s">
        <v>10</v>
      </c>
      <c r="O256" s="8" t="s">
        <v>10</v>
      </c>
      <c r="P256" s="7" t="s">
        <v>10</v>
      </c>
      <c r="Q256" s="8" t="s">
        <v>10</v>
      </c>
      <c r="R256" s="7" t="s">
        <v>10</v>
      </c>
      <c r="S256" s="8" t="s">
        <v>10</v>
      </c>
      <c r="T256" s="8" t="s">
        <v>10</v>
      </c>
      <c r="U256" s="8" t="s">
        <v>10</v>
      </c>
      <c r="V256" s="7" t="s">
        <v>10</v>
      </c>
      <c r="W256" s="7" t="s">
        <v>10</v>
      </c>
      <c r="X256" s="7" t="s">
        <v>10</v>
      </c>
      <c r="Y256" s="7" t="s">
        <v>10</v>
      </c>
      <c r="Z256" s="7" t="s">
        <v>10</v>
      </c>
      <c r="AA256" s="8" t="s">
        <v>10</v>
      </c>
      <c r="AB256" s="22"/>
    </row>
    <row r="257" spans="1:28" s="23" customFormat="1" ht="45" customHeight="1" x14ac:dyDescent="0.25">
      <c r="A257" s="23">
        <v>254</v>
      </c>
      <c r="B257" s="9">
        <v>9</v>
      </c>
      <c r="C257" s="9" t="s">
        <v>733</v>
      </c>
      <c r="D257" s="9" t="s">
        <v>418</v>
      </c>
      <c r="E257" s="6">
        <v>6</v>
      </c>
      <c r="F257" s="9" t="s">
        <v>10</v>
      </c>
      <c r="G257" s="6">
        <v>0</v>
      </c>
      <c r="H257" s="7" t="s">
        <v>1034</v>
      </c>
      <c r="I257" s="7" t="s">
        <v>25</v>
      </c>
      <c r="J257" s="8">
        <v>4</v>
      </c>
      <c r="K257" s="5" t="s">
        <v>63</v>
      </c>
      <c r="L257" s="6">
        <v>1</v>
      </c>
      <c r="M257" s="7" t="s">
        <v>10</v>
      </c>
      <c r="N257" s="7" t="s">
        <v>10</v>
      </c>
      <c r="O257" s="8" t="s">
        <v>10</v>
      </c>
      <c r="P257" s="7" t="s">
        <v>10</v>
      </c>
      <c r="Q257" s="8" t="s">
        <v>10</v>
      </c>
      <c r="R257" s="7" t="s">
        <v>10</v>
      </c>
      <c r="S257" s="8" t="s">
        <v>10</v>
      </c>
      <c r="T257" s="8" t="s">
        <v>10</v>
      </c>
      <c r="U257" s="8" t="s">
        <v>10</v>
      </c>
      <c r="V257" s="7" t="s">
        <v>10</v>
      </c>
      <c r="W257" s="7" t="s">
        <v>10</v>
      </c>
      <c r="X257" s="7" t="s">
        <v>10</v>
      </c>
      <c r="Y257" s="7" t="s">
        <v>10</v>
      </c>
      <c r="Z257" s="7" t="s">
        <v>10</v>
      </c>
      <c r="AA257" s="8" t="s">
        <v>10</v>
      </c>
      <c r="AB257" s="22"/>
    </row>
    <row r="258" spans="1:28" s="23" customFormat="1" ht="45" customHeight="1" x14ac:dyDescent="0.25">
      <c r="A258" s="23">
        <v>255</v>
      </c>
      <c r="B258" s="9">
        <v>10</v>
      </c>
      <c r="C258" s="9" t="s">
        <v>734</v>
      </c>
      <c r="D258" s="9" t="s">
        <v>418</v>
      </c>
      <c r="E258" s="6">
        <v>6</v>
      </c>
      <c r="F258" s="9" t="s">
        <v>10</v>
      </c>
      <c r="G258" s="6">
        <v>0</v>
      </c>
      <c r="H258" s="7">
        <v>2.5666666666666669</v>
      </c>
      <c r="I258" s="7" t="s">
        <v>25</v>
      </c>
      <c r="J258" s="8">
        <v>4</v>
      </c>
      <c r="K258" s="5" t="s">
        <v>33</v>
      </c>
      <c r="L258" s="6">
        <v>0</v>
      </c>
      <c r="M258" s="7" t="s">
        <v>10</v>
      </c>
      <c r="N258" s="7" t="s">
        <v>10</v>
      </c>
      <c r="O258" s="8" t="s">
        <v>10</v>
      </c>
      <c r="P258" s="7" t="s">
        <v>10</v>
      </c>
      <c r="Q258" s="8" t="s">
        <v>10</v>
      </c>
      <c r="R258" s="7" t="s">
        <v>10</v>
      </c>
      <c r="S258" s="8" t="s">
        <v>10</v>
      </c>
      <c r="T258" s="8" t="s">
        <v>10</v>
      </c>
      <c r="U258" s="8" t="s">
        <v>10</v>
      </c>
      <c r="V258" s="7" t="s">
        <v>10</v>
      </c>
      <c r="W258" s="7" t="s">
        <v>10</v>
      </c>
      <c r="X258" s="7" t="s">
        <v>10</v>
      </c>
      <c r="Y258" s="7" t="s">
        <v>10</v>
      </c>
      <c r="Z258" s="7" t="s">
        <v>10</v>
      </c>
      <c r="AA258" s="8" t="s">
        <v>10</v>
      </c>
      <c r="AB258" s="22"/>
    </row>
    <row r="259" spans="1:28" s="23" customFormat="1" ht="45" customHeight="1" x14ac:dyDescent="0.25">
      <c r="A259" s="23">
        <v>256</v>
      </c>
      <c r="B259" s="9">
        <v>10</v>
      </c>
      <c r="C259" s="9" t="s">
        <v>734</v>
      </c>
      <c r="D259" s="9" t="s">
        <v>418</v>
      </c>
      <c r="E259" s="6">
        <v>6</v>
      </c>
      <c r="F259" s="9" t="s">
        <v>10</v>
      </c>
      <c r="G259" s="6">
        <v>0</v>
      </c>
      <c r="H259" s="7">
        <v>3.3333333333333335</v>
      </c>
      <c r="I259" s="7" t="s">
        <v>25</v>
      </c>
      <c r="J259" s="8">
        <v>4</v>
      </c>
      <c r="K259" s="5" t="s">
        <v>58</v>
      </c>
      <c r="L259" s="6">
        <v>0</v>
      </c>
      <c r="M259" s="7" t="s">
        <v>10</v>
      </c>
      <c r="N259" s="7" t="s">
        <v>10</v>
      </c>
      <c r="O259" s="8" t="s">
        <v>10</v>
      </c>
      <c r="P259" s="7" t="s">
        <v>10</v>
      </c>
      <c r="Q259" s="8" t="s">
        <v>10</v>
      </c>
      <c r="R259" s="7" t="s">
        <v>10</v>
      </c>
      <c r="S259" s="8" t="s">
        <v>10</v>
      </c>
      <c r="T259" s="8" t="s">
        <v>10</v>
      </c>
      <c r="U259" s="8" t="s">
        <v>10</v>
      </c>
      <c r="V259" s="7" t="s">
        <v>10</v>
      </c>
      <c r="W259" s="7" t="s">
        <v>10</v>
      </c>
      <c r="X259" s="7" t="s">
        <v>10</v>
      </c>
      <c r="Y259" s="7" t="s">
        <v>10</v>
      </c>
      <c r="Z259" s="7" t="s">
        <v>10</v>
      </c>
      <c r="AA259" s="8" t="s">
        <v>10</v>
      </c>
      <c r="AB259" s="22"/>
    </row>
    <row r="260" spans="1:28" s="23" customFormat="1" ht="45" customHeight="1" x14ac:dyDescent="0.25">
      <c r="A260" s="23">
        <v>257</v>
      </c>
      <c r="B260" s="9">
        <v>10</v>
      </c>
      <c r="C260" s="9" t="s">
        <v>734</v>
      </c>
      <c r="D260" s="9" t="s">
        <v>418</v>
      </c>
      <c r="E260" s="6">
        <v>6</v>
      </c>
      <c r="F260" s="9" t="s">
        <v>10</v>
      </c>
      <c r="G260" s="6">
        <v>0</v>
      </c>
      <c r="H260" s="7" t="s">
        <v>1035</v>
      </c>
      <c r="I260" s="7" t="s">
        <v>25</v>
      </c>
      <c r="J260" s="8">
        <v>4</v>
      </c>
      <c r="K260" s="5" t="s">
        <v>63</v>
      </c>
      <c r="L260" s="6">
        <v>1</v>
      </c>
      <c r="M260" s="7" t="s">
        <v>10</v>
      </c>
      <c r="N260" s="7" t="s">
        <v>10</v>
      </c>
      <c r="O260" s="8" t="s">
        <v>10</v>
      </c>
      <c r="P260" s="7" t="s">
        <v>10</v>
      </c>
      <c r="Q260" s="8" t="s">
        <v>10</v>
      </c>
      <c r="R260" s="7" t="s">
        <v>10</v>
      </c>
      <c r="S260" s="8" t="s">
        <v>10</v>
      </c>
      <c r="T260" s="8" t="s">
        <v>10</v>
      </c>
      <c r="U260" s="8" t="s">
        <v>10</v>
      </c>
      <c r="V260" s="7" t="s">
        <v>10</v>
      </c>
      <c r="W260" s="7" t="s">
        <v>10</v>
      </c>
      <c r="X260" s="7" t="s">
        <v>10</v>
      </c>
      <c r="Y260" s="7" t="s">
        <v>10</v>
      </c>
      <c r="Z260" s="7" t="s">
        <v>10</v>
      </c>
      <c r="AA260" s="8" t="s">
        <v>10</v>
      </c>
      <c r="AB260" s="22"/>
    </row>
    <row r="261" spans="1:28" s="23" customFormat="1" ht="45" customHeight="1" x14ac:dyDescent="0.25">
      <c r="A261" s="23">
        <v>258</v>
      </c>
      <c r="B261" s="5">
        <v>12</v>
      </c>
      <c r="C261" s="5" t="s">
        <v>735</v>
      </c>
      <c r="D261" s="5" t="s">
        <v>418</v>
      </c>
      <c r="E261" s="6">
        <v>6</v>
      </c>
      <c r="F261" s="5" t="s">
        <v>10</v>
      </c>
      <c r="G261" s="6">
        <v>0</v>
      </c>
      <c r="H261" s="7">
        <v>2.5</v>
      </c>
      <c r="I261" s="7" t="s">
        <v>25</v>
      </c>
      <c r="J261" s="8">
        <v>4</v>
      </c>
      <c r="K261" s="5" t="s">
        <v>58</v>
      </c>
      <c r="L261" s="6">
        <v>0</v>
      </c>
      <c r="M261" s="7" t="s">
        <v>10</v>
      </c>
      <c r="N261" s="7" t="s">
        <v>10</v>
      </c>
      <c r="O261" s="8" t="s">
        <v>10</v>
      </c>
      <c r="P261" s="7" t="s">
        <v>10</v>
      </c>
      <c r="Q261" s="8" t="s">
        <v>10</v>
      </c>
      <c r="R261" s="7" t="s">
        <v>10</v>
      </c>
      <c r="S261" s="8" t="s">
        <v>10</v>
      </c>
      <c r="T261" s="8" t="s">
        <v>10</v>
      </c>
      <c r="U261" s="8" t="s">
        <v>10</v>
      </c>
      <c r="V261" s="7" t="s">
        <v>10</v>
      </c>
      <c r="W261" s="7" t="s">
        <v>10</v>
      </c>
      <c r="X261" s="7" t="s">
        <v>10</v>
      </c>
      <c r="Y261" s="7" t="s">
        <v>10</v>
      </c>
      <c r="Z261" s="7" t="s">
        <v>10</v>
      </c>
      <c r="AA261" s="8" t="s">
        <v>10</v>
      </c>
      <c r="AB261" s="22"/>
    </row>
    <row r="262" spans="1:28" s="23" customFormat="1" ht="45" customHeight="1" x14ac:dyDescent="0.25">
      <c r="A262" s="23">
        <v>259</v>
      </c>
      <c r="B262" s="9">
        <v>13</v>
      </c>
      <c r="C262" s="9" t="s">
        <v>736</v>
      </c>
      <c r="D262" s="9" t="s">
        <v>418</v>
      </c>
      <c r="E262" s="6">
        <v>6</v>
      </c>
      <c r="F262" s="9" t="s">
        <v>10</v>
      </c>
      <c r="G262" s="6">
        <v>0</v>
      </c>
      <c r="H262" s="7">
        <f>197/60</f>
        <v>3.2833333333333332</v>
      </c>
      <c r="I262" s="7" t="s">
        <v>25</v>
      </c>
      <c r="J262" s="8">
        <v>4</v>
      </c>
      <c r="K262" s="5" t="s">
        <v>33</v>
      </c>
      <c r="L262" s="6">
        <v>0</v>
      </c>
      <c r="M262" s="7" t="s">
        <v>10</v>
      </c>
      <c r="N262" s="7" t="s">
        <v>10</v>
      </c>
      <c r="O262" s="8" t="s">
        <v>10</v>
      </c>
      <c r="P262" s="7" t="s">
        <v>10</v>
      </c>
      <c r="Q262" s="8" t="s">
        <v>10</v>
      </c>
      <c r="R262" s="7" t="s">
        <v>10</v>
      </c>
      <c r="S262" s="8" t="s">
        <v>10</v>
      </c>
      <c r="T262" s="8" t="s">
        <v>10</v>
      </c>
      <c r="U262" s="8" t="s">
        <v>10</v>
      </c>
      <c r="V262" s="7" t="s">
        <v>10</v>
      </c>
      <c r="W262" s="7" t="s">
        <v>10</v>
      </c>
      <c r="X262" s="7" t="s">
        <v>10</v>
      </c>
      <c r="Y262" s="7" t="s">
        <v>10</v>
      </c>
      <c r="Z262" s="7" t="s">
        <v>10</v>
      </c>
      <c r="AA262" s="8" t="s">
        <v>10</v>
      </c>
      <c r="AB262" s="22"/>
    </row>
    <row r="263" spans="1:28" s="23" customFormat="1" ht="45" customHeight="1" x14ac:dyDescent="0.25">
      <c r="A263" s="23">
        <v>260</v>
      </c>
      <c r="B263" s="9">
        <v>13</v>
      </c>
      <c r="C263" s="9" t="s">
        <v>736</v>
      </c>
      <c r="D263" s="9" t="s">
        <v>418</v>
      </c>
      <c r="E263" s="6">
        <v>6</v>
      </c>
      <c r="F263" s="9" t="s">
        <v>10</v>
      </c>
      <c r="G263" s="6">
        <v>0</v>
      </c>
      <c r="H263" s="7">
        <f>188/60</f>
        <v>3.1333333333333333</v>
      </c>
      <c r="I263" s="7" t="s">
        <v>25</v>
      </c>
      <c r="J263" s="8">
        <v>4</v>
      </c>
      <c r="K263" s="5" t="s">
        <v>977</v>
      </c>
      <c r="L263" s="6">
        <v>0</v>
      </c>
      <c r="M263" s="7" t="s">
        <v>10</v>
      </c>
      <c r="N263" s="7" t="s">
        <v>10</v>
      </c>
      <c r="O263" s="8" t="s">
        <v>10</v>
      </c>
      <c r="P263" s="7" t="s">
        <v>10</v>
      </c>
      <c r="Q263" s="8" t="s">
        <v>10</v>
      </c>
      <c r="R263" s="7" t="s">
        <v>10</v>
      </c>
      <c r="S263" s="8" t="s">
        <v>10</v>
      </c>
      <c r="T263" s="8" t="s">
        <v>10</v>
      </c>
      <c r="U263" s="8" t="s">
        <v>10</v>
      </c>
      <c r="V263" s="7" t="s">
        <v>10</v>
      </c>
      <c r="W263" s="7" t="s">
        <v>10</v>
      </c>
      <c r="X263" s="7" t="s">
        <v>10</v>
      </c>
      <c r="Y263" s="7" t="s">
        <v>10</v>
      </c>
      <c r="Z263" s="7" t="s">
        <v>10</v>
      </c>
      <c r="AA263" s="8" t="s">
        <v>10</v>
      </c>
      <c r="AB263" s="22"/>
    </row>
    <row r="264" spans="1:28" s="23" customFormat="1" ht="45" customHeight="1" x14ac:dyDescent="0.25">
      <c r="A264" s="23">
        <v>261</v>
      </c>
      <c r="B264" s="9">
        <v>14</v>
      </c>
      <c r="C264" s="9" t="s">
        <v>737</v>
      </c>
      <c r="D264" s="9" t="s">
        <v>418</v>
      </c>
      <c r="E264" s="6">
        <v>6</v>
      </c>
      <c r="F264" s="9" t="s">
        <v>10</v>
      </c>
      <c r="G264" s="6">
        <v>0</v>
      </c>
      <c r="H264" s="7">
        <f>225/60</f>
        <v>3.75</v>
      </c>
      <c r="I264" s="7" t="s">
        <v>25</v>
      </c>
      <c r="J264" s="8">
        <v>4</v>
      </c>
      <c r="K264" s="5" t="s">
        <v>33</v>
      </c>
      <c r="L264" s="6">
        <v>0</v>
      </c>
      <c r="M264" s="7" t="s">
        <v>10</v>
      </c>
      <c r="N264" s="7" t="s">
        <v>10</v>
      </c>
      <c r="O264" s="8" t="s">
        <v>10</v>
      </c>
      <c r="P264" s="7" t="s">
        <v>10</v>
      </c>
      <c r="Q264" s="8" t="s">
        <v>10</v>
      </c>
      <c r="R264" s="7" t="s">
        <v>10</v>
      </c>
      <c r="S264" s="8" t="s">
        <v>10</v>
      </c>
      <c r="T264" s="8" t="s">
        <v>10</v>
      </c>
      <c r="U264" s="8" t="s">
        <v>10</v>
      </c>
      <c r="V264" s="7" t="s">
        <v>10</v>
      </c>
      <c r="W264" s="7" t="s">
        <v>10</v>
      </c>
      <c r="X264" s="7" t="s">
        <v>10</v>
      </c>
      <c r="Y264" s="7" t="s">
        <v>10</v>
      </c>
      <c r="Z264" s="7" t="s">
        <v>10</v>
      </c>
      <c r="AA264" s="8" t="s">
        <v>10</v>
      </c>
      <c r="AB264" s="22"/>
    </row>
    <row r="265" spans="1:28" s="23" customFormat="1" ht="45" customHeight="1" x14ac:dyDescent="0.25">
      <c r="A265" s="23">
        <v>262</v>
      </c>
      <c r="B265" s="9">
        <v>14</v>
      </c>
      <c r="C265" s="9" t="s">
        <v>737</v>
      </c>
      <c r="D265" s="9" t="s">
        <v>418</v>
      </c>
      <c r="E265" s="6">
        <v>6</v>
      </c>
      <c r="F265" s="9" t="s">
        <v>10</v>
      </c>
      <c r="G265" s="6">
        <v>0</v>
      </c>
      <c r="H265" s="7">
        <f>210/60</f>
        <v>3.5</v>
      </c>
      <c r="I265" s="7" t="s">
        <v>25</v>
      </c>
      <c r="J265" s="8">
        <v>4</v>
      </c>
      <c r="K265" s="5" t="s">
        <v>33</v>
      </c>
      <c r="L265" s="6">
        <v>0</v>
      </c>
      <c r="M265" s="7" t="s">
        <v>10</v>
      </c>
      <c r="N265" s="7" t="s">
        <v>10</v>
      </c>
      <c r="O265" s="8" t="s">
        <v>10</v>
      </c>
      <c r="P265" s="7" t="s">
        <v>10</v>
      </c>
      <c r="Q265" s="8" t="s">
        <v>10</v>
      </c>
      <c r="R265" s="7" t="s">
        <v>10</v>
      </c>
      <c r="S265" s="8" t="s">
        <v>10</v>
      </c>
      <c r="T265" s="8" t="s">
        <v>10</v>
      </c>
      <c r="U265" s="8" t="s">
        <v>10</v>
      </c>
      <c r="V265" s="7" t="s">
        <v>10</v>
      </c>
      <c r="W265" s="7" t="s">
        <v>10</v>
      </c>
      <c r="X265" s="7" t="s">
        <v>10</v>
      </c>
      <c r="Y265" s="7" t="s">
        <v>10</v>
      </c>
      <c r="Z265" s="7" t="s">
        <v>10</v>
      </c>
      <c r="AA265" s="8" t="s">
        <v>10</v>
      </c>
      <c r="AB265" s="22"/>
    </row>
    <row r="266" spans="1:28" s="23" customFormat="1" ht="45" customHeight="1" x14ac:dyDescent="0.25">
      <c r="A266" s="23">
        <v>263</v>
      </c>
      <c r="B266" s="5">
        <v>1</v>
      </c>
      <c r="C266" s="5" t="s">
        <v>738</v>
      </c>
      <c r="D266" s="5" t="s">
        <v>739</v>
      </c>
      <c r="E266" s="6">
        <v>14</v>
      </c>
      <c r="F266" s="5" t="s">
        <v>10</v>
      </c>
      <c r="G266" s="6">
        <v>0</v>
      </c>
      <c r="H266" s="7" t="s">
        <v>1036</v>
      </c>
      <c r="I266" s="7" t="s">
        <v>11</v>
      </c>
      <c r="J266" s="8">
        <v>2</v>
      </c>
      <c r="K266" s="5" t="s">
        <v>33</v>
      </c>
      <c r="L266" s="6">
        <v>0</v>
      </c>
      <c r="M266" s="7" t="s">
        <v>10</v>
      </c>
      <c r="N266" s="7" t="s">
        <v>10</v>
      </c>
      <c r="O266" s="8" t="s">
        <v>10</v>
      </c>
      <c r="P266" s="7" t="s">
        <v>10</v>
      </c>
      <c r="Q266" s="8" t="s">
        <v>10</v>
      </c>
      <c r="R266" s="7" t="s">
        <v>10</v>
      </c>
      <c r="S266" s="8" t="s">
        <v>10</v>
      </c>
      <c r="T266" s="8" t="s">
        <v>10</v>
      </c>
      <c r="U266" s="8" t="s">
        <v>10</v>
      </c>
      <c r="V266" s="7" t="s">
        <v>10</v>
      </c>
      <c r="W266" s="7" t="s">
        <v>10</v>
      </c>
      <c r="X266" s="7" t="s">
        <v>10</v>
      </c>
      <c r="Y266" s="7" t="s">
        <v>10</v>
      </c>
      <c r="Z266" s="7" t="s">
        <v>10</v>
      </c>
      <c r="AA266" s="8" t="s">
        <v>10</v>
      </c>
      <c r="AB266" s="22"/>
    </row>
    <row r="267" spans="1:28" s="23" customFormat="1" ht="45" customHeight="1" x14ac:dyDescent="0.25">
      <c r="A267" s="23">
        <v>264</v>
      </c>
      <c r="B267" s="5" t="s">
        <v>740</v>
      </c>
      <c r="C267" s="5" t="s">
        <v>741</v>
      </c>
      <c r="D267" s="5" t="s">
        <v>742</v>
      </c>
      <c r="E267" s="6">
        <v>2</v>
      </c>
      <c r="F267" s="5" t="s">
        <v>10</v>
      </c>
      <c r="G267" s="6">
        <v>0</v>
      </c>
      <c r="H267" s="7">
        <f>1/60</f>
        <v>1.6666666666666666E-2</v>
      </c>
      <c r="I267" s="7" t="s">
        <v>32</v>
      </c>
      <c r="J267" s="8">
        <v>0</v>
      </c>
      <c r="K267" s="5" t="s">
        <v>33</v>
      </c>
      <c r="L267" s="6">
        <v>0</v>
      </c>
      <c r="M267" s="10">
        <v>1374.61</v>
      </c>
      <c r="N267" s="10">
        <v>1.9</v>
      </c>
      <c r="O267" s="30">
        <v>1</v>
      </c>
      <c r="P267" s="10">
        <v>9.83</v>
      </c>
      <c r="Q267" s="27">
        <v>1</v>
      </c>
      <c r="R267" s="10">
        <v>0</v>
      </c>
      <c r="S267" s="30">
        <v>0</v>
      </c>
      <c r="T267" s="30">
        <v>0</v>
      </c>
      <c r="U267" s="30">
        <v>0</v>
      </c>
      <c r="V267" s="10">
        <v>0.129</v>
      </c>
      <c r="W267" s="10">
        <v>0.25600000000000001</v>
      </c>
      <c r="X267" s="10">
        <v>7</v>
      </c>
      <c r="Y267" s="10">
        <v>50</v>
      </c>
      <c r="Z267" s="7" t="s">
        <v>10</v>
      </c>
      <c r="AA267" s="8" t="s">
        <v>10</v>
      </c>
      <c r="AB267" s="22"/>
    </row>
    <row r="268" spans="1:28" s="23" customFormat="1" ht="45" customHeight="1" x14ac:dyDescent="0.25">
      <c r="A268" s="23">
        <v>265</v>
      </c>
      <c r="B268" s="9" t="s">
        <v>743</v>
      </c>
      <c r="C268" s="9" t="s">
        <v>744</v>
      </c>
      <c r="D268" s="9" t="s">
        <v>745</v>
      </c>
      <c r="E268" s="6">
        <v>10</v>
      </c>
      <c r="F268" s="9" t="s">
        <v>10</v>
      </c>
      <c r="G268" s="6">
        <v>0</v>
      </c>
      <c r="H268" s="7" t="s">
        <v>103</v>
      </c>
      <c r="I268" s="7" t="s">
        <v>15</v>
      </c>
      <c r="J268" s="8">
        <v>3</v>
      </c>
      <c r="K268" s="5" t="s">
        <v>173</v>
      </c>
      <c r="L268" s="6">
        <v>1</v>
      </c>
      <c r="M268" s="12">
        <v>3409.88</v>
      </c>
      <c r="N268" s="12">
        <v>3.7</v>
      </c>
      <c r="O268" s="27">
        <v>2</v>
      </c>
      <c r="P268" s="12">
        <v>9.4499999999999993</v>
      </c>
      <c r="Q268" s="27">
        <v>1</v>
      </c>
      <c r="R268" s="12">
        <v>0</v>
      </c>
      <c r="S268" s="30">
        <v>0</v>
      </c>
      <c r="T268" s="30">
        <v>0</v>
      </c>
      <c r="U268" s="30">
        <v>0</v>
      </c>
      <c r="V268" s="12">
        <v>-0.08</v>
      </c>
      <c r="W268" s="12">
        <v>0.184</v>
      </c>
      <c r="X268" s="12">
        <v>8</v>
      </c>
      <c r="Y268" s="12">
        <v>28.57</v>
      </c>
      <c r="Z268" s="12" t="s">
        <v>1096</v>
      </c>
      <c r="AA268" s="30">
        <v>0</v>
      </c>
      <c r="AB268" s="22"/>
    </row>
    <row r="269" spans="1:28" s="23" customFormat="1" ht="45" customHeight="1" x14ac:dyDescent="0.25">
      <c r="A269" s="23">
        <v>266</v>
      </c>
      <c r="B269" s="9" t="s">
        <v>743</v>
      </c>
      <c r="C269" s="9" t="s">
        <v>744</v>
      </c>
      <c r="D269" s="9" t="s">
        <v>745</v>
      </c>
      <c r="E269" s="6">
        <v>10</v>
      </c>
      <c r="F269" s="9" t="s">
        <v>10</v>
      </c>
      <c r="G269" s="6">
        <v>0</v>
      </c>
      <c r="H269" s="7">
        <f>5/60</f>
        <v>8.3333333333333329E-2</v>
      </c>
      <c r="I269" s="7" t="s">
        <v>32</v>
      </c>
      <c r="J269" s="8">
        <v>0</v>
      </c>
      <c r="K269" s="5" t="s">
        <v>87</v>
      </c>
      <c r="L269" s="6">
        <v>1</v>
      </c>
      <c r="M269" s="12">
        <v>3409.88</v>
      </c>
      <c r="N269" s="12">
        <v>3.7</v>
      </c>
      <c r="O269" s="27">
        <v>2</v>
      </c>
      <c r="P269" s="12">
        <v>9.4499999999999993</v>
      </c>
      <c r="Q269" s="27">
        <v>1</v>
      </c>
      <c r="R269" s="12">
        <v>0</v>
      </c>
      <c r="S269" s="30">
        <v>0</v>
      </c>
      <c r="T269" s="30">
        <v>0</v>
      </c>
      <c r="U269" s="30">
        <v>0</v>
      </c>
      <c r="V269" s="12">
        <v>-0.08</v>
      </c>
      <c r="W269" s="12">
        <v>0.184</v>
      </c>
      <c r="X269" s="12">
        <v>8</v>
      </c>
      <c r="Y269" s="12">
        <v>28.57</v>
      </c>
      <c r="Z269" s="12" t="s">
        <v>1096</v>
      </c>
      <c r="AA269" s="30">
        <v>0</v>
      </c>
      <c r="AB269" s="22"/>
    </row>
    <row r="270" spans="1:28" s="23" customFormat="1" ht="45" customHeight="1" x14ac:dyDescent="0.25">
      <c r="A270" s="23">
        <v>267</v>
      </c>
      <c r="B270" s="9" t="s">
        <v>746</v>
      </c>
      <c r="C270" s="9" t="s">
        <v>747</v>
      </c>
      <c r="D270" s="9" t="s">
        <v>418</v>
      </c>
      <c r="E270" s="6">
        <v>6</v>
      </c>
      <c r="F270" s="9" t="s">
        <v>10</v>
      </c>
      <c r="G270" s="6">
        <v>0</v>
      </c>
      <c r="H270" s="7">
        <v>4</v>
      </c>
      <c r="I270" s="7" t="s">
        <v>25</v>
      </c>
      <c r="J270" s="8">
        <v>4</v>
      </c>
      <c r="K270" s="5" t="s">
        <v>33</v>
      </c>
      <c r="L270" s="6">
        <v>0</v>
      </c>
      <c r="M270" s="7" t="s">
        <v>10</v>
      </c>
      <c r="N270" s="7" t="s">
        <v>10</v>
      </c>
      <c r="O270" s="8" t="s">
        <v>10</v>
      </c>
      <c r="P270" s="7" t="s">
        <v>10</v>
      </c>
      <c r="Q270" s="8" t="s">
        <v>10</v>
      </c>
      <c r="R270" s="7" t="s">
        <v>10</v>
      </c>
      <c r="S270" s="8" t="s">
        <v>10</v>
      </c>
      <c r="T270" s="8" t="s">
        <v>10</v>
      </c>
      <c r="U270" s="8" t="s">
        <v>10</v>
      </c>
      <c r="V270" s="7" t="s">
        <v>10</v>
      </c>
      <c r="W270" s="7" t="s">
        <v>10</v>
      </c>
      <c r="X270" s="7" t="s">
        <v>10</v>
      </c>
      <c r="Y270" s="7" t="s">
        <v>10</v>
      </c>
      <c r="Z270" s="7" t="s">
        <v>10</v>
      </c>
      <c r="AA270" s="8" t="s">
        <v>10</v>
      </c>
      <c r="AB270" s="22"/>
    </row>
    <row r="271" spans="1:28" s="23" customFormat="1" ht="45" customHeight="1" x14ac:dyDescent="0.25">
      <c r="A271" s="23">
        <v>268</v>
      </c>
      <c r="B271" s="9" t="s">
        <v>746</v>
      </c>
      <c r="C271" s="9" t="s">
        <v>747</v>
      </c>
      <c r="D271" s="9" t="s">
        <v>418</v>
      </c>
      <c r="E271" s="6">
        <v>6</v>
      </c>
      <c r="F271" s="9" t="s">
        <v>10</v>
      </c>
      <c r="G271" s="6">
        <v>0</v>
      </c>
      <c r="H271" s="7" t="s">
        <v>1037</v>
      </c>
      <c r="I271" s="7" t="s">
        <v>25</v>
      </c>
      <c r="J271" s="8">
        <v>4</v>
      </c>
      <c r="K271" s="5" t="s">
        <v>61</v>
      </c>
      <c r="L271" s="6">
        <v>0</v>
      </c>
      <c r="M271" s="7" t="s">
        <v>10</v>
      </c>
      <c r="N271" s="7" t="s">
        <v>10</v>
      </c>
      <c r="O271" s="8" t="s">
        <v>10</v>
      </c>
      <c r="P271" s="7" t="s">
        <v>10</v>
      </c>
      <c r="Q271" s="8" t="s">
        <v>10</v>
      </c>
      <c r="R271" s="7" t="s">
        <v>10</v>
      </c>
      <c r="S271" s="8" t="s">
        <v>10</v>
      </c>
      <c r="T271" s="8" t="s">
        <v>10</v>
      </c>
      <c r="U271" s="8" t="s">
        <v>10</v>
      </c>
      <c r="V271" s="7" t="s">
        <v>10</v>
      </c>
      <c r="W271" s="7" t="s">
        <v>10</v>
      </c>
      <c r="X271" s="7" t="s">
        <v>10</v>
      </c>
      <c r="Y271" s="7" t="s">
        <v>10</v>
      </c>
      <c r="Z271" s="7" t="s">
        <v>10</v>
      </c>
      <c r="AA271" s="8" t="s">
        <v>10</v>
      </c>
      <c r="AB271" s="22"/>
    </row>
    <row r="272" spans="1:28" s="23" customFormat="1" ht="45" customHeight="1" x14ac:dyDescent="0.25">
      <c r="A272" s="23">
        <v>269</v>
      </c>
      <c r="B272" s="5" t="s">
        <v>748</v>
      </c>
      <c r="C272" s="5" t="s">
        <v>749</v>
      </c>
      <c r="D272" s="5" t="s">
        <v>334</v>
      </c>
      <c r="E272" s="6">
        <v>3</v>
      </c>
      <c r="F272" s="5" t="s">
        <v>10</v>
      </c>
      <c r="G272" s="6">
        <v>0</v>
      </c>
      <c r="H272" s="7" t="s">
        <v>985</v>
      </c>
      <c r="I272" s="7" t="s">
        <v>21</v>
      </c>
      <c r="J272" s="8">
        <v>6</v>
      </c>
      <c r="K272" s="5" t="s">
        <v>22</v>
      </c>
      <c r="L272" s="6">
        <v>1</v>
      </c>
      <c r="M272" s="7" t="s">
        <v>10</v>
      </c>
      <c r="N272" s="7" t="s">
        <v>10</v>
      </c>
      <c r="O272" s="8" t="s">
        <v>10</v>
      </c>
      <c r="P272" s="7" t="s">
        <v>10</v>
      </c>
      <c r="Q272" s="8" t="s">
        <v>10</v>
      </c>
      <c r="R272" s="7" t="s">
        <v>10</v>
      </c>
      <c r="S272" s="8" t="s">
        <v>10</v>
      </c>
      <c r="T272" s="8" t="s">
        <v>10</v>
      </c>
      <c r="U272" s="8" t="s">
        <v>10</v>
      </c>
      <c r="V272" s="7" t="s">
        <v>10</v>
      </c>
      <c r="W272" s="7" t="s">
        <v>10</v>
      </c>
      <c r="X272" s="7" t="s">
        <v>10</v>
      </c>
      <c r="Y272" s="7" t="s">
        <v>10</v>
      </c>
      <c r="Z272" s="7" t="s">
        <v>10</v>
      </c>
      <c r="AA272" s="8" t="s">
        <v>10</v>
      </c>
      <c r="AB272" s="22"/>
    </row>
    <row r="273" spans="1:28" s="23" customFormat="1" ht="45" customHeight="1" x14ac:dyDescent="0.25">
      <c r="A273" s="23">
        <v>270</v>
      </c>
      <c r="B273" s="5" t="s">
        <v>750</v>
      </c>
      <c r="C273" s="5" t="s">
        <v>751</v>
      </c>
      <c r="D273" s="5" t="s">
        <v>334</v>
      </c>
      <c r="E273" s="6">
        <v>3</v>
      </c>
      <c r="F273" s="5" t="s">
        <v>10</v>
      </c>
      <c r="G273" s="6">
        <v>0</v>
      </c>
      <c r="H273" s="7" t="s">
        <v>1038</v>
      </c>
      <c r="I273" s="7" t="s">
        <v>21</v>
      </c>
      <c r="J273" s="8">
        <v>6</v>
      </c>
      <c r="K273" s="5" t="s">
        <v>22</v>
      </c>
      <c r="L273" s="6">
        <v>1</v>
      </c>
      <c r="M273" s="7" t="s">
        <v>10</v>
      </c>
      <c r="N273" s="7" t="s">
        <v>10</v>
      </c>
      <c r="O273" s="8" t="s">
        <v>10</v>
      </c>
      <c r="P273" s="7" t="s">
        <v>10</v>
      </c>
      <c r="Q273" s="8" t="s">
        <v>10</v>
      </c>
      <c r="R273" s="7" t="s">
        <v>10</v>
      </c>
      <c r="S273" s="8" t="s">
        <v>10</v>
      </c>
      <c r="T273" s="8" t="s">
        <v>10</v>
      </c>
      <c r="U273" s="8" t="s">
        <v>10</v>
      </c>
      <c r="V273" s="7" t="s">
        <v>10</v>
      </c>
      <c r="W273" s="7" t="s">
        <v>10</v>
      </c>
      <c r="X273" s="7" t="s">
        <v>10</v>
      </c>
      <c r="Y273" s="7" t="s">
        <v>10</v>
      </c>
      <c r="Z273" s="7" t="s">
        <v>10</v>
      </c>
      <c r="AA273" s="8" t="s">
        <v>10</v>
      </c>
      <c r="AB273" s="22"/>
    </row>
    <row r="274" spans="1:28" s="23" customFormat="1" ht="45" customHeight="1" x14ac:dyDescent="0.25">
      <c r="A274" s="23">
        <v>271</v>
      </c>
      <c r="B274" s="5" t="s">
        <v>752</v>
      </c>
      <c r="C274" s="5" t="s">
        <v>753</v>
      </c>
      <c r="D274" s="5" t="s">
        <v>334</v>
      </c>
      <c r="E274" s="6">
        <v>3</v>
      </c>
      <c r="F274" s="5" t="s">
        <v>10</v>
      </c>
      <c r="G274" s="6">
        <v>0</v>
      </c>
      <c r="H274" s="7" t="s">
        <v>1038</v>
      </c>
      <c r="I274" s="7" t="s">
        <v>21</v>
      </c>
      <c r="J274" s="8">
        <v>6</v>
      </c>
      <c r="K274" s="5" t="s">
        <v>22</v>
      </c>
      <c r="L274" s="6">
        <v>1</v>
      </c>
      <c r="M274" s="7" t="s">
        <v>10</v>
      </c>
      <c r="N274" s="7" t="s">
        <v>10</v>
      </c>
      <c r="O274" s="8" t="s">
        <v>10</v>
      </c>
      <c r="P274" s="7" t="s">
        <v>10</v>
      </c>
      <c r="Q274" s="8" t="s">
        <v>10</v>
      </c>
      <c r="R274" s="7" t="s">
        <v>10</v>
      </c>
      <c r="S274" s="8" t="s">
        <v>10</v>
      </c>
      <c r="T274" s="8" t="s">
        <v>10</v>
      </c>
      <c r="U274" s="8" t="s">
        <v>10</v>
      </c>
      <c r="V274" s="7" t="s">
        <v>10</v>
      </c>
      <c r="W274" s="7" t="s">
        <v>10</v>
      </c>
      <c r="X274" s="7" t="s">
        <v>10</v>
      </c>
      <c r="Y274" s="7" t="s">
        <v>10</v>
      </c>
      <c r="Z274" s="7" t="s">
        <v>10</v>
      </c>
      <c r="AA274" s="8" t="s">
        <v>10</v>
      </c>
      <c r="AB274" s="22"/>
    </row>
    <row r="275" spans="1:28" s="23" customFormat="1" ht="45" customHeight="1" x14ac:dyDescent="0.25">
      <c r="A275" s="23">
        <v>272</v>
      </c>
      <c r="B275" s="9" t="s">
        <v>754</v>
      </c>
      <c r="C275" s="9" t="s">
        <v>180</v>
      </c>
      <c r="D275" s="9" t="s">
        <v>334</v>
      </c>
      <c r="E275" s="6">
        <v>3</v>
      </c>
      <c r="F275" s="9" t="s">
        <v>10</v>
      </c>
      <c r="G275" s="6">
        <v>0</v>
      </c>
      <c r="H275" s="7">
        <f>394/60</f>
        <v>6.5666666666666664</v>
      </c>
      <c r="I275" s="7" t="s">
        <v>16</v>
      </c>
      <c r="J275" s="8">
        <v>5</v>
      </c>
      <c r="K275" s="5" t="s">
        <v>61</v>
      </c>
      <c r="L275" s="6">
        <v>0</v>
      </c>
      <c r="M275" s="12">
        <v>1586.76</v>
      </c>
      <c r="N275" s="12">
        <v>0</v>
      </c>
      <c r="O275" s="8" t="s">
        <v>10</v>
      </c>
      <c r="P275" s="12">
        <v>6.55</v>
      </c>
      <c r="Q275" s="30">
        <v>0</v>
      </c>
      <c r="R275" s="12">
        <v>9530</v>
      </c>
      <c r="S275" s="30">
        <v>8</v>
      </c>
      <c r="T275" s="27">
        <v>1</v>
      </c>
      <c r="U275" s="30">
        <v>2</v>
      </c>
      <c r="V275" s="12">
        <v>0.57299999999999995</v>
      </c>
      <c r="W275" s="12">
        <v>0.16800000000000001</v>
      </c>
      <c r="X275" s="12">
        <v>8</v>
      </c>
      <c r="Y275" s="12">
        <v>66.67</v>
      </c>
      <c r="Z275" s="7" t="s">
        <v>10</v>
      </c>
      <c r="AA275" s="8" t="s">
        <v>10</v>
      </c>
      <c r="AB275" s="22"/>
    </row>
    <row r="276" spans="1:28" s="23" customFormat="1" ht="45" customHeight="1" x14ac:dyDescent="0.25">
      <c r="A276" s="23">
        <v>273</v>
      </c>
      <c r="B276" s="9" t="s">
        <v>754</v>
      </c>
      <c r="C276" s="9" t="s">
        <v>180</v>
      </c>
      <c r="D276" s="9" t="s">
        <v>334</v>
      </c>
      <c r="E276" s="6">
        <v>3</v>
      </c>
      <c r="F276" s="9" t="s">
        <v>10</v>
      </c>
      <c r="G276" s="6">
        <v>0</v>
      </c>
      <c r="H276" s="7">
        <v>88.333333333333329</v>
      </c>
      <c r="I276" s="7" t="s">
        <v>21</v>
      </c>
      <c r="J276" s="8">
        <v>6</v>
      </c>
      <c r="K276" s="5" t="s">
        <v>58</v>
      </c>
      <c r="L276" s="6">
        <v>0</v>
      </c>
      <c r="M276" s="12">
        <v>1586.76</v>
      </c>
      <c r="N276" s="12">
        <v>0</v>
      </c>
      <c r="O276" s="8" t="s">
        <v>10</v>
      </c>
      <c r="P276" s="12">
        <v>6.55</v>
      </c>
      <c r="Q276" s="30">
        <v>0</v>
      </c>
      <c r="R276" s="12">
        <v>9530</v>
      </c>
      <c r="S276" s="30">
        <v>8</v>
      </c>
      <c r="T276" s="27">
        <v>1</v>
      </c>
      <c r="U276" s="30">
        <v>2</v>
      </c>
      <c r="V276" s="12">
        <v>0.57299999999999995</v>
      </c>
      <c r="W276" s="12">
        <v>0.16800000000000001</v>
      </c>
      <c r="X276" s="12">
        <v>8</v>
      </c>
      <c r="Y276" s="12">
        <v>66.67</v>
      </c>
      <c r="Z276" s="7" t="s">
        <v>10</v>
      </c>
      <c r="AA276" s="8" t="s">
        <v>10</v>
      </c>
      <c r="AB276" s="22"/>
    </row>
    <row r="277" spans="1:28" s="23" customFormat="1" ht="45" customHeight="1" x14ac:dyDescent="0.25">
      <c r="A277" s="23">
        <v>274</v>
      </c>
      <c r="B277" s="9" t="s">
        <v>754</v>
      </c>
      <c r="C277" s="9" t="s">
        <v>180</v>
      </c>
      <c r="D277" s="9" t="s">
        <v>334</v>
      </c>
      <c r="E277" s="6">
        <v>3</v>
      </c>
      <c r="F277" s="9" t="s">
        <v>10</v>
      </c>
      <c r="G277" s="6">
        <v>0</v>
      </c>
      <c r="H277" s="7">
        <v>161.66666666666666</v>
      </c>
      <c r="I277" s="7" t="s">
        <v>21</v>
      </c>
      <c r="J277" s="8">
        <v>6</v>
      </c>
      <c r="K277" s="5" t="s">
        <v>22</v>
      </c>
      <c r="L277" s="6">
        <v>1</v>
      </c>
      <c r="M277" s="12">
        <v>1586.76</v>
      </c>
      <c r="N277" s="12">
        <v>0</v>
      </c>
      <c r="O277" s="8" t="s">
        <v>10</v>
      </c>
      <c r="P277" s="12">
        <v>6.55</v>
      </c>
      <c r="Q277" s="30">
        <v>0</v>
      </c>
      <c r="R277" s="12">
        <v>9530</v>
      </c>
      <c r="S277" s="30">
        <v>8</v>
      </c>
      <c r="T277" s="27">
        <v>1</v>
      </c>
      <c r="U277" s="30">
        <v>2</v>
      </c>
      <c r="V277" s="12">
        <v>0.57299999999999995</v>
      </c>
      <c r="W277" s="12">
        <v>0.16800000000000001</v>
      </c>
      <c r="X277" s="12">
        <v>8</v>
      </c>
      <c r="Y277" s="12">
        <v>66.67</v>
      </c>
      <c r="Z277" s="7" t="s">
        <v>10</v>
      </c>
      <c r="AA277" s="8" t="s">
        <v>10</v>
      </c>
      <c r="AB277" s="22"/>
    </row>
    <row r="278" spans="1:28" s="23" customFormat="1" ht="45" customHeight="1" x14ac:dyDescent="0.25">
      <c r="A278" s="23">
        <v>275</v>
      </c>
      <c r="B278" s="9" t="s">
        <v>754</v>
      </c>
      <c r="C278" s="9" t="s">
        <v>180</v>
      </c>
      <c r="D278" s="9" t="s">
        <v>334</v>
      </c>
      <c r="E278" s="6">
        <v>3</v>
      </c>
      <c r="F278" s="9" t="s">
        <v>10</v>
      </c>
      <c r="G278" s="6">
        <v>0</v>
      </c>
      <c r="H278" s="7">
        <v>1.9166666666666667</v>
      </c>
      <c r="I278" s="7" t="s">
        <v>15</v>
      </c>
      <c r="J278" s="8">
        <v>3</v>
      </c>
      <c r="K278" s="5" t="s">
        <v>63</v>
      </c>
      <c r="L278" s="6">
        <v>1</v>
      </c>
      <c r="M278" s="12">
        <v>1586.76</v>
      </c>
      <c r="N278" s="12">
        <v>0</v>
      </c>
      <c r="O278" s="8" t="s">
        <v>10</v>
      </c>
      <c r="P278" s="12">
        <v>6.55</v>
      </c>
      <c r="Q278" s="30">
        <v>0</v>
      </c>
      <c r="R278" s="12">
        <v>9530</v>
      </c>
      <c r="S278" s="30">
        <v>8</v>
      </c>
      <c r="T278" s="27">
        <v>1</v>
      </c>
      <c r="U278" s="30">
        <v>2</v>
      </c>
      <c r="V278" s="12">
        <v>0.57299999999999995</v>
      </c>
      <c r="W278" s="12">
        <v>0.16800000000000001</v>
      </c>
      <c r="X278" s="12">
        <v>8</v>
      </c>
      <c r="Y278" s="12">
        <v>66.67</v>
      </c>
      <c r="Z278" s="7" t="s">
        <v>10</v>
      </c>
      <c r="AA278" s="8" t="s">
        <v>10</v>
      </c>
      <c r="AB278" s="22"/>
    </row>
    <row r="279" spans="1:28" s="23" customFormat="1" ht="45" customHeight="1" x14ac:dyDescent="0.25">
      <c r="A279" s="23">
        <v>276</v>
      </c>
      <c r="B279" s="9" t="s">
        <v>755</v>
      </c>
      <c r="C279" s="9" t="s">
        <v>182</v>
      </c>
      <c r="D279" s="9" t="s">
        <v>334</v>
      </c>
      <c r="E279" s="6">
        <v>3</v>
      </c>
      <c r="F279" s="9" t="s">
        <v>10</v>
      </c>
      <c r="G279" s="6">
        <v>0</v>
      </c>
      <c r="H279" s="7">
        <v>1.6666666666666666E-2</v>
      </c>
      <c r="I279" s="7" t="s">
        <v>32</v>
      </c>
      <c r="J279" s="8">
        <v>0</v>
      </c>
      <c r="K279" s="5" t="s">
        <v>61</v>
      </c>
      <c r="L279" s="6">
        <v>0</v>
      </c>
      <c r="M279" s="7" t="s">
        <v>10</v>
      </c>
      <c r="N279" s="7" t="s">
        <v>10</v>
      </c>
      <c r="O279" s="8" t="s">
        <v>10</v>
      </c>
      <c r="P279" s="7" t="s">
        <v>10</v>
      </c>
      <c r="Q279" s="8" t="s">
        <v>10</v>
      </c>
      <c r="R279" s="7" t="s">
        <v>10</v>
      </c>
      <c r="S279" s="8" t="s">
        <v>10</v>
      </c>
      <c r="T279" s="8" t="s">
        <v>10</v>
      </c>
      <c r="U279" s="8" t="s">
        <v>10</v>
      </c>
      <c r="V279" s="7" t="s">
        <v>10</v>
      </c>
      <c r="W279" s="7" t="s">
        <v>10</v>
      </c>
      <c r="X279" s="7" t="s">
        <v>10</v>
      </c>
      <c r="Y279" s="7" t="s">
        <v>10</v>
      </c>
      <c r="Z279" s="7" t="s">
        <v>10</v>
      </c>
      <c r="AA279" s="8" t="s">
        <v>10</v>
      </c>
      <c r="AB279" s="22"/>
    </row>
    <row r="280" spans="1:28" s="23" customFormat="1" ht="45" customHeight="1" x14ac:dyDescent="0.25">
      <c r="A280" s="23">
        <v>277</v>
      </c>
      <c r="B280" s="9" t="s">
        <v>755</v>
      </c>
      <c r="C280" s="9" t="s">
        <v>182</v>
      </c>
      <c r="D280" s="9" t="s">
        <v>334</v>
      </c>
      <c r="E280" s="6">
        <v>3</v>
      </c>
      <c r="F280" s="9" t="s">
        <v>10</v>
      </c>
      <c r="G280" s="6">
        <v>0</v>
      </c>
      <c r="H280" s="7">
        <v>1.6666666666666666E-2</v>
      </c>
      <c r="I280" s="7" t="s">
        <v>32</v>
      </c>
      <c r="J280" s="8">
        <v>0</v>
      </c>
      <c r="K280" s="5" t="s">
        <v>58</v>
      </c>
      <c r="L280" s="6">
        <v>0</v>
      </c>
      <c r="M280" s="7" t="s">
        <v>10</v>
      </c>
      <c r="N280" s="7" t="s">
        <v>10</v>
      </c>
      <c r="O280" s="8" t="s">
        <v>10</v>
      </c>
      <c r="P280" s="7" t="s">
        <v>10</v>
      </c>
      <c r="Q280" s="8" t="s">
        <v>10</v>
      </c>
      <c r="R280" s="7" t="s">
        <v>10</v>
      </c>
      <c r="S280" s="8" t="s">
        <v>10</v>
      </c>
      <c r="T280" s="8" t="s">
        <v>10</v>
      </c>
      <c r="U280" s="8" t="s">
        <v>10</v>
      </c>
      <c r="V280" s="7" t="s">
        <v>10</v>
      </c>
      <c r="W280" s="7" t="s">
        <v>10</v>
      </c>
      <c r="X280" s="7" t="s">
        <v>10</v>
      </c>
      <c r="Y280" s="7" t="s">
        <v>10</v>
      </c>
      <c r="Z280" s="7" t="s">
        <v>10</v>
      </c>
      <c r="AA280" s="8" t="s">
        <v>10</v>
      </c>
      <c r="AB280" s="22"/>
    </row>
    <row r="281" spans="1:28" s="23" customFormat="1" ht="45" customHeight="1" x14ac:dyDescent="0.25">
      <c r="A281" s="23">
        <v>278</v>
      </c>
      <c r="B281" s="9" t="s">
        <v>755</v>
      </c>
      <c r="C281" s="9" t="s">
        <v>182</v>
      </c>
      <c r="D281" s="9" t="s">
        <v>334</v>
      </c>
      <c r="E281" s="6">
        <v>3</v>
      </c>
      <c r="F281" s="9" t="s">
        <v>10</v>
      </c>
      <c r="G281" s="6">
        <v>0</v>
      </c>
      <c r="H281" s="7">
        <v>2</v>
      </c>
      <c r="I281" s="7" t="s">
        <v>25</v>
      </c>
      <c r="J281" s="8">
        <v>4</v>
      </c>
      <c r="K281" s="5" t="s">
        <v>22</v>
      </c>
      <c r="L281" s="6">
        <v>1</v>
      </c>
      <c r="M281" s="7" t="s">
        <v>10</v>
      </c>
      <c r="N281" s="7" t="s">
        <v>10</v>
      </c>
      <c r="O281" s="8" t="s">
        <v>10</v>
      </c>
      <c r="P281" s="7" t="s">
        <v>10</v>
      </c>
      <c r="Q281" s="8" t="s">
        <v>10</v>
      </c>
      <c r="R281" s="7" t="s">
        <v>10</v>
      </c>
      <c r="S281" s="8" t="s">
        <v>10</v>
      </c>
      <c r="T281" s="8" t="s">
        <v>10</v>
      </c>
      <c r="U281" s="8" t="s">
        <v>10</v>
      </c>
      <c r="V281" s="7" t="s">
        <v>10</v>
      </c>
      <c r="W281" s="7" t="s">
        <v>10</v>
      </c>
      <c r="X281" s="7" t="s">
        <v>10</v>
      </c>
      <c r="Y281" s="7" t="s">
        <v>10</v>
      </c>
      <c r="Z281" s="7" t="s">
        <v>10</v>
      </c>
      <c r="AA281" s="8" t="s">
        <v>10</v>
      </c>
      <c r="AB281" s="22"/>
    </row>
    <row r="282" spans="1:28" s="23" customFormat="1" ht="45" customHeight="1" x14ac:dyDescent="0.25">
      <c r="A282" s="23">
        <v>279</v>
      </c>
      <c r="B282" s="9" t="s">
        <v>755</v>
      </c>
      <c r="C282" s="9" t="s">
        <v>182</v>
      </c>
      <c r="D282" s="9" t="s">
        <v>334</v>
      </c>
      <c r="E282" s="6">
        <v>3</v>
      </c>
      <c r="F282" s="9" t="s">
        <v>10</v>
      </c>
      <c r="G282" s="6">
        <v>0</v>
      </c>
      <c r="H282" s="7">
        <v>0.05</v>
      </c>
      <c r="I282" s="7" t="s">
        <v>32</v>
      </c>
      <c r="J282" s="8">
        <v>0</v>
      </c>
      <c r="K282" s="5" t="s">
        <v>63</v>
      </c>
      <c r="L282" s="6">
        <v>1</v>
      </c>
      <c r="M282" s="7" t="s">
        <v>10</v>
      </c>
      <c r="N282" s="7" t="s">
        <v>10</v>
      </c>
      <c r="O282" s="8" t="s">
        <v>10</v>
      </c>
      <c r="P282" s="7" t="s">
        <v>10</v>
      </c>
      <c r="Q282" s="8" t="s">
        <v>10</v>
      </c>
      <c r="R282" s="7" t="s">
        <v>10</v>
      </c>
      <c r="S282" s="8" t="s">
        <v>10</v>
      </c>
      <c r="T282" s="8" t="s">
        <v>10</v>
      </c>
      <c r="U282" s="8" t="s">
        <v>10</v>
      </c>
      <c r="V282" s="7" t="s">
        <v>10</v>
      </c>
      <c r="W282" s="7" t="s">
        <v>10</v>
      </c>
      <c r="X282" s="7" t="s">
        <v>10</v>
      </c>
      <c r="Y282" s="7" t="s">
        <v>10</v>
      </c>
      <c r="Z282" s="7" t="s">
        <v>10</v>
      </c>
      <c r="AA282" s="8" t="s">
        <v>10</v>
      </c>
      <c r="AB282" s="22"/>
    </row>
    <row r="283" spans="1:28" s="23" customFormat="1" ht="45" customHeight="1" x14ac:dyDescent="0.25">
      <c r="A283" s="23">
        <v>280</v>
      </c>
      <c r="B283" s="5" t="s">
        <v>756</v>
      </c>
      <c r="C283" s="5" t="s">
        <v>757</v>
      </c>
      <c r="D283" s="5" t="s">
        <v>334</v>
      </c>
      <c r="E283" s="6">
        <v>3</v>
      </c>
      <c r="F283" s="5" t="s">
        <v>10</v>
      </c>
      <c r="G283" s="6">
        <v>0</v>
      </c>
      <c r="H283" s="7" t="s">
        <v>1039</v>
      </c>
      <c r="I283" s="7" t="s">
        <v>21</v>
      </c>
      <c r="J283" s="8">
        <v>6</v>
      </c>
      <c r="K283" s="5" t="s">
        <v>92</v>
      </c>
      <c r="L283" s="6">
        <v>1</v>
      </c>
      <c r="M283" s="10">
        <v>1789.98</v>
      </c>
      <c r="N283" s="10">
        <v>0.8</v>
      </c>
      <c r="O283" s="8" t="s">
        <v>10</v>
      </c>
      <c r="P283" s="10">
        <v>7.83</v>
      </c>
      <c r="Q283" s="27">
        <v>1</v>
      </c>
      <c r="R283" s="10">
        <v>1280</v>
      </c>
      <c r="S283" s="27">
        <v>1</v>
      </c>
      <c r="T283" s="30">
        <v>0</v>
      </c>
      <c r="U283" s="27">
        <v>2</v>
      </c>
      <c r="V283" s="10">
        <v>0.17100000000000001</v>
      </c>
      <c r="W283" s="10">
        <v>0.249</v>
      </c>
      <c r="X283" s="10">
        <v>7</v>
      </c>
      <c r="Y283" s="10">
        <v>41.18</v>
      </c>
      <c r="Z283" s="7" t="s">
        <v>10</v>
      </c>
      <c r="AA283" s="8" t="s">
        <v>10</v>
      </c>
      <c r="AB283" s="22"/>
    </row>
    <row r="284" spans="1:28" s="23" customFormat="1" ht="45" customHeight="1" x14ac:dyDescent="0.25">
      <c r="A284" s="23">
        <v>281</v>
      </c>
      <c r="B284" s="5" t="s">
        <v>758</v>
      </c>
      <c r="C284" s="5" t="s">
        <v>759</v>
      </c>
      <c r="D284" s="5" t="s">
        <v>413</v>
      </c>
      <c r="E284" s="6">
        <v>1</v>
      </c>
      <c r="F284" s="5" t="s">
        <v>10</v>
      </c>
      <c r="G284" s="6">
        <v>0</v>
      </c>
      <c r="H284" s="7" t="s">
        <v>1040</v>
      </c>
      <c r="I284" s="7" t="s">
        <v>21</v>
      </c>
      <c r="J284" s="8">
        <v>6</v>
      </c>
      <c r="K284" s="5" t="s">
        <v>92</v>
      </c>
      <c r="L284" s="6">
        <v>1</v>
      </c>
      <c r="M284" s="10">
        <v>1804.01</v>
      </c>
      <c r="N284" s="10">
        <v>0.8</v>
      </c>
      <c r="O284" s="8" t="s">
        <v>10</v>
      </c>
      <c r="P284" s="10">
        <v>7.83</v>
      </c>
      <c r="Q284" s="27">
        <v>1</v>
      </c>
      <c r="R284" s="10">
        <v>1280</v>
      </c>
      <c r="S284" s="27">
        <v>1</v>
      </c>
      <c r="T284" s="30">
        <v>0</v>
      </c>
      <c r="U284" s="27">
        <v>2</v>
      </c>
      <c r="V284" s="10">
        <v>0.189</v>
      </c>
      <c r="W284" s="10">
        <v>0.26300000000000001</v>
      </c>
      <c r="X284" s="10">
        <v>8</v>
      </c>
      <c r="Y284" s="10">
        <v>47.06</v>
      </c>
      <c r="Z284" s="7" t="s">
        <v>10</v>
      </c>
      <c r="AA284" s="8" t="s">
        <v>10</v>
      </c>
      <c r="AB284" s="22"/>
    </row>
    <row r="285" spans="1:28" s="23" customFormat="1" ht="45" customHeight="1" x14ac:dyDescent="0.25">
      <c r="A285" s="23">
        <v>282</v>
      </c>
      <c r="B285" s="5" t="s">
        <v>760</v>
      </c>
      <c r="C285" s="5" t="s">
        <v>761</v>
      </c>
      <c r="D285" s="5" t="s">
        <v>413</v>
      </c>
      <c r="E285" s="6">
        <v>1</v>
      </c>
      <c r="F285" s="5" t="s">
        <v>10</v>
      </c>
      <c r="G285" s="6">
        <v>0</v>
      </c>
      <c r="H285" s="7" t="s">
        <v>1040</v>
      </c>
      <c r="I285" s="7" t="s">
        <v>21</v>
      </c>
      <c r="J285" s="8">
        <v>6</v>
      </c>
      <c r="K285" s="5" t="s">
        <v>92</v>
      </c>
      <c r="L285" s="6">
        <v>1</v>
      </c>
      <c r="M285" s="10">
        <v>1820.01</v>
      </c>
      <c r="N285" s="10">
        <v>0.8</v>
      </c>
      <c r="O285" s="8" t="s">
        <v>10</v>
      </c>
      <c r="P285" s="10">
        <v>7.83</v>
      </c>
      <c r="Q285" s="27">
        <v>1</v>
      </c>
      <c r="R285" s="10">
        <v>1280</v>
      </c>
      <c r="S285" s="27">
        <v>1</v>
      </c>
      <c r="T285" s="30">
        <v>0</v>
      </c>
      <c r="U285" s="27">
        <v>2</v>
      </c>
      <c r="V285" s="10">
        <v>0.16800000000000001</v>
      </c>
      <c r="W285" s="10">
        <v>0.247</v>
      </c>
      <c r="X285" s="10">
        <v>7</v>
      </c>
      <c r="Y285" s="10">
        <v>41.18</v>
      </c>
      <c r="Z285" s="7" t="s">
        <v>10</v>
      </c>
      <c r="AA285" s="8" t="s">
        <v>10</v>
      </c>
      <c r="AB285" s="22"/>
    </row>
    <row r="286" spans="1:28" s="23" customFormat="1" ht="45" customHeight="1" x14ac:dyDescent="0.25">
      <c r="A286" s="23">
        <v>283</v>
      </c>
      <c r="B286" s="5" t="s">
        <v>762</v>
      </c>
      <c r="C286" s="5" t="s">
        <v>763</v>
      </c>
      <c r="D286" s="5" t="s">
        <v>413</v>
      </c>
      <c r="E286" s="6">
        <v>1</v>
      </c>
      <c r="F286" s="5" t="s">
        <v>10</v>
      </c>
      <c r="G286" s="6">
        <v>0</v>
      </c>
      <c r="H286" s="7" t="s">
        <v>1040</v>
      </c>
      <c r="I286" s="7" t="s">
        <v>21</v>
      </c>
      <c r="J286" s="8">
        <v>6</v>
      </c>
      <c r="K286" s="5" t="s">
        <v>92</v>
      </c>
      <c r="L286" s="6">
        <v>1</v>
      </c>
      <c r="M286" s="7" t="s">
        <v>10</v>
      </c>
      <c r="N286" s="7" t="s">
        <v>10</v>
      </c>
      <c r="O286" s="8" t="s">
        <v>10</v>
      </c>
      <c r="P286" s="7" t="s">
        <v>10</v>
      </c>
      <c r="Q286" s="8" t="s">
        <v>10</v>
      </c>
      <c r="R286" s="7" t="s">
        <v>10</v>
      </c>
      <c r="S286" s="8" t="s">
        <v>10</v>
      </c>
      <c r="T286" s="8" t="s">
        <v>10</v>
      </c>
      <c r="U286" s="8" t="s">
        <v>10</v>
      </c>
      <c r="V286" s="7" t="s">
        <v>10</v>
      </c>
      <c r="W286" s="7" t="s">
        <v>10</v>
      </c>
      <c r="X286" s="7" t="s">
        <v>10</v>
      </c>
      <c r="Y286" s="7" t="s">
        <v>10</v>
      </c>
      <c r="Z286" s="7" t="s">
        <v>10</v>
      </c>
      <c r="AA286" s="8" t="s">
        <v>10</v>
      </c>
      <c r="AB286" s="22"/>
    </row>
    <row r="287" spans="1:28" s="23" customFormat="1" ht="45" customHeight="1" x14ac:dyDescent="0.25">
      <c r="A287" s="23">
        <v>284</v>
      </c>
      <c r="B287" s="5" t="s">
        <v>764</v>
      </c>
      <c r="C287" s="5" t="s">
        <v>765</v>
      </c>
      <c r="D287" s="5" t="s">
        <v>766</v>
      </c>
      <c r="E287" s="6">
        <v>9</v>
      </c>
      <c r="F287" s="5" t="s">
        <v>10</v>
      </c>
      <c r="G287" s="6">
        <v>0</v>
      </c>
      <c r="H287" s="7">
        <v>1.1333333333333333</v>
      </c>
      <c r="I287" s="7" t="s">
        <v>15</v>
      </c>
      <c r="J287" s="8">
        <v>3</v>
      </c>
      <c r="K287" s="5" t="s">
        <v>58</v>
      </c>
      <c r="L287" s="6">
        <v>0</v>
      </c>
      <c r="M287" s="7" t="s">
        <v>10</v>
      </c>
      <c r="N287" s="7" t="s">
        <v>10</v>
      </c>
      <c r="O287" s="8" t="s">
        <v>10</v>
      </c>
      <c r="P287" s="7" t="s">
        <v>10</v>
      </c>
      <c r="Q287" s="8" t="s">
        <v>10</v>
      </c>
      <c r="R287" s="7" t="s">
        <v>10</v>
      </c>
      <c r="S287" s="8" t="s">
        <v>10</v>
      </c>
      <c r="T287" s="8" t="s">
        <v>10</v>
      </c>
      <c r="U287" s="8" t="s">
        <v>10</v>
      </c>
      <c r="V287" s="7" t="s">
        <v>10</v>
      </c>
      <c r="W287" s="7" t="s">
        <v>10</v>
      </c>
      <c r="X287" s="7" t="s">
        <v>10</v>
      </c>
      <c r="Y287" s="7" t="s">
        <v>10</v>
      </c>
      <c r="Z287" s="7" t="s">
        <v>10</v>
      </c>
      <c r="AA287" s="8" t="s">
        <v>10</v>
      </c>
      <c r="AB287" s="22"/>
    </row>
    <row r="288" spans="1:28" s="23" customFormat="1" ht="45" customHeight="1" x14ac:dyDescent="0.25">
      <c r="A288" s="23">
        <v>285</v>
      </c>
      <c r="B288" s="5" t="s">
        <v>767</v>
      </c>
      <c r="C288" s="5" t="s">
        <v>768</v>
      </c>
      <c r="D288" s="5" t="s">
        <v>675</v>
      </c>
      <c r="E288" s="6">
        <v>2</v>
      </c>
      <c r="F288" s="5" t="s">
        <v>10</v>
      </c>
      <c r="G288" s="6">
        <v>0</v>
      </c>
      <c r="H288" s="7">
        <v>8.3333333333333329E-2</v>
      </c>
      <c r="I288" s="7" t="s">
        <v>32</v>
      </c>
      <c r="J288" s="8">
        <v>0</v>
      </c>
      <c r="K288" s="5" t="s">
        <v>22</v>
      </c>
      <c r="L288" s="6">
        <v>1</v>
      </c>
      <c r="M288" s="10">
        <v>1571.91</v>
      </c>
      <c r="N288" s="10">
        <v>4</v>
      </c>
      <c r="O288" s="27">
        <v>2</v>
      </c>
      <c r="P288" s="10">
        <v>11.87</v>
      </c>
      <c r="Q288" s="27">
        <v>2</v>
      </c>
      <c r="R288" s="10">
        <v>0</v>
      </c>
      <c r="S288" s="30">
        <v>0</v>
      </c>
      <c r="T288" s="30">
        <v>0</v>
      </c>
      <c r="U288" s="30">
        <v>0</v>
      </c>
      <c r="V288" s="10">
        <v>0.193</v>
      </c>
      <c r="W288" s="10">
        <v>0.78200000000000003</v>
      </c>
      <c r="X288" s="10">
        <v>5</v>
      </c>
      <c r="Y288" s="10">
        <v>41.67</v>
      </c>
      <c r="Z288" s="7" t="s">
        <v>10</v>
      </c>
      <c r="AA288" s="8" t="s">
        <v>10</v>
      </c>
      <c r="AB288" s="22"/>
    </row>
    <row r="289" spans="1:28" s="23" customFormat="1" ht="45" customHeight="1" x14ac:dyDescent="0.25">
      <c r="A289" s="23">
        <v>286</v>
      </c>
      <c r="B289" s="5" t="s">
        <v>769</v>
      </c>
      <c r="C289" s="5" t="s">
        <v>770</v>
      </c>
      <c r="D289" s="5" t="s">
        <v>675</v>
      </c>
      <c r="E289" s="6">
        <v>2</v>
      </c>
      <c r="F289" s="5" t="s">
        <v>10</v>
      </c>
      <c r="G289" s="6">
        <v>0</v>
      </c>
      <c r="H289" s="7">
        <v>3.3333333333333333E-2</v>
      </c>
      <c r="I289" s="7" t="s">
        <v>32</v>
      </c>
      <c r="J289" s="8">
        <v>0</v>
      </c>
      <c r="K289" s="5" t="s">
        <v>22</v>
      </c>
      <c r="L289" s="6">
        <v>1</v>
      </c>
      <c r="M289" s="10">
        <v>1486.8</v>
      </c>
      <c r="N289" s="10">
        <v>3</v>
      </c>
      <c r="O289" s="27">
        <v>2</v>
      </c>
      <c r="P289" s="10">
        <v>11.39</v>
      </c>
      <c r="Q289" s="27">
        <v>2</v>
      </c>
      <c r="R289" s="10">
        <v>0</v>
      </c>
      <c r="S289" s="30">
        <v>0</v>
      </c>
      <c r="T289" s="30">
        <v>0</v>
      </c>
      <c r="U289" s="30">
        <v>0</v>
      </c>
      <c r="V289" s="10">
        <v>0.30299999999999999</v>
      </c>
      <c r="W289" s="10">
        <v>0.78500000000000003</v>
      </c>
      <c r="X289" s="10">
        <v>6</v>
      </c>
      <c r="Y289" s="10">
        <v>50</v>
      </c>
      <c r="Z289" s="7" t="s">
        <v>10</v>
      </c>
      <c r="AA289" s="8" t="s">
        <v>10</v>
      </c>
      <c r="AB289" s="22"/>
    </row>
    <row r="290" spans="1:28" s="23" customFormat="1" ht="45" customHeight="1" x14ac:dyDescent="0.25">
      <c r="A290" s="23">
        <v>287</v>
      </c>
      <c r="B290" s="5" t="s">
        <v>771</v>
      </c>
      <c r="C290" s="5" t="s">
        <v>772</v>
      </c>
      <c r="D290" s="5" t="s">
        <v>675</v>
      </c>
      <c r="E290" s="6">
        <v>2</v>
      </c>
      <c r="F290" s="5" t="s">
        <v>10</v>
      </c>
      <c r="G290" s="6">
        <v>0</v>
      </c>
      <c r="H290" s="7">
        <v>2.5000000000000001E-2</v>
      </c>
      <c r="I290" s="7" t="s">
        <v>32</v>
      </c>
      <c r="J290" s="8">
        <v>0</v>
      </c>
      <c r="K290" s="5" t="s">
        <v>22</v>
      </c>
      <c r="L290" s="6">
        <v>1</v>
      </c>
      <c r="M290" s="10">
        <v>1543.9</v>
      </c>
      <c r="N290" s="10">
        <v>4</v>
      </c>
      <c r="O290" s="27">
        <v>2</v>
      </c>
      <c r="P290" s="10">
        <v>11.49</v>
      </c>
      <c r="Q290" s="27">
        <v>2</v>
      </c>
      <c r="R290" s="10">
        <v>0</v>
      </c>
      <c r="S290" s="30">
        <v>0</v>
      </c>
      <c r="T290" s="30">
        <v>0</v>
      </c>
      <c r="U290" s="30">
        <v>0</v>
      </c>
      <c r="V290" s="10">
        <v>0.19400000000000001</v>
      </c>
      <c r="W290" s="10">
        <v>0.78200000000000003</v>
      </c>
      <c r="X290" s="10">
        <v>5</v>
      </c>
      <c r="Y290" s="10">
        <v>41.67</v>
      </c>
      <c r="Z290" s="7" t="s">
        <v>10</v>
      </c>
      <c r="AA290" s="8" t="s">
        <v>10</v>
      </c>
      <c r="AB290" s="22"/>
    </row>
    <row r="291" spans="1:28" s="23" customFormat="1" ht="45" customHeight="1" x14ac:dyDescent="0.25">
      <c r="A291" s="23">
        <v>288</v>
      </c>
      <c r="B291" s="5" t="s">
        <v>773</v>
      </c>
      <c r="C291" s="5" t="s">
        <v>774</v>
      </c>
      <c r="D291" s="5" t="s">
        <v>675</v>
      </c>
      <c r="E291" s="6">
        <v>2</v>
      </c>
      <c r="F291" s="5" t="s">
        <v>10</v>
      </c>
      <c r="G291" s="6">
        <v>0</v>
      </c>
      <c r="H291" s="7">
        <v>2.5000000000000001E-2</v>
      </c>
      <c r="I291" s="7" t="s">
        <v>32</v>
      </c>
      <c r="J291" s="8">
        <v>0</v>
      </c>
      <c r="K291" s="5" t="s">
        <v>22</v>
      </c>
      <c r="L291" s="6">
        <v>1</v>
      </c>
      <c r="M291" s="10">
        <v>1486.8</v>
      </c>
      <c r="N291" s="10">
        <v>3</v>
      </c>
      <c r="O291" s="27">
        <v>2</v>
      </c>
      <c r="P291" s="10">
        <v>11.39</v>
      </c>
      <c r="Q291" s="27">
        <v>2</v>
      </c>
      <c r="R291" s="10">
        <v>0</v>
      </c>
      <c r="S291" s="30">
        <v>0</v>
      </c>
      <c r="T291" s="30">
        <v>0</v>
      </c>
      <c r="U291" s="30">
        <v>0</v>
      </c>
      <c r="V291" s="10">
        <v>0.30299999999999999</v>
      </c>
      <c r="W291" s="10">
        <v>0.69199999999999995</v>
      </c>
      <c r="X291" s="10">
        <v>6</v>
      </c>
      <c r="Y291" s="10">
        <v>50</v>
      </c>
      <c r="Z291" s="7" t="s">
        <v>10</v>
      </c>
      <c r="AA291" s="8" t="s">
        <v>10</v>
      </c>
      <c r="AB291" s="22"/>
    </row>
    <row r="292" spans="1:28" s="23" customFormat="1" ht="45" customHeight="1" x14ac:dyDescent="0.25">
      <c r="A292" s="23">
        <v>289</v>
      </c>
      <c r="B292" s="5" t="s">
        <v>775</v>
      </c>
      <c r="C292" s="5" t="s">
        <v>776</v>
      </c>
      <c r="D292" s="5" t="s">
        <v>675</v>
      </c>
      <c r="E292" s="6">
        <v>2</v>
      </c>
      <c r="F292" s="5" t="s">
        <v>10</v>
      </c>
      <c r="G292" s="6">
        <v>0</v>
      </c>
      <c r="H292" s="7">
        <v>2.5000000000000001E-2</v>
      </c>
      <c r="I292" s="7" t="s">
        <v>32</v>
      </c>
      <c r="J292" s="8">
        <v>0</v>
      </c>
      <c r="K292" s="5" t="s">
        <v>22</v>
      </c>
      <c r="L292" s="6">
        <v>1</v>
      </c>
      <c r="M292" s="10">
        <v>1543.9</v>
      </c>
      <c r="N292" s="10">
        <v>4</v>
      </c>
      <c r="O292" s="27">
        <v>2</v>
      </c>
      <c r="P292" s="10">
        <v>11.49</v>
      </c>
      <c r="Q292" s="27">
        <v>2</v>
      </c>
      <c r="R292" s="10">
        <v>0</v>
      </c>
      <c r="S292" s="30">
        <v>0</v>
      </c>
      <c r="T292" s="30">
        <v>0</v>
      </c>
      <c r="U292" s="30">
        <v>0</v>
      </c>
      <c r="V292" s="10">
        <v>0.19400000000000001</v>
      </c>
      <c r="W292" s="10">
        <v>0.78100000000000003</v>
      </c>
      <c r="X292" s="10">
        <v>5</v>
      </c>
      <c r="Y292" s="10">
        <v>41.67</v>
      </c>
      <c r="Z292" s="7" t="s">
        <v>10</v>
      </c>
      <c r="AA292" s="8" t="s">
        <v>10</v>
      </c>
      <c r="AB292" s="22"/>
    </row>
    <row r="293" spans="1:28" s="23" customFormat="1" ht="45" customHeight="1" x14ac:dyDescent="0.25">
      <c r="A293" s="23">
        <v>290</v>
      </c>
      <c r="B293" s="5">
        <v>1</v>
      </c>
      <c r="C293" s="5" t="s">
        <v>777</v>
      </c>
      <c r="D293" s="5" t="s">
        <v>370</v>
      </c>
      <c r="E293" s="6">
        <v>7</v>
      </c>
      <c r="F293" s="5" t="s">
        <v>10</v>
      </c>
      <c r="G293" s="6">
        <v>0</v>
      </c>
      <c r="H293" s="7">
        <v>0.44166666666666665</v>
      </c>
      <c r="I293" s="7" t="s">
        <v>11</v>
      </c>
      <c r="J293" s="8">
        <v>2</v>
      </c>
      <c r="K293" s="5" t="s">
        <v>22</v>
      </c>
      <c r="L293" s="6">
        <v>1</v>
      </c>
      <c r="M293" s="10">
        <v>521.61</v>
      </c>
      <c r="N293" s="10">
        <v>1</v>
      </c>
      <c r="O293" s="30">
        <v>1</v>
      </c>
      <c r="P293" s="10">
        <v>9.57</v>
      </c>
      <c r="Q293" s="27">
        <v>1</v>
      </c>
      <c r="R293" s="10">
        <v>1280</v>
      </c>
      <c r="S293" s="27">
        <v>1</v>
      </c>
      <c r="T293" s="30">
        <v>0</v>
      </c>
      <c r="U293" s="27">
        <v>2</v>
      </c>
      <c r="V293" s="7" t="s">
        <v>10</v>
      </c>
      <c r="W293" s="7" t="s">
        <v>10</v>
      </c>
      <c r="X293" s="7" t="s">
        <v>10</v>
      </c>
      <c r="Y293" s="7" t="s">
        <v>10</v>
      </c>
      <c r="Z293" s="7" t="s">
        <v>10</v>
      </c>
      <c r="AA293" s="8" t="s">
        <v>10</v>
      </c>
      <c r="AB293" s="22"/>
    </row>
    <row r="294" spans="1:28" s="23" customFormat="1" ht="45" customHeight="1" x14ac:dyDescent="0.25">
      <c r="A294" s="23">
        <v>291</v>
      </c>
      <c r="B294" s="5">
        <v>2</v>
      </c>
      <c r="C294" s="5" t="s">
        <v>778</v>
      </c>
      <c r="D294" s="5" t="s">
        <v>370</v>
      </c>
      <c r="E294" s="6">
        <v>7</v>
      </c>
      <c r="F294" s="5" t="s">
        <v>10</v>
      </c>
      <c r="G294" s="6">
        <v>0</v>
      </c>
      <c r="H294" s="7">
        <v>0.25</v>
      </c>
      <c r="I294" s="7" t="s">
        <v>62</v>
      </c>
      <c r="J294" s="8">
        <v>1</v>
      </c>
      <c r="K294" s="5" t="s">
        <v>22</v>
      </c>
      <c r="L294" s="6">
        <v>1</v>
      </c>
      <c r="M294" s="7" t="s">
        <v>10</v>
      </c>
      <c r="N294" s="7" t="s">
        <v>10</v>
      </c>
      <c r="O294" s="8" t="s">
        <v>10</v>
      </c>
      <c r="P294" s="7" t="s">
        <v>10</v>
      </c>
      <c r="Q294" s="8" t="s">
        <v>10</v>
      </c>
      <c r="R294" s="7" t="s">
        <v>10</v>
      </c>
      <c r="S294" s="8" t="s">
        <v>10</v>
      </c>
      <c r="T294" s="8" t="s">
        <v>10</v>
      </c>
      <c r="U294" s="8" t="s">
        <v>10</v>
      </c>
      <c r="V294" s="7" t="s">
        <v>10</v>
      </c>
      <c r="W294" s="7" t="s">
        <v>10</v>
      </c>
      <c r="X294" s="7" t="s">
        <v>10</v>
      </c>
      <c r="Y294" s="7" t="s">
        <v>10</v>
      </c>
      <c r="Z294" s="7" t="s">
        <v>10</v>
      </c>
      <c r="AA294" s="8" t="s">
        <v>10</v>
      </c>
      <c r="AB294" s="22"/>
    </row>
    <row r="295" spans="1:28" s="23" customFormat="1" ht="45" customHeight="1" x14ac:dyDescent="0.25">
      <c r="A295" s="23">
        <v>292</v>
      </c>
      <c r="B295" s="5">
        <v>3</v>
      </c>
      <c r="C295" s="5" t="s">
        <v>779</v>
      </c>
      <c r="D295" s="5" t="s">
        <v>370</v>
      </c>
      <c r="E295" s="6">
        <v>7</v>
      </c>
      <c r="F295" s="5" t="s">
        <v>10</v>
      </c>
      <c r="G295" s="6">
        <v>0</v>
      </c>
      <c r="H295" s="7">
        <v>0.22833333333333333</v>
      </c>
      <c r="I295" s="7" t="s">
        <v>62</v>
      </c>
      <c r="J295" s="8">
        <v>1</v>
      </c>
      <c r="K295" s="5" t="s">
        <v>22</v>
      </c>
      <c r="L295" s="6">
        <v>1</v>
      </c>
      <c r="M295" s="7" t="s">
        <v>10</v>
      </c>
      <c r="N295" s="7" t="s">
        <v>10</v>
      </c>
      <c r="O295" s="8" t="s">
        <v>10</v>
      </c>
      <c r="P295" s="7" t="s">
        <v>10</v>
      </c>
      <c r="Q295" s="8" t="s">
        <v>10</v>
      </c>
      <c r="R295" s="7" t="s">
        <v>10</v>
      </c>
      <c r="S295" s="8" t="s">
        <v>10</v>
      </c>
      <c r="T295" s="8" t="s">
        <v>10</v>
      </c>
      <c r="U295" s="8" t="s">
        <v>10</v>
      </c>
      <c r="V295" s="7" t="s">
        <v>10</v>
      </c>
      <c r="W295" s="7" t="s">
        <v>10</v>
      </c>
      <c r="X295" s="7" t="s">
        <v>10</v>
      </c>
      <c r="Y295" s="7" t="s">
        <v>10</v>
      </c>
      <c r="Z295" s="7" t="s">
        <v>10</v>
      </c>
      <c r="AA295" s="8" t="s">
        <v>10</v>
      </c>
      <c r="AB295" s="22"/>
    </row>
    <row r="296" spans="1:28" s="23" customFormat="1" ht="45" customHeight="1" x14ac:dyDescent="0.25">
      <c r="A296" s="23">
        <v>293</v>
      </c>
      <c r="B296" s="5">
        <v>4</v>
      </c>
      <c r="C296" s="5" t="s">
        <v>780</v>
      </c>
      <c r="D296" s="5" t="s">
        <v>370</v>
      </c>
      <c r="E296" s="6">
        <v>7</v>
      </c>
      <c r="F296" s="5" t="s">
        <v>10</v>
      </c>
      <c r="G296" s="6">
        <v>0</v>
      </c>
      <c r="H296" s="7">
        <v>0.29166666666666669</v>
      </c>
      <c r="I296" s="7" t="s">
        <v>11</v>
      </c>
      <c r="J296" s="8">
        <v>2</v>
      </c>
      <c r="K296" s="5" t="s">
        <v>22</v>
      </c>
      <c r="L296" s="6">
        <v>1</v>
      </c>
      <c r="M296" s="7" t="s">
        <v>10</v>
      </c>
      <c r="N296" s="7" t="s">
        <v>10</v>
      </c>
      <c r="O296" s="8" t="s">
        <v>10</v>
      </c>
      <c r="P296" s="7" t="s">
        <v>10</v>
      </c>
      <c r="Q296" s="8" t="s">
        <v>10</v>
      </c>
      <c r="R296" s="7" t="s">
        <v>10</v>
      </c>
      <c r="S296" s="8" t="s">
        <v>10</v>
      </c>
      <c r="T296" s="8" t="s">
        <v>10</v>
      </c>
      <c r="U296" s="8" t="s">
        <v>10</v>
      </c>
      <c r="V296" s="7" t="s">
        <v>10</v>
      </c>
      <c r="W296" s="7" t="s">
        <v>10</v>
      </c>
      <c r="X296" s="7" t="s">
        <v>10</v>
      </c>
      <c r="Y296" s="7" t="s">
        <v>10</v>
      </c>
      <c r="Z296" s="7" t="s">
        <v>10</v>
      </c>
      <c r="AA296" s="8" t="s">
        <v>10</v>
      </c>
      <c r="AB296" s="22"/>
    </row>
    <row r="297" spans="1:28" s="23" customFormat="1" ht="45" customHeight="1" x14ac:dyDescent="0.25">
      <c r="A297" s="23">
        <v>294</v>
      </c>
      <c r="B297" s="5" t="s">
        <v>781</v>
      </c>
      <c r="C297" s="5" t="s">
        <v>782</v>
      </c>
      <c r="D297" s="5" t="s">
        <v>783</v>
      </c>
      <c r="E297" s="6">
        <v>12</v>
      </c>
      <c r="F297" s="5" t="s">
        <v>10</v>
      </c>
      <c r="G297" s="6">
        <v>0</v>
      </c>
      <c r="H297" s="7" t="s">
        <v>1041</v>
      </c>
      <c r="I297" s="7" t="s">
        <v>16</v>
      </c>
      <c r="J297" s="8">
        <v>5</v>
      </c>
      <c r="K297" s="5" t="s">
        <v>87</v>
      </c>
      <c r="L297" s="6">
        <v>1</v>
      </c>
      <c r="M297" s="10">
        <v>1577.88</v>
      </c>
      <c r="N297" s="10">
        <v>4</v>
      </c>
      <c r="O297" s="27">
        <v>2</v>
      </c>
      <c r="P297" s="10">
        <v>14</v>
      </c>
      <c r="Q297" s="27">
        <v>3</v>
      </c>
      <c r="R297" s="10">
        <v>0</v>
      </c>
      <c r="S297" s="30">
        <v>0</v>
      </c>
      <c r="T297" s="30">
        <v>0</v>
      </c>
      <c r="U297" s="30">
        <v>0</v>
      </c>
      <c r="V297" s="10">
        <v>0.441</v>
      </c>
      <c r="W297" s="10">
        <v>0.379</v>
      </c>
      <c r="X297" s="10">
        <v>8</v>
      </c>
      <c r="Y297" s="10">
        <v>57.14</v>
      </c>
      <c r="Z297" s="7" t="s">
        <v>10</v>
      </c>
      <c r="AA297" s="8" t="s">
        <v>10</v>
      </c>
      <c r="AB297" s="22"/>
    </row>
    <row r="298" spans="1:28" s="23" customFormat="1" ht="45" customHeight="1" x14ac:dyDescent="0.25">
      <c r="A298" s="23">
        <v>295</v>
      </c>
      <c r="B298" s="5" t="s">
        <v>784</v>
      </c>
      <c r="C298" s="5" t="s">
        <v>785</v>
      </c>
      <c r="D298" s="5" t="s">
        <v>783</v>
      </c>
      <c r="E298" s="6">
        <v>12</v>
      </c>
      <c r="F298" s="5" t="s">
        <v>10</v>
      </c>
      <c r="G298" s="6">
        <v>0</v>
      </c>
      <c r="H298" s="7" t="s">
        <v>1041</v>
      </c>
      <c r="I298" s="7" t="s">
        <v>16</v>
      </c>
      <c r="J298" s="8">
        <v>5</v>
      </c>
      <c r="K298" s="5" t="s">
        <v>87</v>
      </c>
      <c r="L298" s="6">
        <v>1</v>
      </c>
      <c r="M298" s="10">
        <v>1366.61</v>
      </c>
      <c r="N298" s="10">
        <v>2</v>
      </c>
      <c r="O298" s="30">
        <v>1</v>
      </c>
      <c r="P298" s="10">
        <v>12.1</v>
      </c>
      <c r="Q298" s="27">
        <v>3</v>
      </c>
      <c r="R298" s="10">
        <v>0</v>
      </c>
      <c r="S298" s="30">
        <v>0</v>
      </c>
      <c r="T298" s="30">
        <v>0</v>
      </c>
      <c r="U298" s="30">
        <v>0</v>
      </c>
      <c r="V298" s="10">
        <v>0.48899999999999999</v>
      </c>
      <c r="W298" s="10">
        <v>0.26400000000000001</v>
      </c>
      <c r="X298" s="10">
        <v>7</v>
      </c>
      <c r="Y298" s="10">
        <v>58.33</v>
      </c>
      <c r="Z298" s="7" t="s">
        <v>10</v>
      </c>
      <c r="AA298" s="8" t="s">
        <v>10</v>
      </c>
      <c r="AB298" s="22"/>
    </row>
    <row r="299" spans="1:28" s="23" customFormat="1" ht="45" customHeight="1" x14ac:dyDescent="0.25">
      <c r="A299" s="23">
        <v>296</v>
      </c>
      <c r="B299" s="5" t="s">
        <v>786</v>
      </c>
      <c r="C299" s="5" t="s">
        <v>787</v>
      </c>
      <c r="D299" s="5" t="s">
        <v>418</v>
      </c>
      <c r="E299" s="6">
        <v>6</v>
      </c>
      <c r="F299" s="5" t="s">
        <v>10</v>
      </c>
      <c r="G299" s="6">
        <v>0</v>
      </c>
      <c r="H299" s="7">
        <v>0.75</v>
      </c>
      <c r="I299" s="7" t="s">
        <v>11</v>
      </c>
      <c r="J299" s="8">
        <v>2</v>
      </c>
      <c r="K299" s="5" t="s">
        <v>33</v>
      </c>
      <c r="L299" s="6">
        <v>0</v>
      </c>
      <c r="M299" s="7" t="s">
        <v>10</v>
      </c>
      <c r="N299" s="7" t="s">
        <v>10</v>
      </c>
      <c r="O299" s="8" t="s">
        <v>10</v>
      </c>
      <c r="P299" s="7" t="s">
        <v>10</v>
      </c>
      <c r="Q299" s="8" t="s">
        <v>10</v>
      </c>
      <c r="R299" s="7" t="s">
        <v>10</v>
      </c>
      <c r="S299" s="8" t="s">
        <v>10</v>
      </c>
      <c r="T299" s="8" t="s">
        <v>10</v>
      </c>
      <c r="U299" s="8" t="s">
        <v>10</v>
      </c>
      <c r="V299" s="7" t="s">
        <v>10</v>
      </c>
      <c r="W299" s="7" t="s">
        <v>10</v>
      </c>
      <c r="X299" s="7" t="s">
        <v>10</v>
      </c>
      <c r="Y299" s="7" t="s">
        <v>10</v>
      </c>
      <c r="Z299" s="7" t="s">
        <v>10</v>
      </c>
      <c r="AA299" s="8" t="s">
        <v>10</v>
      </c>
      <c r="AB299" s="22"/>
    </row>
    <row r="300" spans="1:28" s="23" customFormat="1" ht="45" customHeight="1" x14ac:dyDescent="0.25">
      <c r="A300" s="23">
        <v>297</v>
      </c>
      <c r="B300" s="5" t="s">
        <v>788</v>
      </c>
      <c r="C300" s="5" t="s">
        <v>789</v>
      </c>
      <c r="D300" s="5" t="s">
        <v>370</v>
      </c>
      <c r="E300" s="6">
        <v>7</v>
      </c>
      <c r="F300" s="5" t="s">
        <v>10</v>
      </c>
      <c r="G300" s="6">
        <v>0</v>
      </c>
      <c r="H300" s="7">
        <v>3</v>
      </c>
      <c r="I300" s="7" t="s">
        <v>25</v>
      </c>
      <c r="J300" s="8">
        <v>4</v>
      </c>
      <c r="K300" s="5" t="s">
        <v>22</v>
      </c>
      <c r="L300" s="6">
        <v>1</v>
      </c>
      <c r="M300" s="7" t="s">
        <v>10</v>
      </c>
      <c r="N300" s="7" t="s">
        <v>10</v>
      </c>
      <c r="O300" s="8" t="s">
        <v>10</v>
      </c>
      <c r="P300" s="7" t="s">
        <v>10</v>
      </c>
      <c r="Q300" s="8" t="s">
        <v>10</v>
      </c>
      <c r="R300" s="7" t="s">
        <v>10</v>
      </c>
      <c r="S300" s="8" t="s">
        <v>10</v>
      </c>
      <c r="T300" s="8" t="s">
        <v>10</v>
      </c>
      <c r="U300" s="8" t="s">
        <v>10</v>
      </c>
      <c r="V300" s="7" t="s">
        <v>10</v>
      </c>
      <c r="W300" s="7" t="s">
        <v>10</v>
      </c>
      <c r="X300" s="7" t="s">
        <v>10</v>
      </c>
      <c r="Y300" s="7" t="s">
        <v>10</v>
      </c>
      <c r="Z300" s="7" t="s">
        <v>10</v>
      </c>
      <c r="AA300" s="8" t="s">
        <v>10</v>
      </c>
      <c r="AB300" s="22"/>
    </row>
    <row r="301" spans="1:28" s="23" customFormat="1" ht="45" customHeight="1" x14ac:dyDescent="0.25">
      <c r="A301" s="23">
        <v>298</v>
      </c>
      <c r="B301" s="5" t="s">
        <v>790</v>
      </c>
      <c r="C301" s="5" t="s">
        <v>791</v>
      </c>
      <c r="D301" s="5" t="s">
        <v>370</v>
      </c>
      <c r="E301" s="6">
        <v>7</v>
      </c>
      <c r="F301" s="5" t="s">
        <v>10</v>
      </c>
      <c r="G301" s="6">
        <v>0</v>
      </c>
      <c r="H301" s="7">
        <v>3</v>
      </c>
      <c r="I301" s="7" t="s">
        <v>25</v>
      </c>
      <c r="J301" s="8">
        <v>4</v>
      </c>
      <c r="K301" s="5" t="s">
        <v>22</v>
      </c>
      <c r="L301" s="6">
        <v>1</v>
      </c>
      <c r="M301" s="7" t="s">
        <v>10</v>
      </c>
      <c r="N301" s="7" t="s">
        <v>10</v>
      </c>
      <c r="O301" s="8" t="s">
        <v>10</v>
      </c>
      <c r="P301" s="7" t="s">
        <v>10</v>
      </c>
      <c r="Q301" s="8" t="s">
        <v>10</v>
      </c>
      <c r="R301" s="7" t="s">
        <v>10</v>
      </c>
      <c r="S301" s="8" t="s">
        <v>10</v>
      </c>
      <c r="T301" s="8" t="s">
        <v>10</v>
      </c>
      <c r="U301" s="8" t="s">
        <v>10</v>
      </c>
      <c r="V301" s="7" t="s">
        <v>10</v>
      </c>
      <c r="W301" s="7" t="s">
        <v>10</v>
      </c>
      <c r="X301" s="7" t="s">
        <v>10</v>
      </c>
      <c r="Y301" s="7" t="s">
        <v>10</v>
      </c>
      <c r="Z301" s="7" t="s">
        <v>10</v>
      </c>
      <c r="AA301" s="8" t="s">
        <v>10</v>
      </c>
      <c r="AB301" s="22"/>
    </row>
    <row r="302" spans="1:28" s="23" customFormat="1" ht="45" customHeight="1" x14ac:dyDescent="0.25">
      <c r="A302" s="23">
        <v>299</v>
      </c>
      <c r="B302" s="5" t="s">
        <v>792</v>
      </c>
      <c r="C302" s="5" t="s">
        <v>793</v>
      </c>
      <c r="D302" s="5" t="s">
        <v>600</v>
      </c>
      <c r="E302" s="6">
        <v>14</v>
      </c>
      <c r="F302" s="5" t="s">
        <v>10</v>
      </c>
      <c r="G302" s="6">
        <v>0</v>
      </c>
      <c r="H302" s="7">
        <f>540/60</f>
        <v>9</v>
      </c>
      <c r="I302" s="7" t="s">
        <v>16</v>
      </c>
      <c r="J302" s="8">
        <v>5</v>
      </c>
      <c r="K302" s="5" t="s">
        <v>87</v>
      </c>
      <c r="L302" s="6">
        <v>1</v>
      </c>
      <c r="M302" s="7" t="s">
        <v>10</v>
      </c>
      <c r="N302" s="7" t="s">
        <v>10</v>
      </c>
      <c r="O302" s="8" t="s">
        <v>10</v>
      </c>
      <c r="P302" s="7" t="s">
        <v>10</v>
      </c>
      <c r="Q302" s="8" t="s">
        <v>10</v>
      </c>
      <c r="R302" s="7" t="s">
        <v>10</v>
      </c>
      <c r="S302" s="8" t="s">
        <v>10</v>
      </c>
      <c r="T302" s="8" t="s">
        <v>10</v>
      </c>
      <c r="U302" s="8" t="s">
        <v>10</v>
      </c>
      <c r="V302" s="7" t="s">
        <v>10</v>
      </c>
      <c r="W302" s="7" t="s">
        <v>10</v>
      </c>
      <c r="X302" s="7" t="s">
        <v>10</v>
      </c>
      <c r="Y302" s="7" t="s">
        <v>10</v>
      </c>
      <c r="Z302" s="7" t="s">
        <v>10</v>
      </c>
      <c r="AA302" s="8" t="s">
        <v>10</v>
      </c>
      <c r="AB302" s="22"/>
    </row>
    <row r="303" spans="1:28" s="23" customFormat="1" ht="45" customHeight="1" x14ac:dyDescent="0.25">
      <c r="A303" s="23">
        <v>300</v>
      </c>
      <c r="B303" s="5" t="s">
        <v>794</v>
      </c>
      <c r="C303" s="5" t="s">
        <v>795</v>
      </c>
      <c r="D303" s="5" t="s">
        <v>360</v>
      </c>
      <c r="E303" s="6">
        <v>5</v>
      </c>
      <c r="F303" s="5" t="s">
        <v>10</v>
      </c>
      <c r="G303" s="6">
        <v>0</v>
      </c>
      <c r="H303" s="7">
        <f>360/60</f>
        <v>6</v>
      </c>
      <c r="I303" s="7" t="s">
        <v>25</v>
      </c>
      <c r="J303" s="8">
        <v>4</v>
      </c>
      <c r="K303" s="5" t="s">
        <v>87</v>
      </c>
      <c r="L303" s="6">
        <v>1</v>
      </c>
      <c r="M303" s="7" t="s">
        <v>10</v>
      </c>
      <c r="N303" s="7" t="s">
        <v>10</v>
      </c>
      <c r="O303" s="8" t="s">
        <v>10</v>
      </c>
      <c r="P303" s="7" t="s">
        <v>10</v>
      </c>
      <c r="Q303" s="8" t="s">
        <v>10</v>
      </c>
      <c r="R303" s="7" t="s">
        <v>10</v>
      </c>
      <c r="S303" s="8" t="s">
        <v>10</v>
      </c>
      <c r="T303" s="8" t="s">
        <v>10</v>
      </c>
      <c r="U303" s="8" t="s">
        <v>10</v>
      </c>
      <c r="V303" s="7" t="s">
        <v>10</v>
      </c>
      <c r="W303" s="7" t="s">
        <v>10</v>
      </c>
      <c r="X303" s="7" t="s">
        <v>10</v>
      </c>
      <c r="Y303" s="7" t="s">
        <v>10</v>
      </c>
      <c r="Z303" s="7" t="s">
        <v>10</v>
      </c>
      <c r="AA303" s="8" t="s">
        <v>10</v>
      </c>
      <c r="AB303" s="22"/>
    </row>
    <row r="304" spans="1:28" s="23" customFormat="1" ht="45" customHeight="1" x14ac:dyDescent="0.25">
      <c r="A304" s="23">
        <v>301</v>
      </c>
      <c r="B304" s="5" t="s">
        <v>796</v>
      </c>
      <c r="C304" s="5" t="s">
        <v>797</v>
      </c>
      <c r="D304" s="5" t="s">
        <v>798</v>
      </c>
      <c r="E304" s="6">
        <v>10</v>
      </c>
      <c r="F304" s="5" t="s">
        <v>10</v>
      </c>
      <c r="G304" s="6">
        <v>0</v>
      </c>
      <c r="H304" s="7">
        <v>2</v>
      </c>
      <c r="I304" s="7" t="s">
        <v>25</v>
      </c>
      <c r="J304" s="8">
        <v>4</v>
      </c>
      <c r="K304" s="5" t="s">
        <v>87</v>
      </c>
      <c r="L304" s="6">
        <v>1</v>
      </c>
      <c r="M304" s="7" t="s">
        <v>10</v>
      </c>
      <c r="N304" s="7" t="s">
        <v>10</v>
      </c>
      <c r="O304" s="8" t="s">
        <v>10</v>
      </c>
      <c r="P304" s="7" t="s">
        <v>10</v>
      </c>
      <c r="Q304" s="8" t="s">
        <v>10</v>
      </c>
      <c r="R304" s="7" t="s">
        <v>10</v>
      </c>
      <c r="S304" s="8" t="s">
        <v>10</v>
      </c>
      <c r="T304" s="8" t="s">
        <v>10</v>
      </c>
      <c r="U304" s="8" t="s">
        <v>10</v>
      </c>
      <c r="V304" s="7" t="s">
        <v>10</v>
      </c>
      <c r="W304" s="7" t="s">
        <v>10</v>
      </c>
      <c r="X304" s="7" t="s">
        <v>10</v>
      </c>
      <c r="Y304" s="7" t="s">
        <v>10</v>
      </c>
      <c r="Z304" s="7" t="s">
        <v>10</v>
      </c>
      <c r="AA304" s="8" t="s">
        <v>10</v>
      </c>
      <c r="AB304" s="22"/>
    </row>
    <row r="305" spans="1:28" s="23" customFormat="1" ht="45" customHeight="1" x14ac:dyDescent="0.25">
      <c r="A305" s="23">
        <v>302</v>
      </c>
      <c r="B305" s="5" t="s">
        <v>799</v>
      </c>
      <c r="C305" s="5" t="s">
        <v>800</v>
      </c>
      <c r="D305" s="5" t="s">
        <v>801</v>
      </c>
      <c r="E305" s="6">
        <v>12</v>
      </c>
      <c r="F305" s="5" t="s">
        <v>10</v>
      </c>
      <c r="G305" s="6">
        <v>0</v>
      </c>
      <c r="H305" s="7">
        <f>540/60</f>
        <v>9</v>
      </c>
      <c r="I305" s="7" t="s">
        <v>16</v>
      </c>
      <c r="J305" s="8">
        <v>5</v>
      </c>
      <c r="K305" s="5" t="s">
        <v>87</v>
      </c>
      <c r="L305" s="6">
        <v>1</v>
      </c>
      <c r="M305" s="7" t="s">
        <v>10</v>
      </c>
      <c r="N305" s="7" t="s">
        <v>10</v>
      </c>
      <c r="O305" s="8" t="s">
        <v>10</v>
      </c>
      <c r="P305" s="7" t="s">
        <v>10</v>
      </c>
      <c r="Q305" s="8" t="s">
        <v>10</v>
      </c>
      <c r="R305" s="7" t="s">
        <v>10</v>
      </c>
      <c r="S305" s="8" t="s">
        <v>10</v>
      </c>
      <c r="T305" s="8" t="s">
        <v>10</v>
      </c>
      <c r="U305" s="8" t="s">
        <v>10</v>
      </c>
      <c r="V305" s="7" t="s">
        <v>10</v>
      </c>
      <c r="W305" s="7" t="s">
        <v>10</v>
      </c>
      <c r="X305" s="7" t="s">
        <v>10</v>
      </c>
      <c r="Y305" s="7" t="s">
        <v>10</v>
      </c>
      <c r="Z305" s="7" t="s">
        <v>10</v>
      </c>
      <c r="AA305" s="8" t="s">
        <v>10</v>
      </c>
      <c r="AB305" s="22"/>
    </row>
    <row r="306" spans="1:28" s="23" customFormat="1" ht="45" customHeight="1" x14ac:dyDescent="0.25">
      <c r="A306" s="23">
        <v>303</v>
      </c>
      <c r="B306" s="5" t="s">
        <v>802</v>
      </c>
      <c r="C306" s="5" t="s">
        <v>803</v>
      </c>
      <c r="D306" s="5" t="s">
        <v>801</v>
      </c>
      <c r="E306" s="6">
        <v>12</v>
      </c>
      <c r="F306" s="5" t="s">
        <v>10</v>
      </c>
      <c r="G306" s="6">
        <v>0</v>
      </c>
      <c r="H306" s="7">
        <f>360/60</f>
        <v>6</v>
      </c>
      <c r="I306" s="7" t="s">
        <v>25</v>
      </c>
      <c r="J306" s="8">
        <v>4</v>
      </c>
      <c r="K306" s="5" t="s">
        <v>87</v>
      </c>
      <c r="L306" s="6">
        <v>1</v>
      </c>
      <c r="M306" s="7" t="s">
        <v>10</v>
      </c>
      <c r="N306" s="7" t="s">
        <v>10</v>
      </c>
      <c r="O306" s="8" t="s">
        <v>10</v>
      </c>
      <c r="P306" s="7" t="s">
        <v>10</v>
      </c>
      <c r="Q306" s="8" t="s">
        <v>10</v>
      </c>
      <c r="R306" s="7" t="s">
        <v>10</v>
      </c>
      <c r="S306" s="8" t="s">
        <v>10</v>
      </c>
      <c r="T306" s="8" t="s">
        <v>10</v>
      </c>
      <c r="U306" s="8" t="s">
        <v>10</v>
      </c>
      <c r="V306" s="7" t="s">
        <v>10</v>
      </c>
      <c r="W306" s="7" t="s">
        <v>10</v>
      </c>
      <c r="X306" s="7" t="s">
        <v>10</v>
      </c>
      <c r="Y306" s="7" t="s">
        <v>10</v>
      </c>
      <c r="Z306" s="7" t="s">
        <v>10</v>
      </c>
      <c r="AA306" s="8" t="s">
        <v>10</v>
      </c>
      <c r="AB306" s="22"/>
    </row>
    <row r="307" spans="1:28" s="23" customFormat="1" ht="45" customHeight="1" x14ac:dyDescent="0.25">
      <c r="A307" s="23">
        <v>304</v>
      </c>
      <c r="B307" s="5" t="s">
        <v>804</v>
      </c>
      <c r="C307" s="5" t="s">
        <v>805</v>
      </c>
      <c r="D307" s="5" t="s">
        <v>334</v>
      </c>
      <c r="E307" s="6">
        <v>3</v>
      </c>
      <c r="F307" s="5" t="s">
        <v>10</v>
      </c>
      <c r="G307" s="6">
        <v>0</v>
      </c>
      <c r="H307" s="7">
        <f>360/30</f>
        <v>12</v>
      </c>
      <c r="I307" s="7" t="s">
        <v>16</v>
      </c>
      <c r="J307" s="8">
        <v>5</v>
      </c>
      <c r="K307" s="5" t="s">
        <v>87</v>
      </c>
      <c r="L307" s="6">
        <v>1</v>
      </c>
      <c r="M307" s="10">
        <v>1325.61</v>
      </c>
      <c r="N307" s="10">
        <v>7</v>
      </c>
      <c r="O307" s="27">
        <v>3</v>
      </c>
      <c r="P307" s="10">
        <v>11.5</v>
      </c>
      <c r="Q307" s="27">
        <v>2</v>
      </c>
      <c r="R307" s="10">
        <v>2560</v>
      </c>
      <c r="S307" s="27">
        <v>2</v>
      </c>
      <c r="T307" s="30">
        <v>0</v>
      </c>
      <c r="U307" s="27">
        <v>2</v>
      </c>
      <c r="V307" s="10">
        <v>-0.56299999999999994</v>
      </c>
      <c r="W307" s="10">
        <v>0.22</v>
      </c>
      <c r="X307" s="10">
        <v>2</v>
      </c>
      <c r="Y307" s="10">
        <v>22.22</v>
      </c>
      <c r="Z307" s="7" t="s">
        <v>10</v>
      </c>
      <c r="AA307" s="8" t="s">
        <v>10</v>
      </c>
      <c r="AB307" s="22"/>
    </row>
    <row r="308" spans="1:28" s="23" customFormat="1" ht="45" customHeight="1" x14ac:dyDescent="0.25">
      <c r="A308" s="23">
        <v>305</v>
      </c>
      <c r="B308" s="5" t="s">
        <v>806</v>
      </c>
      <c r="C308" s="5" t="s">
        <v>807</v>
      </c>
      <c r="D308" s="5" t="s">
        <v>413</v>
      </c>
      <c r="E308" s="6">
        <v>1</v>
      </c>
      <c r="F308" s="5" t="s">
        <v>10</v>
      </c>
      <c r="G308" s="6">
        <v>0</v>
      </c>
      <c r="H308" s="7">
        <v>24</v>
      </c>
      <c r="I308" s="7" t="s">
        <v>21</v>
      </c>
      <c r="J308" s="8">
        <v>6</v>
      </c>
      <c r="K308" s="5" t="s">
        <v>22</v>
      </c>
      <c r="L308" s="6">
        <v>1</v>
      </c>
      <c r="M308" s="10">
        <v>1269.69</v>
      </c>
      <c r="N308" s="10">
        <v>4</v>
      </c>
      <c r="O308" s="27">
        <v>2</v>
      </c>
      <c r="P308" s="10">
        <v>14</v>
      </c>
      <c r="Q308" s="27">
        <v>3</v>
      </c>
      <c r="R308" s="10">
        <v>0</v>
      </c>
      <c r="S308" s="30">
        <v>0</v>
      </c>
      <c r="T308" s="30">
        <v>0</v>
      </c>
      <c r="U308" s="30">
        <v>0</v>
      </c>
      <c r="V308" s="10">
        <v>0.54900000000000004</v>
      </c>
      <c r="W308" s="10">
        <v>0.49099999999999999</v>
      </c>
      <c r="X308" s="10">
        <v>7</v>
      </c>
      <c r="Y308" s="10">
        <v>58.33</v>
      </c>
      <c r="Z308" s="7" t="s">
        <v>10</v>
      </c>
      <c r="AA308" s="8" t="s">
        <v>10</v>
      </c>
      <c r="AB308" s="22"/>
    </row>
    <row r="309" spans="1:28" s="23" customFormat="1" ht="45" customHeight="1" x14ac:dyDescent="0.25">
      <c r="A309" s="23">
        <v>306</v>
      </c>
      <c r="B309" s="5" t="s">
        <v>808</v>
      </c>
      <c r="C309" s="5" t="s">
        <v>809</v>
      </c>
      <c r="D309" s="5" t="s">
        <v>413</v>
      </c>
      <c r="E309" s="6">
        <v>1</v>
      </c>
      <c r="F309" s="5" t="s">
        <v>10</v>
      </c>
      <c r="G309" s="6">
        <v>0</v>
      </c>
      <c r="H309" s="7">
        <v>24</v>
      </c>
      <c r="I309" s="7" t="s">
        <v>21</v>
      </c>
      <c r="J309" s="8">
        <v>6</v>
      </c>
      <c r="K309" s="5" t="s">
        <v>22</v>
      </c>
      <c r="L309" s="6">
        <v>1</v>
      </c>
      <c r="M309" s="10">
        <v>1416.86</v>
      </c>
      <c r="N309" s="10">
        <v>4</v>
      </c>
      <c r="O309" s="27">
        <v>2</v>
      </c>
      <c r="P309" s="10">
        <v>14</v>
      </c>
      <c r="Q309" s="27">
        <v>3</v>
      </c>
      <c r="R309" s="10">
        <v>0</v>
      </c>
      <c r="S309" s="30">
        <v>0</v>
      </c>
      <c r="T309" s="30">
        <v>0</v>
      </c>
      <c r="U309" s="30">
        <v>0</v>
      </c>
      <c r="V309" s="10">
        <v>0.64500000000000002</v>
      </c>
      <c r="W309" s="10">
        <v>0.56399999999999995</v>
      </c>
      <c r="X309" s="10">
        <v>8</v>
      </c>
      <c r="Y309" s="10">
        <v>61.54</v>
      </c>
      <c r="Z309" s="7" t="s">
        <v>10</v>
      </c>
      <c r="AA309" s="8" t="s">
        <v>10</v>
      </c>
      <c r="AB309" s="22"/>
    </row>
    <row r="310" spans="1:28" s="23" customFormat="1" ht="45" customHeight="1" x14ac:dyDescent="0.25">
      <c r="A310" s="23">
        <v>307</v>
      </c>
      <c r="B310" s="5" t="s">
        <v>810</v>
      </c>
      <c r="C310" s="5" t="s">
        <v>811</v>
      </c>
      <c r="D310" s="5" t="s">
        <v>812</v>
      </c>
      <c r="E310" s="6">
        <v>14</v>
      </c>
      <c r="F310" s="5" t="s">
        <v>10</v>
      </c>
      <c r="G310" s="6">
        <v>0</v>
      </c>
      <c r="H310" s="7">
        <v>1</v>
      </c>
      <c r="I310" s="7" t="s">
        <v>11</v>
      </c>
      <c r="J310" s="8">
        <v>2</v>
      </c>
      <c r="K310" s="5" t="s">
        <v>22</v>
      </c>
      <c r="L310" s="6">
        <v>1</v>
      </c>
      <c r="M310" s="10">
        <v>1487.98</v>
      </c>
      <c r="N310" s="10">
        <v>5</v>
      </c>
      <c r="O310" s="27">
        <v>2</v>
      </c>
      <c r="P310" s="10">
        <v>14</v>
      </c>
      <c r="Q310" s="27">
        <v>3</v>
      </c>
      <c r="R310" s="10">
        <v>0</v>
      </c>
      <c r="S310" s="30">
        <v>0</v>
      </c>
      <c r="T310" s="30">
        <v>0</v>
      </c>
      <c r="U310" s="30">
        <v>0</v>
      </c>
      <c r="V310" s="10">
        <v>0.47299999999999998</v>
      </c>
      <c r="W310" s="10">
        <v>0.53600000000000003</v>
      </c>
      <c r="X310" s="10">
        <v>8</v>
      </c>
      <c r="Y310" s="10">
        <v>57.14</v>
      </c>
      <c r="Z310" s="7" t="s">
        <v>10</v>
      </c>
      <c r="AA310" s="8" t="s">
        <v>10</v>
      </c>
      <c r="AB310" s="22"/>
    </row>
    <row r="311" spans="1:28" s="23" customFormat="1" ht="45" customHeight="1" x14ac:dyDescent="0.25">
      <c r="A311" s="23">
        <v>308</v>
      </c>
      <c r="B311" s="5" t="s">
        <v>813</v>
      </c>
      <c r="C311" s="5" t="s">
        <v>814</v>
      </c>
      <c r="D311" s="5" t="s">
        <v>675</v>
      </c>
      <c r="E311" s="6">
        <v>2</v>
      </c>
      <c r="F311" s="5" t="s">
        <v>10</v>
      </c>
      <c r="G311" s="6">
        <v>0</v>
      </c>
      <c r="H311" s="7">
        <v>6</v>
      </c>
      <c r="I311" s="7" t="s">
        <v>25</v>
      </c>
      <c r="J311" s="8">
        <v>4</v>
      </c>
      <c r="K311" s="5" t="s">
        <v>22</v>
      </c>
      <c r="L311" s="6">
        <v>1</v>
      </c>
      <c r="M311" s="10">
        <v>1374.78</v>
      </c>
      <c r="N311" s="10">
        <v>1</v>
      </c>
      <c r="O311" s="30">
        <v>1</v>
      </c>
      <c r="P311" s="10">
        <v>14</v>
      </c>
      <c r="Q311" s="27">
        <v>3</v>
      </c>
      <c r="R311" s="10">
        <v>0</v>
      </c>
      <c r="S311" s="30">
        <v>0</v>
      </c>
      <c r="T311" s="30">
        <v>0</v>
      </c>
      <c r="U311" s="30">
        <v>0</v>
      </c>
      <c r="V311" s="7" t="s">
        <v>10</v>
      </c>
      <c r="W311" s="7" t="s">
        <v>10</v>
      </c>
      <c r="X311" s="7" t="s">
        <v>10</v>
      </c>
      <c r="Y311" s="7" t="s">
        <v>10</v>
      </c>
      <c r="Z311" s="7" t="s">
        <v>10</v>
      </c>
      <c r="AA311" s="8" t="s">
        <v>10</v>
      </c>
      <c r="AB311" s="22"/>
    </row>
    <row r="312" spans="1:28" s="23" customFormat="1" ht="45" customHeight="1" x14ac:dyDescent="0.25">
      <c r="A312" s="23">
        <v>309</v>
      </c>
      <c r="B312" s="5" t="s">
        <v>815</v>
      </c>
      <c r="C312" s="15" t="s">
        <v>816</v>
      </c>
      <c r="D312" s="5" t="s">
        <v>812</v>
      </c>
      <c r="E312" s="6">
        <v>14</v>
      </c>
      <c r="F312" s="5" t="s">
        <v>10</v>
      </c>
      <c r="G312" s="6">
        <v>0</v>
      </c>
      <c r="H312" s="7">
        <v>24</v>
      </c>
      <c r="I312" s="7" t="s">
        <v>21</v>
      </c>
      <c r="J312" s="8">
        <v>6</v>
      </c>
      <c r="K312" s="5" t="s">
        <v>22</v>
      </c>
      <c r="L312" s="6">
        <v>1</v>
      </c>
      <c r="M312" s="10">
        <v>1430.89</v>
      </c>
      <c r="N312" s="10">
        <v>4</v>
      </c>
      <c r="O312" s="27">
        <v>2</v>
      </c>
      <c r="P312" s="10">
        <v>14</v>
      </c>
      <c r="Q312" s="27">
        <v>3</v>
      </c>
      <c r="R312" s="10">
        <v>0</v>
      </c>
      <c r="S312" s="30">
        <v>0</v>
      </c>
      <c r="T312" s="30">
        <v>0</v>
      </c>
      <c r="U312" s="30">
        <v>0</v>
      </c>
      <c r="V312" s="10">
        <v>0.66800000000000004</v>
      </c>
      <c r="W312" s="10">
        <v>0.57399999999999995</v>
      </c>
      <c r="X312" s="10">
        <v>9</v>
      </c>
      <c r="Y312" s="10">
        <v>69.23</v>
      </c>
      <c r="Z312" s="7" t="s">
        <v>10</v>
      </c>
      <c r="AA312" s="8" t="s">
        <v>10</v>
      </c>
      <c r="AB312" s="22"/>
    </row>
    <row r="313" spans="1:28" s="23" customFormat="1" ht="45" customHeight="1" x14ac:dyDescent="0.25">
      <c r="A313" s="23">
        <v>310</v>
      </c>
      <c r="B313" s="5" t="s">
        <v>817</v>
      </c>
      <c r="C313" s="15" t="s">
        <v>818</v>
      </c>
      <c r="D313" s="5" t="s">
        <v>812</v>
      </c>
      <c r="E313" s="6">
        <v>14</v>
      </c>
      <c r="F313" s="5" t="s">
        <v>10</v>
      </c>
      <c r="G313" s="6">
        <v>0</v>
      </c>
      <c r="H313" s="7">
        <v>24</v>
      </c>
      <c r="I313" s="7" t="s">
        <v>21</v>
      </c>
      <c r="J313" s="8">
        <v>6</v>
      </c>
      <c r="K313" s="5" t="s">
        <v>22</v>
      </c>
      <c r="L313" s="6">
        <v>1</v>
      </c>
      <c r="M313" s="10">
        <v>1502.01</v>
      </c>
      <c r="N313" s="10">
        <v>5</v>
      </c>
      <c r="O313" s="27">
        <v>2</v>
      </c>
      <c r="P313" s="10">
        <v>14</v>
      </c>
      <c r="Q313" s="27">
        <v>3</v>
      </c>
      <c r="R313" s="10">
        <v>0</v>
      </c>
      <c r="S313" s="30">
        <v>0</v>
      </c>
      <c r="T313" s="30">
        <v>0</v>
      </c>
      <c r="U313" s="30">
        <v>0</v>
      </c>
      <c r="V313" s="10">
        <v>0.59199999999999997</v>
      </c>
      <c r="W313" s="10">
        <v>0.629</v>
      </c>
      <c r="X313" s="10">
        <v>9</v>
      </c>
      <c r="Y313" s="10">
        <v>69.23</v>
      </c>
      <c r="Z313" s="7" t="s">
        <v>10</v>
      </c>
      <c r="AA313" s="8" t="s">
        <v>10</v>
      </c>
      <c r="AB313" s="22"/>
    </row>
    <row r="314" spans="1:28" s="23" customFormat="1" ht="45" customHeight="1" x14ac:dyDescent="0.25">
      <c r="A314" s="23">
        <v>311</v>
      </c>
      <c r="B314" s="5" t="s">
        <v>819</v>
      </c>
      <c r="C314" s="15" t="s">
        <v>820</v>
      </c>
      <c r="D314" s="5" t="s">
        <v>812</v>
      </c>
      <c r="E314" s="6">
        <v>14</v>
      </c>
      <c r="F314" s="5" t="s">
        <v>10</v>
      </c>
      <c r="G314" s="6">
        <v>0</v>
      </c>
      <c r="H314" s="7">
        <v>8</v>
      </c>
      <c r="I314" s="7" t="s">
        <v>16</v>
      </c>
      <c r="J314" s="8">
        <v>5</v>
      </c>
      <c r="K314" s="5" t="s">
        <v>22</v>
      </c>
      <c r="L314" s="6">
        <v>1</v>
      </c>
      <c r="M314" s="10">
        <v>1502.01</v>
      </c>
      <c r="N314" s="10">
        <v>5</v>
      </c>
      <c r="O314" s="27">
        <v>2</v>
      </c>
      <c r="P314" s="10">
        <v>14</v>
      </c>
      <c r="Q314" s="27">
        <v>3</v>
      </c>
      <c r="R314" s="10">
        <v>0</v>
      </c>
      <c r="S314" s="30">
        <v>0</v>
      </c>
      <c r="T314" s="30">
        <v>0</v>
      </c>
      <c r="U314" s="30">
        <v>0</v>
      </c>
      <c r="V314" s="10">
        <v>0.59199999999999997</v>
      </c>
      <c r="W314" s="10">
        <v>0.629</v>
      </c>
      <c r="X314" s="10">
        <v>9</v>
      </c>
      <c r="Y314" s="10">
        <v>69.23</v>
      </c>
      <c r="Z314" s="7" t="s">
        <v>10</v>
      </c>
      <c r="AA314" s="8" t="s">
        <v>10</v>
      </c>
      <c r="AB314" s="22"/>
    </row>
    <row r="315" spans="1:28" s="23" customFormat="1" ht="45" customHeight="1" x14ac:dyDescent="0.25">
      <c r="A315" s="23">
        <v>312</v>
      </c>
      <c r="B315" s="9" t="s">
        <v>821</v>
      </c>
      <c r="C315" s="9" t="s">
        <v>822</v>
      </c>
      <c r="D315" s="9" t="s">
        <v>334</v>
      </c>
      <c r="E315" s="6">
        <v>3</v>
      </c>
      <c r="F315" s="9" t="s">
        <v>10</v>
      </c>
      <c r="G315" s="6">
        <v>0</v>
      </c>
      <c r="H315" s="7">
        <f>774/60</f>
        <v>12.9</v>
      </c>
      <c r="I315" s="7" t="s">
        <v>21</v>
      </c>
      <c r="J315" s="8">
        <v>6</v>
      </c>
      <c r="K315" s="5" t="s">
        <v>99</v>
      </c>
      <c r="L315" s="6">
        <v>0</v>
      </c>
      <c r="M315" s="7" t="s">
        <v>10</v>
      </c>
      <c r="N315" s="7" t="s">
        <v>10</v>
      </c>
      <c r="O315" s="8" t="s">
        <v>10</v>
      </c>
      <c r="P315" s="7" t="s">
        <v>10</v>
      </c>
      <c r="Q315" s="8" t="s">
        <v>10</v>
      </c>
      <c r="R315" s="7" t="s">
        <v>10</v>
      </c>
      <c r="S315" s="8" t="s">
        <v>10</v>
      </c>
      <c r="T315" s="8" t="s">
        <v>10</v>
      </c>
      <c r="U315" s="8" t="s">
        <v>10</v>
      </c>
      <c r="V315" s="7" t="s">
        <v>10</v>
      </c>
      <c r="W315" s="7" t="s">
        <v>10</v>
      </c>
      <c r="X315" s="7" t="s">
        <v>10</v>
      </c>
      <c r="Y315" s="7" t="s">
        <v>10</v>
      </c>
      <c r="Z315" s="7" t="s">
        <v>10</v>
      </c>
      <c r="AA315" s="8" t="s">
        <v>10</v>
      </c>
      <c r="AB315" s="22"/>
    </row>
    <row r="316" spans="1:28" s="23" customFormat="1" ht="45" customHeight="1" x14ac:dyDescent="0.25">
      <c r="A316" s="23">
        <v>313</v>
      </c>
      <c r="B316" s="9" t="s">
        <v>821</v>
      </c>
      <c r="C316" s="9" t="s">
        <v>822</v>
      </c>
      <c r="D316" s="9" t="s">
        <v>334</v>
      </c>
      <c r="E316" s="6">
        <v>3</v>
      </c>
      <c r="F316" s="9" t="s">
        <v>10</v>
      </c>
      <c r="G316" s="6">
        <v>0</v>
      </c>
      <c r="H316" s="7">
        <f>331/60</f>
        <v>5.5166666666666666</v>
      </c>
      <c r="I316" s="7" t="s">
        <v>25</v>
      </c>
      <c r="J316" s="8">
        <v>4</v>
      </c>
      <c r="K316" s="5" t="s">
        <v>22</v>
      </c>
      <c r="L316" s="6">
        <v>1</v>
      </c>
      <c r="M316" s="7" t="s">
        <v>10</v>
      </c>
      <c r="N316" s="7" t="s">
        <v>10</v>
      </c>
      <c r="O316" s="8" t="s">
        <v>10</v>
      </c>
      <c r="P316" s="7" t="s">
        <v>10</v>
      </c>
      <c r="Q316" s="8" t="s">
        <v>10</v>
      </c>
      <c r="R316" s="7" t="s">
        <v>10</v>
      </c>
      <c r="S316" s="8" t="s">
        <v>10</v>
      </c>
      <c r="T316" s="8" t="s">
        <v>10</v>
      </c>
      <c r="U316" s="8" t="s">
        <v>10</v>
      </c>
      <c r="V316" s="7" t="s">
        <v>10</v>
      </c>
      <c r="W316" s="7" t="s">
        <v>10</v>
      </c>
      <c r="X316" s="7" t="s">
        <v>10</v>
      </c>
      <c r="Y316" s="7" t="s">
        <v>10</v>
      </c>
      <c r="Z316" s="7" t="s">
        <v>10</v>
      </c>
      <c r="AA316" s="8" t="s">
        <v>10</v>
      </c>
      <c r="AB316" s="22"/>
    </row>
    <row r="317" spans="1:28" s="23" customFormat="1" ht="45" customHeight="1" x14ac:dyDescent="0.25">
      <c r="A317" s="23">
        <v>314</v>
      </c>
      <c r="B317" s="13" t="s">
        <v>823</v>
      </c>
      <c r="C317" s="5" t="s">
        <v>225</v>
      </c>
      <c r="D317" s="5" t="s">
        <v>824</v>
      </c>
      <c r="E317" s="6">
        <v>9</v>
      </c>
      <c r="F317" s="5" t="s">
        <v>10</v>
      </c>
      <c r="G317" s="6">
        <v>0</v>
      </c>
      <c r="H317" s="7" t="s">
        <v>226</v>
      </c>
      <c r="I317" s="7" t="s">
        <v>25</v>
      </c>
      <c r="J317" s="8">
        <v>4</v>
      </c>
      <c r="K317" s="5" t="s">
        <v>87</v>
      </c>
      <c r="L317" s="6">
        <v>1</v>
      </c>
      <c r="M317" s="10">
        <v>1125.45</v>
      </c>
      <c r="N317" s="10">
        <v>1.9</v>
      </c>
      <c r="O317" s="30">
        <v>1</v>
      </c>
      <c r="P317" s="10">
        <v>9.94</v>
      </c>
      <c r="Q317" s="27">
        <v>1</v>
      </c>
      <c r="R317" s="10">
        <v>0</v>
      </c>
      <c r="S317" s="30">
        <v>0</v>
      </c>
      <c r="T317" s="30">
        <v>0</v>
      </c>
      <c r="U317" s="30">
        <v>0</v>
      </c>
      <c r="V317" s="10">
        <v>0.90200000000000002</v>
      </c>
      <c r="W317" s="10">
        <v>0.185</v>
      </c>
      <c r="X317" s="10">
        <v>7</v>
      </c>
      <c r="Y317" s="10">
        <v>70</v>
      </c>
      <c r="Z317" s="7" t="s">
        <v>10</v>
      </c>
      <c r="AA317" s="8" t="s">
        <v>10</v>
      </c>
      <c r="AB317" s="22"/>
    </row>
    <row r="318" spans="1:28" s="23" customFormat="1" ht="45" customHeight="1" x14ac:dyDescent="0.25">
      <c r="A318" s="23">
        <v>315</v>
      </c>
      <c r="B318" s="9" t="s">
        <v>825</v>
      </c>
      <c r="C318" s="9" t="s">
        <v>826</v>
      </c>
      <c r="D318" s="9" t="s">
        <v>370</v>
      </c>
      <c r="E318" s="6">
        <v>7</v>
      </c>
      <c r="F318" s="9" t="s">
        <v>10</v>
      </c>
      <c r="G318" s="6">
        <v>0</v>
      </c>
      <c r="H318" s="7">
        <v>24</v>
      </c>
      <c r="I318" s="7" t="s">
        <v>21</v>
      </c>
      <c r="J318" s="8">
        <v>6</v>
      </c>
      <c r="K318" s="5" t="s">
        <v>33</v>
      </c>
      <c r="L318" s="6">
        <v>0</v>
      </c>
      <c r="M318" s="7" t="s">
        <v>10</v>
      </c>
      <c r="N318" s="7" t="s">
        <v>10</v>
      </c>
      <c r="O318" s="8" t="s">
        <v>10</v>
      </c>
      <c r="P318" s="7" t="s">
        <v>10</v>
      </c>
      <c r="Q318" s="8" t="s">
        <v>10</v>
      </c>
      <c r="R318" s="7" t="s">
        <v>10</v>
      </c>
      <c r="S318" s="8" t="s">
        <v>10</v>
      </c>
      <c r="T318" s="8" t="s">
        <v>10</v>
      </c>
      <c r="U318" s="8" t="s">
        <v>10</v>
      </c>
      <c r="V318" s="7" t="s">
        <v>10</v>
      </c>
      <c r="W318" s="7" t="s">
        <v>10</v>
      </c>
      <c r="X318" s="7" t="s">
        <v>10</v>
      </c>
      <c r="Y318" s="7" t="s">
        <v>10</v>
      </c>
      <c r="Z318" s="7" t="s">
        <v>10</v>
      </c>
      <c r="AA318" s="8" t="s">
        <v>10</v>
      </c>
      <c r="AB318" s="22"/>
    </row>
    <row r="319" spans="1:28" s="23" customFormat="1" ht="45" customHeight="1" x14ac:dyDescent="0.25">
      <c r="A319" s="23">
        <v>316</v>
      </c>
      <c r="B319" s="9" t="s">
        <v>825</v>
      </c>
      <c r="C319" s="9" t="s">
        <v>826</v>
      </c>
      <c r="D319" s="9" t="s">
        <v>370</v>
      </c>
      <c r="E319" s="6">
        <v>7</v>
      </c>
      <c r="F319" s="9" t="s">
        <v>10</v>
      </c>
      <c r="G319" s="6">
        <v>0</v>
      </c>
      <c r="H319" s="7" t="s">
        <v>1042</v>
      </c>
      <c r="I319" s="7" t="s">
        <v>21</v>
      </c>
      <c r="J319" s="8">
        <v>6</v>
      </c>
      <c r="K319" s="5" t="s">
        <v>61</v>
      </c>
      <c r="L319" s="6">
        <v>0</v>
      </c>
      <c r="M319" s="7" t="s">
        <v>10</v>
      </c>
      <c r="N319" s="7" t="s">
        <v>10</v>
      </c>
      <c r="O319" s="8" t="s">
        <v>10</v>
      </c>
      <c r="P319" s="7" t="s">
        <v>10</v>
      </c>
      <c r="Q319" s="8" t="s">
        <v>10</v>
      </c>
      <c r="R319" s="7" t="s">
        <v>10</v>
      </c>
      <c r="S319" s="8" t="s">
        <v>10</v>
      </c>
      <c r="T319" s="8" t="s">
        <v>10</v>
      </c>
      <c r="U319" s="8" t="s">
        <v>10</v>
      </c>
      <c r="V319" s="7" t="s">
        <v>10</v>
      </c>
      <c r="W319" s="7" t="s">
        <v>10</v>
      </c>
      <c r="X319" s="7" t="s">
        <v>10</v>
      </c>
      <c r="Y319" s="7" t="s">
        <v>10</v>
      </c>
      <c r="Z319" s="7" t="s">
        <v>10</v>
      </c>
      <c r="AA319" s="8" t="s">
        <v>10</v>
      </c>
      <c r="AB319" s="22"/>
    </row>
    <row r="320" spans="1:28" s="23" customFormat="1" ht="45" customHeight="1" x14ac:dyDescent="0.25">
      <c r="A320" s="23">
        <v>317</v>
      </c>
      <c r="B320" s="9" t="s">
        <v>827</v>
      </c>
      <c r="C320" s="16" t="s">
        <v>828</v>
      </c>
      <c r="D320" s="9" t="s">
        <v>413</v>
      </c>
      <c r="E320" s="6">
        <v>1</v>
      </c>
      <c r="F320" s="9" t="s">
        <v>10</v>
      </c>
      <c r="G320" s="6">
        <v>0</v>
      </c>
      <c r="H320" s="7" t="s">
        <v>1027</v>
      </c>
      <c r="I320" s="7" t="s">
        <v>25</v>
      </c>
      <c r="J320" s="8">
        <v>4</v>
      </c>
      <c r="K320" s="5" t="s">
        <v>33</v>
      </c>
      <c r="L320" s="6">
        <v>0</v>
      </c>
      <c r="M320" s="12">
        <v>1153.5</v>
      </c>
      <c r="N320" s="12">
        <v>4</v>
      </c>
      <c r="O320" s="27">
        <v>2</v>
      </c>
      <c r="P320" s="12">
        <v>14</v>
      </c>
      <c r="Q320" s="27">
        <v>3</v>
      </c>
      <c r="R320" s="12">
        <v>0</v>
      </c>
      <c r="S320" s="30">
        <v>0</v>
      </c>
      <c r="T320" s="30">
        <v>0</v>
      </c>
      <c r="U320" s="30">
        <v>0</v>
      </c>
      <c r="V320" s="12">
        <v>0.58699999999999997</v>
      </c>
      <c r="W320" s="12">
        <v>0.71499999999999997</v>
      </c>
      <c r="X320" s="12">
        <v>5</v>
      </c>
      <c r="Y320" s="12">
        <v>50</v>
      </c>
      <c r="Z320" s="7" t="s">
        <v>10</v>
      </c>
      <c r="AA320" s="8" t="s">
        <v>10</v>
      </c>
      <c r="AB320" s="22"/>
    </row>
    <row r="321" spans="1:28" s="23" customFormat="1" ht="45" customHeight="1" x14ac:dyDescent="0.25">
      <c r="A321" s="23">
        <v>318</v>
      </c>
      <c r="B321" s="9" t="s">
        <v>827</v>
      </c>
      <c r="C321" s="16" t="s">
        <v>828</v>
      </c>
      <c r="D321" s="9" t="s">
        <v>413</v>
      </c>
      <c r="E321" s="6">
        <v>1</v>
      </c>
      <c r="F321" s="9" t="s">
        <v>10</v>
      </c>
      <c r="G321" s="6">
        <v>0</v>
      </c>
      <c r="H321" s="7" t="s">
        <v>1027</v>
      </c>
      <c r="I321" s="7" t="s">
        <v>25</v>
      </c>
      <c r="J321" s="8">
        <v>4</v>
      </c>
      <c r="K321" s="5" t="s">
        <v>22</v>
      </c>
      <c r="L321" s="6">
        <v>1</v>
      </c>
      <c r="M321" s="12">
        <v>1153.5</v>
      </c>
      <c r="N321" s="12">
        <v>4</v>
      </c>
      <c r="O321" s="27">
        <v>2</v>
      </c>
      <c r="P321" s="12">
        <v>14</v>
      </c>
      <c r="Q321" s="27">
        <v>3</v>
      </c>
      <c r="R321" s="12">
        <v>0</v>
      </c>
      <c r="S321" s="30">
        <v>0</v>
      </c>
      <c r="T321" s="30">
        <v>0</v>
      </c>
      <c r="U321" s="30">
        <v>0</v>
      </c>
      <c r="V321" s="12">
        <v>0.58699999999999997</v>
      </c>
      <c r="W321" s="12">
        <v>0.71499999999999997</v>
      </c>
      <c r="X321" s="12">
        <v>5</v>
      </c>
      <c r="Y321" s="12">
        <v>50</v>
      </c>
      <c r="Z321" s="7" t="s">
        <v>10</v>
      </c>
      <c r="AA321" s="8" t="s">
        <v>10</v>
      </c>
      <c r="AB321" s="22"/>
    </row>
    <row r="322" spans="1:28" s="23" customFormat="1" ht="45" customHeight="1" x14ac:dyDescent="0.25">
      <c r="A322" s="23">
        <v>319</v>
      </c>
      <c r="B322" s="9" t="s">
        <v>829</v>
      </c>
      <c r="C322" s="9" t="s">
        <v>830</v>
      </c>
      <c r="D322" s="9" t="s">
        <v>783</v>
      </c>
      <c r="E322" s="6">
        <v>12</v>
      </c>
      <c r="F322" s="10" t="s">
        <v>10</v>
      </c>
      <c r="G322" s="6">
        <v>0</v>
      </c>
      <c r="H322" s="7" t="s">
        <v>277</v>
      </c>
      <c r="I322" s="7" t="s">
        <v>21</v>
      </c>
      <c r="J322" s="8">
        <v>6</v>
      </c>
      <c r="K322" s="5" t="s">
        <v>87</v>
      </c>
      <c r="L322" s="6">
        <v>1</v>
      </c>
      <c r="M322" s="12">
        <v>1664.89</v>
      </c>
      <c r="N322" s="12">
        <v>1.1000000000000001</v>
      </c>
      <c r="O322" s="30">
        <v>1</v>
      </c>
      <c r="P322" s="12">
        <v>10.37</v>
      </c>
      <c r="Q322" s="27">
        <v>2</v>
      </c>
      <c r="R322" s="12">
        <v>6970</v>
      </c>
      <c r="S322" s="27">
        <v>6</v>
      </c>
      <c r="T322" s="27">
        <v>1</v>
      </c>
      <c r="U322" s="27">
        <v>2</v>
      </c>
      <c r="V322" s="12">
        <v>0.42899999999999999</v>
      </c>
      <c r="W322" s="12">
        <v>0.25600000000000001</v>
      </c>
      <c r="X322" s="12">
        <v>6</v>
      </c>
      <c r="Y322" s="12">
        <v>46.15</v>
      </c>
      <c r="Z322" s="7" t="s">
        <v>10</v>
      </c>
      <c r="AA322" s="8" t="s">
        <v>10</v>
      </c>
      <c r="AB322" s="22"/>
    </row>
    <row r="323" spans="1:28" s="23" customFormat="1" ht="45" customHeight="1" x14ac:dyDescent="0.25">
      <c r="A323" s="23">
        <v>320</v>
      </c>
      <c r="B323" s="9" t="s">
        <v>829</v>
      </c>
      <c r="C323" s="9" t="s">
        <v>830</v>
      </c>
      <c r="D323" s="9" t="s">
        <v>783</v>
      </c>
      <c r="E323" s="6">
        <v>12</v>
      </c>
      <c r="F323" s="25" t="s">
        <v>1091</v>
      </c>
      <c r="G323" s="26">
        <v>1</v>
      </c>
      <c r="H323" s="7">
        <v>48</v>
      </c>
      <c r="I323" s="7" t="s">
        <v>21</v>
      </c>
      <c r="J323" s="8">
        <v>6</v>
      </c>
      <c r="K323" s="5" t="s">
        <v>55</v>
      </c>
      <c r="L323" s="6">
        <v>2</v>
      </c>
      <c r="M323" s="12">
        <v>1664.89</v>
      </c>
      <c r="N323" s="12">
        <v>1.1000000000000001</v>
      </c>
      <c r="O323" s="30">
        <v>1</v>
      </c>
      <c r="P323" s="12">
        <v>10.37</v>
      </c>
      <c r="Q323" s="27">
        <v>2</v>
      </c>
      <c r="R323" s="12">
        <v>6970</v>
      </c>
      <c r="S323" s="27">
        <v>6</v>
      </c>
      <c r="T323" s="27">
        <v>1</v>
      </c>
      <c r="U323" s="27">
        <v>2</v>
      </c>
      <c r="V323" s="12">
        <v>0.42899999999999999</v>
      </c>
      <c r="W323" s="12">
        <v>0.25600000000000001</v>
      </c>
      <c r="X323" s="12">
        <v>6</v>
      </c>
      <c r="Y323" s="12">
        <v>46.15</v>
      </c>
      <c r="Z323" s="7" t="s">
        <v>10</v>
      </c>
      <c r="AA323" s="8" t="s">
        <v>10</v>
      </c>
      <c r="AB323" s="22"/>
    </row>
    <row r="324" spans="1:28" s="23" customFormat="1" ht="45" customHeight="1" x14ac:dyDescent="0.25">
      <c r="A324" s="23">
        <v>321</v>
      </c>
      <c r="B324" s="5" t="s">
        <v>831</v>
      </c>
      <c r="C324" s="5" t="s">
        <v>832</v>
      </c>
      <c r="D324" s="5" t="s">
        <v>833</v>
      </c>
      <c r="E324" s="6">
        <v>10</v>
      </c>
      <c r="F324" s="5" t="s">
        <v>10</v>
      </c>
      <c r="G324" s="6">
        <v>0</v>
      </c>
      <c r="H324" s="7" t="s">
        <v>980</v>
      </c>
      <c r="I324" s="7" t="s">
        <v>25</v>
      </c>
      <c r="J324" s="8">
        <v>4</v>
      </c>
      <c r="K324" s="5" t="s">
        <v>237</v>
      </c>
      <c r="L324" s="6">
        <v>0</v>
      </c>
      <c r="M324" s="7" t="s">
        <v>10</v>
      </c>
      <c r="N324" s="7" t="s">
        <v>10</v>
      </c>
      <c r="O324" s="8" t="s">
        <v>10</v>
      </c>
      <c r="P324" s="7" t="s">
        <v>10</v>
      </c>
      <c r="Q324" s="8" t="s">
        <v>10</v>
      </c>
      <c r="R324" s="7" t="s">
        <v>10</v>
      </c>
      <c r="S324" s="8" t="s">
        <v>10</v>
      </c>
      <c r="T324" s="8" t="s">
        <v>10</v>
      </c>
      <c r="U324" s="8" t="s">
        <v>10</v>
      </c>
      <c r="V324" s="7" t="s">
        <v>10</v>
      </c>
      <c r="W324" s="7" t="s">
        <v>10</v>
      </c>
      <c r="X324" s="7" t="s">
        <v>10</v>
      </c>
      <c r="Y324" s="7" t="s">
        <v>10</v>
      </c>
      <c r="Z324" s="7" t="s">
        <v>10</v>
      </c>
      <c r="AA324" s="8" t="s">
        <v>10</v>
      </c>
      <c r="AB324" s="22"/>
    </row>
    <row r="325" spans="1:28" s="23" customFormat="1" ht="45" customHeight="1" x14ac:dyDescent="0.25">
      <c r="A325" s="23">
        <v>322</v>
      </c>
      <c r="B325" s="5" t="s">
        <v>834</v>
      </c>
      <c r="C325" s="5" t="s">
        <v>835</v>
      </c>
      <c r="D325" s="5" t="s">
        <v>675</v>
      </c>
      <c r="E325" s="6">
        <v>2</v>
      </c>
      <c r="F325" s="5" t="s">
        <v>10</v>
      </c>
      <c r="G325" s="6">
        <v>0</v>
      </c>
      <c r="H325" s="7">
        <v>0.76666666666666672</v>
      </c>
      <c r="I325" s="7" t="s">
        <v>11</v>
      </c>
      <c r="J325" s="8">
        <v>2</v>
      </c>
      <c r="K325" s="5" t="s">
        <v>33</v>
      </c>
      <c r="L325" s="6">
        <v>0</v>
      </c>
      <c r="M325" s="7" t="s">
        <v>10</v>
      </c>
      <c r="N325" s="7" t="s">
        <v>10</v>
      </c>
      <c r="O325" s="8" t="s">
        <v>10</v>
      </c>
      <c r="P325" s="7" t="s">
        <v>10</v>
      </c>
      <c r="Q325" s="8" t="s">
        <v>10</v>
      </c>
      <c r="R325" s="7" t="s">
        <v>10</v>
      </c>
      <c r="S325" s="8" t="s">
        <v>10</v>
      </c>
      <c r="T325" s="8" t="s">
        <v>10</v>
      </c>
      <c r="U325" s="8" t="s">
        <v>10</v>
      </c>
      <c r="V325" s="7" t="s">
        <v>10</v>
      </c>
      <c r="W325" s="7" t="s">
        <v>10</v>
      </c>
      <c r="X325" s="7" t="s">
        <v>10</v>
      </c>
      <c r="Y325" s="7" t="s">
        <v>10</v>
      </c>
      <c r="Z325" s="7" t="s">
        <v>10</v>
      </c>
      <c r="AA325" s="8" t="s">
        <v>10</v>
      </c>
      <c r="AB325" s="22"/>
    </row>
    <row r="326" spans="1:28" s="23" customFormat="1" ht="45" customHeight="1" x14ac:dyDescent="0.25">
      <c r="A326" s="23">
        <v>323</v>
      </c>
      <c r="B326" s="5" t="s">
        <v>836</v>
      </c>
      <c r="C326" s="5" t="s">
        <v>837</v>
      </c>
      <c r="D326" s="5" t="s">
        <v>675</v>
      </c>
      <c r="E326" s="6">
        <v>2</v>
      </c>
      <c r="F326" s="5" t="s">
        <v>10</v>
      </c>
      <c r="G326" s="6">
        <v>0</v>
      </c>
      <c r="H326" s="7">
        <v>1.1666666666666667</v>
      </c>
      <c r="I326" s="7" t="s">
        <v>15</v>
      </c>
      <c r="J326" s="8">
        <v>3</v>
      </c>
      <c r="K326" s="5" t="s">
        <v>33</v>
      </c>
      <c r="L326" s="6">
        <v>0</v>
      </c>
      <c r="M326" s="7" t="s">
        <v>10</v>
      </c>
      <c r="N326" s="7" t="s">
        <v>10</v>
      </c>
      <c r="O326" s="8" t="s">
        <v>10</v>
      </c>
      <c r="P326" s="7" t="s">
        <v>10</v>
      </c>
      <c r="Q326" s="8" t="s">
        <v>10</v>
      </c>
      <c r="R326" s="7" t="s">
        <v>10</v>
      </c>
      <c r="S326" s="8" t="s">
        <v>10</v>
      </c>
      <c r="T326" s="8" t="s">
        <v>10</v>
      </c>
      <c r="U326" s="8" t="s">
        <v>10</v>
      </c>
      <c r="V326" s="7" t="s">
        <v>10</v>
      </c>
      <c r="W326" s="7" t="s">
        <v>10</v>
      </c>
      <c r="X326" s="7" t="s">
        <v>10</v>
      </c>
      <c r="Y326" s="7" t="s">
        <v>10</v>
      </c>
      <c r="Z326" s="7" t="s">
        <v>10</v>
      </c>
      <c r="AA326" s="8" t="s">
        <v>10</v>
      </c>
      <c r="AB326" s="22"/>
    </row>
    <row r="327" spans="1:28" s="23" customFormat="1" ht="45" customHeight="1" x14ac:dyDescent="0.25">
      <c r="A327" s="23">
        <v>324</v>
      </c>
      <c r="B327" s="5" t="s">
        <v>838</v>
      </c>
      <c r="C327" s="5" t="s">
        <v>839</v>
      </c>
      <c r="D327" s="5" t="s">
        <v>413</v>
      </c>
      <c r="E327" s="6">
        <v>1</v>
      </c>
      <c r="F327" s="5" t="s">
        <v>10</v>
      </c>
      <c r="G327" s="6">
        <v>0</v>
      </c>
      <c r="H327" s="7">
        <v>14.65</v>
      </c>
      <c r="I327" s="7" t="s">
        <v>21</v>
      </c>
      <c r="J327" s="8">
        <v>6</v>
      </c>
      <c r="K327" s="5" t="s">
        <v>33</v>
      </c>
      <c r="L327" s="6">
        <v>0</v>
      </c>
      <c r="M327" s="10">
        <v>611.74</v>
      </c>
      <c r="N327" s="10">
        <v>3</v>
      </c>
      <c r="O327" s="27">
        <v>2</v>
      </c>
      <c r="P327" s="10">
        <v>11.46</v>
      </c>
      <c r="Q327" s="27">
        <v>2</v>
      </c>
      <c r="R327" s="10">
        <v>1280</v>
      </c>
      <c r="S327" s="27">
        <v>1</v>
      </c>
      <c r="T327" s="30">
        <v>0</v>
      </c>
      <c r="U327" s="27">
        <v>2</v>
      </c>
      <c r="V327" s="7" t="s">
        <v>10</v>
      </c>
      <c r="W327" s="7" t="s">
        <v>10</v>
      </c>
      <c r="X327" s="7" t="s">
        <v>10</v>
      </c>
      <c r="Y327" s="7" t="s">
        <v>10</v>
      </c>
      <c r="Z327" s="7" t="s">
        <v>10</v>
      </c>
      <c r="AA327" s="8" t="s">
        <v>10</v>
      </c>
      <c r="AB327" s="22"/>
    </row>
    <row r="328" spans="1:28" s="23" customFormat="1" ht="45" customHeight="1" x14ac:dyDescent="0.25">
      <c r="A328" s="23">
        <v>325</v>
      </c>
      <c r="B328" s="5" t="s">
        <v>840</v>
      </c>
      <c r="C328" s="5" t="s">
        <v>837</v>
      </c>
      <c r="D328" s="5" t="s">
        <v>841</v>
      </c>
      <c r="E328" s="6">
        <v>14</v>
      </c>
      <c r="F328" s="5" t="s">
        <v>10</v>
      </c>
      <c r="G328" s="6">
        <v>0</v>
      </c>
      <c r="H328" s="7" t="s">
        <v>1043</v>
      </c>
      <c r="I328" s="7" t="s">
        <v>21</v>
      </c>
      <c r="J328" s="8">
        <v>6</v>
      </c>
      <c r="K328" s="5" t="s">
        <v>33</v>
      </c>
      <c r="L328" s="6">
        <v>0</v>
      </c>
      <c r="M328" s="7" t="s">
        <v>10</v>
      </c>
      <c r="N328" s="7" t="s">
        <v>10</v>
      </c>
      <c r="O328" s="8" t="s">
        <v>10</v>
      </c>
      <c r="P328" s="7" t="s">
        <v>10</v>
      </c>
      <c r="Q328" s="8" t="s">
        <v>10</v>
      </c>
      <c r="R328" s="7" t="s">
        <v>10</v>
      </c>
      <c r="S328" s="8" t="s">
        <v>10</v>
      </c>
      <c r="T328" s="8" t="s">
        <v>10</v>
      </c>
      <c r="U328" s="8" t="s">
        <v>10</v>
      </c>
      <c r="V328" s="7" t="s">
        <v>10</v>
      </c>
      <c r="W328" s="7" t="s">
        <v>10</v>
      </c>
      <c r="X328" s="7" t="s">
        <v>10</v>
      </c>
      <c r="Y328" s="7" t="s">
        <v>10</v>
      </c>
      <c r="Z328" s="7" t="s">
        <v>10</v>
      </c>
      <c r="AA328" s="8" t="s">
        <v>10</v>
      </c>
      <c r="AB328" s="22"/>
    </row>
    <row r="329" spans="1:28" s="23" customFormat="1" ht="45" customHeight="1" x14ac:dyDescent="0.25">
      <c r="A329" s="23">
        <v>326</v>
      </c>
      <c r="B329" s="5" t="s">
        <v>842</v>
      </c>
      <c r="C329" s="5" t="s">
        <v>843</v>
      </c>
      <c r="D329" s="5" t="s">
        <v>440</v>
      </c>
      <c r="E329" s="6">
        <v>9</v>
      </c>
      <c r="F329" s="5" t="s">
        <v>10</v>
      </c>
      <c r="G329" s="6">
        <v>0</v>
      </c>
      <c r="H329" s="7" t="s">
        <v>1044</v>
      </c>
      <c r="I329" s="7" t="s">
        <v>16</v>
      </c>
      <c r="J329" s="8">
        <v>5</v>
      </c>
      <c r="K329" s="5" t="s">
        <v>33</v>
      </c>
      <c r="L329" s="6">
        <v>0</v>
      </c>
      <c r="M329" s="10">
        <v>1304.4100000000001</v>
      </c>
      <c r="N329" s="10">
        <v>-0.9</v>
      </c>
      <c r="O329" s="30">
        <v>0</v>
      </c>
      <c r="P329" s="10">
        <v>5.26</v>
      </c>
      <c r="Q329" s="30">
        <v>0</v>
      </c>
      <c r="R329" s="10">
        <v>1280</v>
      </c>
      <c r="S329" s="27">
        <v>1</v>
      </c>
      <c r="T329" s="30">
        <v>0</v>
      </c>
      <c r="U329" s="27">
        <v>2</v>
      </c>
      <c r="V329" s="10">
        <v>0.221</v>
      </c>
      <c r="W329" s="10">
        <v>0.2</v>
      </c>
      <c r="X329" s="10">
        <v>4</v>
      </c>
      <c r="Y329" s="10">
        <v>40</v>
      </c>
      <c r="Z329" s="7" t="s">
        <v>10</v>
      </c>
      <c r="AA329" s="8" t="s">
        <v>10</v>
      </c>
      <c r="AB329" s="22"/>
    </row>
    <row r="330" spans="1:28" s="23" customFormat="1" ht="45" customHeight="1" x14ac:dyDescent="0.25">
      <c r="A330" s="23">
        <v>327</v>
      </c>
      <c r="B330" s="5" t="s">
        <v>844</v>
      </c>
      <c r="C330" s="5" t="s">
        <v>845</v>
      </c>
      <c r="D330" s="5" t="s">
        <v>331</v>
      </c>
      <c r="E330" s="6">
        <v>8</v>
      </c>
      <c r="F330" s="5" t="s">
        <v>10</v>
      </c>
      <c r="G330" s="6">
        <v>0</v>
      </c>
      <c r="H330" s="7">
        <v>12.6</v>
      </c>
      <c r="I330" s="7" t="s">
        <v>21</v>
      </c>
      <c r="J330" s="8">
        <v>6</v>
      </c>
      <c r="K330" s="5" t="s">
        <v>63</v>
      </c>
      <c r="L330" s="6">
        <v>1</v>
      </c>
      <c r="M330" s="7" t="s">
        <v>10</v>
      </c>
      <c r="N330" s="7" t="s">
        <v>10</v>
      </c>
      <c r="O330" s="8" t="s">
        <v>10</v>
      </c>
      <c r="P330" s="7" t="s">
        <v>10</v>
      </c>
      <c r="Q330" s="8" t="s">
        <v>10</v>
      </c>
      <c r="R330" s="7" t="s">
        <v>10</v>
      </c>
      <c r="S330" s="8" t="s">
        <v>10</v>
      </c>
      <c r="T330" s="8" t="s">
        <v>10</v>
      </c>
      <c r="U330" s="8" t="s">
        <v>10</v>
      </c>
      <c r="V330" s="7" t="s">
        <v>10</v>
      </c>
      <c r="W330" s="7" t="s">
        <v>10</v>
      </c>
      <c r="X330" s="7" t="s">
        <v>10</v>
      </c>
      <c r="Y330" s="7" t="s">
        <v>10</v>
      </c>
      <c r="Z330" s="7" t="s">
        <v>10</v>
      </c>
      <c r="AA330" s="8" t="s">
        <v>10</v>
      </c>
      <c r="AB330" s="22"/>
    </row>
    <row r="331" spans="1:28" s="23" customFormat="1" ht="45" customHeight="1" x14ac:dyDescent="0.25">
      <c r="A331" s="23">
        <v>328</v>
      </c>
      <c r="B331" s="5" t="s">
        <v>846</v>
      </c>
      <c r="C331" s="5" t="s">
        <v>847</v>
      </c>
      <c r="D331" s="5" t="s">
        <v>331</v>
      </c>
      <c r="E331" s="6">
        <v>8</v>
      </c>
      <c r="F331" s="5" t="s">
        <v>10</v>
      </c>
      <c r="G331" s="6">
        <v>0</v>
      </c>
      <c r="H331" s="7">
        <v>80</v>
      </c>
      <c r="I331" s="7" t="s">
        <v>21</v>
      </c>
      <c r="J331" s="8">
        <v>6</v>
      </c>
      <c r="K331" s="5" t="s">
        <v>63</v>
      </c>
      <c r="L331" s="6">
        <v>1</v>
      </c>
      <c r="M331" s="7" t="s">
        <v>10</v>
      </c>
      <c r="N331" s="7" t="s">
        <v>10</v>
      </c>
      <c r="O331" s="8" t="s">
        <v>10</v>
      </c>
      <c r="P331" s="7" t="s">
        <v>10</v>
      </c>
      <c r="Q331" s="8" t="s">
        <v>10</v>
      </c>
      <c r="R331" s="7" t="s">
        <v>10</v>
      </c>
      <c r="S331" s="8" t="s">
        <v>10</v>
      </c>
      <c r="T331" s="8" t="s">
        <v>10</v>
      </c>
      <c r="U331" s="8" t="s">
        <v>10</v>
      </c>
      <c r="V331" s="7" t="s">
        <v>10</v>
      </c>
      <c r="W331" s="7" t="s">
        <v>10</v>
      </c>
      <c r="X331" s="7" t="s">
        <v>10</v>
      </c>
      <c r="Y331" s="7" t="s">
        <v>10</v>
      </c>
      <c r="Z331" s="7" t="s">
        <v>10</v>
      </c>
      <c r="AA331" s="8" t="s">
        <v>10</v>
      </c>
      <c r="AB331" s="22"/>
    </row>
    <row r="332" spans="1:28" s="23" customFormat="1" ht="45" customHeight="1" x14ac:dyDescent="0.25">
      <c r="A332" s="23">
        <v>329</v>
      </c>
      <c r="B332" s="5" t="s">
        <v>848</v>
      </c>
      <c r="C332" s="5" t="s">
        <v>849</v>
      </c>
      <c r="D332" s="5" t="s">
        <v>331</v>
      </c>
      <c r="E332" s="6">
        <v>8</v>
      </c>
      <c r="F332" s="5" t="s">
        <v>10</v>
      </c>
      <c r="G332" s="6">
        <v>0</v>
      </c>
      <c r="H332" s="7">
        <v>76.400000000000006</v>
      </c>
      <c r="I332" s="7" t="s">
        <v>21</v>
      </c>
      <c r="J332" s="8">
        <v>6</v>
      </c>
      <c r="K332" s="5" t="s">
        <v>63</v>
      </c>
      <c r="L332" s="6">
        <v>1</v>
      </c>
      <c r="M332" s="7" t="s">
        <v>10</v>
      </c>
      <c r="N332" s="7" t="s">
        <v>10</v>
      </c>
      <c r="O332" s="8" t="s">
        <v>10</v>
      </c>
      <c r="P332" s="7" t="s">
        <v>10</v>
      </c>
      <c r="Q332" s="8" t="s">
        <v>10</v>
      </c>
      <c r="R332" s="7" t="s">
        <v>10</v>
      </c>
      <c r="S332" s="8" t="s">
        <v>10</v>
      </c>
      <c r="T332" s="8" t="s">
        <v>10</v>
      </c>
      <c r="U332" s="8" t="s">
        <v>10</v>
      </c>
      <c r="V332" s="7" t="s">
        <v>10</v>
      </c>
      <c r="W332" s="7" t="s">
        <v>10</v>
      </c>
      <c r="X332" s="7" t="s">
        <v>10</v>
      </c>
      <c r="Y332" s="7" t="s">
        <v>10</v>
      </c>
      <c r="Z332" s="7" t="s">
        <v>10</v>
      </c>
      <c r="AA332" s="8" t="s">
        <v>10</v>
      </c>
      <c r="AB332" s="22"/>
    </row>
    <row r="333" spans="1:28" s="23" customFormat="1" ht="45" customHeight="1" x14ac:dyDescent="0.25">
      <c r="A333" s="23">
        <v>330</v>
      </c>
      <c r="B333" s="5" t="s">
        <v>850</v>
      </c>
      <c r="C333" s="5" t="s">
        <v>851</v>
      </c>
      <c r="D333" s="5" t="s">
        <v>331</v>
      </c>
      <c r="E333" s="6">
        <v>8</v>
      </c>
      <c r="F333" s="5" t="s">
        <v>10</v>
      </c>
      <c r="G333" s="6">
        <v>0</v>
      </c>
      <c r="H333" s="7">
        <v>7.4</v>
      </c>
      <c r="I333" s="7" t="s">
        <v>16</v>
      </c>
      <c r="J333" s="8">
        <v>5</v>
      </c>
      <c r="K333" s="5" t="s">
        <v>63</v>
      </c>
      <c r="L333" s="6">
        <v>1</v>
      </c>
      <c r="M333" s="7" t="s">
        <v>10</v>
      </c>
      <c r="N333" s="7" t="s">
        <v>10</v>
      </c>
      <c r="O333" s="8" t="s">
        <v>10</v>
      </c>
      <c r="P333" s="7" t="s">
        <v>10</v>
      </c>
      <c r="Q333" s="8" t="s">
        <v>10</v>
      </c>
      <c r="R333" s="7" t="s">
        <v>10</v>
      </c>
      <c r="S333" s="8" t="s">
        <v>10</v>
      </c>
      <c r="T333" s="8" t="s">
        <v>10</v>
      </c>
      <c r="U333" s="8" t="s">
        <v>10</v>
      </c>
      <c r="V333" s="7" t="s">
        <v>10</v>
      </c>
      <c r="W333" s="7" t="s">
        <v>10</v>
      </c>
      <c r="X333" s="7" t="s">
        <v>10</v>
      </c>
      <c r="Y333" s="7" t="s">
        <v>10</v>
      </c>
      <c r="Z333" s="7" t="s">
        <v>10</v>
      </c>
      <c r="AA333" s="8" t="s">
        <v>10</v>
      </c>
      <c r="AB333" s="22"/>
    </row>
    <row r="334" spans="1:28" s="23" customFormat="1" ht="45" customHeight="1" x14ac:dyDescent="0.25">
      <c r="A334" s="23">
        <v>331</v>
      </c>
      <c r="B334" s="5" t="s">
        <v>852</v>
      </c>
      <c r="C334" s="5" t="s">
        <v>853</v>
      </c>
      <c r="D334" s="5" t="s">
        <v>331</v>
      </c>
      <c r="E334" s="6">
        <v>8</v>
      </c>
      <c r="F334" s="5" t="s">
        <v>10</v>
      </c>
      <c r="G334" s="6">
        <v>0</v>
      </c>
      <c r="H334" s="7">
        <v>11.8</v>
      </c>
      <c r="I334" s="7" t="s">
        <v>16</v>
      </c>
      <c r="J334" s="8">
        <v>5</v>
      </c>
      <c r="K334" s="5" t="s">
        <v>63</v>
      </c>
      <c r="L334" s="6">
        <v>1</v>
      </c>
      <c r="M334" s="7" t="s">
        <v>10</v>
      </c>
      <c r="N334" s="7" t="s">
        <v>10</v>
      </c>
      <c r="O334" s="8" t="s">
        <v>10</v>
      </c>
      <c r="P334" s="7" t="s">
        <v>10</v>
      </c>
      <c r="Q334" s="8" t="s">
        <v>10</v>
      </c>
      <c r="R334" s="7" t="s">
        <v>10</v>
      </c>
      <c r="S334" s="8" t="s">
        <v>10</v>
      </c>
      <c r="T334" s="8" t="s">
        <v>10</v>
      </c>
      <c r="U334" s="8" t="s">
        <v>10</v>
      </c>
      <c r="V334" s="7" t="s">
        <v>10</v>
      </c>
      <c r="W334" s="7" t="s">
        <v>10</v>
      </c>
      <c r="X334" s="7" t="s">
        <v>10</v>
      </c>
      <c r="Y334" s="7" t="s">
        <v>10</v>
      </c>
      <c r="Z334" s="7" t="s">
        <v>10</v>
      </c>
      <c r="AA334" s="8" t="s">
        <v>10</v>
      </c>
      <c r="AB334" s="22"/>
    </row>
    <row r="335" spans="1:28" s="23" customFormat="1" ht="45" customHeight="1" x14ac:dyDescent="0.25">
      <c r="A335" s="23">
        <v>332</v>
      </c>
      <c r="B335" s="5" t="s">
        <v>854</v>
      </c>
      <c r="C335" s="5" t="s">
        <v>855</v>
      </c>
      <c r="D335" s="5" t="s">
        <v>331</v>
      </c>
      <c r="E335" s="6">
        <v>8</v>
      </c>
      <c r="F335" s="5" t="s">
        <v>10</v>
      </c>
      <c r="G335" s="6">
        <v>0</v>
      </c>
      <c r="H335" s="7">
        <v>10.6</v>
      </c>
      <c r="I335" s="7" t="s">
        <v>16</v>
      </c>
      <c r="J335" s="8">
        <v>5</v>
      </c>
      <c r="K335" s="5" t="s">
        <v>63</v>
      </c>
      <c r="L335" s="6">
        <v>1</v>
      </c>
      <c r="M335" s="7" t="s">
        <v>10</v>
      </c>
      <c r="N335" s="7" t="s">
        <v>10</v>
      </c>
      <c r="O335" s="8" t="s">
        <v>10</v>
      </c>
      <c r="P335" s="7" t="s">
        <v>10</v>
      </c>
      <c r="Q335" s="8" t="s">
        <v>10</v>
      </c>
      <c r="R335" s="7" t="s">
        <v>10</v>
      </c>
      <c r="S335" s="8" t="s">
        <v>10</v>
      </c>
      <c r="T335" s="8" t="s">
        <v>10</v>
      </c>
      <c r="U335" s="8" t="s">
        <v>10</v>
      </c>
      <c r="V335" s="7" t="s">
        <v>10</v>
      </c>
      <c r="W335" s="7" t="s">
        <v>10</v>
      </c>
      <c r="X335" s="7" t="s">
        <v>10</v>
      </c>
      <c r="Y335" s="7" t="s">
        <v>10</v>
      </c>
      <c r="Z335" s="7" t="s">
        <v>10</v>
      </c>
      <c r="AA335" s="8" t="s">
        <v>10</v>
      </c>
      <c r="AB335" s="22"/>
    </row>
    <row r="336" spans="1:28" s="23" customFormat="1" ht="45" customHeight="1" x14ac:dyDescent="0.25">
      <c r="A336" s="23">
        <v>333</v>
      </c>
      <c r="B336" s="5" t="s">
        <v>856</v>
      </c>
      <c r="C336" s="5" t="s">
        <v>857</v>
      </c>
      <c r="D336" s="5" t="s">
        <v>331</v>
      </c>
      <c r="E336" s="6">
        <v>8</v>
      </c>
      <c r="F336" s="5" t="s">
        <v>10</v>
      </c>
      <c r="G336" s="6">
        <v>0</v>
      </c>
      <c r="H336" s="7">
        <v>5</v>
      </c>
      <c r="I336" s="7" t="s">
        <v>25</v>
      </c>
      <c r="J336" s="8">
        <v>4</v>
      </c>
      <c r="K336" s="5" t="s">
        <v>63</v>
      </c>
      <c r="L336" s="6">
        <v>1</v>
      </c>
      <c r="M336" s="7" t="s">
        <v>10</v>
      </c>
      <c r="N336" s="7" t="s">
        <v>10</v>
      </c>
      <c r="O336" s="8" t="s">
        <v>10</v>
      </c>
      <c r="P336" s="7" t="s">
        <v>10</v>
      </c>
      <c r="Q336" s="8" t="s">
        <v>10</v>
      </c>
      <c r="R336" s="7" t="s">
        <v>10</v>
      </c>
      <c r="S336" s="8" t="s">
        <v>10</v>
      </c>
      <c r="T336" s="8" t="s">
        <v>10</v>
      </c>
      <c r="U336" s="8" t="s">
        <v>10</v>
      </c>
      <c r="V336" s="7" t="s">
        <v>10</v>
      </c>
      <c r="W336" s="7" t="s">
        <v>10</v>
      </c>
      <c r="X336" s="7" t="s">
        <v>10</v>
      </c>
      <c r="Y336" s="7" t="s">
        <v>10</v>
      </c>
      <c r="Z336" s="7" t="s">
        <v>10</v>
      </c>
      <c r="AA336" s="8" t="s">
        <v>10</v>
      </c>
      <c r="AB336" s="22"/>
    </row>
    <row r="337" spans="1:28" s="23" customFormat="1" ht="45" customHeight="1" x14ac:dyDescent="0.25">
      <c r="A337" s="23">
        <v>334</v>
      </c>
      <c r="B337" s="5" t="s">
        <v>858</v>
      </c>
      <c r="C337" s="5" t="s">
        <v>859</v>
      </c>
      <c r="D337" s="5" t="s">
        <v>331</v>
      </c>
      <c r="E337" s="6">
        <v>8</v>
      </c>
      <c r="F337" s="5" t="s">
        <v>10</v>
      </c>
      <c r="G337" s="6">
        <v>0</v>
      </c>
      <c r="H337" s="7">
        <v>6.6</v>
      </c>
      <c r="I337" s="7" t="s">
        <v>16</v>
      </c>
      <c r="J337" s="8">
        <v>5</v>
      </c>
      <c r="K337" s="5" t="s">
        <v>63</v>
      </c>
      <c r="L337" s="6">
        <v>1</v>
      </c>
      <c r="M337" s="7" t="s">
        <v>10</v>
      </c>
      <c r="N337" s="7" t="s">
        <v>10</v>
      </c>
      <c r="O337" s="8" t="s">
        <v>10</v>
      </c>
      <c r="P337" s="7" t="s">
        <v>10</v>
      </c>
      <c r="Q337" s="8" t="s">
        <v>10</v>
      </c>
      <c r="R337" s="7" t="s">
        <v>10</v>
      </c>
      <c r="S337" s="8" t="s">
        <v>10</v>
      </c>
      <c r="T337" s="8" t="s">
        <v>10</v>
      </c>
      <c r="U337" s="8" t="s">
        <v>10</v>
      </c>
      <c r="V337" s="7" t="s">
        <v>10</v>
      </c>
      <c r="W337" s="7" t="s">
        <v>10</v>
      </c>
      <c r="X337" s="7" t="s">
        <v>10</v>
      </c>
      <c r="Y337" s="7" t="s">
        <v>10</v>
      </c>
      <c r="Z337" s="7" t="s">
        <v>10</v>
      </c>
      <c r="AA337" s="8" t="s">
        <v>10</v>
      </c>
      <c r="AB337" s="22"/>
    </row>
    <row r="338" spans="1:28" s="23" customFormat="1" ht="45" customHeight="1" x14ac:dyDescent="0.25">
      <c r="A338" s="23">
        <v>335</v>
      </c>
      <c r="B338" s="5" t="s">
        <v>860</v>
      </c>
      <c r="C338" s="5" t="s">
        <v>861</v>
      </c>
      <c r="D338" s="5" t="s">
        <v>331</v>
      </c>
      <c r="E338" s="6">
        <v>8</v>
      </c>
      <c r="F338" s="5" t="s">
        <v>10</v>
      </c>
      <c r="G338" s="6">
        <v>0</v>
      </c>
      <c r="H338" s="7">
        <v>9</v>
      </c>
      <c r="I338" s="7" t="s">
        <v>16</v>
      </c>
      <c r="J338" s="8">
        <v>5</v>
      </c>
      <c r="K338" s="5" t="s">
        <v>63</v>
      </c>
      <c r="L338" s="6">
        <v>1</v>
      </c>
      <c r="M338" s="7" t="s">
        <v>10</v>
      </c>
      <c r="N338" s="7" t="s">
        <v>10</v>
      </c>
      <c r="O338" s="8" t="s">
        <v>10</v>
      </c>
      <c r="P338" s="7" t="s">
        <v>10</v>
      </c>
      <c r="Q338" s="8" t="s">
        <v>10</v>
      </c>
      <c r="R338" s="7" t="s">
        <v>10</v>
      </c>
      <c r="S338" s="8" t="s">
        <v>10</v>
      </c>
      <c r="T338" s="8" t="s">
        <v>10</v>
      </c>
      <c r="U338" s="8" t="s">
        <v>10</v>
      </c>
      <c r="V338" s="7" t="s">
        <v>10</v>
      </c>
      <c r="W338" s="7" t="s">
        <v>10</v>
      </c>
      <c r="X338" s="7" t="s">
        <v>10</v>
      </c>
      <c r="Y338" s="7" t="s">
        <v>10</v>
      </c>
      <c r="Z338" s="7" t="s">
        <v>10</v>
      </c>
      <c r="AA338" s="8" t="s">
        <v>10</v>
      </c>
      <c r="AB338" s="22"/>
    </row>
    <row r="339" spans="1:28" s="23" customFormat="1" ht="45" customHeight="1" x14ac:dyDescent="0.25">
      <c r="A339" s="23">
        <v>336</v>
      </c>
      <c r="B339" s="5" t="s">
        <v>862</v>
      </c>
      <c r="C339" s="5" t="s">
        <v>863</v>
      </c>
      <c r="D339" s="5" t="s">
        <v>331</v>
      </c>
      <c r="E339" s="6">
        <v>8</v>
      </c>
      <c r="F339" s="5" t="s">
        <v>10</v>
      </c>
      <c r="G339" s="6">
        <v>0</v>
      </c>
      <c r="H339" s="7" t="s">
        <v>1045</v>
      </c>
      <c r="I339" s="7" t="s">
        <v>21</v>
      </c>
      <c r="J339" s="8">
        <v>6</v>
      </c>
      <c r="K339" s="5" t="s">
        <v>22</v>
      </c>
      <c r="L339" s="6">
        <v>1</v>
      </c>
      <c r="M339" s="7" t="s">
        <v>10</v>
      </c>
      <c r="N339" s="7" t="s">
        <v>10</v>
      </c>
      <c r="O339" s="8" t="s">
        <v>10</v>
      </c>
      <c r="P339" s="7" t="s">
        <v>10</v>
      </c>
      <c r="Q339" s="8" t="s">
        <v>10</v>
      </c>
      <c r="R339" s="7" t="s">
        <v>10</v>
      </c>
      <c r="S339" s="8" t="s">
        <v>10</v>
      </c>
      <c r="T339" s="8" t="s">
        <v>10</v>
      </c>
      <c r="U339" s="8" t="s">
        <v>10</v>
      </c>
      <c r="V339" s="7" t="s">
        <v>10</v>
      </c>
      <c r="W339" s="7" t="s">
        <v>10</v>
      </c>
      <c r="X339" s="7" t="s">
        <v>10</v>
      </c>
      <c r="Y339" s="7" t="s">
        <v>10</v>
      </c>
      <c r="Z339" s="7" t="s">
        <v>10</v>
      </c>
      <c r="AA339" s="8" t="s">
        <v>10</v>
      </c>
      <c r="AB339" s="22"/>
    </row>
    <row r="340" spans="1:28" s="23" customFormat="1" ht="45" customHeight="1" x14ac:dyDescent="0.25">
      <c r="A340" s="23">
        <v>337</v>
      </c>
      <c r="B340" s="9" t="s">
        <v>864</v>
      </c>
      <c r="C340" s="9" t="s">
        <v>254</v>
      </c>
      <c r="D340" s="9" t="s">
        <v>334</v>
      </c>
      <c r="E340" s="6">
        <v>3</v>
      </c>
      <c r="F340" s="10" t="s">
        <v>10</v>
      </c>
      <c r="G340" s="6">
        <v>0</v>
      </c>
      <c r="H340" s="7" t="s">
        <v>1046</v>
      </c>
      <c r="I340" s="7" t="s">
        <v>21</v>
      </c>
      <c r="J340" s="8">
        <v>6</v>
      </c>
      <c r="K340" s="5" t="s">
        <v>63</v>
      </c>
      <c r="L340" s="6">
        <v>1</v>
      </c>
      <c r="M340" s="12">
        <v>839.98</v>
      </c>
      <c r="N340" s="12">
        <v>1</v>
      </c>
      <c r="O340" s="30">
        <v>1</v>
      </c>
      <c r="P340" s="12">
        <v>10.9</v>
      </c>
      <c r="Q340" s="27">
        <v>2</v>
      </c>
      <c r="R340" s="12">
        <v>5690</v>
      </c>
      <c r="S340" s="30">
        <v>5</v>
      </c>
      <c r="T340" s="27">
        <v>1</v>
      </c>
      <c r="U340" s="30">
        <v>0</v>
      </c>
      <c r="V340" s="7" t="s">
        <v>10</v>
      </c>
      <c r="W340" s="7" t="s">
        <v>10</v>
      </c>
      <c r="X340" s="7" t="s">
        <v>10</v>
      </c>
      <c r="Y340" s="7" t="s">
        <v>10</v>
      </c>
      <c r="Z340" s="7" t="s">
        <v>10</v>
      </c>
      <c r="AA340" s="8" t="s">
        <v>10</v>
      </c>
      <c r="AB340" s="22"/>
    </row>
    <row r="341" spans="1:28" s="23" customFormat="1" ht="45" customHeight="1" x14ac:dyDescent="0.25">
      <c r="A341" s="23">
        <v>338</v>
      </c>
      <c r="B341" s="9" t="s">
        <v>864</v>
      </c>
      <c r="C341" s="9" t="s">
        <v>254</v>
      </c>
      <c r="D341" s="9" t="s">
        <v>334</v>
      </c>
      <c r="E341" s="6">
        <v>3</v>
      </c>
      <c r="F341" s="5" t="s">
        <v>1091</v>
      </c>
      <c r="G341" s="26">
        <v>1</v>
      </c>
      <c r="H341" s="7">
        <v>22.2</v>
      </c>
      <c r="I341" s="7" t="s">
        <v>21</v>
      </c>
      <c r="J341" s="8">
        <v>6</v>
      </c>
      <c r="K341" s="5" t="s">
        <v>55</v>
      </c>
      <c r="L341" s="6">
        <v>2</v>
      </c>
      <c r="M341" s="12">
        <v>839.98</v>
      </c>
      <c r="N341" s="12">
        <v>1</v>
      </c>
      <c r="O341" s="30">
        <v>1</v>
      </c>
      <c r="P341" s="12">
        <v>10.9</v>
      </c>
      <c r="Q341" s="27">
        <v>2</v>
      </c>
      <c r="R341" s="12">
        <v>5690</v>
      </c>
      <c r="S341" s="30">
        <v>5</v>
      </c>
      <c r="T341" s="27">
        <v>1</v>
      </c>
      <c r="U341" s="30">
        <v>0</v>
      </c>
      <c r="V341" s="7" t="s">
        <v>10</v>
      </c>
      <c r="W341" s="7" t="s">
        <v>10</v>
      </c>
      <c r="X341" s="7" t="s">
        <v>10</v>
      </c>
      <c r="Y341" s="7" t="s">
        <v>10</v>
      </c>
      <c r="Z341" s="7" t="s">
        <v>10</v>
      </c>
      <c r="AA341" s="8" t="s">
        <v>10</v>
      </c>
      <c r="AB341" s="22"/>
    </row>
    <row r="342" spans="1:28" s="23" customFormat="1" ht="45" customHeight="1" x14ac:dyDescent="0.25">
      <c r="A342" s="23">
        <v>339</v>
      </c>
      <c r="B342" s="5" t="s">
        <v>865</v>
      </c>
      <c r="C342" s="15" t="s">
        <v>866</v>
      </c>
      <c r="D342" s="5" t="s">
        <v>413</v>
      </c>
      <c r="E342" s="6">
        <v>1</v>
      </c>
      <c r="F342" s="5" t="s">
        <v>10</v>
      </c>
      <c r="G342" s="6">
        <v>0</v>
      </c>
      <c r="H342" s="7" t="s">
        <v>258</v>
      </c>
      <c r="I342" s="7" t="s">
        <v>25</v>
      </c>
      <c r="J342" s="8">
        <v>4</v>
      </c>
      <c r="K342" s="5" t="s">
        <v>22</v>
      </c>
      <c r="L342" s="6">
        <v>1</v>
      </c>
      <c r="M342" s="10">
        <v>2145.7600000000002</v>
      </c>
      <c r="N342" s="10">
        <v>9</v>
      </c>
      <c r="O342" s="27">
        <v>3</v>
      </c>
      <c r="P342" s="10">
        <v>14</v>
      </c>
      <c r="Q342" s="27">
        <v>3</v>
      </c>
      <c r="R342" s="10">
        <v>0</v>
      </c>
      <c r="S342" s="30">
        <v>0</v>
      </c>
      <c r="T342" s="30">
        <v>0</v>
      </c>
      <c r="U342" s="30">
        <v>0</v>
      </c>
      <c r="V342" s="10">
        <v>0.11600000000000001</v>
      </c>
      <c r="W342" s="10">
        <v>0.153</v>
      </c>
      <c r="X342" s="10">
        <v>9</v>
      </c>
      <c r="Y342" s="10">
        <v>45</v>
      </c>
      <c r="Z342" s="7" t="s">
        <v>10</v>
      </c>
      <c r="AA342" s="8" t="s">
        <v>10</v>
      </c>
      <c r="AB342" s="22"/>
    </row>
    <row r="343" spans="1:28" s="23" customFormat="1" ht="45" customHeight="1" x14ac:dyDescent="0.25">
      <c r="A343" s="23">
        <v>340</v>
      </c>
      <c r="B343" s="5" t="s">
        <v>867</v>
      </c>
      <c r="C343" s="5" t="s">
        <v>868</v>
      </c>
      <c r="D343" s="5" t="s">
        <v>346</v>
      </c>
      <c r="E343" s="6">
        <v>11</v>
      </c>
      <c r="F343" s="5" t="s">
        <v>10</v>
      </c>
      <c r="G343" s="6">
        <v>0</v>
      </c>
      <c r="H343" s="7" t="s">
        <v>1047</v>
      </c>
      <c r="I343" s="7" t="s">
        <v>32</v>
      </c>
      <c r="J343" s="8">
        <v>0</v>
      </c>
      <c r="K343" s="5" t="s">
        <v>33</v>
      </c>
      <c r="L343" s="6">
        <v>0</v>
      </c>
      <c r="M343" s="10">
        <v>1713.12</v>
      </c>
      <c r="N343" s="10">
        <v>6</v>
      </c>
      <c r="O343" s="27">
        <v>2</v>
      </c>
      <c r="P343" s="10">
        <v>14</v>
      </c>
      <c r="Q343" s="27">
        <v>3</v>
      </c>
      <c r="R343" s="10">
        <v>5690</v>
      </c>
      <c r="S343" s="30">
        <v>5</v>
      </c>
      <c r="T343" s="27">
        <v>1</v>
      </c>
      <c r="U343" s="30">
        <v>0</v>
      </c>
      <c r="V343" s="10">
        <v>0.252</v>
      </c>
      <c r="W343" s="10">
        <v>0.50800000000000001</v>
      </c>
      <c r="X343" s="10">
        <v>6</v>
      </c>
      <c r="Y343" s="10">
        <v>33</v>
      </c>
      <c r="Z343" s="7" t="s">
        <v>10</v>
      </c>
      <c r="AA343" s="8" t="s">
        <v>10</v>
      </c>
      <c r="AB343" s="22"/>
    </row>
    <row r="344" spans="1:28" s="23" customFormat="1" ht="45" customHeight="1" x14ac:dyDescent="0.25">
      <c r="A344" s="23">
        <v>341</v>
      </c>
      <c r="B344" s="5" t="s">
        <v>869</v>
      </c>
      <c r="C344" s="5" t="s">
        <v>870</v>
      </c>
      <c r="D344" s="5" t="s">
        <v>346</v>
      </c>
      <c r="E344" s="6">
        <v>11</v>
      </c>
      <c r="F344" s="5" t="s">
        <v>10</v>
      </c>
      <c r="G344" s="6">
        <v>0</v>
      </c>
      <c r="H344" s="7" t="s">
        <v>1048</v>
      </c>
      <c r="I344" s="7" t="s">
        <v>11</v>
      </c>
      <c r="J344" s="8">
        <v>2</v>
      </c>
      <c r="K344" s="5" t="s">
        <v>33</v>
      </c>
      <c r="L344" s="6">
        <v>0</v>
      </c>
      <c r="M344" s="10">
        <v>1727.15</v>
      </c>
      <c r="N344" s="10">
        <v>6</v>
      </c>
      <c r="O344" s="27">
        <v>2</v>
      </c>
      <c r="P344" s="10">
        <v>14</v>
      </c>
      <c r="Q344" s="27">
        <v>3</v>
      </c>
      <c r="R344" s="10">
        <v>5690</v>
      </c>
      <c r="S344" s="30">
        <v>5</v>
      </c>
      <c r="T344" s="27">
        <v>1</v>
      </c>
      <c r="U344" s="30">
        <v>0</v>
      </c>
      <c r="V344" s="10">
        <v>0.29099999999999998</v>
      </c>
      <c r="W344" s="10">
        <v>0.46400000000000002</v>
      </c>
      <c r="X344" s="10">
        <v>6</v>
      </c>
      <c r="Y344" s="10">
        <v>40</v>
      </c>
      <c r="Z344" s="7" t="s">
        <v>10</v>
      </c>
      <c r="AA344" s="8" t="s">
        <v>10</v>
      </c>
      <c r="AB344" s="22"/>
    </row>
    <row r="345" spans="1:28" s="23" customFormat="1" ht="45" customHeight="1" x14ac:dyDescent="0.25">
      <c r="A345" s="23">
        <v>342</v>
      </c>
      <c r="B345" s="5" t="s">
        <v>871</v>
      </c>
      <c r="C345" s="5" t="s">
        <v>872</v>
      </c>
      <c r="D345" s="5" t="s">
        <v>346</v>
      </c>
      <c r="E345" s="6">
        <v>11</v>
      </c>
      <c r="F345" s="5" t="s">
        <v>10</v>
      </c>
      <c r="G345" s="6">
        <v>0</v>
      </c>
      <c r="H345" s="7" t="s">
        <v>1049</v>
      </c>
      <c r="I345" s="7" t="s">
        <v>62</v>
      </c>
      <c r="J345" s="8">
        <v>1</v>
      </c>
      <c r="K345" s="5" t="s">
        <v>33</v>
      </c>
      <c r="L345" s="6">
        <v>0</v>
      </c>
      <c r="M345" s="10">
        <v>1697.16</v>
      </c>
      <c r="N345" s="10">
        <v>5</v>
      </c>
      <c r="O345" s="27">
        <v>2</v>
      </c>
      <c r="P345" s="10">
        <v>14</v>
      </c>
      <c r="Q345" s="27">
        <v>3</v>
      </c>
      <c r="R345" s="10">
        <v>5690</v>
      </c>
      <c r="S345" s="30">
        <v>5</v>
      </c>
      <c r="T345" s="27">
        <v>1</v>
      </c>
      <c r="U345" s="30">
        <v>0</v>
      </c>
      <c r="V345" s="10">
        <v>0.59099999999999997</v>
      </c>
      <c r="W345" s="10">
        <v>0.55600000000000005</v>
      </c>
      <c r="X345" s="10">
        <v>8</v>
      </c>
      <c r="Y345" s="10">
        <v>53.33</v>
      </c>
      <c r="Z345" s="7" t="s">
        <v>10</v>
      </c>
      <c r="AA345" s="8" t="s">
        <v>10</v>
      </c>
      <c r="AB345" s="22"/>
    </row>
    <row r="346" spans="1:28" s="23" customFormat="1" ht="45" customHeight="1" x14ac:dyDescent="0.25">
      <c r="A346" s="23">
        <v>343</v>
      </c>
      <c r="B346" s="5" t="s">
        <v>873</v>
      </c>
      <c r="C346" s="5" t="s">
        <v>874</v>
      </c>
      <c r="D346" s="5" t="s">
        <v>346</v>
      </c>
      <c r="E346" s="6">
        <v>11</v>
      </c>
      <c r="F346" s="5" t="s">
        <v>10</v>
      </c>
      <c r="G346" s="6">
        <v>0</v>
      </c>
      <c r="H346" s="7" t="s">
        <v>1050</v>
      </c>
      <c r="I346" s="7" t="s">
        <v>62</v>
      </c>
      <c r="J346" s="8">
        <v>1</v>
      </c>
      <c r="K346" s="5" t="s">
        <v>33</v>
      </c>
      <c r="L346" s="6">
        <v>0</v>
      </c>
      <c r="M346" s="10">
        <v>1601.93</v>
      </c>
      <c r="N346" s="10">
        <v>6</v>
      </c>
      <c r="O346" s="27">
        <v>2</v>
      </c>
      <c r="P346" s="10">
        <v>14</v>
      </c>
      <c r="Q346" s="27">
        <v>3</v>
      </c>
      <c r="R346" s="10">
        <v>0</v>
      </c>
      <c r="S346" s="30">
        <v>0</v>
      </c>
      <c r="T346" s="30">
        <v>0</v>
      </c>
      <c r="U346" s="30">
        <v>0</v>
      </c>
      <c r="V346" s="10">
        <v>2.1999999999999999E-2</v>
      </c>
      <c r="W346" s="10">
        <v>0.22500000000000001</v>
      </c>
      <c r="X346" s="10">
        <v>4</v>
      </c>
      <c r="Y346" s="10">
        <v>26.67</v>
      </c>
      <c r="Z346" s="7" t="s">
        <v>10</v>
      </c>
      <c r="AA346" s="8" t="s">
        <v>10</v>
      </c>
      <c r="AB346" s="22"/>
    </row>
    <row r="347" spans="1:28" s="23" customFormat="1" ht="45" customHeight="1" x14ac:dyDescent="0.25">
      <c r="A347" s="23">
        <v>344</v>
      </c>
      <c r="B347" s="5" t="s">
        <v>875</v>
      </c>
      <c r="C347" s="5" t="s">
        <v>876</v>
      </c>
      <c r="D347" s="5" t="s">
        <v>346</v>
      </c>
      <c r="E347" s="6">
        <v>11</v>
      </c>
      <c r="F347" s="5" t="s">
        <v>10</v>
      </c>
      <c r="G347" s="6">
        <v>0</v>
      </c>
      <c r="H347" s="7" t="s">
        <v>1051</v>
      </c>
      <c r="I347" s="7" t="s">
        <v>11</v>
      </c>
      <c r="J347" s="8">
        <v>2</v>
      </c>
      <c r="K347" s="5" t="s">
        <v>33</v>
      </c>
      <c r="L347" s="6">
        <v>0</v>
      </c>
      <c r="M347" s="7" t="s">
        <v>10</v>
      </c>
      <c r="N347" s="7" t="s">
        <v>10</v>
      </c>
      <c r="O347" s="8" t="s">
        <v>10</v>
      </c>
      <c r="P347" s="7" t="s">
        <v>10</v>
      </c>
      <c r="Q347" s="8" t="s">
        <v>10</v>
      </c>
      <c r="R347" s="7" t="s">
        <v>10</v>
      </c>
      <c r="S347" s="8" t="s">
        <v>10</v>
      </c>
      <c r="T347" s="8" t="s">
        <v>10</v>
      </c>
      <c r="U347" s="8" t="s">
        <v>10</v>
      </c>
      <c r="V347" s="7" t="s">
        <v>10</v>
      </c>
      <c r="W347" s="7" t="s">
        <v>10</v>
      </c>
      <c r="X347" s="7" t="s">
        <v>10</v>
      </c>
      <c r="Y347" s="7" t="s">
        <v>10</v>
      </c>
      <c r="Z347" s="7" t="s">
        <v>10</v>
      </c>
      <c r="AA347" s="8" t="s">
        <v>10</v>
      </c>
      <c r="AB347" s="22"/>
    </row>
    <row r="348" spans="1:28" s="23" customFormat="1" ht="45" customHeight="1" x14ac:dyDescent="0.25">
      <c r="A348" s="23">
        <v>345</v>
      </c>
      <c r="B348" s="5" t="s">
        <v>877</v>
      </c>
      <c r="C348" s="5" t="s">
        <v>876</v>
      </c>
      <c r="D348" s="5" t="s">
        <v>346</v>
      </c>
      <c r="E348" s="6">
        <v>11</v>
      </c>
      <c r="F348" s="5" t="s">
        <v>10</v>
      </c>
      <c r="G348" s="6">
        <v>0</v>
      </c>
      <c r="H348" s="7" t="s">
        <v>1052</v>
      </c>
      <c r="I348" s="7" t="s">
        <v>25</v>
      </c>
      <c r="J348" s="8">
        <v>4</v>
      </c>
      <c r="K348" s="5" t="s">
        <v>33</v>
      </c>
      <c r="L348" s="6">
        <v>0</v>
      </c>
      <c r="M348" s="10">
        <v>1709.18</v>
      </c>
      <c r="N348" s="10">
        <v>7</v>
      </c>
      <c r="O348" s="27">
        <v>3</v>
      </c>
      <c r="P348" s="10">
        <v>14</v>
      </c>
      <c r="Q348" s="27">
        <v>3</v>
      </c>
      <c r="R348" s="10">
        <v>0</v>
      </c>
      <c r="S348" s="30">
        <v>0</v>
      </c>
      <c r="T348" s="30">
        <v>0</v>
      </c>
      <c r="U348" s="30">
        <v>0</v>
      </c>
      <c r="V348" s="10">
        <v>0.157</v>
      </c>
      <c r="W348" s="10">
        <v>0.33</v>
      </c>
      <c r="X348" s="10">
        <v>6</v>
      </c>
      <c r="Y348" s="10">
        <v>40</v>
      </c>
      <c r="Z348" s="7" t="s">
        <v>10</v>
      </c>
      <c r="AA348" s="8" t="s">
        <v>10</v>
      </c>
      <c r="AB348" s="22"/>
    </row>
    <row r="349" spans="1:28" s="23" customFormat="1" ht="45" customHeight="1" x14ac:dyDescent="0.25">
      <c r="A349" s="23">
        <v>346</v>
      </c>
      <c r="B349" s="5" t="s">
        <v>878</v>
      </c>
      <c r="C349" s="5" t="s">
        <v>879</v>
      </c>
      <c r="D349" s="5" t="s">
        <v>346</v>
      </c>
      <c r="E349" s="6">
        <v>11</v>
      </c>
      <c r="F349" s="5" t="s">
        <v>10</v>
      </c>
      <c r="G349" s="6">
        <v>0</v>
      </c>
      <c r="H349" s="7" t="s">
        <v>1053</v>
      </c>
      <c r="I349" s="7" t="s">
        <v>25</v>
      </c>
      <c r="J349" s="8">
        <v>4</v>
      </c>
      <c r="K349" s="5" t="s">
        <v>33</v>
      </c>
      <c r="L349" s="6">
        <v>0</v>
      </c>
      <c r="M349" s="7" t="s">
        <v>10</v>
      </c>
      <c r="N349" s="7" t="s">
        <v>10</v>
      </c>
      <c r="O349" s="8" t="s">
        <v>10</v>
      </c>
      <c r="P349" s="7" t="s">
        <v>10</v>
      </c>
      <c r="Q349" s="8" t="s">
        <v>10</v>
      </c>
      <c r="R349" s="7" t="s">
        <v>10</v>
      </c>
      <c r="S349" s="8" t="s">
        <v>10</v>
      </c>
      <c r="T349" s="8" t="s">
        <v>10</v>
      </c>
      <c r="U349" s="8" t="s">
        <v>10</v>
      </c>
      <c r="V349" s="7" t="s">
        <v>10</v>
      </c>
      <c r="W349" s="7" t="s">
        <v>10</v>
      </c>
      <c r="X349" s="7" t="s">
        <v>10</v>
      </c>
      <c r="Y349" s="7" t="s">
        <v>10</v>
      </c>
      <c r="Z349" s="7" t="s">
        <v>10</v>
      </c>
      <c r="AA349" s="8" t="s">
        <v>10</v>
      </c>
      <c r="AB349" s="22"/>
    </row>
    <row r="350" spans="1:28" s="23" customFormat="1" ht="45" customHeight="1" x14ac:dyDescent="0.25">
      <c r="A350" s="23">
        <v>347</v>
      </c>
      <c r="B350" s="5" t="s">
        <v>880</v>
      </c>
      <c r="C350" s="5" t="s">
        <v>879</v>
      </c>
      <c r="D350" s="5" t="s">
        <v>346</v>
      </c>
      <c r="E350" s="6">
        <v>11</v>
      </c>
      <c r="F350" s="5" t="s">
        <v>10</v>
      </c>
      <c r="G350" s="6">
        <v>0</v>
      </c>
      <c r="H350" s="7" t="s">
        <v>1054</v>
      </c>
      <c r="I350" s="7" t="s">
        <v>25</v>
      </c>
      <c r="J350" s="8">
        <v>4</v>
      </c>
      <c r="K350" s="5" t="s">
        <v>33</v>
      </c>
      <c r="L350" s="6">
        <v>0</v>
      </c>
      <c r="M350" s="10">
        <v>1642</v>
      </c>
      <c r="N350" s="10">
        <v>6</v>
      </c>
      <c r="O350" s="27">
        <v>2</v>
      </c>
      <c r="P350" s="10">
        <v>14</v>
      </c>
      <c r="Q350" s="27">
        <v>3</v>
      </c>
      <c r="R350" s="10">
        <v>0</v>
      </c>
      <c r="S350" s="30">
        <v>0</v>
      </c>
      <c r="T350" s="30">
        <v>0</v>
      </c>
      <c r="U350" s="30">
        <v>0</v>
      </c>
      <c r="V350" s="10">
        <v>7.0000000000000007E-2</v>
      </c>
      <c r="W350" s="10">
        <v>0.185</v>
      </c>
      <c r="X350" s="10">
        <v>5</v>
      </c>
      <c r="Y350" s="10">
        <v>33.33</v>
      </c>
      <c r="Z350" s="7" t="s">
        <v>10</v>
      </c>
      <c r="AA350" s="8" t="s">
        <v>10</v>
      </c>
      <c r="AB350" s="22"/>
    </row>
    <row r="351" spans="1:28" s="23" customFormat="1" ht="45" customHeight="1" x14ac:dyDescent="0.25">
      <c r="A351" s="23">
        <v>348</v>
      </c>
      <c r="B351" s="5" t="s">
        <v>881</v>
      </c>
      <c r="C351" s="5" t="s">
        <v>882</v>
      </c>
      <c r="D351" s="5" t="s">
        <v>346</v>
      </c>
      <c r="E351" s="6">
        <v>11</v>
      </c>
      <c r="F351" s="5" t="s">
        <v>10</v>
      </c>
      <c r="G351" s="6">
        <v>0</v>
      </c>
      <c r="H351" s="7" t="s">
        <v>1050</v>
      </c>
      <c r="I351" s="7" t="s">
        <v>62</v>
      </c>
      <c r="J351" s="8">
        <v>1</v>
      </c>
      <c r="K351" s="5" t="s">
        <v>33</v>
      </c>
      <c r="L351" s="6">
        <v>0</v>
      </c>
      <c r="M351" s="7" t="s">
        <v>10</v>
      </c>
      <c r="N351" s="7" t="s">
        <v>10</v>
      </c>
      <c r="O351" s="8" t="s">
        <v>10</v>
      </c>
      <c r="P351" s="7" t="s">
        <v>10</v>
      </c>
      <c r="Q351" s="8" t="s">
        <v>10</v>
      </c>
      <c r="R351" s="7" t="s">
        <v>10</v>
      </c>
      <c r="S351" s="8" t="s">
        <v>10</v>
      </c>
      <c r="T351" s="8" t="s">
        <v>10</v>
      </c>
      <c r="U351" s="8" t="s">
        <v>10</v>
      </c>
      <c r="V351" s="7" t="s">
        <v>10</v>
      </c>
      <c r="W351" s="7" t="s">
        <v>10</v>
      </c>
      <c r="X351" s="7" t="s">
        <v>10</v>
      </c>
      <c r="Y351" s="7" t="s">
        <v>10</v>
      </c>
      <c r="Z351" s="7" t="s">
        <v>10</v>
      </c>
      <c r="AA351" s="8" t="s">
        <v>10</v>
      </c>
      <c r="AB351" s="22"/>
    </row>
    <row r="352" spans="1:28" s="23" customFormat="1" ht="45" customHeight="1" x14ac:dyDescent="0.25">
      <c r="A352" s="23">
        <v>349</v>
      </c>
      <c r="B352" s="5" t="s">
        <v>883</v>
      </c>
      <c r="C352" s="5" t="s">
        <v>884</v>
      </c>
      <c r="D352" s="5" t="s">
        <v>346</v>
      </c>
      <c r="E352" s="6">
        <v>11</v>
      </c>
      <c r="F352" s="5" t="s">
        <v>10</v>
      </c>
      <c r="G352" s="6">
        <v>0</v>
      </c>
      <c r="H352" s="7" t="s">
        <v>1055</v>
      </c>
      <c r="I352" s="7" t="s">
        <v>62</v>
      </c>
      <c r="J352" s="8">
        <v>1</v>
      </c>
      <c r="K352" s="5" t="s">
        <v>33</v>
      </c>
      <c r="L352" s="6">
        <v>0</v>
      </c>
      <c r="M352" s="7" t="s">
        <v>10</v>
      </c>
      <c r="N352" s="7" t="s">
        <v>10</v>
      </c>
      <c r="O352" s="8" t="s">
        <v>10</v>
      </c>
      <c r="P352" s="7" t="s">
        <v>10</v>
      </c>
      <c r="Q352" s="8" t="s">
        <v>10</v>
      </c>
      <c r="R352" s="7" t="s">
        <v>10</v>
      </c>
      <c r="S352" s="8" t="s">
        <v>10</v>
      </c>
      <c r="T352" s="8" t="s">
        <v>10</v>
      </c>
      <c r="U352" s="8" t="s">
        <v>10</v>
      </c>
      <c r="V352" s="7" t="s">
        <v>10</v>
      </c>
      <c r="W352" s="7" t="s">
        <v>10</v>
      </c>
      <c r="X352" s="7" t="s">
        <v>10</v>
      </c>
      <c r="Y352" s="7" t="s">
        <v>10</v>
      </c>
      <c r="Z352" s="7" t="s">
        <v>10</v>
      </c>
      <c r="AA352" s="8" t="s">
        <v>10</v>
      </c>
      <c r="AB352" s="22"/>
    </row>
    <row r="353" spans="1:28" s="23" customFormat="1" ht="45" customHeight="1" x14ac:dyDescent="0.25">
      <c r="A353" s="23">
        <v>350</v>
      </c>
      <c r="B353" s="5" t="s">
        <v>885</v>
      </c>
      <c r="C353" s="5" t="s">
        <v>886</v>
      </c>
      <c r="D353" s="5" t="s">
        <v>346</v>
      </c>
      <c r="E353" s="6">
        <v>11</v>
      </c>
      <c r="F353" s="5" t="s">
        <v>10</v>
      </c>
      <c r="G353" s="6">
        <v>0</v>
      </c>
      <c r="H353" s="7" t="s">
        <v>1056</v>
      </c>
      <c r="I353" s="7" t="s">
        <v>25</v>
      </c>
      <c r="J353" s="8">
        <v>4</v>
      </c>
      <c r="K353" s="5" t="s">
        <v>33</v>
      </c>
      <c r="L353" s="6">
        <v>0</v>
      </c>
      <c r="M353" s="7" t="s">
        <v>10</v>
      </c>
      <c r="N353" s="7" t="s">
        <v>10</v>
      </c>
      <c r="O353" s="8" t="s">
        <v>10</v>
      </c>
      <c r="P353" s="7" t="s">
        <v>10</v>
      </c>
      <c r="Q353" s="8" t="s">
        <v>10</v>
      </c>
      <c r="R353" s="7" t="s">
        <v>10</v>
      </c>
      <c r="S353" s="8" t="s">
        <v>10</v>
      </c>
      <c r="T353" s="8" t="s">
        <v>10</v>
      </c>
      <c r="U353" s="8" t="s">
        <v>10</v>
      </c>
      <c r="V353" s="7" t="s">
        <v>10</v>
      </c>
      <c r="W353" s="7" t="s">
        <v>10</v>
      </c>
      <c r="X353" s="7" t="s">
        <v>10</v>
      </c>
      <c r="Y353" s="7" t="s">
        <v>10</v>
      </c>
      <c r="Z353" s="7" t="s">
        <v>10</v>
      </c>
      <c r="AA353" s="8" t="s">
        <v>10</v>
      </c>
      <c r="AB353" s="22"/>
    </row>
    <row r="354" spans="1:28" s="23" customFormat="1" ht="45" customHeight="1" x14ac:dyDescent="0.25">
      <c r="A354" s="23">
        <v>351</v>
      </c>
      <c r="B354" s="5" t="s">
        <v>887</v>
      </c>
      <c r="C354" s="5" t="s">
        <v>888</v>
      </c>
      <c r="D354" s="5" t="s">
        <v>346</v>
      </c>
      <c r="E354" s="6">
        <v>11</v>
      </c>
      <c r="F354" s="5" t="s">
        <v>10</v>
      </c>
      <c r="G354" s="6">
        <v>0</v>
      </c>
      <c r="H354" s="7" t="s">
        <v>1057</v>
      </c>
      <c r="I354" s="7" t="s">
        <v>25</v>
      </c>
      <c r="J354" s="8">
        <v>4</v>
      </c>
      <c r="K354" s="5" t="s">
        <v>33</v>
      </c>
      <c r="L354" s="6">
        <v>0</v>
      </c>
      <c r="M354" s="7" t="s">
        <v>10</v>
      </c>
      <c r="N354" s="7" t="s">
        <v>10</v>
      </c>
      <c r="O354" s="8" t="s">
        <v>10</v>
      </c>
      <c r="P354" s="7" t="s">
        <v>10</v>
      </c>
      <c r="Q354" s="8" t="s">
        <v>10</v>
      </c>
      <c r="R354" s="7" t="s">
        <v>10</v>
      </c>
      <c r="S354" s="8" t="s">
        <v>10</v>
      </c>
      <c r="T354" s="8" t="s">
        <v>10</v>
      </c>
      <c r="U354" s="8" t="s">
        <v>10</v>
      </c>
      <c r="V354" s="7" t="s">
        <v>10</v>
      </c>
      <c r="W354" s="7" t="s">
        <v>10</v>
      </c>
      <c r="X354" s="7" t="s">
        <v>10</v>
      </c>
      <c r="Y354" s="7" t="s">
        <v>10</v>
      </c>
      <c r="Z354" s="7" t="s">
        <v>10</v>
      </c>
      <c r="AA354" s="8" t="s">
        <v>10</v>
      </c>
      <c r="AB354" s="22"/>
    </row>
    <row r="355" spans="1:28" s="23" customFormat="1" ht="45" customHeight="1" x14ac:dyDescent="0.25">
      <c r="A355" s="23">
        <v>352</v>
      </c>
      <c r="B355" s="5" t="s">
        <v>889</v>
      </c>
      <c r="C355" s="5" t="s">
        <v>888</v>
      </c>
      <c r="D355" s="5" t="s">
        <v>346</v>
      </c>
      <c r="E355" s="6">
        <v>11</v>
      </c>
      <c r="F355" s="5" t="s">
        <v>10</v>
      </c>
      <c r="G355" s="6">
        <v>0</v>
      </c>
      <c r="H355" s="7" t="s">
        <v>1058</v>
      </c>
      <c r="I355" s="7" t="s">
        <v>25</v>
      </c>
      <c r="J355" s="8">
        <v>4</v>
      </c>
      <c r="K355" s="5" t="s">
        <v>33</v>
      </c>
      <c r="L355" s="6">
        <v>0</v>
      </c>
      <c r="M355" s="7" t="s">
        <v>10</v>
      </c>
      <c r="N355" s="7" t="s">
        <v>10</v>
      </c>
      <c r="O355" s="8" t="s">
        <v>10</v>
      </c>
      <c r="P355" s="7" t="s">
        <v>10</v>
      </c>
      <c r="Q355" s="8" t="s">
        <v>10</v>
      </c>
      <c r="R355" s="7" t="s">
        <v>10</v>
      </c>
      <c r="S355" s="8" t="s">
        <v>10</v>
      </c>
      <c r="T355" s="8" t="s">
        <v>10</v>
      </c>
      <c r="U355" s="8" t="s">
        <v>10</v>
      </c>
      <c r="V355" s="7" t="s">
        <v>10</v>
      </c>
      <c r="W355" s="7" t="s">
        <v>10</v>
      </c>
      <c r="X355" s="7" t="s">
        <v>10</v>
      </c>
      <c r="Y355" s="7" t="s">
        <v>10</v>
      </c>
      <c r="Z355" s="7" t="s">
        <v>10</v>
      </c>
      <c r="AA355" s="8" t="s">
        <v>10</v>
      </c>
      <c r="AB355" s="22"/>
    </row>
    <row r="356" spans="1:28" s="23" customFormat="1" ht="45" customHeight="1" x14ac:dyDescent="0.25">
      <c r="A356" s="23">
        <v>353</v>
      </c>
      <c r="B356" s="5" t="s">
        <v>890</v>
      </c>
      <c r="C356" s="5" t="s">
        <v>891</v>
      </c>
      <c r="D356" s="5" t="s">
        <v>346</v>
      </c>
      <c r="E356" s="6">
        <v>11</v>
      </c>
      <c r="F356" s="5" t="s">
        <v>10</v>
      </c>
      <c r="G356" s="6">
        <v>0</v>
      </c>
      <c r="H356" s="7" t="s">
        <v>1056</v>
      </c>
      <c r="I356" s="7" t="s">
        <v>25</v>
      </c>
      <c r="J356" s="8">
        <v>4</v>
      </c>
      <c r="K356" s="5" t="s">
        <v>33</v>
      </c>
      <c r="L356" s="6">
        <v>0</v>
      </c>
      <c r="M356" s="7" t="s">
        <v>10</v>
      </c>
      <c r="N356" s="7" t="s">
        <v>10</v>
      </c>
      <c r="O356" s="8" t="s">
        <v>10</v>
      </c>
      <c r="P356" s="7" t="s">
        <v>10</v>
      </c>
      <c r="Q356" s="8" t="s">
        <v>10</v>
      </c>
      <c r="R356" s="7" t="s">
        <v>10</v>
      </c>
      <c r="S356" s="8" t="s">
        <v>10</v>
      </c>
      <c r="T356" s="8" t="s">
        <v>10</v>
      </c>
      <c r="U356" s="8" t="s">
        <v>10</v>
      </c>
      <c r="V356" s="7" t="s">
        <v>10</v>
      </c>
      <c r="W356" s="7" t="s">
        <v>10</v>
      </c>
      <c r="X356" s="7" t="s">
        <v>10</v>
      </c>
      <c r="Y356" s="7" t="s">
        <v>10</v>
      </c>
      <c r="Z356" s="7" t="s">
        <v>10</v>
      </c>
      <c r="AA356" s="8" t="s">
        <v>10</v>
      </c>
      <c r="AB356" s="22"/>
    </row>
    <row r="357" spans="1:28" s="23" customFormat="1" ht="45" customHeight="1" x14ac:dyDescent="0.25">
      <c r="A357" s="23">
        <v>354</v>
      </c>
      <c r="B357" s="5" t="s">
        <v>892</v>
      </c>
      <c r="C357" s="5" t="s">
        <v>893</v>
      </c>
      <c r="D357" s="5" t="s">
        <v>346</v>
      </c>
      <c r="E357" s="6">
        <v>11</v>
      </c>
      <c r="F357" s="5" t="s">
        <v>10</v>
      </c>
      <c r="G357" s="6">
        <v>0</v>
      </c>
      <c r="H357" s="7" t="s">
        <v>226</v>
      </c>
      <c r="I357" s="7" t="s">
        <v>25</v>
      </c>
      <c r="J357" s="8">
        <v>4</v>
      </c>
      <c r="K357" s="5" t="s">
        <v>33</v>
      </c>
      <c r="L357" s="6">
        <v>0</v>
      </c>
      <c r="M357" s="7" t="s">
        <v>10</v>
      </c>
      <c r="N357" s="7" t="s">
        <v>10</v>
      </c>
      <c r="O357" s="8" t="s">
        <v>10</v>
      </c>
      <c r="P357" s="7" t="s">
        <v>10</v>
      </c>
      <c r="Q357" s="8" t="s">
        <v>10</v>
      </c>
      <c r="R357" s="7" t="s">
        <v>10</v>
      </c>
      <c r="S357" s="8" t="s">
        <v>10</v>
      </c>
      <c r="T357" s="8" t="s">
        <v>10</v>
      </c>
      <c r="U357" s="8" t="s">
        <v>10</v>
      </c>
      <c r="V357" s="7" t="s">
        <v>10</v>
      </c>
      <c r="W357" s="7" t="s">
        <v>10</v>
      </c>
      <c r="X357" s="7" t="s">
        <v>10</v>
      </c>
      <c r="Y357" s="7" t="s">
        <v>10</v>
      </c>
      <c r="Z357" s="7" t="s">
        <v>10</v>
      </c>
      <c r="AA357" s="8" t="s">
        <v>10</v>
      </c>
      <c r="AB357" s="22"/>
    </row>
    <row r="358" spans="1:28" s="23" customFormat="1" ht="45" customHeight="1" x14ac:dyDescent="0.25">
      <c r="A358" s="23">
        <v>355</v>
      </c>
      <c r="B358" s="5" t="s">
        <v>894</v>
      </c>
      <c r="C358" s="5" t="s">
        <v>895</v>
      </c>
      <c r="D358" s="5" t="s">
        <v>360</v>
      </c>
      <c r="E358" s="6">
        <v>5</v>
      </c>
      <c r="F358" s="5" t="s">
        <v>10</v>
      </c>
      <c r="G358" s="6">
        <v>0</v>
      </c>
      <c r="H358" s="7" t="s">
        <v>1059</v>
      </c>
      <c r="I358" s="7" t="s">
        <v>21</v>
      </c>
      <c r="J358" s="8">
        <v>6</v>
      </c>
      <c r="K358" s="5" t="s">
        <v>33</v>
      </c>
      <c r="L358" s="6">
        <v>0</v>
      </c>
      <c r="M358" s="7" t="s">
        <v>10</v>
      </c>
      <c r="N358" s="7" t="s">
        <v>10</v>
      </c>
      <c r="O358" s="8" t="s">
        <v>10</v>
      </c>
      <c r="P358" s="7" t="s">
        <v>10</v>
      </c>
      <c r="Q358" s="8" t="s">
        <v>10</v>
      </c>
      <c r="R358" s="7" t="s">
        <v>10</v>
      </c>
      <c r="S358" s="8" t="s">
        <v>10</v>
      </c>
      <c r="T358" s="8" t="s">
        <v>10</v>
      </c>
      <c r="U358" s="8" t="s">
        <v>10</v>
      </c>
      <c r="V358" s="7" t="s">
        <v>10</v>
      </c>
      <c r="W358" s="7" t="s">
        <v>10</v>
      </c>
      <c r="X358" s="7" t="s">
        <v>10</v>
      </c>
      <c r="Y358" s="7" t="s">
        <v>10</v>
      </c>
      <c r="Z358" s="7" t="s">
        <v>10</v>
      </c>
      <c r="AA358" s="8" t="s">
        <v>10</v>
      </c>
      <c r="AB358" s="22"/>
    </row>
    <row r="359" spans="1:28" s="23" customFormat="1" ht="45" customHeight="1" x14ac:dyDescent="0.25">
      <c r="A359" s="23">
        <v>356</v>
      </c>
      <c r="B359" s="5" t="s">
        <v>896</v>
      </c>
      <c r="C359" s="5" t="s">
        <v>897</v>
      </c>
      <c r="D359" s="5" t="s">
        <v>360</v>
      </c>
      <c r="E359" s="6">
        <v>5</v>
      </c>
      <c r="F359" s="5" t="s">
        <v>10</v>
      </c>
      <c r="G359" s="6">
        <v>0</v>
      </c>
      <c r="H359" s="7" t="s">
        <v>132</v>
      </c>
      <c r="I359" s="7" t="s">
        <v>21</v>
      </c>
      <c r="J359" s="8">
        <v>6</v>
      </c>
      <c r="K359" s="5" t="s">
        <v>33</v>
      </c>
      <c r="L359" s="6">
        <v>0</v>
      </c>
      <c r="M359" s="7" t="s">
        <v>10</v>
      </c>
      <c r="N359" s="7" t="s">
        <v>10</v>
      </c>
      <c r="O359" s="8" t="s">
        <v>10</v>
      </c>
      <c r="P359" s="7" t="s">
        <v>10</v>
      </c>
      <c r="Q359" s="8" t="s">
        <v>10</v>
      </c>
      <c r="R359" s="7" t="s">
        <v>10</v>
      </c>
      <c r="S359" s="8" t="s">
        <v>10</v>
      </c>
      <c r="T359" s="8" t="s">
        <v>10</v>
      </c>
      <c r="U359" s="8" t="s">
        <v>10</v>
      </c>
      <c r="V359" s="7" t="s">
        <v>10</v>
      </c>
      <c r="W359" s="7" t="s">
        <v>10</v>
      </c>
      <c r="X359" s="7" t="s">
        <v>10</v>
      </c>
      <c r="Y359" s="7" t="s">
        <v>10</v>
      </c>
      <c r="Z359" s="7" t="s">
        <v>10</v>
      </c>
      <c r="AA359" s="8" t="s">
        <v>10</v>
      </c>
      <c r="AB359" s="22"/>
    </row>
    <row r="360" spans="1:28" s="23" customFormat="1" ht="45" customHeight="1" x14ac:dyDescent="0.25">
      <c r="A360" s="23">
        <v>357</v>
      </c>
      <c r="B360" s="5" t="s">
        <v>898</v>
      </c>
      <c r="C360" s="5" t="s">
        <v>899</v>
      </c>
      <c r="D360" s="5" t="s">
        <v>360</v>
      </c>
      <c r="E360" s="6">
        <v>5</v>
      </c>
      <c r="F360" s="5" t="s">
        <v>10</v>
      </c>
      <c r="G360" s="6">
        <v>0</v>
      </c>
      <c r="H360" s="7" t="s">
        <v>132</v>
      </c>
      <c r="I360" s="7" t="s">
        <v>21</v>
      </c>
      <c r="J360" s="8">
        <v>6</v>
      </c>
      <c r="K360" s="5" t="s">
        <v>33</v>
      </c>
      <c r="L360" s="6">
        <v>0</v>
      </c>
      <c r="M360" s="7" t="s">
        <v>10</v>
      </c>
      <c r="N360" s="7" t="s">
        <v>10</v>
      </c>
      <c r="O360" s="8" t="s">
        <v>10</v>
      </c>
      <c r="P360" s="7" t="s">
        <v>10</v>
      </c>
      <c r="Q360" s="8" t="s">
        <v>10</v>
      </c>
      <c r="R360" s="7" t="s">
        <v>10</v>
      </c>
      <c r="S360" s="8" t="s">
        <v>10</v>
      </c>
      <c r="T360" s="8" t="s">
        <v>10</v>
      </c>
      <c r="U360" s="8" t="s">
        <v>10</v>
      </c>
      <c r="V360" s="7" t="s">
        <v>10</v>
      </c>
      <c r="W360" s="7" t="s">
        <v>10</v>
      </c>
      <c r="X360" s="7" t="s">
        <v>10</v>
      </c>
      <c r="Y360" s="7" t="s">
        <v>10</v>
      </c>
      <c r="Z360" s="7" t="s">
        <v>10</v>
      </c>
      <c r="AA360" s="8" t="s">
        <v>10</v>
      </c>
      <c r="AB360" s="22"/>
    </row>
    <row r="361" spans="1:28" s="23" customFormat="1" ht="45" customHeight="1" x14ac:dyDescent="0.25">
      <c r="A361" s="23">
        <v>358</v>
      </c>
      <c r="B361" s="5" t="s">
        <v>900</v>
      </c>
      <c r="C361" s="5" t="s">
        <v>901</v>
      </c>
      <c r="D361" s="5" t="s">
        <v>360</v>
      </c>
      <c r="E361" s="6">
        <v>5</v>
      </c>
      <c r="F361" s="5" t="s">
        <v>10</v>
      </c>
      <c r="G361" s="6">
        <v>0</v>
      </c>
      <c r="H361" s="7" t="s">
        <v>277</v>
      </c>
      <c r="I361" s="7" t="s">
        <v>21</v>
      </c>
      <c r="J361" s="8">
        <v>6</v>
      </c>
      <c r="K361" s="5" t="s">
        <v>33</v>
      </c>
      <c r="L361" s="6">
        <v>0</v>
      </c>
      <c r="M361" s="7" t="s">
        <v>10</v>
      </c>
      <c r="N361" s="7" t="s">
        <v>10</v>
      </c>
      <c r="O361" s="8" t="s">
        <v>10</v>
      </c>
      <c r="P361" s="7" t="s">
        <v>10</v>
      </c>
      <c r="Q361" s="8" t="s">
        <v>10</v>
      </c>
      <c r="R361" s="7" t="s">
        <v>10</v>
      </c>
      <c r="S361" s="8" t="s">
        <v>10</v>
      </c>
      <c r="T361" s="8" t="s">
        <v>10</v>
      </c>
      <c r="U361" s="8" t="s">
        <v>10</v>
      </c>
      <c r="V361" s="7" t="s">
        <v>10</v>
      </c>
      <c r="W361" s="7" t="s">
        <v>10</v>
      </c>
      <c r="X361" s="7" t="s">
        <v>10</v>
      </c>
      <c r="Y361" s="7" t="s">
        <v>10</v>
      </c>
      <c r="Z361" s="7" t="s">
        <v>10</v>
      </c>
      <c r="AA361" s="8" t="s">
        <v>10</v>
      </c>
      <c r="AB361" s="22"/>
    </row>
    <row r="362" spans="1:28" s="23" customFormat="1" ht="45" customHeight="1" x14ac:dyDescent="0.25">
      <c r="A362" s="23">
        <v>359</v>
      </c>
      <c r="B362" s="5" t="s">
        <v>902</v>
      </c>
      <c r="C362" s="5" t="s">
        <v>899</v>
      </c>
      <c r="D362" s="10" t="s">
        <v>360</v>
      </c>
      <c r="E362" s="6">
        <v>5</v>
      </c>
      <c r="F362" s="5" t="s">
        <v>10</v>
      </c>
      <c r="G362" s="6">
        <v>0</v>
      </c>
      <c r="H362" s="7" t="s">
        <v>277</v>
      </c>
      <c r="I362" s="7" t="s">
        <v>21</v>
      </c>
      <c r="J362" s="8">
        <v>6</v>
      </c>
      <c r="K362" s="5" t="s">
        <v>33</v>
      </c>
      <c r="L362" s="6">
        <v>0</v>
      </c>
      <c r="M362" s="7" t="s">
        <v>10</v>
      </c>
      <c r="N362" s="7" t="s">
        <v>10</v>
      </c>
      <c r="O362" s="8" t="s">
        <v>10</v>
      </c>
      <c r="P362" s="7" t="s">
        <v>10</v>
      </c>
      <c r="Q362" s="8" t="s">
        <v>10</v>
      </c>
      <c r="R362" s="7" t="s">
        <v>10</v>
      </c>
      <c r="S362" s="8" t="s">
        <v>10</v>
      </c>
      <c r="T362" s="8" t="s">
        <v>10</v>
      </c>
      <c r="U362" s="8" t="s">
        <v>10</v>
      </c>
      <c r="V362" s="7" t="s">
        <v>10</v>
      </c>
      <c r="W362" s="7" t="s">
        <v>10</v>
      </c>
      <c r="X362" s="7" t="s">
        <v>10</v>
      </c>
      <c r="Y362" s="7" t="s">
        <v>10</v>
      </c>
      <c r="Z362" s="7" t="s">
        <v>10</v>
      </c>
      <c r="AA362" s="8" t="s">
        <v>10</v>
      </c>
      <c r="AB362" s="22"/>
    </row>
    <row r="363" spans="1:28" s="23" customFormat="1" ht="45" customHeight="1" x14ac:dyDescent="0.25">
      <c r="A363" s="23">
        <v>360</v>
      </c>
      <c r="B363" s="5" t="s">
        <v>903</v>
      </c>
      <c r="C363" s="5" t="s">
        <v>904</v>
      </c>
      <c r="D363" s="5" t="s">
        <v>360</v>
      </c>
      <c r="E363" s="6">
        <v>5</v>
      </c>
      <c r="F363" s="5" t="s">
        <v>10</v>
      </c>
      <c r="G363" s="6">
        <v>0</v>
      </c>
      <c r="H363" s="7" t="s">
        <v>1016</v>
      </c>
      <c r="I363" s="7" t="s">
        <v>21</v>
      </c>
      <c r="J363" s="8">
        <v>6</v>
      </c>
      <c r="K363" s="5" t="s">
        <v>33</v>
      </c>
      <c r="L363" s="6">
        <v>0</v>
      </c>
      <c r="M363" s="7" t="s">
        <v>10</v>
      </c>
      <c r="N363" s="7" t="s">
        <v>10</v>
      </c>
      <c r="O363" s="8" t="s">
        <v>10</v>
      </c>
      <c r="P363" s="7" t="s">
        <v>10</v>
      </c>
      <c r="Q363" s="8" t="s">
        <v>10</v>
      </c>
      <c r="R363" s="7" t="s">
        <v>10</v>
      </c>
      <c r="S363" s="8" t="s">
        <v>10</v>
      </c>
      <c r="T363" s="8" t="s">
        <v>10</v>
      </c>
      <c r="U363" s="8" t="s">
        <v>10</v>
      </c>
      <c r="V363" s="7" t="s">
        <v>10</v>
      </c>
      <c r="W363" s="7" t="s">
        <v>10</v>
      </c>
      <c r="X363" s="7" t="s">
        <v>10</v>
      </c>
      <c r="Y363" s="7" t="s">
        <v>10</v>
      </c>
      <c r="Z363" s="7" t="s">
        <v>10</v>
      </c>
      <c r="AA363" s="8" t="s">
        <v>10</v>
      </c>
      <c r="AB363" s="22"/>
    </row>
    <row r="364" spans="1:28" s="23" customFormat="1" ht="45" customHeight="1" x14ac:dyDescent="0.25">
      <c r="A364" s="23">
        <v>361</v>
      </c>
      <c r="B364" s="5" t="s">
        <v>905</v>
      </c>
      <c r="C364" s="5" t="s">
        <v>906</v>
      </c>
      <c r="D364" s="5" t="s">
        <v>360</v>
      </c>
      <c r="E364" s="6">
        <v>5</v>
      </c>
      <c r="F364" s="5" t="s">
        <v>10</v>
      </c>
      <c r="G364" s="6">
        <v>0</v>
      </c>
      <c r="H364" s="7" t="s">
        <v>277</v>
      </c>
      <c r="I364" s="7" t="s">
        <v>21</v>
      </c>
      <c r="J364" s="8">
        <v>6</v>
      </c>
      <c r="K364" s="5" t="s">
        <v>33</v>
      </c>
      <c r="L364" s="6">
        <v>0</v>
      </c>
      <c r="M364" s="7" t="s">
        <v>10</v>
      </c>
      <c r="N364" s="7" t="s">
        <v>10</v>
      </c>
      <c r="O364" s="8" t="s">
        <v>10</v>
      </c>
      <c r="P364" s="7" t="s">
        <v>10</v>
      </c>
      <c r="Q364" s="8" t="s">
        <v>10</v>
      </c>
      <c r="R364" s="7" t="s">
        <v>10</v>
      </c>
      <c r="S364" s="8" t="s">
        <v>10</v>
      </c>
      <c r="T364" s="8" t="s">
        <v>10</v>
      </c>
      <c r="U364" s="8" t="s">
        <v>10</v>
      </c>
      <c r="V364" s="7" t="s">
        <v>10</v>
      </c>
      <c r="W364" s="7" t="s">
        <v>10</v>
      </c>
      <c r="X364" s="7" t="s">
        <v>10</v>
      </c>
      <c r="Y364" s="7" t="s">
        <v>10</v>
      </c>
      <c r="Z364" s="7" t="s">
        <v>10</v>
      </c>
      <c r="AA364" s="8" t="s">
        <v>10</v>
      </c>
      <c r="AB364" s="22"/>
    </row>
    <row r="365" spans="1:28" s="23" customFormat="1" ht="45" customHeight="1" x14ac:dyDescent="0.25">
      <c r="A365" s="23">
        <v>362</v>
      </c>
      <c r="B365" s="5" t="s">
        <v>907</v>
      </c>
      <c r="C365" s="5" t="s">
        <v>908</v>
      </c>
      <c r="D365" s="5" t="s">
        <v>464</v>
      </c>
      <c r="E365" s="6">
        <v>4</v>
      </c>
      <c r="F365" s="5" t="s">
        <v>10</v>
      </c>
      <c r="G365" s="6">
        <v>0</v>
      </c>
      <c r="H365" s="7">
        <v>2</v>
      </c>
      <c r="I365" s="7" t="s">
        <v>25</v>
      </c>
      <c r="J365" s="8">
        <v>4</v>
      </c>
      <c r="K365" s="5" t="s">
        <v>268</v>
      </c>
      <c r="L365" s="6">
        <v>1</v>
      </c>
      <c r="M365" s="7" t="s">
        <v>10</v>
      </c>
      <c r="N365" s="7" t="s">
        <v>10</v>
      </c>
      <c r="O365" s="8" t="s">
        <v>10</v>
      </c>
      <c r="P365" s="7" t="s">
        <v>10</v>
      </c>
      <c r="Q365" s="8" t="s">
        <v>10</v>
      </c>
      <c r="R365" s="7" t="s">
        <v>10</v>
      </c>
      <c r="S365" s="8" t="s">
        <v>10</v>
      </c>
      <c r="T365" s="8" t="s">
        <v>10</v>
      </c>
      <c r="U365" s="8" t="s">
        <v>10</v>
      </c>
      <c r="V365" s="7" t="s">
        <v>10</v>
      </c>
      <c r="W365" s="7" t="s">
        <v>10</v>
      </c>
      <c r="X365" s="7" t="s">
        <v>10</v>
      </c>
      <c r="Y365" s="7" t="s">
        <v>10</v>
      </c>
      <c r="Z365" s="7" t="s">
        <v>10</v>
      </c>
      <c r="AA365" s="8" t="s">
        <v>10</v>
      </c>
      <c r="AB365" s="22"/>
    </row>
    <row r="366" spans="1:28" s="23" customFormat="1" ht="45" customHeight="1" x14ac:dyDescent="0.25">
      <c r="A366" s="23">
        <v>363</v>
      </c>
      <c r="B366" s="5" t="s">
        <v>909</v>
      </c>
      <c r="C366" s="5" t="s">
        <v>910</v>
      </c>
      <c r="D366" s="5" t="s">
        <v>464</v>
      </c>
      <c r="E366" s="6">
        <v>4</v>
      </c>
      <c r="F366" s="5" t="s">
        <v>10</v>
      </c>
      <c r="G366" s="6">
        <v>0</v>
      </c>
      <c r="H366" s="7">
        <v>2</v>
      </c>
      <c r="I366" s="7" t="s">
        <v>25</v>
      </c>
      <c r="J366" s="8">
        <v>4</v>
      </c>
      <c r="K366" s="5" t="s">
        <v>268</v>
      </c>
      <c r="L366" s="6">
        <v>1</v>
      </c>
      <c r="M366" s="7" t="s">
        <v>10</v>
      </c>
      <c r="N366" s="7" t="s">
        <v>10</v>
      </c>
      <c r="O366" s="8" t="s">
        <v>10</v>
      </c>
      <c r="P366" s="7" t="s">
        <v>10</v>
      </c>
      <c r="Q366" s="8" t="s">
        <v>10</v>
      </c>
      <c r="R366" s="7" t="s">
        <v>10</v>
      </c>
      <c r="S366" s="8" t="s">
        <v>10</v>
      </c>
      <c r="T366" s="8" t="s">
        <v>10</v>
      </c>
      <c r="U366" s="8" t="s">
        <v>10</v>
      </c>
      <c r="V366" s="7" t="s">
        <v>10</v>
      </c>
      <c r="W366" s="7" t="s">
        <v>10</v>
      </c>
      <c r="X366" s="7" t="s">
        <v>10</v>
      </c>
      <c r="Y366" s="7" t="s">
        <v>10</v>
      </c>
      <c r="Z366" s="7" t="s">
        <v>10</v>
      </c>
      <c r="AA366" s="8" t="s">
        <v>10</v>
      </c>
      <c r="AB366" s="22"/>
    </row>
    <row r="367" spans="1:28" s="23" customFormat="1" ht="45" customHeight="1" x14ac:dyDescent="0.25">
      <c r="A367" s="23">
        <v>364</v>
      </c>
      <c r="B367" s="5" t="s">
        <v>339</v>
      </c>
      <c r="C367" s="5" t="s">
        <v>911</v>
      </c>
      <c r="D367" s="5" t="s">
        <v>334</v>
      </c>
      <c r="E367" s="6">
        <v>3</v>
      </c>
      <c r="F367" s="5" t="s">
        <v>10</v>
      </c>
      <c r="G367" s="6">
        <v>0</v>
      </c>
      <c r="H367" s="7" t="s">
        <v>1060</v>
      </c>
      <c r="I367" s="7" t="s">
        <v>16</v>
      </c>
      <c r="J367" s="8">
        <v>5</v>
      </c>
      <c r="K367" s="5" t="s">
        <v>22</v>
      </c>
      <c r="L367" s="6">
        <v>1</v>
      </c>
      <c r="M367" s="10">
        <v>1533.82</v>
      </c>
      <c r="N367" s="10">
        <v>0.9</v>
      </c>
      <c r="O367" s="8" t="s">
        <v>10</v>
      </c>
      <c r="P367" s="10">
        <v>8.11</v>
      </c>
      <c r="Q367" s="27">
        <v>1</v>
      </c>
      <c r="R367" s="10">
        <v>0</v>
      </c>
      <c r="S367" s="30">
        <v>0</v>
      </c>
      <c r="T367" s="30">
        <v>0</v>
      </c>
      <c r="U367" s="30">
        <v>0</v>
      </c>
      <c r="V367" s="10">
        <v>0.57699999999999996</v>
      </c>
      <c r="W367" s="10">
        <v>0.26100000000000001</v>
      </c>
      <c r="X367" s="10">
        <v>8</v>
      </c>
      <c r="Y367" s="10">
        <v>57.14</v>
      </c>
      <c r="Z367" s="7" t="s">
        <v>10</v>
      </c>
      <c r="AA367" s="8" t="s">
        <v>10</v>
      </c>
      <c r="AB367" s="22"/>
    </row>
    <row r="368" spans="1:28" s="23" customFormat="1" ht="45" customHeight="1" x14ac:dyDescent="0.25">
      <c r="A368" s="23">
        <v>365</v>
      </c>
      <c r="B368" s="5" t="s">
        <v>912</v>
      </c>
      <c r="C368" s="5" t="s">
        <v>913</v>
      </c>
      <c r="D368" s="5" t="s">
        <v>334</v>
      </c>
      <c r="E368" s="6">
        <v>3</v>
      </c>
      <c r="F368" s="5" t="s">
        <v>10</v>
      </c>
      <c r="G368" s="6">
        <v>0</v>
      </c>
      <c r="H368" s="7" t="s">
        <v>1060</v>
      </c>
      <c r="I368" s="7" t="s">
        <v>16</v>
      </c>
      <c r="J368" s="8">
        <v>5</v>
      </c>
      <c r="K368" s="5" t="s">
        <v>22</v>
      </c>
      <c r="L368" s="6">
        <v>1</v>
      </c>
      <c r="M368" s="7" t="s">
        <v>10</v>
      </c>
      <c r="N368" s="7" t="s">
        <v>10</v>
      </c>
      <c r="O368" s="8" t="s">
        <v>10</v>
      </c>
      <c r="P368" s="7" t="s">
        <v>10</v>
      </c>
      <c r="Q368" s="8" t="s">
        <v>10</v>
      </c>
      <c r="R368" s="7" t="s">
        <v>10</v>
      </c>
      <c r="S368" s="8" t="s">
        <v>10</v>
      </c>
      <c r="T368" s="8" t="s">
        <v>10</v>
      </c>
      <c r="U368" s="8" t="s">
        <v>10</v>
      </c>
      <c r="V368" s="7" t="s">
        <v>10</v>
      </c>
      <c r="W368" s="7" t="s">
        <v>10</v>
      </c>
      <c r="X368" s="7" t="s">
        <v>10</v>
      </c>
      <c r="Y368" s="7" t="s">
        <v>10</v>
      </c>
      <c r="Z368" s="7" t="s">
        <v>10</v>
      </c>
      <c r="AA368" s="8" t="s">
        <v>10</v>
      </c>
      <c r="AB368" s="22"/>
    </row>
    <row r="369" spans="1:28" s="23" customFormat="1" ht="45" customHeight="1" x14ac:dyDescent="0.25">
      <c r="A369" s="23">
        <v>366</v>
      </c>
      <c r="B369" s="5" t="s">
        <v>914</v>
      </c>
      <c r="C369" s="5" t="s">
        <v>915</v>
      </c>
      <c r="D369" s="5" t="s">
        <v>916</v>
      </c>
      <c r="E369" s="6">
        <v>12</v>
      </c>
      <c r="F369" s="5" t="s">
        <v>10</v>
      </c>
      <c r="G369" s="6">
        <v>0</v>
      </c>
      <c r="H369" s="7">
        <v>7.4999999999999997E-2</v>
      </c>
      <c r="I369" s="7" t="s">
        <v>32</v>
      </c>
      <c r="J369" s="8">
        <v>0</v>
      </c>
      <c r="K369" s="5" t="s">
        <v>22</v>
      </c>
      <c r="L369" s="6">
        <v>1</v>
      </c>
      <c r="M369" s="10">
        <v>4495.0200000000004</v>
      </c>
      <c r="N369" s="10">
        <v>4.9000000000000004</v>
      </c>
      <c r="O369" s="27">
        <v>2</v>
      </c>
      <c r="P369" s="10">
        <v>10.96</v>
      </c>
      <c r="Q369" s="27">
        <v>2</v>
      </c>
      <c r="R369" s="10">
        <v>6970</v>
      </c>
      <c r="S369" s="27">
        <v>6</v>
      </c>
      <c r="T369" s="27">
        <v>1</v>
      </c>
      <c r="U369" s="27">
        <v>2</v>
      </c>
      <c r="V369" s="10">
        <v>0.19500000000000001</v>
      </c>
      <c r="W369" s="10">
        <v>9.6000000000000002E-2</v>
      </c>
      <c r="X369" s="10">
        <v>14</v>
      </c>
      <c r="Y369" s="10">
        <v>35</v>
      </c>
      <c r="Z369" s="10" t="s">
        <v>1219</v>
      </c>
      <c r="AA369" s="27">
        <v>6</v>
      </c>
      <c r="AB369" s="22"/>
    </row>
    <row r="370" spans="1:28" s="23" customFormat="1" ht="45" customHeight="1" x14ac:dyDescent="0.25">
      <c r="A370" s="23">
        <v>367</v>
      </c>
      <c r="B370" s="5" t="s">
        <v>917</v>
      </c>
      <c r="C370" s="5" t="s">
        <v>918</v>
      </c>
      <c r="D370" s="5" t="s">
        <v>418</v>
      </c>
      <c r="E370" s="6">
        <v>6</v>
      </c>
      <c r="F370" s="5" t="s">
        <v>10</v>
      </c>
      <c r="G370" s="6">
        <v>0</v>
      </c>
      <c r="H370" s="7">
        <v>0.95499999999999996</v>
      </c>
      <c r="I370" s="7" t="s">
        <v>11</v>
      </c>
      <c r="J370" s="8">
        <v>2</v>
      </c>
      <c r="K370" s="5" t="s">
        <v>87</v>
      </c>
      <c r="L370" s="6">
        <v>1</v>
      </c>
      <c r="M370" s="7" t="s">
        <v>10</v>
      </c>
      <c r="N370" s="7" t="s">
        <v>10</v>
      </c>
      <c r="O370" s="8" t="s">
        <v>10</v>
      </c>
      <c r="P370" s="7" t="s">
        <v>10</v>
      </c>
      <c r="Q370" s="8" t="s">
        <v>10</v>
      </c>
      <c r="R370" s="7" t="s">
        <v>10</v>
      </c>
      <c r="S370" s="8" t="s">
        <v>10</v>
      </c>
      <c r="T370" s="8" t="s">
        <v>10</v>
      </c>
      <c r="U370" s="8" t="s">
        <v>10</v>
      </c>
      <c r="V370" s="7" t="s">
        <v>10</v>
      </c>
      <c r="W370" s="7" t="s">
        <v>10</v>
      </c>
      <c r="X370" s="7" t="s">
        <v>10</v>
      </c>
      <c r="Y370" s="7" t="s">
        <v>10</v>
      </c>
      <c r="Z370" s="7" t="s">
        <v>10</v>
      </c>
      <c r="AA370" s="8" t="s">
        <v>10</v>
      </c>
      <c r="AB370" s="22"/>
    </row>
    <row r="371" spans="1:28" s="23" customFormat="1" ht="45" customHeight="1" x14ac:dyDescent="0.25">
      <c r="A371" s="23">
        <v>368</v>
      </c>
      <c r="B371" s="5" t="s">
        <v>919</v>
      </c>
      <c r="C371" s="5" t="s">
        <v>291</v>
      </c>
      <c r="D371" s="5" t="s">
        <v>675</v>
      </c>
      <c r="E371" s="6">
        <v>2</v>
      </c>
      <c r="F371" s="5" t="s">
        <v>10</v>
      </c>
      <c r="G371" s="6">
        <v>0</v>
      </c>
      <c r="H371" s="7" t="s">
        <v>292</v>
      </c>
      <c r="I371" s="7" t="s">
        <v>21</v>
      </c>
      <c r="J371" s="8">
        <v>6</v>
      </c>
      <c r="K371" s="5" t="s">
        <v>22</v>
      </c>
      <c r="L371" s="6">
        <v>1</v>
      </c>
      <c r="M371" s="10">
        <v>4004.79</v>
      </c>
      <c r="N371" s="10">
        <v>2.6</v>
      </c>
      <c r="O371" s="30">
        <v>1</v>
      </c>
      <c r="P371" s="7" t="s">
        <v>10</v>
      </c>
      <c r="Q371" s="8" t="s">
        <v>10</v>
      </c>
      <c r="R371" s="7" t="s">
        <v>10</v>
      </c>
      <c r="S371" s="8" t="s">
        <v>10</v>
      </c>
      <c r="T371" s="8" t="s">
        <v>10</v>
      </c>
      <c r="U371" s="8" t="s">
        <v>10</v>
      </c>
      <c r="V371" s="7" t="s">
        <v>10</v>
      </c>
      <c r="W371" s="7" t="s">
        <v>10</v>
      </c>
      <c r="X371" s="7" t="s">
        <v>10</v>
      </c>
      <c r="Y371" s="7" t="s">
        <v>10</v>
      </c>
      <c r="Z371" s="10" t="s">
        <v>1099</v>
      </c>
      <c r="AA371" s="30">
        <v>2</v>
      </c>
      <c r="AB371" s="22"/>
    </row>
    <row r="372" spans="1:28" s="23" customFormat="1" ht="45" customHeight="1" x14ac:dyDescent="0.25">
      <c r="A372" s="23">
        <v>369</v>
      </c>
      <c r="B372" s="9" t="s">
        <v>920</v>
      </c>
      <c r="C372" s="9" t="s">
        <v>921</v>
      </c>
      <c r="D372" s="9" t="s">
        <v>334</v>
      </c>
      <c r="E372" s="6">
        <v>3</v>
      </c>
      <c r="F372" s="10" t="s">
        <v>10</v>
      </c>
      <c r="G372" s="6">
        <v>0</v>
      </c>
      <c r="H372" s="7" t="s">
        <v>1017</v>
      </c>
      <c r="I372" s="7" t="s">
        <v>21</v>
      </c>
      <c r="J372" s="8">
        <v>6</v>
      </c>
      <c r="K372" s="5" t="s">
        <v>22</v>
      </c>
      <c r="L372" s="6">
        <v>1</v>
      </c>
      <c r="M372" s="7" t="s">
        <v>10</v>
      </c>
      <c r="N372" s="7" t="s">
        <v>10</v>
      </c>
      <c r="O372" s="8" t="s">
        <v>10</v>
      </c>
      <c r="P372" s="7" t="s">
        <v>10</v>
      </c>
      <c r="Q372" s="8" t="s">
        <v>10</v>
      </c>
      <c r="R372" s="7" t="s">
        <v>10</v>
      </c>
      <c r="S372" s="8" t="s">
        <v>10</v>
      </c>
      <c r="T372" s="8" t="s">
        <v>10</v>
      </c>
      <c r="U372" s="8" t="s">
        <v>10</v>
      </c>
      <c r="V372" s="7" t="s">
        <v>10</v>
      </c>
      <c r="W372" s="7" t="s">
        <v>10</v>
      </c>
      <c r="X372" s="7" t="s">
        <v>10</v>
      </c>
      <c r="Y372" s="7" t="s">
        <v>10</v>
      </c>
      <c r="Z372" s="7" t="s">
        <v>10</v>
      </c>
      <c r="AA372" s="8" t="s">
        <v>10</v>
      </c>
      <c r="AB372" s="22"/>
    </row>
    <row r="373" spans="1:28" s="23" customFormat="1" ht="45" customHeight="1" x14ac:dyDescent="0.25">
      <c r="A373" s="23">
        <v>370</v>
      </c>
      <c r="B373" s="9" t="s">
        <v>920</v>
      </c>
      <c r="C373" s="9" t="s">
        <v>921</v>
      </c>
      <c r="D373" s="9" t="s">
        <v>334</v>
      </c>
      <c r="E373" s="6">
        <v>3</v>
      </c>
      <c r="F373" s="5" t="s">
        <v>1091</v>
      </c>
      <c r="G373" s="26">
        <v>1</v>
      </c>
      <c r="H373" s="7">
        <v>11</v>
      </c>
      <c r="I373" s="7" t="s">
        <v>16</v>
      </c>
      <c r="J373" s="8">
        <v>5</v>
      </c>
      <c r="K373" s="5" t="s">
        <v>55</v>
      </c>
      <c r="L373" s="6">
        <v>2</v>
      </c>
      <c r="M373" s="7" t="s">
        <v>10</v>
      </c>
      <c r="N373" s="7" t="s">
        <v>10</v>
      </c>
      <c r="O373" s="8" t="s">
        <v>10</v>
      </c>
      <c r="P373" s="7" t="s">
        <v>10</v>
      </c>
      <c r="Q373" s="8" t="s">
        <v>10</v>
      </c>
      <c r="R373" s="7" t="s">
        <v>10</v>
      </c>
      <c r="S373" s="8" t="s">
        <v>10</v>
      </c>
      <c r="T373" s="8" t="s">
        <v>10</v>
      </c>
      <c r="U373" s="8" t="s">
        <v>10</v>
      </c>
      <c r="V373" s="7" t="s">
        <v>10</v>
      </c>
      <c r="W373" s="7" t="s">
        <v>10</v>
      </c>
      <c r="X373" s="7" t="s">
        <v>10</v>
      </c>
      <c r="Y373" s="7" t="s">
        <v>10</v>
      </c>
      <c r="Z373" s="7" t="s">
        <v>10</v>
      </c>
      <c r="AA373" s="8" t="s">
        <v>10</v>
      </c>
      <c r="AB373" s="22"/>
    </row>
    <row r="374" spans="1:28" s="23" customFormat="1" ht="45" customHeight="1" x14ac:dyDescent="0.25">
      <c r="A374" s="23">
        <v>371</v>
      </c>
      <c r="B374" s="9" t="s">
        <v>922</v>
      </c>
      <c r="C374" s="9" t="s">
        <v>923</v>
      </c>
      <c r="D374" s="12" t="s">
        <v>464</v>
      </c>
      <c r="E374" s="6">
        <v>4</v>
      </c>
      <c r="F374" s="10" t="s">
        <v>1091</v>
      </c>
      <c r="G374" s="26">
        <v>1</v>
      </c>
      <c r="H374" s="7">
        <f>50/60</f>
        <v>0.83333333333333337</v>
      </c>
      <c r="I374" s="7" t="s">
        <v>11</v>
      </c>
      <c r="J374" s="8">
        <v>2</v>
      </c>
      <c r="K374" s="5" t="s">
        <v>12</v>
      </c>
      <c r="L374" s="6">
        <v>2</v>
      </c>
      <c r="M374" s="7" t="s">
        <v>10</v>
      </c>
      <c r="N374" s="7" t="s">
        <v>10</v>
      </c>
      <c r="O374" s="8" t="s">
        <v>10</v>
      </c>
      <c r="P374" s="7" t="s">
        <v>10</v>
      </c>
      <c r="Q374" s="8" t="s">
        <v>10</v>
      </c>
      <c r="R374" s="7" t="s">
        <v>10</v>
      </c>
      <c r="S374" s="8" t="s">
        <v>10</v>
      </c>
      <c r="T374" s="8" t="s">
        <v>10</v>
      </c>
      <c r="U374" s="8" t="s">
        <v>10</v>
      </c>
      <c r="V374" s="7" t="s">
        <v>10</v>
      </c>
      <c r="W374" s="7" t="s">
        <v>10</v>
      </c>
      <c r="X374" s="7" t="s">
        <v>10</v>
      </c>
      <c r="Y374" s="7" t="s">
        <v>10</v>
      </c>
      <c r="Z374" s="7" t="s">
        <v>10</v>
      </c>
      <c r="AA374" s="8" t="s">
        <v>10</v>
      </c>
      <c r="AB374" s="22"/>
    </row>
    <row r="375" spans="1:28" s="23" customFormat="1" ht="45" customHeight="1" x14ac:dyDescent="0.25">
      <c r="A375" s="23">
        <v>372</v>
      </c>
      <c r="B375" s="9" t="s">
        <v>922</v>
      </c>
      <c r="C375" s="9" t="s">
        <v>923</v>
      </c>
      <c r="D375" s="12" t="s">
        <v>464</v>
      </c>
      <c r="E375" s="6">
        <v>4</v>
      </c>
      <c r="F375" s="10" t="s">
        <v>1089</v>
      </c>
      <c r="G375" s="27">
        <v>2</v>
      </c>
      <c r="H375" s="7">
        <f>72/60</f>
        <v>1.2</v>
      </c>
      <c r="I375" s="7" t="s">
        <v>15</v>
      </c>
      <c r="J375" s="8">
        <v>3</v>
      </c>
      <c r="K375" s="5" t="s">
        <v>12</v>
      </c>
      <c r="L375" s="6">
        <v>2</v>
      </c>
      <c r="M375" s="7" t="s">
        <v>10</v>
      </c>
      <c r="N375" s="7" t="s">
        <v>10</v>
      </c>
      <c r="O375" s="8" t="s">
        <v>10</v>
      </c>
      <c r="P375" s="7" t="s">
        <v>10</v>
      </c>
      <c r="Q375" s="8" t="s">
        <v>10</v>
      </c>
      <c r="R375" s="7" t="s">
        <v>10</v>
      </c>
      <c r="S375" s="8" t="s">
        <v>10</v>
      </c>
      <c r="T375" s="8" t="s">
        <v>10</v>
      </c>
      <c r="U375" s="8" t="s">
        <v>10</v>
      </c>
      <c r="V375" s="7" t="s">
        <v>10</v>
      </c>
      <c r="W375" s="7" t="s">
        <v>10</v>
      </c>
      <c r="X375" s="7" t="s">
        <v>10</v>
      </c>
      <c r="Y375" s="7" t="s">
        <v>10</v>
      </c>
      <c r="Z375" s="7" t="s">
        <v>10</v>
      </c>
      <c r="AA375" s="8" t="s">
        <v>10</v>
      </c>
      <c r="AB375" s="22"/>
    </row>
    <row r="376" spans="1:28" s="23" customFormat="1" ht="45" customHeight="1" x14ac:dyDescent="0.25">
      <c r="A376" s="23">
        <v>373</v>
      </c>
      <c r="B376" s="5" t="s">
        <v>924</v>
      </c>
      <c r="C376" s="5" t="s">
        <v>925</v>
      </c>
      <c r="D376" s="5" t="s">
        <v>418</v>
      </c>
      <c r="E376" s="6">
        <v>6</v>
      </c>
      <c r="F376" s="5" t="s">
        <v>10</v>
      </c>
      <c r="G376" s="6">
        <v>0</v>
      </c>
      <c r="H376" s="7" t="s">
        <v>1061</v>
      </c>
      <c r="I376" s="7" t="s">
        <v>16</v>
      </c>
      <c r="J376" s="8">
        <v>5</v>
      </c>
      <c r="K376" s="5" t="s">
        <v>268</v>
      </c>
      <c r="L376" s="6">
        <v>1</v>
      </c>
      <c r="M376" s="7" t="s">
        <v>10</v>
      </c>
      <c r="N376" s="7" t="s">
        <v>10</v>
      </c>
      <c r="O376" s="8" t="s">
        <v>10</v>
      </c>
      <c r="P376" s="7" t="s">
        <v>10</v>
      </c>
      <c r="Q376" s="8" t="s">
        <v>10</v>
      </c>
      <c r="R376" s="7" t="s">
        <v>10</v>
      </c>
      <c r="S376" s="8" t="s">
        <v>10</v>
      </c>
      <c r="T376" s="8" t="s">
        <v>10</v>
      </c>
      <c r="U376" s="8" t="s">
        <v>10</v>
      </c>
      <c r="V376" s="7" t="s">
        <v>10</v>
      </c>
      <c r="W376" s="7" t="s">
        <v>10</v>
      </c>
      <c r="X376" s="7" t="s">
        <v>10</v>
      </c>
      <c r="Y376" s="7" t="s">
        <v>10</v>
      </c>
      <c r="Z376" s="7" t="s">
        <v>10</v>
      </c>
      <c r="AA376" s="8" t="s">
        <v>10</v>
      </c>
      <c r="AB376" s="22"/>
    </row>
    <row r="377" spans="1:28" s="23" customFormat="1" ht="45" customHeight="1" x14ac:dyDescent="0.25">
      <c r="A377" s="23">
        <v>374</v>
      </c>
      <c r="B377" s="5" t="s">
        <v>926</v>
      </c>
      <c r="C377" s="5" t="s">
        <v>927</v>
      </c>
      <c r="D377" s="5" t="s">
        <v>418</v>
      </c>
      <c r="E377" s="6">
        <v>6</v>
      </c>
      <c r="F377" s="5" t="s">
        <v>10</v>
      </c>
      <c r="G377" s="6">
        <v>0</v>
      </c>
      <c r="H377" s="7" t="s">
        <v>1041</v>
      </c>
      <c r="I377" s="7" t="s">
        <v>16</v>
      </c>
      <c r="J377" s="8">
        <v>5</v>
      </c>
      <c r="K377" s="5" t="s">
        <v>268</v>
      </c>
      <c r="L377" s="6">
        <v>1</v>
      </c>
      <c r="M377" s="7" t="s">
        <v>10</v>
      </c>
      <c r="N377" s="7" t="s">
        <v>10</v>
      </c>
      <c r="O377" s="8" t="s">
        <v>10</v>
      </c>
      <c r="P377" s="7" t="s">
        <v>10</v>
      </c>
      <c r="Q377" s="8" t="s">
        <v>10</v>
      </c>
      <c r="R377" s="7" t="s">
        <v>10</v>
      </c>
      <c r="S377" s="8" t="s">
        <v>10</v>
      </c>
      <c r="T377" s="8" t="s">
        <v>10</v>
      </c>
      <c r="U377" s="8" t="s">
        <v>10</v>
      </c>
      <c r="V377" s="7" t="s">
        <v>10</v>
      </c>
      <c r="W377" s="7" t="s">
        <v>10</v>
      </c>
      <c r="X377" s="7" t="s">
        <v>10</v>
      </c>
      <c r="Y377" s="7" t="s">
        <v>10</v>
      </c>
      <c r="Z377" s="7" t="s">
        <v>10</v>
      </c>
      <c r="AA377" s="8" t="s">
        <v>10</v>
      </c>
      <c r="AB377" s="22"/>
    </row>
    <row r="378" spans="1:28" s="23" customFormat="1" ht="45" customHeight="1" x14ac:dyDescent="0.25">
      <c r="A378" s="23">
        <v>375</v>
      </c>
      <c r="B378" s="5" t="s">
        <v>928</v>
      </c>
      <c r="C378" s="5" t="s">
        <v>308</v>
      </c>
      <c r="D378" s="5" t="s">
        <v>929</v>
      </c>
      <c r="E378" s="6">
        <v>12</v>
      </c>
      <c r="F378" s="5" t="s">
        <v>10</v>
      </c>
      <c r="G378" s="6">
        <v>0</v>
      </c>
      <c r="H378" s="7" t="s">
        <v>82</v>
      </c>
      <c r="I378" s="7" t="s">
        <v>21</v>
      </c>
      <c r="J378" s="8">
        <v>6</v>
      </c>
      <c r="K378" s="5" t="s">
        <v>22</v>
      </c>
      <c r="L378" s="6">
        <v>1</v>
      </c>
      <c r="M378" s="7" t="s">
        <v>10</v>
      </c>
      <c r="N378" s="7" t="s">
        <v>10</v>
      </c>
      <c r="O378" s="8" t="s">
        <v>10</v>
      </c>
      <c r="P378" s="7" t="s">
        <v>10</v>
      </c>
      <c r="Q378" s="8" t="s">
        <v>10</v>
      </c>
      <c r="R378" s="7" t="s">
        <v>10</v>
      </c>
      <c r="S378" s="8" t="s">
        <v>10</v>
      </c>
      <c r="T378" s="8" t="s">
        <v>10</v>
      </c>
      <c r="U378" s="8" t="s">
        <v>10</v>
      </c>
      <c r="V378" s="7" t="s">
        <v>10</v>
      </c>
      <c r="W378" s="7" t="s">
        <v>10</v>
      </c>
      <c r="X378" s="7" t="s">
        <v>10</v>
      </c>
      <c r="Y378" s="7" t="s">
        <v>10</v>
      </c>
      <c r="Z378" s="7" t="s">
        <v>10</v>
      </c>
      <c r="AA378" s="8" t="s">
        <v>10</v>
      </c>
      <c r="AB378" s="22"/>
    </row>
    <row r="379" spans="1:28" s="23" customFormat="1" ht="45" customHeight="1" x14ac:dyDescent="0.25">
      <c r="A379" s="23">
        <v>376</v>
      </c>
      <c r="B379" s="9" t="s">
        <v>930</v>
      </c>
      <c r="C379" s="9" t="s">
        <v>931</v>
      </c>
      <c r="D379" s="12" t="s">
        <v>675</v>
      </c>
      <c r="E379" s="6">
        <v>2</v>
      </c>
      <c r="F379" s="5" t="s">
        <v>1169</v>
      </c>
      <c r="G379" s="6">
        <v>3</v>
      </c>
      <c r="H379" s="7">
        <v>24</v>
      </c>
      <c r="I379" s="7" t="s">
        <v>21</v>
      </c>
      <c r="J379" s="8">
        <v>6</v>
      </c>
      <c r="K379" s="5" t="s">
        <v>312</v>
      </c>
      <c r="L379" s="6">
        <v>1</v>
      </c>
      <c r="M379" s="7" t="s">
        <v>10</v>
      </c>
      <c r="N379" s="7" t="s">
        <v>10</v>
      </c>
      <c r="O379" s="8" t="s">
        <v>10</v>
      </c>
      <c r="P379" s="7" t="s">
        <v>10</v>
      </c>
      <c r="Q379" s="8" t="s">
        <v>10</v>
      </c>
      <c r="R379" s="7" t="s">
        <v>10</v>
      </c>
      <c r="S379" s="8" t="s">
        <v>10</v>
      </c>
      <c r="T379" s="8" t="s">
        <v>10</v>
      </c>
      <c r="U379" s="8" t="s">
        <v>10</v>
      </c>
      <c r="V379" s="7" t="s">
        <v>10</v>
      </c>
      <c r="W379" s="7" t="s">
        <v>10</v>
      </c>
      <c r="X379" s="7" t="s">
        <v>10</v>
      </c>
      <c r="Y379" s="7" t="s">
        <v>10</v>
      </c>
      <c r="Z379" s="7" t="s">
        <v>10</v>
      </c>
      <c r="AA379" s="8" t="s">
        <v>10</v>
      </c>
      <c r="AB379" s="22"/>
    </row>
    <row r="380" spans="1:28" s="23" customFormat="1" ht="45" customHeight="1" x14ac:dyDescent="0.25">
      <c r="A380" s="23">
        <v>377</v>
      </c>
      <c r="B380" s="9" t="s">
        <v>930</v>
      </c>
      <c r="C380" s="9" t="s">
        <v>931</v>
      </c>
      <c r="D380" s="12" t="s">
        <v>675</v>
      </c>
      <c r="E380" s="6">
        <v>2</v>
      </c>
      <c r="F380" s="10" t="s">
        <v>10</v>
      </c>
      <c r="G380" s="6">
        <v>0</v>
      </c>
      <c r="H380" s="7">
        <v>24</v>
      </c>
      <c r="I380" s="7" t="s">
        <v>21</v>
      </c>
      <c r="J380" s="8">
        <v>6</v>
      </c>
      <c r="K380" s="5" t="s">
        <v>92</v>
      </c>
      <c r="L380" s="6">
        <v>1</v>
      </c>
      <c r="M380" s="7" t="s">
        <v>10</v>
      </c>
      <c r="N380" s="7" t="s">
        <v>10</v>
      </c>
      <c r="O380" s="8" t="s">
        <v>10</v>
      </c>
      <c r="P380" s="7" t="s">
        <v>10</v>
      </c>
      <c r="Q380" s="8" t="s">
        <v>10</v>
      </c>
      <c r="R380" s="7" t="s">
        <v>10</v>
      </c>
      <c r="S380" s="8" t="s">
        <v>10</v>
      </c>
      <c r="T380" s="8" t="s">
        <v>10</v>
      </c>
      <c r="U380" s="8" t="s">
        <v>10</v>
      </c>
      <c r="V380" s="7" t="s">
        <v>10</v>
      </c>
      <c r="W380" s="7" t="s">
        <v>10</v>
      </c>
      <c r="X380" s="7" t="s">
        <v>10</v>
      </c>
      <c r="Y380" s="7" t="s">
        <v>10</v>
      </c>
      <c r="Z380" s="7" t="s">
        <v>10</v>
      </c>
      <c r="AA380" s="8" t="s">
        <v>10</v>
      </c>
      <c r="AB380" s="22"/>
    </row>
    <row r="381" spans="1:28" s="23" customFormat="1" ht="45" customHeight="1" x14ac:dyDescent="0.25">
      <c r="A381" s="23">
        <v>378</v>
      </c>
      <c r="B381" s="9" t="s">
        <v>930</v>
      </c>
      <c r="C381" s="9" t="s">
        <v>931</v>
      </c>
      <c r="D381" s="12" t="s">
        <v>675</v>
      </c>
      <c r="E381" s="6">
        <v>2</v>
      </c>
      <c r="F381" s="10" t="s">
        <v>10</v>
      </c>
      <c r="G381" s="6">
        <v>0</v>
      </c>
      <c r="H381" s="7">
        <v>24</v>
      </c>
      <c r="I381" s="7" t="s">
        <v>21</v>
      </c>
      <c r="J381" s="8">
        <v>6</v>
      </c>
      <c r="K381" s="5" t="s">
        <v>268</v>
      </c>
      <c r="L381" s="6">
        <v>1</v>
      </c>
      <c r="M381" s="7" t="s">
        <v>10</v>
      </c>
      <c r="N381" s="7" t="s">
        <v>10</v>
      </c>
      <c r="O381" s="8" t="s">
        <v>10</v>
      </c>
      <c r="P381" s="7" t="s">
        <v>10</v>
      </c>
      <c r="Q381" s="8" t="s">
        <v>10</v>
      </c>
      <c r="R381" s="7" t="s">
        <v>10</v>
      </c>
      <c r="S381" s="8" t="s">
        <v>10</v>
      </c>
      <c r="T381" s="8" t="s">
        <v>10</v>
      </c>
      <c r="U381" s="8" t="s">
        <v>10</v>
      </c>
      <c r="V381" s="7" t="s">
        <v>10</v>
      </c>
      <c r="W381" s="7" t="s">
        <v>10</v>
      </c>
      <c r="X381" s="7" t="s">
        <v>10</v>
      </c>
      <c r="Y381" s="7" t="s">
        <v>10</v>
      </c>
      <c r="Z381" s="7" t="s">
        <v>10</v>
      </c>
      <c r="AA381" s="8" t="s">
        <v>10</v>
      </c>
      <c r="AB381" s="22"/>
    </row>
    <row r="382" spans="1:28" s="23" customFormat="1" ht="45" customHeight="1" x14ac:dyDescent="0.25">
      <c r="A382" s="23">
        <v>379</v>
      </c>
      <c r="B382" s="9" t="s">
        <v>930</v>
      </c>
      <c r="C382" s="9" t="s">
        <v>931</v>
      </c>
      <c r="D382" s="12" t="s">
        <v>675</v>
      </c>
      <c r="E382" s="6">
        <v>2</v>
      </c>
      <c r="F382" s="10" t="s">
        <v>10</v>
      </c>
      <c r="G382" s="6">
        <v>0</v>
      </c>
      <c r="H382" s="7">
        <v>24</v>
      </c>
      <c r="I382" s="7" t="s">
        <v>21</v>
      </c>
      <c r="J382" s="8">
        <v>6</v>
      </c>
      <c r="K382" s="5" t="s">
        <v>87</v>
      </c>
      <c r="L382" s="6">
        <v>1</v>
      </c>
      <c r="M382" s="7" t="s">
        <v>10</v>
      </c>
      <c r="N382" s="7" t="s">
        <v>10</v>
      </c>
      <c r="O382" s="8" t="s">
        <v>10</v>
      </c>
      <c r="P382" s="7" t="s">
        <v>10</v>
      </c>
      <c r="Q382" s="8" t="s">
        <v>10</v>
      </c>
      <c r="R382" s="7" t="s">
        <v>10</v>
      </c>
      <c r="S382" s="8" t="s">
        <v>10</v>
      </c>
      <c r="T382" s="8" t="s">
        <v>10</v>
      </c>
      <c r="U382" s="8" t="s">
        <v>10</v>
      </c>
      <c r="V382" s="7" t="s">
        <v>10</v>
      </c>
      <c r="W382" s="7" t="s">
        <v>10</v>
      </c>
      <c r="X382" s="7" t="s">
        <v>10</v>
      </c>
      <c r="Y382" s="7" t="s">
        <v>10</v>
      </c>
      <c r="Z382" s="7" t="s">
        <v>10</v>
      </c>
      <c r="AA382" s="8" t="s">
        <v>10</v>
      </c>
      <c r="AB382" s="22"/>
    </row>
    <row r="383" spans="1:28" s="23" customFormat="1" ht="45" customHeight="1" x14ac:dyDescent="0.25">
      <c r="A383" s="23">
        <v>380</v>
      </c>
      <c r="B383" s="9" t="s">
        <v>930</v>
      </c>
      <c r="C383" s="9" t="s">
        <v>931</v>
      </c>
      <c r="D383" s="12" t="s">
        <v>675</v>
      </c>
      <c r="E383" s="6">
        <v>2</v>
      </c>
      <c r="F383" s="9" t="s">
        <v>1091</v>
      </c>
      <c r="G383" s="26">
        <v>1</v>
      </c>
      <c r="H383" s="7">
        <v>48</v>
      </c>
      <c r="I383" s="7" t="s">
        <v>21</v>
      </c>
      <c r="J383" s="8">
        <v>6</v>
      </c>
      <c r="K383" s="5" t="s">
        <v>12</v>
      </c>
      <c r="L383" s="6">
        <v>2</v>
      </c>
      <c r="M383" s="7" t="s">
        <v>10</v>
      </c>
      <c r="N383" s="7" t="s">
        <v>10</v>
      </c>
      <c r="O383" s="8" t="s">
        <v>10</v>
      </c>
      <c r="P383" s="7" t="s">
        <v>10</v>
      </c>
      <c r="Q383" s="8" t="s">
        <v>10</v>
      </c>
      <c r="R383" s="7" t="s">
        <v>10</v>
      </c>
      <c r="S383" s="8" t="s">
        <v>10</v>
      </c>
      <c r="T383" s="8" t="s">
        <v>10</v>
      </c>
      <c r="U383" s="8" t="s">
        <v>10</v>
      </c>
      <c r="V383" s="7" t="s">
        <v>10</v>
      </c>
      <c r="W383" s="7" t="s">
        <v>10</v>
      </c>
      <c r="X383" s="7" t="s">
        <v>10</v>
      </c>
      <c r="Y383" s="7" t="s">
        <v>10</v>
      </c>
      <c r="Z383" s="7" t="s">
        <v>10</v>
      </c>
      <c r="AA383" s="8" t="s">
        <v>10</v>
      </c>
      <c r="AB383" s="22"/>
    </row>
    <row r="384" spans="1:28" s="23" customFormat="1" ht="45" customHeight="1" x14ac:dyDescent="0.25">
      <c r="A384" s="23">
        <v>381</v>
      </c>
      <c r="B384" s="9" t="s">
        <v>932</v>
      </c>
      <c r="C384" s="12" t="s">
        <v>933</v>
      </c>
      <c r="D384" s="12" t="s">
        <v>934</v>
      </c>
      <c r="E384" s="6">
        <v>5</v>
      </c>
      <c r="F384" s="5" t="s">
        <v>1169</v>
      </c>
      <c r="G384" s="6">
        <v>3</v>
      </c>
      <c r="H384" s="7">
        <v>24</v>
      </c>
      <c r="I384" s="7" t="s">
        <v>21</v>
      </c>
      <c r="J384" s="8">
        <v>6</v>
      </c>
      <c r="K384" s="5" t="s">
        <v>312</v>
      </c>
      <c r="L384" s="6">
        <v>1</v>
      </c>
      <c r="M384" s="7" t="s">
        <v>10</v>
      </c>
      <c r="N384" s="7" t="s">
        <v>10</v>
      </c>
      <c r="O384" s="8" t="s">
        <v>10</v>
      </c>
      <c r="P384" s="7" t="s">
        <v>10</v>
      </c>
      <c r="Q384" s="8" t="s">
        <v>10</v>
      </c>
      <c r="R384" s="7" t="s">
        <v>10</v>
      </c>
      <c r="S384" s="8" t="s">
        <v>10</v>
      </c>
      <c r="T384" s="8" t="s">
        <v>10</v>
      </c>
      <c r="U384" s="8" t="s">
        <v>10</v>
      </c>
      <c r="V384" s="7" t="s">
        <v>10</v>
      </c>
      <c r="W384" s="7" t="s">
        <v>10</v>
      </c>
      <c r="X384" s="7" t="s">
        <v>10</v>
      </c>
      <c r="Y384" s="7" t="s">
        <v>10</v>
      </c>
      <c r="Z384" s="7" t="s">
        <v>10</v>
      </c>
      <c r="AA384" s="8" t="s">
        <v>10</v>
      </c>
      <c r="AB384" s="22"/>
    </row>
    <row r="385" spans="1:28" s="23" customFormat="1" ht="45" customHeight="1" x14ac:dyDescent="0.25">
      <c r="A385" s="23">
        <v>382</v>
      </c>
      <c r="B385" s="9" t="s">
        <v>932</v>
      </c>
      <c r="C385" s="12" t="s">
        <v>933</v>
      </c>
      <c r="D385" s="12" t="s">
        <v>934</v>
      </c>
      <c r="E385" s="6">
        <v>5</v>
      </c>
      <c r="F385" s="10" t="s">
        <v>10</v>
      </c>
      <c r="G385" s="6">
        <v>0</v>
      </c>
      <c r="H385" s="7">
        <v>1.5</v>
      </c>
      <c r="I385" s="7" t="s">
        <v>15</v>
      </c>
      <c r="J385" s="8">
        <v>3</v>
      </c>
      <c r="K385" s="5" t="s">
        <v>92</v>
      </c>
      <c r="L385" s="6">
        <v>1</v>
      </c>
      <c r="M385" s="7" t="s">
        <v>10</v>
      </c>
      <c r="N385" s="7" t="s">
        <v>10</v>
      </c>
      <c r="O385" s="8" t="s">
        <v>10</v>
      </c>
      <c r="P385" s="7" t="s">
        <v>10</v>
      </c>
      <c r="Q385" s="8" t="s">
        <v>10</v>
      </c>
      <c r="R385" s="7" t="s">
        <v>10</v>
      </c>
      <c r="S385" s="8" t="s">
        <v>10</v>
      </c>
      <c r="T385" s="8" t="s">
        <v>10</v>
      </c>
      <c r="U385" s="8" t="s">
        <v>10</v>
      </c>
      <c r="V385" s="7" t="s">
        <v>10</v>
      </c>
      <c r="W385" s="7" t="s">
        <v>10</v>
      </c>
      <c r="X385" s="7" t="s">
        <v>10</v>
      </c>
      <c r="Y385" s="7" t="s">
        <v>10</v>
      </c>
      <c r="Z385" s="7" t="s">
        <v>10</v>
      </c>
      <c r="AA385" s="8" t="s">
        <v>10</v>
      </c>
      <c r="AB385" s="22"/>
    </row>
    <row r="386" spans="1:28" s="23" customFormat="1" ht="45" customHeight="1" x14ac:dyDescent="0.25">
      <c r="A386" s="23">
        <v>383</v>
      </c>
      <c r="B386" s="9" t="s">
        <v>932</v>
      </c>
      <c r="C386" s="12" t="s">
        <v>933</v>
      </c>
      <c r="D386" s="12" t="s">
        <v>934</v>
      </c>
      <c r="E386" s="6">
        <v>5</v>
      </c>
      <c r="F386" s="10" t="s">
        <v>10</v>
      </c>
      <c r="G386" s="6">
        <v>0</v>
      </c>
      <c r="H386" s="7">
        <v>2.8</v>
      </c>
      <c r="I386" s="7" t="s">
        <v>25</v>
      </c>
      <c r="J386" s="8">
        <v>4</v>
      </c>
      <c r="K386" s="5" t="s">
        <v>268</v>
      </c>
      <c r="L386" s="6">
        <v>1</v>
      </c>
      <c r="M386" s="7" t="s">
        <v>10</v>
      </c>
      <c r="N386" s="7" t="s">
        <v>10</v>
      </c>
      <c r="O386" s="8" t="s">
        <v>10</v>
      </c>
      <c r="P386" s="7" t="s">
        <v>10</v>
      </c>
      <c r="Q386" s="8" t="s">
        <v>10</v>
      </c>
      <c r="R386" s="7" t="s">
        <v>10</v>
      </c>
      <c r="S386" s="8" t="s">
        <v>10</v>
      </c>
      <c r="T386" s="8" t="s">
        <v>10</v>
      </c>
      <c r="U386" s="8" t="s">
        <v>10</v>
      </c>
      <c r="V386" s="7" t="s">
        <v>10</v>
      </c>
      <c r="W386" s="7" t="s">
        <v>10</v>
      </c>
      <c r="X386" s="7" t="s">
        <v>10</v>
      </c>
      <c r="Y386" s="7" t="s">
        <v>10</v>
      </c>
      <c r="Z386" s="7" t="s">
        <v>10</v>
      </c>
      <c r="AA386" s="8" t="s">
        <v>10</v>
      </c>
      <c r="AB386" s="22"/>
    </row>
    <row r="387" spans="1:28" s="23" customFormat="1" ht="45" customHeight="1" x14ac:dyDescent="0.25">
      <c r="A387" s="23">
        <v>384</v>
      </c>
      <c r="B387" s="9" t="s">
        <v>932</v>
      </c>
      <c r="C387" s="12" t="s">
        <v>933</v>
      </c>
      <c r="D387" s="12" t="s">
        <v>934</v>
      </c>
      <c r="E387" s="6">
        <v>5</v>
      </c>
      <c r="F387" s="10" t="s">
        <v>10</v>
      </c>
      <c r="G387" s="6">
        <v>0</v>
      </c>
      <c r="H387" s="7">
        <v>7</v>
      </c>
      <c r="I387" s="7" t="s">
        <v>16</v>
      </c>
      <c r="J387" s="8">
        <v>5</v>
      </c>
      <c r="K387" s="5" t="s">
        <v>87</v>
      </c>
      <c r="L387" s="6">
        <v>1</v>
      </c>
      <c r="M387" s="7" t="s">
        <v>10</v>
      </c>
      <c r="N387" s="7" t="s">
        <v>10</v>
      </c>
      <c r="O387" s="8" t="s">
        <v>10</v>
      </c>
      <c r="P387" s="7" t="s">
        <v>10</v>
      </c>
      <c r="Q387" s="8" t="s">
        <v>10</v>
      </c>
      <c r="R387" s="7" t="s">
        <v>10</v>
      </c>
      <c r="S387" s="8" t="s">
        <v>10</v>
      </c>
      <c r="T387" s="8" t="s">
        <v>10</v>
      </c>
      <c r="U387" s="8" t="s">
        <v>10</v>
      </c>
      <c r="V387" s="7" t="s">
        <v>10</v>
      </c>
      <c r="W387" s="7" t="s">
        <v>10</v>
      </c>
      <c r="X387" s="7" t="s">
        <v>10</v>
      </c>
      <c r="Y387" s="7" t="s">
        <v>10</v>
      </c>
      <c r="Z387" s="7" t="s">
        <v>10</v>
      </c>
      <c r="AA387" s="8" t="s">
        <v>10</v>
      </c>
      <c r="AB387" s="22"/>
    </row>
    <row r="388" spans="1:28" s="23" customFormat="1" ht="45" customHeight="1" x14ac:dyDescent="0.25">
      <c r="A388" s="23">
        <v>385</v>
      </c>
      <c r="B388" s="5" t="s">
        <v>935</v>
      </c>
      <c r="C388" s="5" t="s">
        <v>936</v>
      </c>
      <c r="D388" s="5" t="s">
        <v>360</v>
      </c>
      <c r="E388" s="6">
        <v>5</v>
      </c>
      <c r="F388" s="5" t="s">
        <v>10</v>
      </c>
      <c r="G388" s="6">
        <v>0</v>
      </c>
      <c r="H388" s="7" t="s">
        <v>1062</v>
      </c>
      <c r="I388" s="7" t="s">
        <v>21</v>
      </c>
      <c r="J388" s="8">
        <v>6</v>
      </c>
      <c r="K388" s="5" t="s">
        <v>22</v>
      </c>
      <c r="L388" s="6">
        <v>1</v>
      </c>
      <c r="M388" s="7" t="s">
        <v>10</v>
      </c>
      <c r="N388" s="7" t="s">
        <v>10</v>
      </c>
      <c r="O388" s="8" t="s">
        <v>10</v>
      </c>
      <c r="P388" s="7" t="s">
        <v>10</v>
      </c>
      <c r="Q388" s="8" t="s">
        <v>10</v>
      </c>
      <c r="R388" s="7" t="s">
        <v>10</v>
      </c>
      <c r="S388" s="8" t="s">
        <v>10</v>
      </c>
      <c r="T388" s="8" t="s">
        <v>10</v>
      </c>
      <c r="U388" s="8" t="s">
        <v>10</v>
      </c>
      <c r="V388" s="7" t="s">
        <v>10</v>
      </c>
      <c r="W388" s="7" t="s">
        <v>10</v>
      </c>
      <c r="X388" s="7" t="s">
        <v>10</v>
      </c>
      <c r="Y388" s="7" t="s">
        <v>10</v>
      </c>
      <c r="Z388" s="7" t="s">
        <v>10</v>
      </c>
      <c r="AA388" s="8" t="s">
        <v>10</v>
      </c>
      <c r="AB388" s="22"/>
    </row>
    <row r="389" spans="1:28" s="23" customFormat="1" ht="45" customHeight="1" x14ac:dyDescent="0.25">
      <c r="A389" s="23">
        <v>386</v>
      </c>
      <c r="B389" s="5" t="s">
        <v>937</v>
      </c>
      <c r="C389" s="5" t="s">
        <v>938</v>
      </c>
      <c r="D389" s="5" t="s">
        <v>939</v>
      </c>
      <c r="E389" s="6">
        <v>5</v>
      </c>
      <c r="F389" s="5" t="s">
        <v>10</v>
      </c>
      <c r="G389" s="6">
        <v>0</v>
      </c>
      <c r="H389" s="7" t="s">
        <v>1063</v>
      </c>
      <c r="I389" s="7" t="s">
        <v>21</v>
      </c>
      <c r="J389" s="8">
        <v>6</v>
      </c>
      <c r="K389" s="5" t="s">
        <v>22</v>
      </c>
      <c r="L389" s="6">
        <v>1</v>
      </c>
      <c r="M389" s="7" t="s">
        <v>10</v>
      </c>
      <c r="N389" s="7" t="s">
        <v>10</v>
      </c>
      <c r="O389" s="8" t="s">
        <v>10</v>
      </c>
      <c r="P389" s="7" t="s">
        <v>10</v>
      </c>
      <c r="Q389" s="8" t="s">
        <v>10</v>
      </c>
      <c r="R389" s="7" t="s">
        <v>10</v>
      </c>
      <c r="S389" s="8" t="s">
        <v>10</v>
      </c>
      <c r="T389" s="8" t="s">
        <v>10</v>
      </c>
      <c r="U389" s="8" t="s">
        <v>10</v>
      </c>
      <c r="V389" s="7" t="s">
        <v>10</v>
      </c>
      <c r="W389" s="7" t="s">
        <v>10</v>
      </c>
      <c r="X389" s="7" t="s">
        <v>10</v>
      </c>
      <c r="Y389" s="7" t="s">
        <v>10</v>
      </c>
      <c r="Z389" s="7" t="s">
        <v>10</v>
      </c>
      <c r="AA389" s="8" t="s">
        <v>10</v>
      </c>
      <c r="AB389" s="22"/>
    </row>
    <row r="390" spans="1:28" s="23" customFormat="1" ht="45" customHeight="1" x14ac:dyDescent="0.25">
      <c r="A390" s="23">
        <v>387</v>
      </c>
      <c r="B390" s="5" t="s">
        <v>940</v>
      </c>
      <c r="C390" s="5" t="s">
        <v>941</v>
      </c>
      <c r="D390" s="5" t="s">
        <v>939</v>
      </c>
      <c r="E390" s="6">
        <v>5</v>
      </c>
      <c r="F390" s="5" t="s">
        <v>10</v>
      </c>
      <c r="G390" s="6">
        <v>0</v>
      </c>
      <c r="H390" s="7" t="s">
        <v>1064</v>
      </c>
      <c r="I390" s="7" t="s">
        <v>21</v>
      </c>
      <c r="J390" s="8">
        <v>6</v>
      </c>
      <c r="K390" s="5" t="s">
        <v>22</v>
      </c>
      <c r="L390" s="6">
        <v>1</v>
      </c>
      <c r="M390" s="7" t="s">
        <v>10</v>
      </c>
      <c r="N390" s="7" t="s">
        <v>10</v>
      </c>
      <c r="O390" s="8" t="s">
        <v>10</v>
      </c>
      <c r="P390" s="7" t="s">
        <v>10</v>
      </c>
      <c r="Q390" s="8" t="s">
        <v>10</v>
      </c>
      <c r="R390" s="7" t="s">
        <v>10</v>
      </c>
      <c r="S390" s="8" t="s">
        <v>10</v>
      </c>
      <c r="T390" s="8" t="s">
        <v>10</v>
      </c>
      <c r="U390" s="8" t="s">
        <v>10</v>
      </c>
      <c r="V390" s="7" t="s">
        <v>10</v>
      </c>
      <c r="W390" s="7" t="s">
        <v>10</v>
      </c>
      <c r="X390" s="7" t="s">
        <v>10</v>
      </c>
      <c r="Y390" s="7" t="s">
        <v>10</v>
      </c>
      <c r="Z390" s="7" t="s">
        <v>10</v>
      </c>
      <c r="AA390" s="8" t="s">
        <v>10</v>
      </c>
      <c r="AB390" s="22"/>
    </row>
    <row r="391" spans="1:28" s="23" customFormat="1" ht="45" customHeight="1" x14ac:dyDescent="0.25">
      <c r="A391" s="23">
        <v>388</v>
      </c>
      <c r="B391" s="9" t="s">
        <v>942</v>
      </c>
      <c r="C391" s="9" t="s">
        <v>943</v>
      </c>
      <c r="D391" s="9" t="s">
        <v>334</v>
      </c>
      <c r="E391" s="6">
        <v>3</v>
      </c>
      <c r="F391" s="9" t="s">
        <v>10</v>
      </c>
      <c r="G391" s="6">
        <v>0</v>
      </c>
      <c r="H391" s="7" t="s">
        <v>1017</v>
      </c>
      <c r="I391" s="7" t="s">
        <v>21</v>
      </c>
      <c r="J391" s="8">
        <v>6</v>
      </c>
      <c r="K391" s="5" t="s">
        <v>99</v>
      </c>
      <c r="L391" s="6">
        <v>0</v>
      </c>
      <c r="M391" s="9">
        <v>893.99</v>
      </c>
      <c r="N391" s="9">
        <v>-1.1000000000000001</v>
      </c>
      <c r="O391" s="30">
        <v>0</v>
      </c>
      <c r="P391" s="9">
        <v>0.9</v>
      </c>
      <c r="Q391" s="30">
        <v>0</v>
      </c>
      <c r="R391" s="9">
        <v>0</v>
      </c>
      <c r="S391" s="30">
        <v>0</v>
      </c>
      <c r="T391" s="30">
        <v>0</v>
      </c>
      <c r="U391" s="30">
        <v>0</v>
      </c>
      <c r="V391" s="7" t="s">
        <v>10</v>
      </c>
      <c r="W391" s="7" t="s">
        <v>10</v>
      </c>
      <c r="X391" s="7" t="s">
        <v>10</v>
      </c>
      <c r="Y391" s="7" t="s">
        <v>10</v>
      </c>
      <c r="Z391" s="7" t="s">
        <v>10</v>
      </c>
      <c r="AA391" s="8" t="s">
        <v>10</v>
      </c>
      <c r="AB391" s="22"/>
    </row>
    <row r="392" spans="1:28" s="23" customFormat="1" ht="45" customHeight="1" x14ac:dyDescent="0.25">
      <c r="A392" s="23">
        <v>389</v>
      </c>
      <c r="B392" s="9" t="s">
        <v>942</v>
      </c>
      <c r="C392" s="9" t="s">
        <v>943</v>
      </c>
      <c r="D392" s="9" t="s">
        <v>334</v>
      </c>
      <c r="E392" s="6">
        <v>3</v>
      </c>
      <c r="F392" s="10" t="s">
        <v>10</v>
      </c>
      <c r="G392" s="6">
        <v>0</v>
      </c>
      <c r="H392" s="7" t="s">
        <v>1017</v>
      </c>
      <c r="I392" s="7" t="s">
        <v>21</v>
      </c>
      <c r="J392" s="8">
        <v>6</v>
      </c>
      <c r="K392" s="5" t="s">
        <v>33</v>
      </c>
      <c r="L392" s="6">
        <v>0</v>
      </c>
      <c r="M392" s="9">
        <v>893.99</v>
      </c>
      <c r="N392" s="9">
        <v>-1.1000000000000001</v>
      </c>
      <c r="O392" s="30">
        <v>0</v>
      </c>
      <c r="P392" s="9">
        <v>0.9</v>
      </c>
      <c r="Q392" s="30">
        <v>0</v>
      </c>
      <c r="R392" s="9">
        <v>0</v>
      </c>
      <c r="S392" s="30">
        <v>0</v>
      </c>
      <c r="T392" s="30">
        <v>0</v>
      </c>
      <c r="U392" s="30">
        <v>0</v>
      </c>
      <c r="V392" s="7" t="s">
        <v>10</v>
      </c>
      <c r="W392" s="7" t="s">
        <v>10</v>
      </c>
      <c r="X392" s="7" t="s">
        <v>10</v>
      </c>
      <c r="Y392" s="7" t="s">
        <v>10</v>
      </c>
      <c r="Z392" s="7" t="s">
        <v>10</v>
      </c>
      <c r="AA392" s="8" t="s">
        <v>10</v>
      </c>
      <c r="AB392" s="22"/>
    </row>
    <row r="393" spans="1:28" s="23" customFormat="1" ht="45" customHeight="1" x14ac:dyDescent="0.25">
      <c r="A393" s="23">
        <v>390</v>
      </c>
      <c r="B393" s="9" t="s">
        <v>942</v>
      </c>
      <c r="C393" s="9" t="s">
        <v>943</v>
      </c>
      <c r="D393" s="9" t="s">
        <v>334</v>
      </c>
      <c r="E393" s="6">
        <v>3</v>
      </c>
      <c r="F393" s="10" t="s">
        <v>10</v>
      </c>
      <c r="G393" s="6">
        <v>0</v>
      </c>
      <c r="H393" s="7" t="s">
        <v>1017</v>
      </c>
      <c r="I393" s="7" t="s">
        <v>21</v>
      </c>
      <c r="J393" s="8">
        <v>6</v>
      </c>
      <c r="K393" s="5" t="s">
        <v>61</v>
      </c>
      <c r="L393" s="6">
        <v>0</v>
      </c>
      <c r="M393" s="9">
        <v>893.99</v>
      </c>
      <c r="N393" s="9">
        <v>-1.1000000000000001</v>
      </c>
      <c r="O393" s="30">
        <v>0</v>
      </c>
      <c r="P393" s="9">
        <v>0.9</v>
      </c>
      <c r="Q393" s="30">
        <v>0</v>
      </c>
      <c r="R393" s="9">
        <v>0</v>
      </c>
      <c r="S393" s="30">
        <v>0</v>
      </c>
      <c r="T393" s="30">
        <v>0</v>
      </c>
      <c r="U393" s="30">
        <v>0</v>
      </c>
      <c r="V393" s="7" t="s">
        <v>10</v>
      </c>
      <c r="W393" s="7" t="s">
        <v>10</v>
      </c>
      <c r="X393" s="7" t="s">
        <v>10</v>
      </c>
      <c r="Y393" s="7" t="s">
        <v>10</v>
      </c>
      <c r="Z393" s="7" t="s">
        <v>10</v>
      </c>
      <c r="AA393" s="8" t="s">
        <v>10</v>
      </c>
      <c r="AB393" s="22"/>
    </row>
    <row r="394" spans="1:28" s="23" customFormat="1" ht="45" customHeight="1" x14ac:dyDescent="0.25">
      <c r="A394" s="23">
        <v>391</v>
      </c>
      <c r="B394" s="9" t="s">
        <v>942</v>
      </c>
      <c r="C394" s="9" t="s">
        <v>943</v>
      </c>
      <c r="D394" s="9" t="s">
        <v>334</v>
      </c>
      <c r="E394" s="6">
        <v>3</v>
      </c>
      <c r="F394" s="10" t="s">
        <v>10</v>
      </c>
      <c r="G394" s="6">
        <v>0</v>
      </c>
      <c r="H394" s="7" t="s">
        <v>1065</v>
      </c>
      <c r="I394" s="7" t="s">
        <v>21</v>
      </c>
      <c r="J394" s="8">
        <v>6</v>
      </c>
      <c r="K394" s="5" t="s">
        <v>87</v>
      </c>
      <c r="L394" s="6">
        <v>1</v>
      </c>
      <c r="M394" s="9">
        <v>893.99</v>
      </c>
      <c r="N394" s="9">
        <v>-1.1000000000000001</v>
      </c>
      <c r="O394" s="30">
        <v>0</v>
      </c>
      <c r="P394" s="9">
        <v>0.9</v>
      </c>
      <c r="Q394" s="30">
        <v>0</v>
      </c>
      <c r="R394" s="9">
        <v>0</v>
      </c>
      <c r="S394" s="30">
        <v>0</v>
      </c>
      <c r="T394" s="30">
        <v>0</v>
      </c>
      <c r="U394" s="30">
        <v>0</v>
      </c>
      <c r="V394" s="7" t="s">
        <v>10</v>
      </c>
      <c r="W394" s="7" t="s">
        <v>10</v>
      </c>
      <c r="X394" s="7" t="s">
        <v>10</v>
      </c>
      <c r="Y394" s="7" t="s">
        <v>10</v>
      </c>
      <c r="Z394" s="7" t="s">
        <v>10</v>
      </c>
      <c r="AA394" s="8" t="s">
        <v>10</v>
      </c>
      <c r="AB394" s="22"/>
    </row>
    <row r="395" spans="1:28" s="23" customFormat="1" ht="45" customHeight="1" x14ac:dyDescent="0.25">
      <c r="A395" s="23">
        <v>392</v>
      </c>
      <c r="B395" s="5" t="s">
        <v>944</v>
      </c>
      <c r="C395" s="5" t="s">
        <v>945</v>
      </c>
      <c r="D395" s="5" t="s">
        <v>946</v>
      </c>
      <c r="E395" s="6">
        <v>13</v>
      </c>
      <c r="F395" s="5" t="s">
        <v>10</v>
      </c>
      <c r="G395" s="6">
        <v>0</v>
      </c>
      <c r="H395" s="7">
        <v>0.8</v>
      </c>
      <c r="I395" s="7" t="s">
        <v>11</v>
      </c>
      <c r="J395" s="8">
        <v>2</v>
      </c>
      <c r="K395" s="5" t="s">
        <v>22</v>
      </c>
      <c r="L395" s="6">
        <v>1</v>
      </c>
      <c r="M395" s="7" t="s">
        <v>10</v>
      </c>
      <c r="N395" s="7" t="s">
        <v>10</v>
      </c>
      <c r="O395" s="8" t="s">
        <v>10</v>
      </c>
      <c r="P395" s="7" t="s">
        <v>10</v>
      </c>
      <c r="Q395" s="8" t="s">
        <v>10</v>
      </c>
      <c r="R395" s="7" t="s">
        <v>10</v>
      </c>
      <c r="S395" s="8" t="s">
        <v>10</v>
      </c>
      <c r="T395" s="8" t="s">
        <v>10</v>
      </c>
      <c r="U395" s="8" t="s">
        <v>10</v>
      </c>
      <c r="V395" s="7" t="s">
        <v>10</v>
      </c>
      <c r="W395" s="7" t="s">
        <v>10</v>
      </c>
      <c r="X395" s="7" t="s">
        <v>10</v>
      </c>
      <c r="Y395" s="7" t="s">
        <v>10</v>
      </c>
      <c r="Z395" s="7" t="s">
        <v>10</v>
      </c>
      <c r="AA395" s="8" t="s">
        <v>10</v>
      </c>
      <c r="AB395" s="22"/>
    </row>
    <row r="396" spans="1:28" s="23" customFormat="1" ht="45" customHeight="1" x14ac:dyDescent="0.25">
      <c r="A396" s="23">
        <v>393</v>
      </c>
      <c r="B396" s="5" t="s">
        <v>947</v>
      </c>
      <c r="C396" s="5" t="s">
        <v>948</v>
      </c>
      <c r="D396" s="5" t="s">
        <v>946</v>
      </c>
      <c r="E396" s="6">
        <v>13</v>
      </c>
      <c r="F396" s="5" t="s">
        <v>10</v>
      </c>
      <c r="G396" s="6">
        <v>0</v>
      </c>
      <c r="H396" s="7">
        <v>2.2000000000000002</v>
      </c>
      <c r="I396" s="7" t="s">
        <v>25</v>
      </c>
      <c r="J396" s="8">
        <v>4</v>
      </c>
      <c r="K396" s="5" t="s">
        <v>22</v>
      </c>
      <c r="L396" s="6">
        <v>1</v>
      </c>
      <c r="M396" s="7" t="s">
        <v>10</v>
      </c>
      <c r="N396" s="7" t="s">
        <v>10</v>
      </c>
      <c r="O396" s="8" t="s">
        <v>10</v>
      </c>
      <c r="P396" s="7" t="s">
        <v>10</v>
      </c>
      <c r="Q396" s="8" t="s">
        <v>10</v>
      </c>
      <c r="R396" s="7" t="s">
        <v>10</v>
      </c>
      <c r="S396" s="8" t="s">
        <v>10</v>
      </c>
      <c r="T396" s="8" t="s">
        <v>10</v>
      </c>
      <c r="U396" s="8" t="s">
        <v>10</v>
      </c>
      <c r="V396" s="7" t="s">
        <v>10</v>
      </c>
      <c r="W396" s="7" t="s">
        <v>10</v>
      </c>
      <c r="X396" s="7" t="s">
        <v>10</v>
      </c>
      <c r="Y396" s="7" t="s">
        <v>10</v>
      </c>
      <c r="Z396" s="7" t="s">
        <v>10</v>
      </c>
      <c r="AA396" s="8" t="s">
        <v>10</v>
      </c>
      <c r="AB396" s="22"/>
    </row>
    <row r="397" spans="1:28" s="23" customFormat="1" ht="45" customHeight="1" x14ac:dyDescent="0.25">
      <c r="A397" s="23">
        <v>394</v>
      </c>
      <c r="B397" s="5" t="s">
        <v>949</v>
      </c>
      <c r="C397" s="5" t="s">
        <v>950</v>
      </c>
      <c r="D397" s="5" t="s">
        <v>946</v>
      </c>
      <c r="E397" s="6">
        <v>13</v>
      </c>
      <c r="F397" s="5" t="s">
        <v>10</v>
      </c>
      <c r="G397" s="6">
        <v>0</v>
      </c>
      <c r="H397" s="7">
        <v>3.9</v>
      </c>
      <c r="I397" s="7" t="s">
        <v>25</v>
      </c>
      <c r="J397" s="8">
        <v>4</v>
      </c>
      <c r="K397" s="5" t="s">
        <v>22</v>
      </c>
      <c r="L397" s="6">
        <v>1</v>
      </c>
      <c r="M397" s="7" t="s">
        <v>10</v>
      </c>
      <c r="N397" s="7" t="s">
        <v>10</v>
      </c>
      <c r="O397" s="8" t="s">
        <v>10</v>
      </c>
      <c r="P397" s="7" t="s">
        <v>10</v>
      </c>
      <c r="Q397" s="8" t="s">
        <v>10</v>
      </c>
      <c r="R397" s="7" t="s">
        <v>10</v>
      </c>
      <c r="S397" s="8" t="s">
        <v>10</v>
      </c>
      <c r="T397" s="8" t="s">
        <v>10</v>
      </c>
      <c r="U397" s="8" t="s">
        <v>10</v>
      </c>
      <c r="V397" s="7" t="s">
        <v>10</v>
      </c>
      <c r="W397" s="7" t="s">
        <v>10</v>
      </c>
      <c r="X397" s="7" t="s">
        <v>10</v>
      </c>
      <c r="Y397" s="7" t="s">
        <v>10</v>
      </c>
      <c r="Z397" s="7" t="s">
        <v>10</v>
      </c>
      <c r="AA397" s="8" t="s">
        <v>10</v>
      </c>
      <c r="AB397" s="22"/>
    </row>
    <row r="398" spans="1:28" s="23" customFormat="1" ht="45" customHeight="1" x14ac:dyDescent="0.25">
      <c r="A398" s="23">
        <v>395</v>
      </c>
      <c r="B398" s="5" t="s">
        <v>951</v>
      </c>
      <c r="C398" s="5" t="s">
        <v>952</v>
      </c>
      <c r="D398" s="5" t="s">
        <v>946</v>
      </c>
      <c r="E398" s="6">
        <v>13</v>
      </c>
      <c r="F398" s="5" t="s">
        <v>10</v>
      </c>
      <c r="G398" s="6">
        <v>0</v>
      </c>
      <c r="H398" s="7">
        <v>7.7</v>
      </c>
      <c r="I398" s="7" t="s">
        <v>16</v>
      </c>
      <c r="J398" s="8">
        <v>5</v>
      </c>
      <c r="K398" s="5" t="s">
        <v>22</v>
      </c>
      <c r="L398" s="6">
        <v>1</v>
      </c>
      <c r="M398" s="7" t="s">
        <v>10</v>
      </c>
      <c r="N398" s="7" t="s">
        <v>10</v>
      </c>
      <c r="O398" s="8" t="s">
        <v>10</v>
      </c>
      <c r="P398" s="7" t="s">
        <v>10</v>
      </c>
      <c r="Q398" s="8" t="s">
        <v>10</v>
      </c>
      <c r="R398" s="7" t="s">
        <v>10</v>
      </c>
      <c r="S398" s="8" t="s">
        <v>10</v>
      </c>
      <c r="T398" s="8" t="s">
        <v>10</v>
      </c>
      <c r="U398" s="8" t="s">
        <v>10</v>
      </c>
      <c r="V398" s="7" t="s">
        <v>10</v>
      </c>
      <c r="W398" s="7" t="s">
        <v>10</v>
      </c>
      <c r="X398" s="7" t="s">
        <v>10</v>
      </c>
      <c r="Y398" s="7" t="s">
        <v>10</v>
      </c>
      <c r="Z398" s="7" t="s">
        <v>10</v>
      </c>
      <c r="AA398" s="8" t="s">
        <v>10</v>
      </c>
      <c r="AB398" s="22"/>
    </row>
    <row r="399" spans="1:28" s="23" customFormat="1" ht="45" customHeight="1" x14ac:dyDescent="0.25">
      <c r="A399" s="23">
        <v>396</v>
      </c>
      <c r="B399" s="5" t="s">
        <v>953</v>
      </c>
      <c r="C399" s="5" t="s">
        <v>954</v>
      </c>
      <c r="D399" s="5" t="s">
        <v>334</v>
      </c>
      <c r="E399" s="6">
        <v>3</v>
      </c>
      <c r="F399" s="5" t="s">
        <v>10</v>
      </c>
      <c r="G399" s="6">
        <v>0</v>
      </c>
      <c r="H399" s="7">
        <v>6.6</v>
      </c>
      <c r="I399" s="7" t="s">
        <v>16</v>
      </c>
      <c r="J399" s="8">
        <v>5</v>
      </c>
      <c r="K399" s="5" t="s">
        <v>22</v>
      </c>
      <c r="L399" s="6">
        <v>1</v>
      </c>
      <c r="M399" s="7" t="s">
        <v>10</v>
      </c>
      <c r="N399" s="7" t="s">
        <v>10</v>
      </c>
      <c r="O399" s="8" t="s">
        <v>10</v>
      </c>
      <c r="P399" s="7" t="s">
        <v>10</v>
      </c>
      <c r="Q399" s="8" t="s">
        <v>10</v>
      </c>
      <c r="R399" s="7" t="s">
        <v>10</v>
      </c>
      <c r="S399" s="8" t="s">
        <v>10</v>
      </c>
      <c r="T399" s="8" t="s">
        <v>10</v>
      </c>
      <c r="U399" s="8" t="s">
        <v>10</v>
      </c>
      <c r="V399" s="7" t="s">
        <v>10</v>
      </c>
      <c r="W399" s="7" t="s">
        <v>10</v>
      </c>
      <c r="X399" s="7" t="s">
        <v>10</v>
      </c>
      <c r="Y399" s="7" t="s">
        <v>10</v>
      </c>
      <c r="Z399" s="7" t="s">
        <v>10</v>
      </c>
      <c r="AA399" s="8" t="s">
        <v>10</v>
      </c>
      <c r="AB399" s="22"/>
    </row>
    <row r="400" spans="1:28" s="23" customFormat="1" ht="45" customHeight="1" x14ac:dyDescent="0.25">
      <c r="A400" s="23">
        <v>397</v>
      </c>
      <c r="B400" s="5" t="s">
        <v>955</v>
      </c>
      <c r="C400" s="5" t="s">
        <v>956</v>
      </c>
      <c r="D400" s="5" t="s">
        <v>946</v>
      </c>
      <c r="E400" s="6">
        <v>13</v>
      </c>
      <c r="F400" s="5" t="s">
        <v>10</v>
      </c>
      <c r="G400" s="6">
        <v>0</v>
      </c>
      <c r="H400" s="7">
        <v>4.5999999999999996</v>
      </c>
      <c r="I400" s="7" t="s">
        <v>25</v>
      </c>
      <c r="J400" s="8">
        <v>4</v>
      </c>
      <c r="K400" s="5" t="s">
        <v>22</v>
      </c>
      <c r="L400" s="6">
        <v>1</v>
      </c>
      <c r="M400" s="7" t="s">
        <v>10</v>
      </c>
      <c r="N400" s="7" t="s">
        <v>10</v>
      </c>
      <c r="O400" s="8" t="s">
        <v>10</v>
      </c>
      <c r="P400" s="7" t="s">
        <v>10</v>
      </c>
      <c r="Q400" s="8" t="s">
        <v>10</v>
      </c>
      <c r="R400" s="7" t="s">
        <v>10</v>
      </c>
      <c r="S400" s="8" t="s">
        <v>10</v>
      </c>
      <c r="T400" s="8" t="s">
        <v>10</v>
      </c>
      <c r="U400" s="8" t="s">
        <v>10</v>
      </c>
      <c r="V400" s="7" t="s">
        <v>10</v>
      </c>
      <c r="W400" s="7" t="s">
        <v>10</v>
      </c>
      <c r="X400" s="7" t="s">
        <v>10</v>
      </c>
      <c r="Y400" s="7" t="s">
        <v>10</v>
      </c>
      <c r="Z400" s="7" t="s">
        <v>10</v>
      </c>
      <c r="AA400" s="8" t="s">
        <v>10</v>
      </c>
      <c r="AB400" s="22"/>
    </row>
    <row r="401" spans="1:28" s="23" customFormat="1" ht="45" customHeight="1" x14ac:dyDescent="0.25">
      <c r="A401" s="23">
        <v>398</v>
      </c>
      <c r="B401" s="5" t="s">
        <v>957</v>
      </c>
      <c r="C401" s="5" t="s">
        <v>958</v>
      </c>
      <c r="D401" s="5" t="s">
        <v>946</v>
      </c>
      <c r="E401" s="6">
        <v>13</v>
      </c>
      <c r="F401" s="5" t="s">
        <v>10</v>
      </c>
      <c r="G401" s="6">
        <v>0</v>
      </c>
      <c r="H401" s="7">
        <v>8.6</v>
      </c>
      <c r="I401" s="7" t="s">
        <v>16</v>
      </c>
      <c r="J401" s="8">
        <v>5</v>
      </c>
      <c r="K401" s="5" t="s">
        <v>22</v>
      </c>
      <c r="L401" s="6">
        <v>1</v>
      </c>
      <c r="M401" s="7" t="s">
        <v>10</v>
      </c>
      <c r="N401" s="7" t="s">
        <v>10</v>
      </c>
      <c r="O401" s="8" t="s">
        <v>10</v>
      </c>
      <c r="P401" s="7" t="s">
        <v>10</v>
      </c>
      <c r="Q401" s="8" t="s">
        <v>10</v>
      </c>
      <c r="R401" s="7" t="s">
        <v>10</v>
      </c>
      <c r="S401" s="8" t="s">
        <v>10</v>
      </c>
      <c r="T401" s="8" t="s">
        <v>10</v>
      </c>
      <c r="U401" s="8" t="s">
        <v>10</v>
      </c>
      <c r="V401" s="7" t="s">
        <v>10</v>
      </c>
      <c r="W401" s="7" t="s">
        <v>10</v>
      </c>
      <c r="X401" s="7" t="s">
        <v>10</v>
      </c>
      <c r="Y401" s="7" t="s">
        <v>10</v>
      </c>
      <c r="Z401" s="7" t="s">
        <v>10</v>
      </c>
      <c r="AA401" s="8" t="s">
        <v>10</v>
      </c>
      <c r="AB401" s="22"/>
    </row>
    <row r="402" spans="1:28" s="23" customFormat="1" ht="45" customHeight="1" x14ac:dyDescent="0.25">
      <c r="A402" s="23">
        <v>399</v>
      </c>
      <c r="B402" s="5" t="s">
        <v>959</v>
      </c>
      <c r="C402" s="5" t="s">
        <v>960</v>
      </c>
      <c r="D402" s="5" t="s">
        <v>370</v>
      </c>
      <c r="E402" s="6">
        <v>7</v>
      </c>
      <c r="F402" s="5" t="s">
        <v>10</v>
      </c>
      <c r="G402" s="6">
        <v>0</v>
      </c>
      <c r="H402" s="7" t="s">
        <v>980</v>
      </c>
      <c r="I402" s="7" t="s">
        <v>25</v>
      </c>
      <c r="J402" s="8">
        <v>4</v>
      </c>
      <c r="K402" s="5" t="s">
        <v>22</v>
      </c>
      <c r="L402" s="6">
        <v>1</v>
      </c>
      <c r="M402" s="7" t="s">
        <v>10</v>
      </c>
      <c r="N402" s="7" t="s">
        <v>10</v>
      </c>
      <c r="O402" s="8" t="s">
        <v>10</v>
      </c>
      <c r="P402" s="7" t="s">
        <v>10</v>
      </c>
      <c r="Q402" s="8" t="s">
        <v>10</v>
      </c>
      <c r="R402" s="7" t="s">
        <v>10</v>
      </c>
      <c r="S402" s="8" t="s">
        <v>10</v>
      </c>
      <c r="T402" s="8" t="s">
        <v>10</v>
      </c>
      <c r="U402" s="8" t="s">
        <v>10</v>
      </c>
      <c r="V402" s="7" t="s">
        <v>10</v>
      </c>
      <c r="W402" s="7" t="s">
        <v>10</v>
      </c>
      <c r="X402" s="7" t="s">
        <v>10</v>
      </c>
      <c r="Y402" s="7" t="s">
        <v>10</v>
      </c>
      <c r="Z402" s="7" t="s">
        <v>10</v>
      </c>
      <c r="AA402" s="8" t="s">
        <v>10</v>
      </c>
      <c r="AB402" s="22"/>
    </row>
    <row r="403" spans="1:28" s="23" customFormat="1" ht="45" customHeight="1" x14ac:dyDescent="0.25">
      <c r="A403" s="23">
        <v>400</v>
      </c>
      <c r="B403" s="17" t="s">
        <v>961</v>
      </c>
      <c r="C403" s="5" t="s">
        <v>962</v>
      </c>
      <c r="D403" s="10" t="s">
        <v>963</v>
      </c>
      <c r="E403" s="6">
        <v>9</v>
      </c>
      <c r="F403" s="5" t="s">
        <v>10</v>
      </c>
      <c r="G403" s="6">
        <v>0</v>
      </c>
      <c r="H403" s="7" t="s">
        <v>277</v>
      </c>
      <c r="I403" s="7" t="s">
        <v>21</v>
      </c>
      <c r="J403" s="8">
        <v>6</v>
      </c>
      <c r="K403" s="5" t="s">
        <v>22</v>
      </c>
      <c r="L403" s="6">
        <v>1</v>
      </c>
      <c r="M403" s="10">
        <v>1768.87</v>
      </c>
      <c r="N403" s="10">
        <v>-2</v>
      </c>
      <c r="O403" s="30">
        <v>0</v>
      </c>
      <c r="P403" s="10">
        <v>3.93</v>
      </c>
      <c r="Q403" s="30">
        <v>0</v>
      </c>
      <c r="R403" s="10">
        <v>6970</v>
      </c>
      <c r="S403" s="27">
        <v>6</v>
      </c>
      <c r="T403" s="27">
        <v>1</v>
      </c>
      <c r="U403" s="27">
        <v>2</v>
      </c>
      <c r="V403" s="7" t="s">
        <v>10</v>
      </c>
      <c r="W403" s="7" t="s">
        <v>10</v>
      </c>
      <c r="X403" s="10">
        <v>6</v>
      </c>
      <c r="Y403" s="10">
        <v>66.67</v>
      </c>
      <c r="Z403" s="7" t="s">
        <v>10</v>
      </c>
      <c r="AA403" s="8" t="s">
        <v>10</v>
      </c>
      <c r="AB403" s="22"/>
    </row>
    <row r="404" spans="1:28" s="23" customFormat="1" ht="45" customHeight="1" x14ac:dyDescent="0.25">
      <c r="A404" s="23">
        <v>401</v>
      </c>
      <c r="B404" s="17" t="s">
        <v>964</v>
      </c>
      <c r="C404" s="5" t="s">
        <v>965</v>
      </c>
      <c r="D404" s="10" t="s">
        <v>966</v>
      </c>
      <c r="E404" s="6">
        <v>9</v>
      </c>
      <c r="F404" s="5" t="s">
        <v>10</v>
      </c>
      <c r="G404" s="6">
        <v>0</v>
      </c>
      <c r="H404" s="7" t="s">
        <v>277</v>
      </c>
      <c r="I404" s="7" t="s">
        <v>21</v>
      </c>
      <c r="J404" s="8">
        <v>6</v>
      </c>
      <c r="K404" s="5" t="s">
        <v>22</v>
      </c>
      <c r="L404" s="6">
        <v>1</v>
      </c>
      <c r="M404" s="7" t="s">
        <v>10</v>
      </c>
      <c r="N404" s="7" t="s">
        <v>10</v>
      </c>
      <c r="O404" s="8" t="s">
        <v>10</v>
      </c>
      <c r="P404" s="7" t="s">
        <v>10</v>
      </c>
      <c r="Q404" s="8" t="s">
        <v>10</v>
      </c>
      <c r="R404" s="7" t="s">
        <v>10</v>
      </c>
      <c r="S404" s="8" t="s">
        <v>10</v>
      </c>
      <c r="T404" s="8" t="s">
        <v>10</v>
      </c>
      <c r="U404" s="8" t="s">
        <v>10</v>
      </c>
      <c r="V404" s="7" t="s">
        <v>10</v>
      </c>
      <c r="W404" s="7" t="s">
        <v>10</v>
      </c>
      <c r="X404" s="7" t="s">
        <v>10</v>
      </c>
      <c r="Y404" s="7" t="s">
        <v>10</v>
      </c>
      <c r="Z404" s="7" t="s">
        <v>10</v>
      </c>
      <c r="AA404" s="8" t="s">
        <v>10</v>
      </c>
      <c r="AB404" s="22"/>
    </row>
    <row r="405" spans="1:28" s="23" customFormat="1" ht="45" customHeight="1" x14ac:dyDescent="0.25">
      <c r="A405" s="23">
        <v>402</v>
      </c>
      <c r="B405" s="17" t="s">
        <v>967</v>
      </c>
      <c r="C405" s="5" t="s">
        <v>968</v>
      </c>
      <c r="D405" s="5" t="s">
        <v>966</v>
      </c>
      <c r="E405" s="6">
        <v>9</v>
      </c>
      <c r="F405" s="5" t="s">
        <v>10</v>
      </c>
      <c r="G405" s="6">
        <v>0</v>
      </c>
      <c r="H405" s="7" t="s">
        <v>277</v>
      </c>
      <c r="I405" s="7" t="s">
        <v>21</v>
      </c>
      <c r="J405" s="8">
        <v>6</v>
      </c>
      <c r="K405" s="5" t="s">
        <v>22</v>
      </c>
      <c r="L405" s="6">
        <v>1</v>
      </c>
      <c r="M405" s="7" t="s">
        <v>10</v>
      </c>
      <c r="N405" s="7" t="s">
        <v>10</v>
      </c>
      <c r="O405" s="8" t="s">
        <v>10</v>
      </c>
      <c r="P405" s="7" t="s">
        <v>10</v>
      </c>
      <c r="Q405" s="8" t="s">
        <v>10</v>
      </c>
      <c r="R405" s="7" t="s">
        <v>10</v>
      </c>
      <c r="S405" s="8" t="s">
        <v>10</v>
      </c>
      <c r="T405" s="8" t="s">
        <v>10</v>
      </c>
      <c r="U405" s="8" t="s">
        <v>10</v>
      </c>
      <c r="V405" s="7" t="s">
        <v>10</v>
      </c>
      <c r="W405" s="7" t="s">
        <v>10</v>
      </c>
      <c r="X405" s="7" t="s">
        <v>10</v>
      </c>
      <c r="Y405" s="7" t="s">
        <v>10</v>
      </c>
      <c r="Z405" s="7" t="s">
        <v>10</v>
      </c>
      <c r="AA405" s="8" t="s">
        <v>10</v>
      </c>
      <c r="AB405" s="22"/>
    </row>
    <row r="406" spans="1:28" s="23" customFormat="1" ht="45" customHeight="1" x14ac:dyDescent="0.25">
      <c r="A406" s="23">
        <v>403</v>
      </c>
      <c r="B406" s="5" t="s">
        <v>969</v>
      </c>
      <c r="C406" s="5" t="s">
        <v>970</v>
      </c>
      <c r="D406" s="5" t="s">
        <v>464</v>
      </c>
      <c r="E406" s="6">
        <v>4</v>
      </c>
      <c r="F406" s="5" t="s">
        <v>10</v>
      </c>
      <c r="G406" s="6">
        <v>0</v>
      </c>
      <c r="H406" s="7" t="s">
        <v>1066</v>
      </c>
      <c r="I406" s="7" t="s">
        <v>21</v>
      </c>
      <c r="J406" s="8">
        <v>6</v>
      </c>
      <c r="K406" s="5" t="s">
        <v>87</v>
      </c>
      <c r="L406" s="6">
        <v>1</v>
      </c>
      <c r="M406" s="7" t="s">
        <v>10</v>
      </c>
      <c r="N406" s="7" t="s">
        <v>10</v>
      </c>
      <c r="O406" s="8" t="s">
        <v>10</v>
      </c>
      <c r="P406" s="7" t="s">
        <v>10</v>
      </c>
      <c r="Q406" s="8" t="s">
        <v>10</v>
      </c>
      <c r="R406" s="7" t="s">
        <v>10</v>
      </c>
      <c r="S406" s="8" t="s">
        <v>10</v>
      </c>
      <c r="T406" s="8" t="s">
        <v>10</v>
      </c>
      <c r="U406" s="8" t="s">
        <v>10</v>
      </c>
      <c r="V406" s="7" t="s">
        <v>10</v>
      </c>
      <c r="W406" s="7" t="s">
        <v>10</v>
      </c>
      <c r="X406" s="7" t="s">
        <v>10</v>
      </c>
      <c r="Y406" s="7" t="s">
        <v>10</v>
      </c>
      <c r="Z406" s="7" t="s">
        <v>10</v>
      </c>
      <c r="AA406" s="8" t="s">
        <v>10</v>
      </c>
      <c r="AB406" s="22"/>
    </row>
    <row r="407" spans="1:28" s="23" customFormat="1" ht="45" customHeight="1" x14ac:dyDescent="0.25">
      <c r="A407" s="23">
        <v>404</v>
      </c>
      <c r="B407" s="5" t="s">
        <v>971</v>
      </c>
      <c r="C407" s="5" t="s">
        <v>972</v>
      </c>
      <c r="D407" s="5" t="s">
        <v>331</v>
      </c>
      <c r="E407" s="6">
        <v>8</v>
      </c>
      <c r="F407" s="5" t="s">
        <v>10</v>
      </c>
      <c r="G407" s="6">
        <v>0</v>
      </c>
      <c r="H407" s="7" t="s">
        <v>1067</v>
      </c>
      <c r="I407" s="7" t="s">
        <v>21</v>
      </c>
      <c r="J407" s="8">
        <v>6</v>
      </c>
      <c r="K407" s="5" t="s">
        <v>87</v>
      </c>
      <c r="L407" s="6">
        <v>1</v>
      </c>
      <c r="M407" s="7" t="s">
        <v>10</v>
      </c>
      <c r="N407" s="7" t="s">
        <v>10</v>
      </c>
      <c r="O407" s="8" t="s">
        <v>10</v>
      </c>
      <c r="P407" s="7" t="s">
        <v>10</v>
      </c>
      <c r="Q407" s="8" t="s">
        <v>10</v>
      </c>
      <c r="R407" s="7" t="s">
        <v>10</v>
      </c>
      <c r="S407" s="8" t="s">
        <v>10</v>
      </c>
      <c r="T407" s="8" t="s">
        <v>10</v>
      </c>
      <c r="U407" s="8" t="s">
        <v>10</v>
      </c>
      <c r="V407" s="7" t="s">
        <v>10</v>
      </c>
      <c r="W407" s="7" t="s">
        <v>10</v>
      </c>
      <c r="X407" s="7" t="s">
        <v>10</v>
      </c>
      <c r="Y407" s="7" t="s">
        <v>10</v>
      </c>
      <c r="Z407" s="7" t="s">
        <v>10</v>
      </c>
      <c r="AA407" s="8" t="s">
        <v>10</v>
      </c>
      <c r="AB407" s="22"/>
    </row>
    <row r="408" spans="1:28" s="23" customFormat="1" ht="45" customHeight="1" x14ac:dyDescent="0.25">
      <c r="A408" s="23">
        <v>405</v>
      </c>
      <c r="B408" s="5" t="s">
        <v>973</v>
      </c>
      <c r="C408" s="5" t="s">
        <v>974</v>
      </c>
      <c r="D408" s="5" t="s">
        <v>331</v>
      </c>
      <c r="E408" s="6">
        <v>8</v>
      </c>
      <c r="F408" s="5" t="s">
        <v>10</v>
      </c>
      <c r="G408" s="6">
        <v>0</v>
      </c>
      <c r="H408" s="7" t="s">
        <v>1066</v>
      </c>
      <c r="I408" s="7" t="s">
        <v>21</v>
      </c>
      <c r="J408" s="8">
        <v>6</v>
      </c>
      <c r="K408" s="5" t="s">
        <v>87</v>
      </c>
      <c r="L408" s="6">
        <v>1</v>
      </c>
      <c r="M408" s="7" t="s">
        <v>10</v>
      </c>
      <c r="N408" s="7" t="s">
        <v>10</v>
      </c>
      <c r="O408" s="8" t="s">
        <v>10</v>
      </c>
      <c r="P408" s="7" t="s">
        <v>10</v>
      </c>
      <c r="Q408" s="8" t="s">
        <v>10</v>
      </c>
      <c r="R408" s="7" t="s">
        <v>10</v>
      </c>
      <c r="S408" s="8" t="s">
        <v>10</v>
      </c>
      <c r="T408" s="8" t="s">
        <v>10</v>
      </c>
      <c r="U408" s="8" t="s">
        <v>10</v>
      </c>
      <c r="V408" s="7" t="s">
        <v>10</v>
      </c>
      <c r="W408" s="7" t="s">
        <v>10</v>
      </c>
      <c r="X408" s="7" t="s">
        <v>10</v>
      </c>
      <c r="Y408" s="7" t="s">
        <v>10</v>
      </c>
      <c r="Z408" s="7" t="s">
        <v>10</v>
      </c>
      <c r="AA408" s="8" t="s">
        <v>10</v>
      </c>
      <c r="AB408" s="22"/>
    </row>
    <row r="409" spans="1:28" x14ac:dyDescent="0.25">
      <c r="D409" s="35"/>
      <c r="E409" s="5"/>
      <c r="F409" s="35"/>
      <c r="G409" s="35"/>
      <c r="H409" s="36"/>
      <c r="I409" s="36"/>
      <c r="J409" s="36"/>
      <c r="K409" s="35"/>
      <c r="L409" s="35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8" x14ac:dyDescent="0.25">
      <c r="D410" s="35"/>
      <c r="E410" s="5"/>
      <c r="F410" s="35"/>
      <c r="G410" s="35"/>
      <c r="H410" s="36"/>
      <c r="I410" s="36"/>
      <c r="J410" s="36"/>
      <c r="K410" s="35"/>
      <c r="L410" s="35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8" x14ac:dyDescent="0.25">
      <c r="D411" s="35"/>
      <c r="E411" s="5"/>
      <c r="F411" s="35"/>
      <c r="G411" s="35"/>
      <c r="H411" s="36"/>
      <c r="I411" s="36"/>
      <c r="J411" s="36"/>
      <c r="K411" s="35"/>
      <c r="L411" s="35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8" x14ac:dyDescent="0.25">
      <c r="D412" s="35"/>
      <c r="E412" s="5"/>
      <c r="F412" s="35"/>
      <c r="G412" s="35"/>
      <c r="H412" s="36"/>
      <c r="I412" s="36"/>
      <c r="J412" s="36"/>
      <c r="K412" s="35"/>
      <c r="L412" s="35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8" x14ac:dyDescent="0.25">
      <c r="D413" s="35"/>
      <c r="E413" s="5"/>
      <c r="F413" s="35"/>
      <c r="G413" s="35"/>
      <c r="H413" s="36"/>
      <c r="I413" s="36"/>
      <c r="J413" s="36"/>
      <c r="K413" s="35"/>
      <c r="L413" s="35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8" x14ac:dyDescent="0.25">
      <c r="D414" s="35"/>
      <c r="E414" s="5"/>
      <c r="F414" s="35"/>
      <c r="G414" s="35"/>
      <c r="H414" s="36"/>
      <c r="I414" s="36"/>
      <c r="J414" s="36"/>
      <c r="K414" s="35"/>
      <c r="L414" s="35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8" x14ac:dyDescent="0.25">
      <c r="D415" s="35"/>
      <c r="E415" s="5"/>
      <c r="F415" s="35"/>
      <c r="G415" s="35"/>
      <c r="H415" s="36"/>
      <c r="I415" s="36"/>
      <c r="J415" s="36"/>
      <c r="K415" s="35"/>
      <c r="L415" s="35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8" x14ac:dyDescent="0.25">
      <c r="E416" s="5"/>
      <c r="F416" s="35"/>
      <c r="G416" s="35"/>
      <c r="H416" s="36"/>
      <c r="I416" s="36"/>
      <c r="J416" s="36"/>
      <c r="K416" s="35"/>
      <c r="L416" s="35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2:28" x14ac:dyDescent="0.25">
      <c r="E417" s="5"/>
      <c r="F417" s="35"/>
      <c r="G417" s="35"/>
      <c r="H417" s="36"/>
      <c r="I417" s="36"/>
      <c r="J417" s="36"/>
      <c r="K417" s="35"/>
      <c r="L417" s="35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2:28" ht="25.5" customHeight="1" x14ac:dyDescent="0.25">
      <c r="E418" s="5"/>
      <c r="F418" s="35"/>
      <c r="G418" s="35"/>
      <c r="H418" s="36"/>
      <c r="I418" s="36"/>
      <c r="J418" s="36"/>
      <c r="K418" s="35"/>
      <c r="L418" s="35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2:28" s="37" customFormat="1" ht="15" customHeight="1" x14ac:dyDescent="0.25">
      <c r="B419" s="22"/>
      <c r="C419" s="22"/>
      <c r="D419" s="22"/>
      <c r="E419" s="5"/>
      <c r="F419" s="35"/>
      <c r="G419" s="35"/>
      <c r="H419" s="36"/>
      <c r="I419" s="36"/>
      <c r="J419" s="36"/>
      <c r="K419" s="35"/>
      <c r="L419" s="35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22"/>
    </row>
    <row r="420" spans="2:28" s="37" customFormat="1" x14ac:dyDescent="0.25">
      <c r="B420" s="22"/>
      <c r="C420" s="22"/>
      <c r="D420" s="22"/>
      <c r="E420" s="5"/>
      <c r="F420" s="35"/>
      <c r="G420" s="35"/>
      <c r="H420" s="36"/>
      <c r="I420" s="36"/>
      <c r="J420" s="36"/>
      <c r="K420" s="35"/>
      <c r="L420" s="35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22"/>
    </row>
    <row r="421" spans="2:28" s="37" customFormat="1" ht="35.25" customHeight="1" x14ac:dyDescent="0.25">
      <c r="B421" s="22"/>
      <c r="C421" s="22"/>
      <c r="D421" s="22"/>
      <c r="E421" s="5"/>
      <c r="F421" s="35"/>
      <c r="G421" s="35"/>
      <c r="H421" s="36"/>
      <c r="I421" s="36"/>
      <c r="J421" s="36"/>
      <c r="K421" s="35"/>
      <c r="L421" s="35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22"/>
    </row>
    <row r="422" spans="2:28" s="37" customFormat="1" x14ac:dyDescent="0.25">
      <c r="B422" s="22"/>
      <c r="C422" s="22"/>
      <c r="D422" s="22"/>
      <c r="E422" s="5"/>
      <c r="F422" s="35"/>
      <c r="G422" s="35"/>
      <c r="H422" s="36"/>
      <c r="I422" s="36"/>
      <c r="J422" s="36"/>
      <c r="K422" s="35"/>
      <c r="L422" s="35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22"/>
    </row>
    <row r="423" spans="2:28" s="37" customFormat="1" x14ac:dyDescent="0.25">
      <c r="B423" s="22"/>
      <c r="C423" s="22"/>
      <c r="D423" s="22"/>
      <c r="E423" s="5"/>
      <c r="F423" s="35"/>
      <c r="G423" s="35"/>
      <c r="H423" s="36"/>
      <c r="I423" s="36"/>
      <c r="J423" s="36"/>
      <c r="K423" s="35"/>
      <c r="L423" s="35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22"/>
    </row>
    <row r="424" spans="2:28" s="37" customFormat="1" x14ac:dyDescent="0.25">
      <c r="B424" s="22"/>
      <c r="C424" s="22"/>
      <c r="D424" s="22"/>
      <c r="E424" s="5"/>
      <c r="F424" s="35"/>
      <c r="G424" s="35"/>
      <c r="H424" s="36"/>
      <c r="I424" s="36"/>
      <c r="J424" s="36"/>
      <c r="K424" s="35"/>
      <c r="L424" s="35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22"/>
    </row>
    <row r="425" spans="2:28" s="37" customFormat="1" x14ac:dyDescent="0.25">
      <c r="B425" s="22"/>
      <c r="C425" s="22"/>
      <c r="D425" s="22"/>
      <c r="E425" s="5"/>
      <c r="F425" s="35"/>
      <c r="G425" s="35"/>
      <c r="H425" s="36"/>
      <c r="I425" s="36"/>
      <c r="J425" s="36"/>
      <c r="K425" s="35"/>
      <c r="L425" s="35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22"/>
    </row>
    <row r="426" spans="2:28" s="37" customFormat="1" x14ac:dyDescent="0.25">
      <c r="B426" s="22"/>
      <c r="C426" s="22"/>
      <c r="D426" s="22"/>
      <c r="E426" s="5"/>
      <c r="F426" s="35"/>
      <c r="G426" s="35"/>
      <c r="H426" s="36"/>
      <c r="I426" s="36"/>
      <c r="J426" s="36"/>
      <c r="K426" s="35"/>
      <c r="L426" s="35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22"/>
    </row>
    <row r="427" spans="2:28" s="37" customFormat="1" x14ac:dyDescent="0.25">
      <c r="B427" s="22"/>
      <c r="C427" s="22"/>
      <c r="D427" s="22"/>
      <c r="E427" s="5"/>
      <c r="F427" s="35"/>
      <c r="G427" s="35"/>
      <c r="H427" s="36"/>
      <c r="I427" s="36"/>
      <c r="J427" s="36"/>
      <c r="K427" s="35"/>
      <c r="L427" s="35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22"/>
    </row>
    <row r="428" spans="2:28" s="37" customFormat="1" x14ac:dyDescent="0.25">
      <c r="B428" s="22"/>
      <c r="C428" s="22"/>
      <c r="D428" s="22"/>
      <c r="E428" s="5"/>
      <c r="F428" s="35"/>
      <c r="G428" s="35"/>
      <c r="H428" s="36"/>
      <c r="I428" s="36"/>
      <c r="J428" s="36"/>
      <c r="K428" s="35"/>
      <c r="L428" s="35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22"/>
    </row>
    <row r="429" spans="2:28" s="37" customFormat="1" x14ac:dyDescent="0.25">
      <c r="B429" s="22"/>
      <c r="C429" s="22"/>
      <c r="D429" s="22"/>
      <c r="E429" s="5"/>
      <c r="F429" s="35"/>
      <c r="G429" s="35"/>
      <c r="H429" s="36"/>
      <c r="I429" s="36"/>
      <c r="J429" s="36"/>
      <c r="K429" s="35"/>
      <c r="L429" s="35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22"/>
    </row>
    <row r="430" spans="2:28" s="37" customFormat="1" x14ac:dyDescent="0.25">
      <c r="B430" s="22"/>
      <c r="C430" s="22"/>
      <c r="D430" s="22"/>
      <c r="E430" s="5"/>
      <c r="F430" s="35"/>
      <c r="G430" s="35"/>
      <c r="H430" s="36"/>
      <c r="I430" s="36"/>
      <c r="J430" s="36"/>
      <c r="K430" s="35"/>
      <c r="L430" s="35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22"/>
    </row>
    <row r="431" spans="2:28" s="37" customFormat="1" x14ac:dyDescent="0.25">
      <c r="B431" s="22"/>
      <c r="C431" s="22"/>
      <c r="D431" s="22"/>
      <c r="E431" s="5"/>
      <c r="F431" s="35"/>
      <c r="G431" s="35"/>
      <c r="H431" s="36"/>
      <c r="I431" s="36"/>
      <c r="J431" s="36"/>
      <c r="K431" s="35"/>
      <c r="L431" s="35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22"/>
    </row>
    <row r="432" spans="2:28" s="37" customFormat="1" x14ac:dyDescent="0.25">
      <c r="B432" s="22"/>
      <c r="C432" s="22"/>
      <c r="D432" s="22"/>
      <c r="E432" s="5"/>
      <c r="F432" s="35"/>
      <c r="G432" s="35"/>
      <c r="H432" s="36"/>
      <c r="I432" s="36"/>
      <c r="J432" s="36"/>
      <c r="K432" s="35"/>
      <c r="L432" s="35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22"/>
    </row>
    <row r="433" spans="2:28" s="37" customFormat="1" x14ac:dyDescent="0.25">
      <c r="B433" s="22"/>
      <c r="C433" s="22"/>
      <c r="D433" s="22"/>
      <c r="E433" s="5"/>
      <c r="F433" s="35"/>
      <c r="G433" s="35"/>
      <c r="H433" s="36"/>
      <c r="I433" s="36"/>
      <c r="J433" s="36"/>
      <c r="K433" s="35"/>
      <c r="L433" s="35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22"/>
    </row>
    <row r="434" spans="2:28" s="37" customFormat="1" x14ac:dyDescent="0.25">
      <c r="B434" s="22"/>
      <c r="C434" s="22"/>
      <c r="D434" s="22"/>
      <c r="E434" s="5"/>
      <c r="F434" s="35"/>
      <c r="G434" s="35"/>
      <c r="H434" s="36"/>
      <c r="I434" s="36"/>
      <c r="J434" s="36"/>
      <c r="K434" s="35"/>
      <c r="L434" s="35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22"/>
    </row>
    <row r="435" spans="2:28" s="37" customFormat="1" x14ac:dyDescent="0.25">
      <c r="B435" s="22"/>
      <c r="C435" s="22"/>
      <c r="D435" s="22"/>
      <c r="E435" s="5"/>
      <c r="F435" s="35"/>
      <c r="G435" s="35"/>
      <c r="H435" s="36"/>
      <c r="I435" s="36"/>
      <c r="J435" s="36"/>
      <c r="K435" s="35"/>
      <c r="L435" s="35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22"/>
    </row>
    <row r="436" spans="2:28" s="37" customFormat="1" x14ac:dyDescent="0.25">
      <c r="B436" s="22"/>
      <c r="C436" s="22"/>
      <c r="D436" s="22"/>
      <c r="E436" s="5"/>
      <c r="F436" s="35"/>
      <c r="G436" s="35"/>
      <c r="H436" s="36"/>
      <c r="I436" s="36"/>
      <c r="J436" s="36"/>
      <c r="K436" s="35"/>
      <c r="L436" s="35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22"/>
    </row>
    <row r="437" spans="2:28" s="37" customFormat="1" ht="25.5" customHeight="1" x14ac:dyDescent="0.25">
      <c r="B437" s="22"/>
      <c r="C437" s="22"/>
      <c r="D437" s="22"/>
      <c r="E437" s="5"/>
      <c r="F437" s="35"/>
      <c r="G437" s="35"/>
      <c r="H437" s="36"/>
      <c r="I437" s="36"/>
      <c r="J437" s="36"/>
      <c r="K437" s="35"/>
      <c r="L437" s="35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22"/>
    </row>
    <row r="438" spans="2:28" s="37" customFormat="1" x14ac:dyDescent="0.25">
      <c r="B438" s="22"/>
      <c r="C438" s="22"/>
      <c r="D438" s="22"/>
      <c r="E438" s="5"/>
      <c r="F438" s="35"/>
      <c r="G438" s="35"/>
      <c r="H438" s="36"/>
      <c r="I438" s="36"/>
      <c r="J438" s="36"/>
      <c r="K438" s="35"/>
      <c r="L438" s="35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22"/>
    </row>
    <row r="439" spans="2:28" s="37" customFormat="1" x14ac:dyDescent="0.25">
      <c r="B439" s="22"/>
      <c r="C439" s="22"/>
      <c r="D439" s="22"/>
      <c r="E439" s="5"/>
      <c r="F439" s="35"/>
      <c r="G439" s="35"/>
      <c r="H439" s="36"/>
      <c r="I439" s="36"/>
      <c r="J439" s="36"/>
      <c r="K439" s="35"/>
      <c r="L439" s="35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22"/>
    </row>
    <row r="440" spans="2:28" s="37" customFormat="1" x14ac:dyDescent="0.25">
      <c r="B440" s="22"/>
      <c r="C440" s="22"/>
      <c r="D440" s="22"/>
      <c r="E440" s="5"/>
      <c r="F440" s="35"/>
      <c r="G440" s="35"/>
      <c r="H440" s="36"/>
      <c r="I440" s="36"/>
      <c r="J440" s="36"/>
      <c r="K440" s="35"/>
      <c r="L440" s="35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22"/>
    </row>
    <row r="441" spans="2:28" s="37" customFormat="1" x14ac:dyDescent="0.25">
      <c r="B441" s="22"/>
      <c r="C441" s="22"/>
      <c r="D441" s="22"/>
      <c r="E441" s="5"/>
      <c r="F441" s="35"/>
      <c r="G441" s="35"/>
      <c r="H441" s="36"/>
      <c r="I441" s="36"/>
      <c r="J441" s="36"/>
      <c r="K441" s="35"/>
      <c r="L441" s="35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22"/>
    </row>
    <row r="442" spans="2:28" s="37" customFormat="1" x14ac:dyDescent="0.25">
      <c r="B442" s="22"/>
      <c r="C442" s="22"/>
      <c r="D442" s="22"/>
      <c r="E442" s="5"/>
      <c r="F442" s="35"/>
      <c r="G442" s="35"/>
      <c r="H442" s="36"/>
      <c r="I442" s="36"/>
      <c r="J442" s="36"/>
      <c r="K442" s="35"/>
      <c r="L442" s="35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22"/>
    </row>
    <row r="443" spans="2:28" s="37" customFormat="1" x14ac:dyDescent="0.25">
      <c r="B443" s="22"/>
      <c r="C443" s="22"/>
      <c r="D443" s="22"/>
      <c r="E443" s="5"/>
      <c r="F443" s="35"/>
      <c r="G443" s="35"/>
      <c r="H443" s="36"/>
      <c r="I443" s="36"/>
      <c r="J443" s="36"/>
      <c r="K443" s="35"/>
      <c r="L443" s="35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22"/>
    </row>
    <row r="444" spans="2:28" s="37" customFormat="1" x14ac:dyDescent="0.25">
      <c r="B444" s="22"/>
      <c r="C444" s="22"/>
      <c r="D444" s="22"/>
      <c r="E444" s="5"/>
      <c r="F444" s="35"/>
      <c r="G444" s="35"/>
      <c r="H444" s="36"/>
      <c r="I444" s="36"/>
      <c r="J444" s="36"/>
      <c r="K444" s="35"/>
      <c r="L444" s="35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22"/>
    </row>
    <row r="445" spans="2:28" s="37" customFormat="1" x14ac:dyDescent="0.25">
      <c r="B445" s="22"/>
      <c r="C445" s="22"/>
      <c r="D445" s="22"/>
      <c r="E445" s="5"/>
      <c r="F445" s="35"/>
      <c r="G445" s="35"/>
      <c r="H445" s="36"/>
      <c r="I445" s="36"/>
      <c r="J445" s="36"/>
      <c r="K445" s="35"/>
      <c r="L445" s="35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22"/>
    </row>
    <row r="446" spans="2:28" s="37" customFormat="1" x14ac:dyDescent="0.25">
      <c r="B446" s="22"/>
      <c r="C446" s="22"/>
      <c r="D446" s="22"/>
      <c r="E446" s="5"/>
      <c r="F446" s="35"/>
      <c r="G446" s="35"/>
      <c r="H446" s="36"/>
      <c r="I446" s="36"/>
      <c r="J446" s="36"/>
      <c r="K446" s="35"/>
      <c r="L446" s="35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22"/>
    </row>
    <row r="447" spans="2:28" s="37" customFormat="1" x14ac:dyDescent="0.25">
      <c r="B447" s="22"/>
      <c r="C447" s="22"/>
      <c r="D447" s="22"/>
      <c r="E447" s="5"/>
      <c r="F447" s="35"/>
      <c r="G447" s="35"/>
      <c r="H447" s="36"/>
      <c r="I447" s="36"/>
      <c r="J447" s="36"/>
      <c r="K447" s="35"/>
      <c r="L447" s="35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22"/>
    </row>
    <row r="448" spans="2:28" s="37" customFormat="1" x14ac:dyDescent="0.25">
      <c r="B448" s="22"/>
      <c r="C448" s="22"/>
      <c r="D448" s="22"/>
      <c r="E448" s="5"/>
      <c r="F448" s="35"/>
      <c r="G448" s="35"/>
      <c r="H448" s="36"/>
      <c r="I448" s="36"/>
      <c r="J448" s="36"/>
      <c r="K448" s="35"/>
      <c r="L448" s="35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22"/>
    </row>
    <row r="449" spans="2:28" s="37" customFormat="1" x14ac:dyDescent="0.25">
      <c r="B449" s="22"/>
      <c r="C449" s="22"/>
      <c r="D449" s="22"/>
      <c r="E449" s="5"/>
      <c r="F449" s="22"/>
      <c r="G449" s="22"/>
      <c r="H449" s="36"/>
      <c r="I449" s="36"/>
      <c r="J449" s="36"/>
      <c r="K449" s="35"/>
      <c r="L449" s="35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22"/>
    </row>
    <row r="450" spans="2:28" s="37" customFormat="1" x14ac:dyDescent="0.25">
      <c r="B450" s="22"/>
      <c r="C450" s="22"/>
      <c r="D450" s="22"/>
      <c r="E450" s="5"/>
      <c r="F450" s="22"/>
      <c r="G450" s="22"/>
      <c r="H450" s="36"/>
      <c r="I450" s="36"/>
      <c r="J450" s="36"/>
      <c r="K450" s="35"/>
      <c r="L450" s="35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22"/>
    </row>
    <row r="451" spans="2:28" s="37" customFormat="1" x14ac:dyDescent="0.25">
      <c r="B451" s="22"/>
      <c r="C451" s="22"/>
      <c r="D451" s="22"/>
      <c r="E451" s="5"/>
      <c r="F451" s="22"/>
      <c r="G451" s="22"/>
      <c r="H451" s="36"/>
      <c r="I451" s="36"/>
      <c r="J451" s="36"/>
      <c r="K451" s="35"/>
      <c r="L451" s="35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22"/>
    </row>
    <row r="452" spans="2:28" s="37" customFormat="1" x14ac:dyDescent="0.25">
      <c r="B452" s="22"/>
      <c r="C452" s="22"/>
      <c r="D452" s="22"/>
      <c r="E452" s="5"/>
      <c r="F452" s="22"/>
      <c r="G452" s="22"/>
      <c r="H452" s="36"/>
      <c r="I452" s="36"/>
      <c r="J452" s="36"/>
      <c r="K452" s="35"/>
      <c r="L452" s="35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22"/>
    </row>
    <row r="453" spans="2:28" s="37" customFormat="1" x14ac:dyDescent="0.25">
      <c r="B453" s="22"/>
      <c r="C453" s="22"/>
      <c r="D453" s="22"/>
      <c r="E453" s="5"/>
      <c r="F453" s="22"/>
      <c r="G453" s="22"/>
      <c r="H453" s="36"/>
      <c r="I453" s="36"/>
      <c r="J453" s="36"/>
      <c r="K453" s="35"/>
      <c r="L453" s="35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22"/>
    </row>
    <row r="454" spans="2:28" s="37" customFormat="1" x14ac:dyDescent="0.25">
      <c r="B454" s="22"/>
      <c r="C454" s="22"/>
      <c r="D454" s="22"/>
      <c r="E454" s="5"/>
      <c r="F454" s="22"/>
      <c r="G454" s="22"/>
      <c r="H454" s="36"/>
      <c r="I454" s="36"/>
      <c r="J454" s="36"/>
      <c r="K454" s="35"/>
      <c r="L454" s="35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22"/>
    </row>
    <row r="455" spans="2:28" s="37" customFormat="1" x14ac:dyDescent="0.25">
      <c r="B455" s="22"/>
      <c r="C455" s="22"/>
      <c r="D455" s="22"/>
      <c r="E455" s="5"/>
      <c r="F455" s="22"/>
      <c r="G455" s="22"/>
      <c r="H455" s="36"/>
      <c r="I455" s="36"/>
      <c r="J455" s="36"/>
      <c r="K455" s="35"/>
      <c r="L455" s="35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22"/>
    </row>
    <row r="456" spans="2:28" s="37" customFormat="1" x14ac:dyDescent="0.25">
      <c r="B456" s="22"/>
      <c r="C456" s="22"/>
      <c r="D456" s="22"/>
      <c r="E456" s="5"/>
      <c r="F456" s="22"/>
      <c r="G456" s="22"/>
      <c r="H456" s="36"/>
      <c r="I456" s="36"/>
      <c r="J456" s="36"/>
      <c r="K456" s="35"/>
      <c r="L456" s="35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22"/>
    </row>
    <row r="457" spans="2:28" s="37" customFormat="1" x14ac:dyDescent="0.25">
      <c r="B457" s="22"/>
      <c r="C457" s="22"/>
      <c r="D457" s="22"/>
      <c r="E457" s="5"/>
      <c r="F457" s="22"/>
      <c r="G457" s="22"/>
      <c r="H457" s="36"/>
      <c r="I457" s="36"/>
      <c r="J457" s="36"/>
      <c r="K457" s="35"/>
      <c r="L457" s="35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22"/>
    </row>
    <row r="458" spans="2:28" s="37" customFormat="1" x14ac:dyDescent="0.25">
      <c r="B458" s="22"/>
      <c r="C458" s="22"/>
      <c r="D458" s="22"/>
      <c r="E458" s="5"/>
      <c r="F458" s="22"/>
      <c r="G458" s="22"/>
      <c r="H458" s="36"/>
      <c r="I458" s="36"/>
      <c r="J458" s="36"/>
      <c r="K458" s="35"/>
      <c r="L458" s="35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22"/>
    </row>
    <row r="459" spans="2:28" s="37" customFormat="1" x14ac:dyDescent="0.25">
      <c r="B459" s="22"/>
      <c r="C459" s="22"/>
      <c r="D459" s="22"/>
      <c r="E459" s="5"/>
      <c r="F459" s="22"/>
      <c r="G459" s="22"/>
      <c r="H459" s="36"/>
      <c r="I459" s="36"/>
      <c r="J459" s="36"/>
      <c r="K459" s="35"/>
      <c r="L459" s="35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22"/>
    </row>
    <row r="460" spans="2:28" s="37" customFormat="1" x14ac:dyDescent="0.25">
      <c r="B460" s="22"/>
      <c r="C460" s="22"/>
      <c r="D460" s="22"/>
      <c r="E460" s="5"/>
      <c r="F460" s="22"/>
      <c r="G460" s="22"/>
      <c r="H460" s="36"/>
      <c r="I460" s="36"/>
      <c r="J460" s="36"/>
      <c r="K460" s="35"/>
      <c r="L460" s="35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22"/>
    </row>
    <row r="461" spans="2:28" s="37" customFormat="1" x14ac:dyDescent="0.25">
      <c r="B461" s="22"/>
      <c r="C461" s="22"/>
      <c r="D461" s="22"/>
      <c r="E461" s="5"/>
      <c r="F461" s="22"/>
      <c r="G461" s="22"/>
      <c r="H461" s="36"/>
      <c r="I461" s="36"/>
      <c r="J461" s="36"/>
      <c r="K461" s="35"/>
      <c r="L461" s="35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22"/>
    </row>
    <row r="462" spans="2:28" s="37" customFormat="1" x14ac:dyDescent="0.25">
      <c r="B462" s="22"/>
      <c r="C462" s="22"/>
      <c r="D462" s="22"/>
      <c r="E462" s="5"/>
      <c r="F462" s="22"/>
      <c r="G462" s="22"/>
      <c r="H462" s="36"/>
      <c r="I462" s="36"/>
      <c r="J462" s="36"/>
      <c r="K462" s="35"/>
      <c r="L462" s="35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22"/>
    </row>
    <row r="463" spans="2:28" s="37" customFormat="1" x14ac:dyDescent="0.25">
      <c r="B463" s="22"/>
      <c r="C463" s="22"/>
      <c r="D463" s="22"/>
      <c r="E463" s="5"/>
      <c r="F463" s="22"/>
      <c r="G463" s="22"/>
      <c r="H463" s="36"/>
      <c r="I463" s="36"/>
      <c r="J463" s="36"/>
      <c r="K463" s="35"/>
      <c r="L463" s="35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22"/>
    </row>
    <row r="464" spans="2:28" s="37" customFormat="1" x14ac:dyDescent="0.25">
      <c r="B464" s="22"/>
      <c r="C464" s="22"/>
      <c r="D464" s="22"/>
      <c r="E464" s="5"/>
      <c r="F464" s="22"/>
      <c r="G464" s="22"/>
      <c r="H464" s="36"/>
      <c r="I464" s="36"/>
      <c r="J464" s="36"/>
      <c r="K464" s="35"/>
      <c r="L464" s="35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22"/>
    </row>
    <row r="465" spans="2:28" s="37" customFormat="1" x14ac:dyDescent="0.25">
      <c r="B465" s="22"/>
      <c r="C465" s="22"/>
      <c r="D465" s="22"/>
      <c r="E465" s="5"/>
      <c r="F465" s="22"/>
      <c r="G465" s="22"/>
      <c r="H465" s="36"/>
      <c r="I465" s="36"/>
      <c r="J465" s="36"/>
      <c r="K465" s="35"/>
      <c r="L465" s="35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22"/>
    </row>
    <row r="466" spans="2:28" s="37" customFormat="1" x14ac:dyDescent="0.25">
      <c r="B466" s="22"/>
      <c r="C466" s="22"/>
      <c r="D466" s="22"/>
      <c r="E466" s="5"/>
      <c r="F466" s="22"/>
      <c r="G466" s="22"/>
      <c r="H466" s="36"/>
      <c r="I466" s="36"/>
      <c r="J466" s="36"/>
      <c r="K466" s="35"/>
      <c r="L466" s="35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22"/>
    </row>
    <row r="467" spans="2:28" s="37" customFormat="1" x14ac:dyDescent="0.25">
      <c r="B467" s="22"/>
      <c r="C467" s="22"/>
      <c r="D467" s="22"/>
      <c r="E467" s="5"/>
      <c r="F467" s="22"/>
      <c r="G467" s="22"/>
      <c r="H467" s="36"/>
      <c r="I467" s="36"/>
      <c r="J467" s="36"/>
      <c r="K467" s="35"/>
      <c r="L467" s="35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22"/>
    </row>
    <row r="468" spans="2:28" s="37" customFormat="1" x14ac:dyDescent="0.25">
      <c r="B468" s="22"/>
      <c r="C468" s="22"/>
      <c r="D468" s="22"/>
      <c r="E468" s="5"/>
      <c r="F468" s="22"/>
      <c r="G468" s="22"/>
      <c r="H468" s="36"/>
      <c r="I468" s="36"/>
      <c r="J468" s="36"/>
      <c r="K468" s="35"/>
      <c r="L468" s="35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22"/>
    </row>
    <row r="469" spans="2:28" s="37" customFormat="1" x14ac:dyDescent="0.25">
      <c r="B469" s="22"/>
      <c r="C469" s="22"/>
      <c r="D469" s="22"/>
      <c r="E469" s="5"/>
      <c r="F469" s="22"/>
      <c r="G469" s="22"/>
      <c r="H469" s="36"/>
      <c r="I469" s="36"/>
      <c r="J469" s="36"/>
      <c r="K469" s="35"/>
      <c r="L469" s="35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22"/>
    </row>
    <row r="470" spans="2:28" s="37" customFormat="1" x14ac:dyDescent="0.25">
      <c r="B470" s="22"/>
      <c r="C470" s="22"/>
      <c r="D470" s="22"/>
      <c r="E470" s="5"/>
      <c r="F470" s="22"/>
      <c r="G470" s="22"/>
      <c r="H470" s="36"/>
      <c r="I470" s="36"/>
      <c r="J470" s="36"/>
      <c r="K470" s="35"/>
      <c r="L470" s="35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22"/>
    </row>
    <row r="471" spans="2:28" s="37" customFormat="1" x14ac:dyDescent="0.25">
      <c r="B471" s="22"/>
      <c r="C471" s="22"/>
      <c r="D471" s="22"/>
      <c r="E471" s="5"/>
      <c r="F471" s="22"/>
      <c r="G471" s="22"/>
      <c r="H471" s="36"/>
      <c r="I471" s="36"/>
      <c r="J471" s="36"/>
      <c r="K471" s="35"/>
      <c r="L471" s="35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22"/>
    </row>
    <row r="472" spans="2:28" s="37" customFormat="1" x14ac:dyDescent="0.25">
      <c r="B472" s="22"/>
      <c r="C472" s="22"/>
      <c r="D472" s="22"/>
      <c r="E472" s="5"/>
      <c r="F472" s="22"/>
      <c r="G472" s="22"/>
      <c r="H472" s="36"/>
      <c r="I472" s="36"/>
      <c r="J472" s="36"/>
      <c r="K472" s="35"/>
      <c r="L472" s="35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22"/>
    </row>
    <row r="473" spans="2:28" s="37" customFormat="1" x14ac:dyDescent="0.25">
      <c r="B473" s="22"/>
      <c r="C473" s="22"/>
      <c r="D473" s="22"/>
      <c r="E473" s="5"/>
      <c r="F473" s="22"/>
      <c r="G473" s="22"/>
      <c r="H473" s="36"/>
      <c r="I473" s="36"/>
      <c r="J473" s="36"/>
      <c r="K473" s="35"/>
      <c r="L473" s="35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22"/>
    </row>
    <row r="474" spans="2:28" s="37" customFormat="1" x14ac:dyDescent="0.25">
      <c r="B474" s="22"/>
      <c r="C474" s="22"/>
      <c r="D474" s="22"/>
      <c r="E474" s="5"/>
      <c r="F474" s="22"/>
      <c r="G474" s="22"/>
      <c r="H474" s="36"/>
      <c r="I474" s="36"/>
      <c r="J474" s="36"/>
      <c r="K474" s="35"/>
      <c r="L474" s="35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22"/>
    </row>
    <row r="475" spans="2:28" s="37" customFormat="1" x14ac:dyDescent="0.25">
      <c r="B475" s="22"/>
      <c r="C475" s="22"/>
      <c r="D475" s="22"/>
      <c r="E475" s="5"/>
      <c r="F475" s="22"/>
      <c r="G475" s="22"/>
      <c r="H475" s="36"/>
      <c r="I475" s="36"/>
      <c r="J475" s="36"/>
      <c r="K475" s="35"/>
      <c r="L475" s="35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22"/>
    </row>
    <row r="476" spans="2:28" s="37" customFormat="1" x14ac:dyDescent="0.25">
      <c r="B476" s="22"/>
      <c r="C476" s="22"/>
      <c r="D476" s="22"/>
      <c r="E476" s="5"/>
      <c r="F476" s="22"/>
      <c r="G476" s="22"/>
      <c r="H476" s="36"/>
      <c r="I476" s="36"/>
      <c r="J476" s="36"/>
      <c r="K476" s="35"/>
      <c r="L476" s="35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22"/>
    </row>
    <row r="477" spans="2:28" s="37" customFormat="1" x14ac:dyDescent="0.25">
      <c r="B477" s="22"/>
      <c r="C477" s="22"/>
      <c r="D477" s="22"/>
      <c r="E477" s="5"/>
      <c r="F477" s="22"/>
      <c r="G477" s="22"/>
      <c r="H477" s="36"/>
      <c r="I477" s="36"/>
      <c r="J477" s="36"/>
      <c r="K477" s="35"/>
      <c r="L477" s="35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22"/>
    </row>
    <row r="478" spans="2:28" s="37" customFormat="1" x14ac:dyDescent="0.25">
      <c r="B478" s="22"/>
      <c r="C478" s="22"/>
      <c r="D478" s="22"/>
      <c r="E478" s="5"/>
      <c r="F478" s="22"/>
      <c r="G478" s="22"/>
      <c r="H478" s="36"/>
      <c r="I478" s="36"/>
      <c r="J478" s="36"/>
      <c r="K478" s="35"/>
      <c r="L478" s="35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22"/>
    </row>
    <row r="479" spans="2:28" s="37" customFormat="1" x14ac:dyDescent="0.25">
      <c r="B479" s="22"/>
      <c r="C479" s="22"/>
      <c r="D479" s="22"/>
      <c r="E479" s="5"/>
      <c r="F479" s="22"/>
      <c r="G479" s="22"/>
      <c r="H479" s="36"/>
      <c r="I479" s="36"/>
      <c r="J479" s="36"/>
      <c r="K479" s="35"/>
      <c r="L479" s="35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22"/>
    </row>
    <row r="480" spans="2:28" s="37" customFormat="1" x14ac:dyDescent="0.25">
      <c r="B480" s="22"/>
      <c r="C480" s="22"/>
      <c r="D480" s="22"/>
      <c r="E480" s="5"/>
      <c r="F480" s="22"/>
      <c r="G480" s="22"/>
      <c r="H480" s="36"/>
      <c r="I480" s="36"/>
      <c r="J480" s="36"/>
      <c r="K480" s="35"/>
      <c r="L480" s="35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22"/>
    </row>
    <row r="481" spans="2:28" s="37" customFormat="1" x14ac:dyDescent="0.25">
      <c r="B481" s="22"/>
      <c r="C481" s="22"/>
      <c r="D481" s="22"/>
      <c r="E481" s="5"/>
      <c r="F481" s="22"/>
      <c r="G481" s="22"/>
      <c r="H481" s="36"/>
      <c r="I481" s="36"/>
      <c r="J481" s="36"/>
      <c r="K481" s="35"/>
      <c r="L481" s="35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22"/>
    </row>
    <row r="482" spans="2:28" s="37" customFormat="1" x14ac:dyDescent="0.25">
      <c r="B482" s="22"/>
      <c r="C482" s="22"/>
      <c r="D482" s="22"/>
      <c r="E482" s="5"/>
      <c r="F482" s="22"/>
      <c r="G482" s="22"/>
      <c r="H482" s="36"/>
      <c r="I482" s="36"/>
      <c r="J482" s="36"/>
      <c r="K482" s="35"/>
      <c r="L482" s="35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22"/>
    </row>
    <row r="483" spans="2:28" s="37" customFormat="1" x14ac:dyDescent="0.25">
      <c r="B483" s="22"/>
      <c r="C483" s="22"/>
      <c r="D483" s="22"/>
      <c r="E483" s="5"/>
      <c r="F483" s="22"/>
      <c r="G483" s="22"/>
      <c r="H483" s="36"/>
      <c r="I483" s="36"/>
      <c r="J483" s="36"/>
      <c r="K483" s="35"/>
      <c r="L483" s="35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22"/>
    </row>
    <row r="484" spans="2:28" s="37" customFormat="1" x14ac:dyDescent="0.25">
      <c r="B484" s="22"/>
      <c r="C484" s="22"/>
      <c r="D484" s="22"/>
      <c r="E484" s="5"/>
      <c r="F484" s="22"/>
      <c r="G484" s="22"/>
      <c r="H484" s="36"/>
      <c r="I484" s="36"/>
      <c r="J484" s="36"/>
      <c r="K484" s="35"/>
      <c r="L484" s="35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22"/>
    </row>
    <row r="485" spans="2:28" s="37" customFormat="1" x14ac:dyDescent="0.25">
      <c r="B485" s="22"/>
      <c r="C485" s="22"/>
      <c r="D485" s="22"/>
      <c r="E485" s="5"/>
      <c r="F485" s="22"/>
      <c r="G485" s="22"/>
      <c r="H485" s="36"/>
      <c r="I485" s="36"/>
      <c r="J485" s="36"/>
      <c r="K485" s="35"/>
      <c r="L485" s="35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22"/>
    </row>
    <row r="486" spans="2:28" s="37" customFormat="1" x14ac:dyDescent="0.25">
      <c r="B486" s="22"/>
      <c r="C486" s="22"/>
      <c r="D486" s="22"/>
      <c r="E486" s="5"/>
      <c r="F486" s="22"/>
      <c r="G486" s="22"/>
      <c r="H486" s="36"/>
      <c r="I486" s="36"/>
      <c r="J486" s="36"/>
      <c r="K486" s="35"/>
      <c r="L486" s="35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22"/>
    </row>
    <row r="487" spans="2:28" s="37" customFormat="1" x14ac:dyDescent="0.25">
      <c r="B487" s="22"/>
      <c r="C487" s="22"/>
      <c r="D487" s="22"/>
      <c r="E487" s="5"/>
      <c r="F487" s="22"/>
      <c r="G487" s="22"/>
      <c r="H487" s="36"/>
      <c r="I487" s="36"/>
      <c r="J487" s="36"/>
      <c r="K487" s="35"/>
      <c r="L487" s="35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22"/>
    </row>
    <row r="488" spans="2:28" s="37" customFormat="1" x14ac:dyDescent="0.25">
      <c r="B488" s="22"/>
      <c r="C488" s="22"/>
      <c r="D488" s="22"/>
      <c r="E488" s="5"/>
      <c r="F488" s="22"/>
      <c r="G488" s="22"/>
      <c r="H488" s="36"/>
      <c r="I488" s="36"/>
      <c r="J488" s="36"/>
      <c r="K488" s="35"/>
      <c r="L488" s="35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22"/>
    </row>
    <row r="489" spans="2:28" s="37" customFormat="1" x14ac:dyDescent="0.25">
      <c r="B489" s="22"/>
      <c r="C489" s="22"/>
      <c r="D489" s="22"/>
      <c r="E489" s="5"/>
      <c r="F489" s="22"/>
      <c r="G489" s="22"/>
      <c r="H489" s="36"/>
      <c r="I489" s="36"/>
      <c r="J489" s="36"/>
      <c r="K489" s="35"/>
      <c r="L489" s="35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22"/>
    </row>
    <row r="490" spans="2:28" s="37" customFormat="1" x14ac:dyDescent="0.25">
      <c r="B490" s="22"/>
      <c r="C490" s="22"/>
      <c r="D490" s="22"/>
      <c r="E490" s="5"/>
      <c r="F490" s="22"/>
      <c r="G490" s="22"/>
      <c r="H490" s="36"/>
      <c r="I490" s="36"/>
      <c r="J490" s="36"/>
      <c r="K490" s="35"/>
      <c r="L490" s="35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22"/>
    </row>
    <row r="491" spans="2:28" s="37" customFormat="1" x14ac:dyDescent="0.25">
      <c r="B491" s="22"/>
      <c r="C491" s="22"/>
      <c r="D491" s="22"/>
      <c r="E491" s="5"/>
      <c r="F491" s="22"/>
      <c r="G491" s="22"/>
      <c r="H491" s="36"/>
      <c r="I491" s="36"/>
      <c r="J491" s="36"/>
      <c r="K491" s="35"/>
      <c r="L491" s="35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22"/>
    </row>
    <row r="492" spans="2:28" s="37" customFormat="1" x14ac:dyDescent="0.25">
      <c r="B492" s="22"/>
      <c r="C492" s="22"/>
      <c r="D492" s="22"/>
      <c r="E492" s="5"/>
      <c r="F492" s="22"/>
      <c r="G492" s="22"/>
      <c r="H492" s="36"/>
      <c r="I492" s="36"/>
      <c r="J492" s="36"/>
      <c r="K492" s="35"/>
      <c r="L492" s="35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22"/>
    </row>
    <row r="493" spans="2:28" s="37" customFormat="1" x14ac:dyDescent="0.25">
      <c r="B493" s="22"/>
      <c r="C493" s="22"/>
      <c r="D493" s="22"/>
      <c r="E493" s="5"/>
      <c r="F493" s="22"/>
      <c r="G493" s="22"/>
      <c r="H493" s="36"/>
      <c r="I493" s="36"/>
      <c r="J493" s="36"/>
      <c r="K493" s="35"/>
      <c r="L493" s="35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22"/>
    </row>
    <row r="494" spans="2:28" s="37" customFormat="1" x14ac:dyDescent="0.25">
      <c r="B494" s="22"/>
      <c r="C494" s="22"/>
      <c r="D494" s="22"/>
      <c r="E494" s="5"/>
      <c r="F494" s="22"/>
      <c r="G494" s="22"/>
      <c r="H494" s="36"/>
      <c r="I494" s="36"/>
      <c r="J494" s="36"/>
      <c r="K494" s="35"/>
      <c r="L494" s="35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22"/>
    </row>
    <row r="495" spans="2:28" s="37" customFormat="1" x14ac:dyDescent="0.25">
      <c r="B495" s="22"/>
      <c r="C495" s="22"/>
      <c r="D495" s="22"/>
      <c r="E495" s="5"/>
      <c r="F495" s="22"/>
      <c r="G495" s="22"/>
      <c r="H495" s="36"/>
      <c r="I495" s="36"/>
      <c r="J495" s="36"/>
      <c r="K495" s="35"/>
      <c r="L495" s="35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22"/>
    </row>
    <row r="496" spans="2:28" s="37" customFormat="1" x14ac:dyDescent="0.25">
      <c r="B496" s="22"/>
      <c r="C496" s="22"/>
      <c r="D496" s="22"/>
      <c r="E496" s="5"/>
      <c r="F496" s="22"/>
      <c r="G496" s="22"/>
      <c r="H496" s="36"/>
      <c r="I496" s="36"/>
      <c r="J496" s="36"/>
      <c r="K496" s="35"/>
      <c r="L496" s="35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22"/>
    </row>
    <row r="497" spans="2:28" s="37" customFormat="1" x14ac:dyDescent="0.25">
      <c r="B497" s="22"/>
      <c r="C497" s="22"/>
      <c r="D497" s="22"/>
      <c r="E497" s="5"/>
      <c r="F497" s="22"/>
      <c r="G497" s="22"/>
      <c r="H497" s="36"/>
      <c r="I497" s="36"/>
      <c r="J497" s="36"/>
      <c r="K497" s="35"/>
      <c r="L497" s="35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22"/>
    </row>
    <row r="498" spans="2:28" s="37" customFormat="1" x14ac:dyDescent="0.25">
      <c r="B498" s="22"/>
      <c r="C498" s="22"/>
      <c r="D498" s="22"/>
      <c r="E498" s="5"/>
      <c r="F498" s="22"/>
      <c r="G498" s="22"/>
      <c r="H498" s="36"/>
      <c r="I498" s="36"/>
      <c r="J498" s="36"/>
      <c r="K498" s="35"/>
      <c r="L498" s="35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22"/>
    </row>
    <row r="499" spans="2:28" s="37" customFormat="1" x14ac:dyDescent="0.25">
      <c r="B499" s="22"/>
      <c r="C499" s="22"/>
      <c r="D499" s="22"/>
      <c r="E499" s="5"/>
      <c r="F499" s="22"/>
      <c r="G499" s="22"/>
      <c r="H499" s="36"/>
      <c r="I499" s="36"/>
      <c r="J499" s="36"/>
      <c r="K499" s="35"/>
      <c r="L499" s="35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22"/>
    </row>
    <row r="500" spans="2:28" s="37" customFormat="1" x14ac:dyDescent="0.25">
      <c r="B500" s="22"/>
      <c r="C500" s="22"/>
      <c r="D500" s="22"/>
      <c r="E500" s="5"/>
      <c r="F500" s="22"/>
      <c r="G500" s="22"/>
      <c r="H500" s="36"/>
      <c r="I500" s="36"/>
      <c r="J500" s="36"/>
      <c r="K500" s="35"/>
      <c r="L500" s="35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22"/>
    </row>
    <row r="501" spans="2:28" s="37" customFormat="1" x14ac:dyDescent="0.25">
      <c r="B501" s="22"/>
      <c r="C501" s="22"/>
      <c r="D501" s="22"/>
      <c r="E501" s="5"/>
      <c r="F501" s="22"/>
      <c r="G501" s="22"/>
      <c r="H501" s="36"/>
      <c r="I501" s="36"/>
      <c r="J501" s="36"/>
      <c r="K501" s="35"/>
      <c r="L501" s="35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22"/>
    </row>
    <row r="502" spans="2:28" s="37" customFormat="1" x14ac:dyDescent="0.25">
      <c r="B502" s="22"/>
      <c r="C502" s="22"/>
      <c r="D502" s="22"/>
      <c r="E502" s="5"/>
      <c r="F502" s="22"/>
      <c r="G502" s="22"/>
      <c r="H502" s="36"/>
      <c r="I502" s="36"/>
      <c r="J502" s="36"/>
      <c r="K502" s="35"/>
      <c r="L502" s="35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22"/>
    </row>
    <row r="503" spans="2:28" s="37" customFormat="1" x14ac:dyDescent="0.25">
      <c r="B503" s="22"/>
      <c r="C503" s="22"/>
      <c r="D503" s="22"/>
      <c r="E503" s="5"/>
      <c r="F503" s="22"/>
      <c r="G503" s="22"/>
      <c r="H503" s="36"/>
      <c r="I503" s="36"/>
      <c r="J503" s="36"/>
      <c r="K503" s="35"/>
      <c r="L503" s="35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22"/>
    </row>
    <row r="504" spans="2:28" s="37" customFormat="1" x14ac:dyDescent="0.25">
      <c r="B504" s="22"/>
      <c r="C504" s="22"/>
      <c r="D504" s="22"/>
      <c r="E504" s="5"/>
      <c r="F504" s="22"/>
      <c r="G504" s="22"/>
      <c r="H504" s="36"/>
      <c r="I504" s="36"/>
      <c r="J504" s="36"/>
      <c r="K504" s="35"/>
      <c r="L504" s="35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22"/>
    </row>
    <row r="505" spans="2:28" s="37" customFormat="1" x14ac:dyDescent="0.25">
      <c r="B505" s="22"/>
      <c r="C505" s="22"/>
      <c r="D505" s="22"/>
      <c r="E505" s="5"/>
      <c r="F505" s="22"/>
      <c r="G505" s="22"/>
      <c r="H505" s="36"/>
      <c r="I505" s="36"/>
      <c r="J505" s="36"/>
      <c r="K505" s="35"/>
      <c r="L505" s="35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22"/>
    </row>
    <row r="506" spans="2:28" s="37" customFormat="1" x14ac:dyDescent="0.25">
      <c r="B506" s="22"/>
      <c r="C506" s="22"/>
      <c r="D506" s="22"/>
      <c r="E506" s="5"/>
      <c r="F506" s="22"/>
      <c r="G506" s="22"/>
      <c r="H506" s="36"/>
      <c r="I506" s="36"/>
      <c r="J506" s="36"/>
      <c r="K506" s="35"/>
      <c r="L506" s="35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22"/>
    </row>
    <row r="507" spans="2:28" s="37" customFormat="1" x14ac:dyDescent="0.25">
      <c r="B507" s="22"/>
      <c r="C507" s="22"/>
      <c r="D507" s="22"/>
      <c r="E507" s="5"/>
      <c r="F507" s="22"/>
      <c r="G507" s="22"/>
      <c r="H507" s="36"/>
      <c r="I507" s="36"/>
      <c r="J507" s="36"/>
      <c r="K507" s="35"/>
      <c r="L507" s="35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22"/>
    </row>
    <row r="508" spans="2:28" s="37" customFormat="1" x14ac:dyDescent="0.25">
      <c r="B508" s="22"/>
      <c r="C508" s="22"/>
      <c r="D508" s="22"/>
      <c r="E508" s="5"/>
      <c r="F508" s="22"/>
      <c r="G508" s="22"/>
      <c r="H508" s="36"/>
      <c r="I508" s="36"/>
      <c r="J508" s="36"/>
      <c r="K508" s="35"/>
      <c r="L508" s="35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22"/>
    </row>
    <row r="509" spans="2:28" s="37" customFormat="1" x14ac:dyDescent="0.25">
      <c r="B509" s="22"/>
      <c r="C509" s="22"/>
      <c r="D509" s="22"/>
      <c r="E509" s="5"/>
      <c r="F509" s="22"/>
      <c r="G509" s="22"/>
      <c r="H509" s="36"/>
      <c r="I509" s="36"/>
      <c r="J509" s="36"/>
      <c r="K509" s="35"/>
      <c r="L509" s="35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22"/>
    </row>
    <row r="510" spans="2:28" s="37" customFormat="1" x14ac:dyDescent="0.25">
      <c r="B510" s="22"/>
      <c r="C510" s="22"/>
      <c r="D510" s="22"/>
      <c r="E510" s="5"/>
      <c r="F510" s="22"/>
      <c r="G510" s="22"/>
      <c r="H510" s="36"/>
      <c r="I510" s="36"/>
      <c r="J510" s="36"/>
      <c r="K510" s="35"/>
      <c r="L510" s="35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22"/>
    </row>
    <row r="511" spans="2:28" s="37" customFormat="1" x14ac:dyDescent="0.25">
      <c r="B511" s="22"/>
      <c r="C511" s="22"/>
      <c r="D511" s="22"/>
      <c r="E511" s="5"/>
      <c r="F511" s="22"/>
      <c r="G511" s="22"/>
      <c r="H511" s="36"/>
      <c r="I511" s="36"/>
      <c r="J511" s="36"/>
      <c r="K511" s="35"/>
      <c r="L511" s="35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22"/>
    </row>
    <row r="512" spans="2:28" s="37" customFormat="1" x14ac:dyDescent="0.25">
      <c r="B512" s="22"/>
      <c r="C512" s="22"/>
      <c r="D512" s="22"/>
      <c r="E512" s="5"/>
      <c r="F512" s="22"/>
      <c r="G512" s="22"/>
      <c r="H512" s="36"/>
      <c r="I512" s="36"/>
      <c r="J512" s="36"/>
      <c r="K512" s="35"/>
      <c r="L512" s="35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22"/>
    </row>
    <row r="513" spans="2:28" s="37" customFormat="1" x14ac:dyDescent="0.25">
      <c r="B513" s="22"/>
      <c r="C513" s="22"/>
      <c r="D513" s="22"/>
      <c r="E513" s="5"/>
      <c r="F513" s="22"/>
      <c r="G513" s="22"/>
      <c r="H513" s="36"/>
      <c r="I513" s="36"/>
      <c r="J513" s="36"/>
      <c r="K513" s="35"/>
      <c r="L513" s="35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22"/>
    </row>
    <row r="514" spans="2:28" s="37" customFormat="1" x14ac:dyDescent="0.25">
      <c r="B514" s="22"/>
      <c r="C514" s="22"/>
      <c r="D514" s="22"/>
      <c r="E514" s="5"/>
      <c r="F514" s="22"/>
      <c r="G514" s="22"/>
      <c r="H514" s="36"/>
      <c r="I514" s="36"/>
      <c r="J514" s="36"/>
      <c r="K514" s="35"/>
      <c r="L514" s="35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22"/>
    </row>
    <row r="515" spans="2:28" s="37" customFormat="1" x14ac:dyDescent="0.25">
      <c r="B515" s="22"/>
      <c r="C515" s="22"/>
      <c r="D515" s="22"/>
      <c r="E515" s="5"/>
      <c r="F515" s="22"/>
      <c r="G515" s="22"/>
      <c r="H515" s="36"/>
      <c r="I515" s="36"/>
      <c r="J515" s="36"/>
      <c r="K515" s="35"/>
      <c r="L515" s="35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22"/>
    </row>
    <row r="516" spans="2:28" s="37" customFormat="1" x14ac:dyDescent="0.25">
      <c r="B516" s="22"/>
      <c r="C516" s="22"/>
      <c r="D516" s="22"/>
      <c r="E516" s="5"/>
      <c r="F516" s="22"/>
      <c r="G516" s="22"/>
      <c r="H516" s="36"/>
      <c r="I516" s="36"/>
      <c r="J516" s="36"/>
      <c r="K516" s="35"/>
      <c r="L516" s="35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22"/>
    </row>
    <row r="517" spans="2:28" s="37" customFormat="1" x14ac:dyDescent="0.25">
      <c r="B517" s="22"/>
      <c r="C517" s="22"/>
      <c r="D517" s="22"/>
      <c r="E517" s="5"/>
      <c r="F517" s="22"/>
      <c r="G517" s="22"/>
      <c r="H517" s="36"/>
      <c r="I517" s="36"/>
      <c r="J517" s="36"/>
      <c r="K517" s="35"/>
      <c r="L517" s="35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22"/>
    </row>
    <row r="518" spans="2:28" s="37" customFormat="1" x14ac:dyDescent="0.25">
      <c r="B518" s="22"/>
      <c r="C518" s="22"/>
      <c r="D518" s="22"/>
      <c r="E518" s="5"/>
      <c r="F518" s="22"/>
      <c r="G518" s="22"/>
      <c r="H518" s="36"/>
      <c r="I518" s="36"/>
      <c r="J518" s="36"/>
      <c r="K518" s="35"/>
      <c r="L518" s="35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22"/>
    </row>
    <row r="519" spans="2:28" s="37" customFormat="1" x14ac:dyDescent="0.25">
      <c r="B519" s="22"/>
      <c r="C519" s="22"/>
      <c r="D519" s="22"/>
      <c r="E519" s="5"/>
      <c r="F519" s="22"/>
      <c r="G519" s="22"/>
      <c r="H519" s="36"/>
      <c r="I519" s="36"/>
      <c r="J519" s="36"/>
      <c r="K519" s="35"/>
      <c r="L519" s="35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22"/>
    </row>
    <row r="520" spans="2:28" s="37" customFormat="1" x14ac:dyDescent="0.25">
      <c r="B520" s="22"/>
      <c r="C520" s="22"/>
      <c r="D520" s="22"/>
      <c r="E520" s="5"/>
      <c r="F520" s="22"/>
      <c r="G520" s="22"/>
      <c r="H520" s="36"/>
      <c r="I520" s="36"/>
      <c r="J520" s="36"/>
      <c r="K520" s="35"/>
      <c r="L520" s="35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22"/>
    </row>
    <row r="521" spans="2:28" s="37" customFormat="1" x14ac:dyDescent="0.25">
      <c r="B521" s="22"/>
      <c r="C521" s="22"/>
      <c r="D521" s="22"/>
      <c r="E521" s="5"/>
      <c r="F521" s="22"/>
      <c r="G521" s="22"/>
      <c r="H521" s="36"/>
      <c r="I521" s="36"/>
      <c r="J521" s="36"/>
      <c r="K521" s="35"/>
      <c r="L521" s="35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22"/>
    </row>
    <row r="522" spans="2:28" s="37" customFormat="1" x14ac:dyDescent="0.25">
      <c r="B522" s="22"/>
      <c r="C522" s="22"/>
      <c r="D522" s="22"/>
      <c r="E522" s="5"/>
      <c r="F522" s="22"/>
      <c r="G522" s="22"/>
      <c r="H522" s="36"/>
      <c r="I522" s="36"/>
      <c r="J522" s="36"/>
      <c r="K522" s="35"/>
      <c r="L522" s="35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22"/>
    </row>
    <row r="523" spans="2:28" s="37" customFormat="1" x14ac:dyDescent="0.25">
      <c r="B523" s="22"/>
      <c r="C523" s="22"/>
      <c r="D523" s="22"/>
      <c r="E523" s="5"/>
      <c r="F523" s="22"/>
      <c r="G523" s="22"/>
      <c r="H523" s="36"/>
      <c r="I523" s="36"/>
      <c r="J523" s="36"/>
      <c r="K523" s="35"/>
      <c r="L523" s="35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22"/>
    </row>
    <row r="524" spans="2:28" s="37" customFormat="1" x14ac:dyDescent="0.25">
      <c r="B524" s="22"/>
      <c r="C524" s="22"/>
      <c r="D524" s="22"/>
      <c r="E524" s="5"/>
      <c r="F524" s="22"/>
      <c r="G524" s="22"/>
      <c r="H524" s="36"/>
      <c r="I524" s="36"/>
      <c r="J524" s="36"/>
      <c r="K524" s="35"/>
      <c r="L524" s="35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22"/>
    </row>
    <row r="525" spans="2:28" s="37" customFormat="1" x14ac:dyDescent="0.25">
      <c r="B525" s="22"/>
      <c r="C525" s="22"/>
      <c r="D525" s="22"/>
      <c r="E525" s="5"/>
      <c r="F525" s="22"/>
      <c r="G525" s="22"/>
      <c r="H525" s="36"/>
      <c r="I525" s="36"/>
      <c r="J525" s="36"/>
      <c r="K525" s="35"/>
      <c r="L525" s="35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22"/>
    </row>
    <row r="526" spans="2:28" s="37" customFormat="1" x14ac:dyDescent="0.25">
      <c r="B526" s="22"/>
      <c r="C526" s="22"/>
      <c r="D526" s="22"/>
      <c r="E526" s="5"/>
      <c r="F526" s="22"/>
      <c r="G526" s="22"/>
      <c r="H526" s="36"/>
      <c r="I526" s="36"/>
      <c r="J526" s="36"/>
      <c r="K526" s="35"/>
      <c r="L526" s="35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22"/>
    </row>
    <row r="527" spans="2:28" s="37" customFormat="1" x14ac:dyDescent="0.25">
      <c r="B527" s="22"/>
      <c r="C527" s="22"/>
      <c r="D527" s="22"/>
      <c r="E527" s="5"/>
      <c r="F527" s="22"/>
      <c r="G527" s="22"/>
      <c r="H527" s="36"/>
      <c r="I527" s="36"/>
      <c r="J527" s="36"/>
      <c r="K527" s="35"/>
      <c r="L527" s="35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22"/>
    </row>
    <row r="528" spans="2:28" s="37" customFormat="1" x14ac:dyDescent="0.25">
      <c r="B528" s="22"/>
      <c r="C528" s="22"/>
      <c r="D528" s="22"/>
      <c r="E528" s="5"/>
      <c r="F528" s="22"/>
      <c r="G528" s="22"/>
      <c r="H528" s="36"/>
      <c r="I528" s="36"/>
      <c r="J528" s="36"/>
      <c r="K528" s="35"/>
      <c r="L528" s="35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22"/>
    </row>
    <row r="529" spans="2:28" s="37" customFormat="1" x14ac:dyDescent="0.25">
      <c r="B529" s="22"/>
      <c r="C529" s="22"/>
      <c r="D529" s="22"/>
      <c r="E529" s="5"/>
      <c r="F529" s="22"/>
      <c r="G529" s="22"/>
      <c r="H529" s="36"/>
      <c r="I529" s="36"/>
      <c r="J529" s="36"/>
      <c r="K529" s="35"/>
      <c r="L529" s="35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22"/>
    </row>
    <row r="530" spans="2:28" s="37" customFormat="1" x14ac:dyDescent="0.25">
      <c r="B530" s="22"/>
      <c r="C530" s="22"/>
      <c r="D530" s="22"/>
      <c r="E530" s="5"/>
      <c r="F530" s="22"/>
      <c r="G530" s="22"/>
      <c r="H530" s="36"/>
      <c r="I530" s="36"/>
      <c r="J530" s="36"/>
      <c r="K530" s="35"/>
      <c r="L530" s="35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22"/>
    </row>
    <row r="531" spans="2:28" s="37" customFormat="1" x14ac:dyDescent="0.25">
      <c r="B531" s="22"/>
      <c r="C531" s="22"/>
      <c r="D531" s="22"/>
      <c r="E531" s="5"/>
      <c r="F531" s="22"/>
      <c r="G531" s="22"/>
      <c r="H531" s="36"/>
      <c r="I531" s="36"/>
      <c r="J531" s="36"/>
      <c r="K531" s="35"/>
      <c r="L531" s="35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22"/>
    </row>
    <row r="532" spans="2:28" s="37" customFormat="1" x14ac:dyDescent="0.25">
      <c r="B532" s="22"/>
      <c r="C532" s="22"/>
      <c r="D532" s="22"/>
      <c r="E532" s="5"/>
      <c r="F532" s="22"/>
      <c r="G532" s="22"/>
      <c r="H532" s="36"/>
      <c r="I532" s="36"/>
      <c r="J532" s="36"/>
      <c r="K532" s="35"/>
      <c r="L532" s="35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22"/>
    </row>
    <row r="533" spans="2:28" s="37" customFormat="1" x14ac:dyDescent="0.25">
      <c r="B533" s="22"/>
      <c r="C533" s="22"/>
      <c r="D533" s="22"/>
      <c r="E533" s="5"/>
      <c r="F533" s="22"/>
      <c r="G533" s="22"/>
      <c r="H533" s="36"/>
      <c r="I533" s="36"/>
      <c r="J533" s="36"/>
      <c r="K533" s="35"/>
      <c r="L533" s="35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22"/>
    </row>
    <row r="534" spans="2:28" s="37" customFormat="1" x14ac:dyDescent="0.25">
      <c r="B534" s="22"/>
      <c r="C534" s="22"/>
      <c r="D534" s="22"/>
      <c r="E534" s="5"/>
      <c r="F534" s="22"/>
      <c r="G534" s="22"/>
      <c r="H534" s="36"/>
      <c r="I534" s="36"/>
      <c r="J534" s="36"/>
      <c r="K534" s="35"/>
      <c r="L534" s="35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22"/>
    </row>
    <row r="535" spans="2:28" s="37" customFormat="1" x14ac:dyDescent="0.25">
      <c r="B535" s="22"/>
      <c r="C535" s="22"/>
      <c r="D535" s="22"/>
      <c r="E535" s="5"/>
      <c r="F535" s="22"/>
      <c r="G535" s="22"/>
      <c r="H535" s="36"/>
      <c r="I535" s="36"/>
      <c r="J535" s="36"/>
      <c r="K535" s="35"/>
      <c r="L535" s="35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22"/>
    </row>
    <row r="536" spans="2:28" s="37" customFormat="1" x14ac:dyDescent="0.25">
      <c r="B536" s="22"/>
      <c r="C536" s="22"/>
      <c r="D536" s="22"/>
      <c r="E536" s="5"/>
      <c r="F536" s="22"/>
      <c r="G536" s="22"/>
      <c r="H536" s="36"/>
      <c r="I536" s="36"/>
      <c r="J536" s="36"/>
      <c r="K536" s="35"/>
      <c r="L536" s="35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22"/>
    </row>
    <row r="537" spans="2:28" s="37" customFormat="1" x14ac:dyDescent="0.25">
      <c r="B537" s="22"/>
      <c r="C537" s="22"/>
      <c r="D537" s="22"/>
      <c r="E537" s="5"/>
      <c r="F537" s="22"/>
      <c r="G537" s="22"/>
      <c r="H537" s="36"/>
      <c r="I537" s="36"/>
      <c r="J537" s="36"/>
      <c r="K537" s="35"/>
      <c r="L537" s="35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22"/>
    </row>
    <row r="538" spans="2:28" s="37" customFormat="1" x14ac:dyDescent="0.25">
      <c r="B538" s="22"/>
      <c r="C538" s="22"/>
      <c r="D538" s="22"/>
      <c r="E538" s="5"/>
      <c r="F538" s="22"/>
      <c r="G538" s="22"/>
      <c r="H538" s="36"/>
      <c r="I538" s="36"/>
      <c r="J538" s="36"/>
      <c r="K538" s="35"/>
      <c r="L538" s="35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22"/>
    </row>
    <row r="539" spans="2:28" s="37" customFormat="1" x14ac:dyDescent="0.25">
      <c r="B539" s="22"/>
      <c r="C539" s="22"/>
      <c r="D539" s="22"/>
      <c r="E539" s="5"/>
      <c r="F539" s="22"/>
      <c r="G539" s="22"/>
      <c r="H539" s="36"/>
      <c r="I539" s="36"/>
      <c r="J539" s="36"/>
      <c r="K539" s="35"/>
      <c r="L539" s="35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22"/>
    </row>
    <row r="540" spans="2:28" s="37" customFormat="1" x14ac:dyDescent="0.25">
      <c r="B540" s="22"/>
      <c r="C540" s="22"/>
      <c r="D540" s="22"/>
      <c r="E540" s="5"/>
      <c r="F540" s="22"/>
      <c r="G540" s="22"/>
      <c r="H540" s="36"/>
      <c r="I540" s="36"/>
      <c r="J540" s="36"/>
      <c r="K540" s="35"/>
      <c r="L540" s="35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22"/>
    </row>
    <row r="541" spans="2:28" s="37" customFormat="1" x14ac:dyDescent="0.25">
      <c r="B541" s="22"/>
      <c r="C541" s="22"/>
      <c r="D541" s="22"/>
      <c r="E541" s="5"/>
      <c r="F541" s="22"/>
      <c r="G541" s="22"/>
      <c r="H541" s="36"/>
      <c r="I541" s="36"/>
      <c r="J541" s="36"/>
      <c r="K541" s="35"/>
      <c r="L541" s="35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22"/>
    </row>
    <row r="542" spans="2:28" s="37" customFormat="1" x14ac:dyDescent="0.25">
      <c r="B542" s="22"/>
      <c r="C542" s="22"/>
      <c r="D542" s="22"/>
      <c r="E542" s="5"/>
      <c r="F542" s="22"/>
      <c r="G542" s="22"/>
      <c r="H542" s="36"/>
      <c r="I542" s="36"/>
      <c r="J542" s="36"/>
      <c r="K542" s="35"/>
      <c r="L542" s="35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22"/>
    </row>
    <row r="543" spans="2:28" s="37" customFormat="1" x14ac:dyDescent="0.25">
      <c r="B543" s="22"/>
      <c r="C543" s="22"/>
      <c r="D543" s="22"/>
      <c r="E543" s="5"/>
      <c r="F543" s="22"/>
      <c r="G543" s="22"/>
      <c r="H543" s="36"/>
      <c r="I543" s="36"/>
      <c r="J543" s="36"/>
      <c r="K543" s="35"/>
      <c r="L543" s="35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22"/>
    </row>
    <row r="544" spans="2:28" s="37" customFormat="1" x14ac:dyDescent="0.25">
      <c r="B544" s="22"/>
      <c r="C544" s="22"/>
      <c r="D544" s="22"/>
      <c r="E544" s="5"/>
      <c r="F544" s="22"/>
      <c r="G544" s="22"/>
      <c r="H544" s="36"/>
      <c r="I544" s="36"/>
      <c r="J544" s="36"/>
      <c r="K544" s="35"/>
      <c r="L544" s="35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22"/>
    </row>
    <row r="545" spans="2:28" s="37" customFormat="1" x14ac:dyDescent="0.25">
      <c r="B545" s="22"/>
      <c r="C545" s="22"/>
      <c r="D545" s="22"/>
      <c r="E545" s="5"/>
      <c r="F545" s="22"/>
      <c r="G545" s="22"/>
      <c r="H545" s="36"/>
      <c r="I545" s="36"/>
      <c r="J545" s="36"/>
      <c r="K545" s="35"/>
      <c r="L545" s="35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22"/>
    </row>
    <row r="546" spans="2:28" s="37" customFormat="1" x14ac:dyDescent="0.25">
      <c r="B546" s="22"/>
      <c r="C546" s="22"/>
      <c r="D546" s="22"/>
      <c r="E546" s="5"/>
      <c r="F546" s="22"/>
      <c r="G546" s="22"/>
      <c r="H546" s="36"/>
      <c r="I546" s="36"/>
      <c r="J546" s="36"/>
      <c r="K546" s="35"/>
      <c r="L546" s="35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22"/>
    </row>
    <row r="547" spans="2:28" s="37" customFormat="1" x14ac:dyDescent="0.25">
      <c r="B547" s="22"/>
      <c r="C547" s="22"/>
      <c r="D547" s="22"/>
      <c r="E547" s="5"/>
      <c r="F547" s="22"/>
      <c r="G547" s="22"/>
      <c r="H547" s="36"/>
      <c r="I547" s="36"/>
      <c r="J547" s="36"/>
      <c r="K547" s="35"/>
      <c r="L547" s="35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22"/>
    </row>
    <row r="548" spans="2:28" s="37" customFormat="1" x14ac:dyDescent="0.25">
      <c r="B548" s="22"/>
      <c r="C548" s="22"/>
      <c r="D548" s="22"/>
      <c r="E548" s="5"/>
      <c r="F548" s="22"/>
      <c r="G548" s="22"/>
      <c r="H548" s="36"/>
      <c r="I548" s="36"/>
      <c r="J548" s="36"/>
      <c r="K548" s="35"/>
      <c r="L548" s="35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22"/>
    </row>
    <row r="549" spans="2:28" s="37" customFormat="1" x14ac:dyDescent="0.25">
      <c r="B549" s="22"/>
      <c r="C549" s="22"/>
      <c r="D549" s="22"/>
      <c r="E549" s="5"/>
      <c r="F549" s="22"/>
      <c r="G549" s="22"/>
      <c r="H549" s="36"/>
      <c r="I549" s="36"/>
      <c r="J549" s="36"/>
      <c r="K549" s="35"/>
      <c r="L549" s="35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22"/>
    </row>
    <row r="550" spans="2:28" s="37" customFormat="1" x14ac:dyDescent="0.25">
      <c r="B550" s="22"/>
      <c r="C550" s="22"/>
      <c r="D550" s="22"/>
      <c r="E550" s="5"/>
      <c r="F550" s="22"/>
      <c r="G550" s="22"/>
      <c r="H550" s="36"/>
      <c r="I550" s="36"/>
      <c r="J550" s="36"/>
      <c r="K550" s="35"/>
      <c r="L550" s="35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22"/>
    </row>
    <row r="551" spans="2:28" s="37" customFormat="1" x14ac:dyDescent="0.25">
      <c r="B551" s="22"/>
      <c r="C551" s="22"/>
      <c r="D551" s="22"/>
      <c r="E551" s="5"/>
      <c r="F551" s="22"/>
      <c r="G551" s="22"/>
      <c r="H551" s="36"/>
      <c r="I551" s="36"/>
      <c r="J551" s="36"/>
      <c r="K551" s="35"/>
      <c r="L551" s="35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22"/>
    </row>
    <row r="552" spans="2:28" s="37" customFormat="1" x14ac:dyDescent="0.25">
      <c r="B552" s="22"/>
      <c r="C552" s="22"/>
      <c r="D552" s="22"/>
      <c r="E552" s="5"/>
      <c r="F552" s="22"/>
      <c r="G552" s="22"/>
      <c r="H552" s="36"/>
      <c r="I552" s="36"/>
      <c r="J552" s="36"/>
      <c r="K552" s="35"/>
      <c r="L552" s="35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22"/>
    </row>
    <row r="553" spans="2:28" s="37" customFormat="1" x14ac:dyDescent="0.25">
      <c r="B553" s="22"/>
      <c r="C553" s="22"/>
      <c r="D553" s="22"/>
      <c r="E553" s="5"/>
      <c r="F553" s="22"/>
      <c r="G553" s="22"/>
      <c r="H553" s="36"/>
      <c r="I553" s="36"/>
      <c r="J553" s="36"/>
      <c r="K553" s="35"/>
      <c r="L553" s="35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22"/>
    </row>
    <row r="554" spans="2:28" s="37" customFormat="1" x14ac:dyDescent="0.25">
      <c r="B554" s="22"/>
      <c r="C554" s="22"/>
      <c r="D554" s="22"/>
      <c r="E554" s="5"/>
      <c r="F554" s="22"/>
      <c r="G554" s="22"/>
      <c r="H554" s="36"/>
      <c r="I554" s="36"/>
      <c r="J554" s="36"/>
      <c r="K554" s="35"/>
      <c r="L554" s="35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22"/>
    </row>
    <row r="555" spans="2:28" s="37" customFormat="1" x14ac:dyDescent="0.25">
      <c r="B555" s="22"/>
      <c r="C555" s="22"/>
      <c r="D555" s="22"/>
      <c r="E555" s="5"/>
      <c r="F555" s="22"/>
      <c r="G555" s="22"/>
      <c r="H555" s="36"/>
      <c r="I555" s="36"/>
      <c r="J555" s="36"/>
      <c r="K555" s="35"/>
      <c r="L555" s="35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22"/>
    </row>
    <row r="556" spans="2:28" s="37" customFormat="1" x14ac:dyDescent="0.25">
      <c r="B556" s="22"/>
      <c r="C556" s="22"/>
      <c r="D556" s="22"/>
      <c r="E556" s="5"/>
      <c r="F556" s="22"/>
      <c r="G556" s="22"/>
      <c r="H556" s="36"/>
      <c r="I556" s="36"/>
      <c r="J556" s="36"/>
      <c r="K556" s="35"/>
      <c r="L556" s="35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22"/>
    </row>
    <row r="557" spans="2:28" s="37" customFormat="1" x14ac:dyDescent="0.25">
      <c r="B557" s="22"/>
      <c r="C557" s="22"/>
      <c r="D557" s="22"/>
      <c r="E557" s="5"/>
      <c r="F557" s="22"/>
      <c r="G557" s="22"/>
      <c r="H557" s="36"/>
      <c r="I557" s="36"/>
      <c r="J557" s="36"/>
      <c r="K557" s="35"/>
      <c r="L557" s="35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22"/>
    </row>
    <row r="558" spans="2:28" s="37" customFormat="1" x14ac:dyDescent="0.25">
      <c r="B558" s="22"/>
      <c r="C558" s="22"/>
      <c r="D558" s="22"/>
      <c r="E558" s="5"/>
      <c r="F558" s="22"/>
      <c r="G558" s="22"/>
      <c r="H558" s="36"/>
      <c r="I558" s="36"/>
      <c r="J558" s="36"/>
      <c r="K558" s="35"/>
      <c r="L558" s="35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22"/>
    </row>
    <row r="559" spans="2:28" s="37" customFormat="1" x14ac:dyDescent="0.25">
      <c r="B559" s="22"/>
      <c r="C559" s="22"/>
      <c r="D559" s="22"/>
      <c r="E559" s="5"/>
      <c r="F559" s="22"/>
      <c r="G559" s="22"/>
      <c r="H559" s="36"/>
      <c r="I559" s="36"/>
      <c r="J559" s="36"/>
      <c r="K559" s="35"/>
      <c r="L559" s="35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22"/>
    </row>
    <row r="560" spans="2:28" s="37" customFormat="1" x14ac:dyDescent="0.25">
      <c r="B560" s="22"/>
      <c r="C560" s="22"/>
      <c r="D560" s="22"/>
      <c r="E560" s="5"/>
      <c r="F560" s="22"/>
      <c r="G560" s="22"/>
      <c r="H560" s="36"/>
      <c r="I560" s="36"/>
      <c r="J560" s="36"/>
      <c r="K560" s="35"/>
      <c r="L560" s="35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22"/>
    </row>
    <row r="561" spans="2:28" s="37" customFormat="1" x14ac:dyDescent="0.25">
      <c r="B561" s="22"/>
      <c r="C561" s="22"/>
      <c r="D561" s="22"/>
      <c r="E561" s="5"/>
      <c r="F561" s="22"/>
      <c r="G561" s="22"/>
      <c r="H561" s="36"/>
      <c r="I561" s="36"/>
      <c r="J561" s="36"/>
      <c r="K561" s="35"/>
      <c r="L561" s="35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22"/>
    </row>
    <row r="562" spans="2:28" s="37" customFormat="1" x14ac:dyDescent="0.25">
      <c r="B562" s="22"/>
      <c r="C562" s="22"/>
      <c r="D562" s="22"/>
      <c r="E562" s="5"/>
      <c r="F562" s="22"/>
      <c r="G562" s="22"/>
      <c r="H562" s="36"/>
      <c r="I562" s="36"/>
      <c r="J562" s="36"/>
      <c r="K562" s="35"/>
      <c r="L562" s="35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22"/>
    </row>
    <row r="563" spans="2:28" s="37" customFormat="1" x14ac:dyDescent="0.25">
      <c r="B563" s="22"/>
      <c r="C563" s="22"/>
      <c r="D563" s="22"/>
      <c r="E563" s="5"/>
      <c r="F563" s="22"/>
      <c r="G563" s="22"/>
      <c r="H563" s="36"/>
      <c r="I563" s="36"/>
      <c r="J563" s="36"/>
      <c r="K563" s="35"/>
      <c r="L563" s="35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22"/>
    </row>
    <row r="564" spans="2:28" s="37" customFormat="1" x14ac:dyDescent="0.25">
      <c r="B564" s="22"/>
      <c r="C564" s="22"/>
      <c r="D564" s="22"/>
      <c r="E564" s="5"/>
      <c r="F564" s="22"/>
      <c r="G564" s="22"/>
      <c r="H564" s="36"/>
      <c r="I564" s="36"/>
      <c r="J564" s="36"/>
      <c r="K564" s="35"/>
      <c r="L564" s="35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22"/>
    </row>
    <row r="565" spans="2:28" s="37" customFormat="1" x14ac:dyDescent="0.25">
      <c r="B565" s="22"/>
      <c r="C565" s="22"/>
      <c r="D565" s="22"/>
      <c r="E565" s="5"/>
      <c r="F565" s="22"/>
      <c r="G565" s="22"/>
      <c r="H565" s="36"/>
      <c r="I565" s="36"/>
      <c r="J565" s="36"/>
      <c r="K565" s="35"/>
      <c r="L565" s="35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22"/>
    </row>
    <row r="566" spans="2:28" s="37" customFormat="1" x14ac:dyDescent="0.25">
      <c r="B566" s="22"/>
      <c r="C566" s="22"/>
      <c r="D566" s="22"/>
      <c r="E566" s="5"/>
      <c r="F566" s="22"/>
      <c r="G566" s="22"/>
      <c r="H566" s="36"/>
      <c r="I566" s="36"/>
      <c r="J566" s="36"/>
      <c r="K566" s="35"/>
      <c r="L566" s="35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22"/>
    </row>
    <row r="567" spans="2:28" s="37" customFormat="1" x14ac:dyDescent="0.25">
      <c r="B567" s="22"/>
      <c r="C567" s="22"/>
      <c r="D567" s="22"/>
      <c r="E567" s="5"/>
      <c r="F567" s="22"/>
      <c r="G567" s="22"/>
      <c r="H567" s="36"/>
      <c r="I567" s="36"/>
      <c r="J567" s="36"/>
      <c r="K567" s="35"/>
      <c r="L567" s="35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22"/>
    </row>
    <row r="568" spans="2:28" s="37" customFormat="1" x14ac:dyDescent="0.25">
      <c r="B568" s="22"/>
      <c r="C568" s="22"/>
      <c r="D568" s="22"/>
      <c r="E568" s="5"/>
      <c r="F568" s="22"/>
      <c r="G568" s="22"/>
      <c r="H568" s="36"/>
      <c r="I568" s="36"/>
      <c r="J568" s="36"/>
      <c r="K568" s="35"/>
      <c r="L568" s="35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22"/>
    </row>
    <row r="569" spans="2:28" s="37" customFormat="1" x14ac:dyDescent="0.25">
      <c r="B569" s="22"/>
      <c r="C569" s="22"/>
      <c r="D569" s="22"/>
      <c r="E569" s="5"/>
      <c r="F569" s="22"/>
      <c r="G569" s="22"/>
      <c r="H569" s="36"/>
      <c r="I569" s="36"/>
      <c r="J569" s="36"/>
      <c r="K569" s="35"/>
      <c r="L569" s="35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22"/>
    </row>
    <row r="570" spans="2:28" s="37" customFormat="1" x14ac:dyDescent="0.25">
      <c r="B570" s="22"/>
      <c r="C570" s="22"/>
      <c r="D570" s="22"/>
      <c r="E570" s="5"/>
      <c r="F570" s="22"/>
      <c r="G570" s="22"/>
      <c r="H570" s="36"/>
      <c r="I570" s="36"/>
      <c r="J570" s="36"/>
      <c r="K570" s="35"/>
      <c r="L570" s="35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22"/>
    </row>
    <row r="571" spans="2:28" s="37" customFormat="1" x14ac:dyDescent="0.25">
      <c r="B571" s="22"/>
      <c r="C571" s="22"/>
      <c r="D571" s="22"/>
      <c r="E571" s="5"/>
      <c r="F571" s="22"/>
      <c r="G571" s="22"/>
      <c r="H571" s="36"/>
      <c r="I571" s="36"/>
      <c r="J571" s="36"/>
      <c r="K571" s="35"/>
      <c r="L571" s="35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22"/>
    </row>
    <row r="572" spans="2:28" s="37" customFormat="1" x14ac:dyDescent="0.25">
      <c r="B572" s="22"/>
      <c r="C572" s="22"/>
      <c r="D572" s="22"/>
      <c r="E572" s="5"/>
      <c r="F572" s="22"/>
      <c r="G572" s="22"/>
      <c r="H572" s="36"/>
      <c r="I572" s="36"/>
      <c r="J572" s="36"/>
      <c r="K572" s="35"/>
      <c r="L572" s="35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22"/>
    </row>
    <row r="573" spans="2:28" s="37" customFormat="1" x14ac:dyDescent="0.25">
      <c r="B573" s="22"/>
      <c r="C573" s="22"/>
      <c r="D573" s="22"/>
      <c r="E573" s="5"/>
      <c r="F573" s="22"/>
      <c r="G573" s="22"/>
      <c r="H573" s="36"/>
      <c r="I573" s="36"/>
      <c r="J573" s="36"/>
      <c r="K573" s="35"/>
      <c r="L573" s="35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22"/>
    </row>
    <row r="574" spans="2:28" s="37" customFormat="1" x14ac:dyDescent="0.25">
      <c r="B574" s="22"/>
      <c r="C574" s="22"/>
      <c r="D574" s="22"/>
      <c r="E574" s="5"/>
      <c r="F574" s="22"/>
      <c r="G574" s="22"/>
      <c r="H574" s="36"/>
      <c r="I574" s="36"/>
      <c r="J574" s="36"/>
      <c r="K574" s="35"/>
      <c r="L574" s="35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22"/>
    </row>
    <row r="575" spans="2:28" s="37" customFormat="1" x14ac:dyDescent="0.25">
      <c r="B575" s="22"/>
      <c r="C575" s="22"/>
      <c r="D575" s="22"/>
      <c r="E575" s="5"/>
      <c r="F575" s="22"/>
      <c r="G575" s="22"/>
      <c r="H575" s="36"/>
      <c r="I575" s="36"/>
      <c r="J575" s="36"/>
      <c r="K575" s="35"/>
      <c r="L575" s="35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22"/>
    </row>
    <row r="576" spans="2:28" s="37" customFormat="1" x14ac:dyDescent="0.25">
      <c r="B576" s="22"/>
      <c r="C576" s="22"/>
      <c r="D576" s="22"/>
      <c r="E576" s="5"/>
      <c r="F576" s="22"/>
      <c r="G576" s="22"/>
      <c r="H576" s="36"/>
      <c r="I576" s="36"/>
      <c r="J576" s="36"/>
      <c r="K576" s="35"/>
      <c r="L576" s="35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22"/>
    </row>
    <row r="577" spans="2:28" s="37" customFormat="1" x14ac:dyDescent="0.25">
      <c r="B577" s="22"/>
      <c r="C577" s="22"/>
      <c r="D577" s="22"/>
      <c r="E577" s="5"/>
      <c r="F577" s="22"/>
      <c r="G577" s="22"/>
      <c r="H577" s="36"/>
      <c r="I577" s="36"/>
      <c r="J577" s="36"/>
      <c r="K577" s="35"/>
      <c r="L577" s="35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22"/>
    </row>
    <row r="578" spans="2:28" s="37" customFormat="1" x14ac:dyDescent="0.25">
      <c r="B578" s="22"/>
      <c r="C578" s="22"/>
      <c r="D578" s="22"/>
      <c r="E578" s="5"/>
      <c r="F578" s="22"/>
      <c r="G578" s="22"/>
      <c r="H578" s="36"/>
      <c r="I578" s="36"/>
      <c r="J578" s="36"/>
      <c r="K578" s="35"/>
      <c r="L578" s="35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22"/>
    </row>
    <row r="579" spans="2:28" s="37" customFormat="1" x14ac:dyDescent="0.25">
      <c r="B579" s="22"/>
      <c r="C579" s="22"/>
      <c r="D579" s="22"/>
      <c r="E579" s="5"/>
      <c r="F579" s="22"/>
      <c r="G579" s="22"/>
      <c r="H579" s="36"/>
      <c r="I579" s="36"/>
      <c r="J579" s="36"/>
      <c r="K579" s="35"/>
      <c r="L579" s="35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22"/>
    </row>
    <row r="580" spans="2:28" s="37" customFormat="1" x14ac:dyDescent="0.25">
      <c r="B580" s="22"/>
      <c r="C580" s="22"/>
      <c r="D580" s="22"/>
      <c r="E580" s="5"/>
      <c r="F580" s="22"/>
      <c r="G580" s="22"/>
      <c r="H580" s="36"/>
      <c r="I580" s="36"/>
      <c r="J580" s="36"/>
      <c r="K580" s="35"/>
      <c r="L580" s="35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22"/>
    </row>
    <row r="581" spans="2:28" s="37" customFormat="1" x14ac:dyDescent="0.25">
      <c r="B581" s="22"/>
      <c r="C581" s="22"/>
      <c r="D581" s="22"/>
      <c r="E581" s="5"/>
      <c r="F581" s="22"/>
      <c r="G581" s="22"/>
      <c r="H581" s="36"/>
      <c r="I581" s="36"/>
      <c r="J581" s="36"/>
      <c r="K581" s="35"/>
      <c r="L581" s="35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22"/>
    </row>
    <row r="582" spans="2:28" s="37" customFormat="1" x14ac:dyDescent="0.25">
      <c r="B582" s="22"/>
      <c r="C582" s="22"/>
      <c r="D582" s="22"/>
      <c r="E582" s="5"/>
      <c r="F582" s="22"/>
      <c r="G582" s="22"/>
      <c r="H582" s="36"/>
      <c r="I582" s="36"/>
      <c r="J582" s="36"/>
      <c r="K582" s="35"/>
      <c r="L582" s="35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22"/>
    </row>
    <row r="583" spans="2:28" s="37" customFormat="1" x14ac:dyDescent="0.25">
      <c r="B583" s="22"/>
      <c r="C583" s="22"/>
      <c r="D583" s="22"/>
      <c r="E583" s="22"/>
      <c r="F583" s="22"/>
      <c r="G583" s="22"/>
      <c r="H583" s="36"/>
      <c r="I583" s="36"/>
      <c r="J583" s="36"/>
      <c r="K583" s="35"/>
      <c r="L583" s="35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22"/>
    </row>
    <row r="584" spans="2:28" s="37" customFormat="1" x14ac:dyDescent="0.25">
      <c r="B584" s="22"/>
      <c r="C584" s="22"/>
      <c r="D584" s="22"/>
      <c r="E584" s="22"/>
      <c r="F584" s="22"/>
      <c r="G584" s="22"/>
      <c r="H584" s="36"/>
      <c r="I584" s="36"/>
      <c r="J584" s="36"/>
      <c r="K584" s="35"/>
      <c r="L584" s="35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22"/>
    </row>
    <row r="585" spans="2:28" s="37" customFormat="1" x14ac:dyDescent="0.25">
      <c r="B585" s="22"/>
      <c r="C585" s="22"/>
      <c r="D585" s="22"/>
      <c r="E585" s="22"/>
      <c r="F585" s="22"/>
      <c r="G585" s="22"/>
      <c r="H585" s="36"/>
      <c r="I585" s="36"/>
      <c r="J585" s="36"/>
      <c r="K585" s="35"/>
      <c r="L585" s="35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22"/>
    </row>
    <row r="586" spans="2:28" s="37" customFormat="1" x14ac:dyDescent="0.25">
      <c r="B586" s="22"/>
      <c r="C586" s="22"/>
      <c r="D586" s="22"/>
      <c r="E586" s="22"/>
      <c r="F586" s="22"/>
      <c r="G586" s="22"/>
      <c r="H586" s="36"/>
      <c r="I586" s="36"/>
      <c r="J586" s="36"/>
      <c r="K586" s="35"/>
      <c r="L586" s="35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22"/>
    </row>
    <row r="587" spans="2:28" s="37" customFormat="1" x14ac:dyDescent="0.25">
      <c r="B587" s="22"/>
      <c r="C587" s="22"/>
      <c r="D587" s="22"/>
      <c r="E587" s="22"/>
      <c r="F587" s="22"/>
      <c r="G587" s="22"/>
      <c r="H587" s="36"/>
      <c r="I587" s="36"/>
      <c r="J587" s="36"/>
      <c r="K587" s="35"/>
      <c r="L587" s="35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22"/>
    </row>
    <row r="588" spans="2:28" s="37" customFormat="1" x14ac:dyDescent="0.25">
      <c r="B588" s="22"/>
      <c r="C588" s="22"/>
      <c r="D588" s="22"/>
      <c r="E588" s="22"/>
      <c r="F588" s="22"/>
      <c r="G588" s="22"/>
      <c r="H588" s="36"/>
      <c r="I588" s="36"/>
      <c r="J588" s="36"/>
      <c r="K588" s="35"/>
      <c r="L588" s="35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22"/>
    </row>
    <row r="589" spans="2:28" s="37" customFormat="1" x14ac:dyDescent="0.25">
      <c r="B589" s="22"/>
      <c r="C589" s="22"/>
      <c r="D589" s="22"/>
      <c r="E589" s="22"/>
      <c r="F589" s="22"/>
      <c r="G589" s="22"/>
      <c r="H589" s="36"/>
      <c r="I589" s="36"/>
      <c r="J589" s="36"/>
      <c r="K589" s="35"/>
      <c r="L589" s="35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22"/>
    </row>
    <row r="590" spans="2:28" s="37" customFormat="1" x14ac:dyDescent="0.25">
      <c r="B590" s="22"/>
      <c r="C590" s="22"/>
      <c r="D590" s="22"/>
      <c r="E590" s="22"/>
      <c r="F590" s="22"/>
      <c r="G590" s="22"/>
      <c r="H590" s="36"/>
      <c r="I590" s="36"/>
      <c r="J590" s="36"/>
      <c r="K590" s="35"/>
      <c r="L590" s="35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22"/>
    </row>
    <row r="591" spans="2:28" s="37" customFormat="1" x14ac:dyDescent="0.25">
      <c r="B591" s="22"/>
      <c r="C591" s="22"/>
      <c r="D591" s="22"/>
      <c r="E591" s="22"/>
      <c r="F591" s="22"/>
      <c r="G591" s="22"/>
      <c r="H591" s="36"/>
      <c r="I591" s="36"/>
      <c r="J591" s="36"/>
      <c r="K591" s="35"/>
      <c r="L591" s="35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22"/>
    </row>
    <row r="592" spans="2:28" s="37" customFormat="1" x14ac:dyDescent="0.25">
      <c r="B592" s="22"/>
      <c r="C592" s="22"/>
      <c r="D592" s="22"/>
      <c r="E592" s="22"/>
      <c r="F592" s="22"/>
      <c r="G592" s="22"/>
      <c r="H592" s="36"/>
      <c r="I592" s="36"/>
      <c r="J592" s="36"/>
      <c r="K592" s="35"/>
      <c r="L592" s="35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22"/>
    </row>
    <row r="593" spans="2:28" s="37" customFormat="1" x14ac:dyDescent="0.25">
      <c r="B593" s="22"/>
      <c r="C593" s="22"/>
      <c r="D593" s="22"/>
      <c r="E593" s="22"/>
      <c r="F593" s="22"/>
      <c r="G593" s="22"/>
      <c r="H593" s="36"/>
      <c r="I593" s="36"/>
      <c r="J593" s="36"/>
      <c r="K593" s="35"/>
      <c r="L593" s="35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22"/>
    </row>
    <row r="594" spans="2:28" s="37" customFormat="1" x14ac:dyDescent="0.25">
      <c r="B594" s="22"/>
      <c r="C594" s="22"/>
      <c r="D594" s="22"/>
      <c r="E594" s="22"/>
      <c r="F594" s="22"/>
      <c r="G594" s="22"/>
      <c r="H594" s="36"/>
      <c r="I594" s="36"/>
      <c r="J594" s="36"/>
      <c r="K594" s="35"/>
      <c r="L594" s="35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22"/>
    </row>
    <row r="595" spans="2:28" s="37" customFormat="1" x14ac:dyDescent="0.25">
      <c r="B595" s="22"/>
      <c r="C595" s="22"/>
      <c r="D595" s="22"/>
      <c r="E595" s="22"/>
      <c r="F595" s="22"/>
      <c r="G595" s="22"/>
      <c r="H595" s="36"/>
      <c r="I595" s="36"/>
      <c r="J595" s="36"/>
      <c r="K595" s="35"/>
      <c r="L595" s="35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22"/>
    </row>
    <row r="596" spans="2:28" s="37" customFormat="1" x14ac:dyDescent="0.25">
      <c r="B596" s="22"/>
      <c r="C596" s="22"/>
      <c r="D596" s="22"/>
      <c r="E596" s="22"/>
      <c r="F596" s="22"/>
      <c r="G596" s="22"/>
      <c r="H596" s="36"/>
      <c r="I596" s="36"/>
      <c r="J596" s="36"/>
      <c r="K596" s="35"/>
      <c r="L596" s="35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22"/>
    </row>
    <row r="597" spans="2:28" s="37" customFormat="1" x14ac:dyDescent="0.25">
      <c r="B597" s="22"/>
      <c r="C597" s="22"/>
      <c r="D597" s="22"/>
      <c r="E597" s="22"/>
      <c r="F597" s="22"/>
      <c r="G597" s="22"/>
      <c r="H597" s="36"/>
      <c r="I597" s="36"/>
      <c r="J597" s="36"/>
      <c r="K597" s="35"/>
      <c r="L597" s="35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22"/>
    </row>
    <row r="598" spans="2:28" s="37" customFormat="1" x14ac:dyDescent="0.25">
      <c r="B598" s="22"/>
      <c r="C598" s="22"/>
      <c r="D598" s="22"/>
      <c r="E598" s="22"/>
      <c r="F598" s="22"/>
      <c r="G598" s="22"/>
      <c r="H598" s="36"/>
      <c r="I598" s="36"/>
      <c r="J598" s="36"/>
      <c r="K598" s="35"/>
      <c r="L598" s="35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22"/>
    </row>
    <row r="599" spans="2:28" s="37" customFormat="1" x14ac:dyDescent="0.25">
      <c r="B599" s="22"/>
      <c r="C599" s="22"/>
      <c r="D599" s="22"/>
      <c r="E599" s="22"/>
      <c r="F599" s="22"/>
      <c r="G599" s="22"/>
      <c r="H599" s="36"/>
      <c r="I599" s="36"/>
      <c r="J599" s="36"/>
      <c r="K599" s="35"/>
      <c r="L599" s="35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22"/>
    </row>
    <row r="600" spans="2:28" s="37" customFormat="1" x14ac:dyDescent="0.25">
      <c r="B600" s="22"/>
      <c r="C600" s="22"/>
      <c r="D600" s="22"/>
      <c r="E600" s="22"/>
      <c r="F600" s="22"/>
      <c r="G600" s="22"/>
      <c r="H600" s="36"/>
      <c r="I600" s="36"/>
      <c r="J600" s="36"/>
      <c r="K600" s="35"/>
      <c r="L600" s="35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22"/>
    </row>
    <row r="601" spans="2:28" s="37" customFormat="1" x14ac:dyDescent="0.25">
      <c r="B601" s="22"/>
      <c r="C601" s="22"/>
      <c r="D601" s="22"/>
      <c r="E601" s="22"/>
      <c r="F601" s="22"/>
      <c r="G601" s="22"/>
      <c r="H601" s="36"/>
      <c r="I601" s="36"/>
      <c r="J601" s="36"/>
      <c r="K601" s="35"/>
      <c r="L601" s="35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22"/>
    </row>
    <row r="602" spans="2:28" s="37" customFormat="1" x14ac:dyDescent="0.25">
      <c r="B602" s="22"/>
      <c r="C602" s="22"/>
      <c r="D602" s="22"/>
      <c r="E602" s="22"/>
      <c r="F602" s="22"/>
      <c r="G602" s="22"/>
      <c r="H602" s="36"/>
      <c r="I602" s="36"/>
      <c r="J602" s="36"/>
      <c r="K602" s="35"/>
      <c r="L602" s="35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22"/>
    </row>
    <row r="603" spans="2:28" s="37" customFormat="1" x14ac:dyDescent="0.25">
      <c r="B603" s="22"/>
      <c r="C603" s="22"/>
      <c r="D603" s="22"/>
      <c r="E603" s="22"/>
      <c r="F603" s="22"/>
      <c r="G603" s="22"/>
      <c r="H603" s="36"/>
      <c r="I603" s="36"/>
      <c r="J603" s="36"/>
      <c r="K603" s="35"/>
      <c r="L603" s="35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22"/>
    </row>
    <row r="604" spans="2:28" s="37" customFormat="1" x14ac:dyDescent="0.25">
      <c r="B604" s="22"/>
      <c r="C604" s="22"/>
      <c r="D604" s="22"/>
      <c r="E604" s="22"/>
      <c r="F604" s="22"/>
      <c r="G604" s="22"/>
      <c r="H604" s="36"/>
      <c r="I604" s="36"/>
      <c r="J604" s="36"/>
      <c r="K604" s="35"/>
      <c r="L604" s="35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22"/>
    </row>
    <row r="605" spans="2:28" s="37" customFormat="1" x14ac:dyDescent="0.25">
      <c r="B605" s="22"/>
      <c r="C605" s="22"/>
      <c r="D605" s="22"/>
      <c r="E605" s="22"/>
      <c r="F605" s="22"/>
      <c r="G605" s="22"/>
      <c r="H605" s="36"/>
      <c r="I605" s="36"/>
      <c r="J605" s="36"/>
      <c r="K605" s="35"/>
      <c r="L605" s="35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22"/>
    </row>
    <row r="606" spans="2:28" s="37" customFormat="1" x14ac:dyDescent="0.25">
      <c r="B606" s="22"/>
      <c r="C606" s="22"/>
      <c r="D606" s="22"/>
      <c r="E606" s="22"/>
      <c r="F606" s="22"/>
      <c r="G606" s="22"/>
      <c r="H606" s="36"/>
      <c r="I606" s="36"/>
      <c r="J606" s="36"/>
      <c r="K606" s="35"/>
      <c r="L606" s="35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22"/>
    </row>
    <row r="607" spans="2:28" s="37" customFormat="1" x14ac:dyDescent="0.25">
      <c r="B607" s="22"/>
      <c r="C607" s="22"/>
      <c r="D607" s="22"/>
      <c r="E607" s="22"/>
      <c r="F607" s="22"/>
      <c r="G607" s="22"/>
      <c r="H607" s="36"/>
      <c r="I607" s="36"/>
      <c r="J607" s="36"/>
      <c r="K607" s="35"/>
      <c r="L607" s="35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22"/>
    </row>
    <row r="608" spans="2:28" s="37" customFormat="1" x14ac:dyDescent="0.25">
      <c r="B608" s="22"/>
      <c r="C608" s="22"/>
      <c r="D608" s="22"/>
      <c r="E608" s="22"/>
      <c r="F608" s="22"/>
      <c r="G608" s="22"/>
      <c r="H608" s="36"/>
      <c r="I608" s="36"/>
      <c r="J608" s="36"/>
      <c r="K608" s="35"/>
      <c r="L608" s="35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22"/>
    </row>
    <row r="609" spans="2:28" s="37" customFormat="1" x14ac:dyDescent="0.25">
      <c r="B609" s="22"/>
      <c r="C609" s="22"/>
      <c r="D609" s="22"/>
      <c r="E609" s="22"/>
      <c r="F609" s="22"/>
      <c r="G609" s="22"/>
      <c r="H609" s="36"/>
      <c r="I609" s="36"/>
      <c r="J609" s="36"/>
      <c r="K609" s="35"/>
      <c r="L609" s="35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22"/>
    </row>
    <row r="610" spans="2:28" s="37" customFormat="1" x14ac:dyDescent="0.25">
      <c r="B610" s="22"/>
      <c r="C610" s="22"/>
      <c r="D610" s="22"/>
      <c r="E610" s="22"/>
      <c r="F610" s="22"/>
      <c r="G610" s="22"/>
      <c r="H610" s="36"/>
      <c r="I610" s="36"/>
      <c r="J610" s="36"/>
      <c r="K610" s="35"/>
      <c r="L610" s="35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22"/>
    </row>
    <row r="611" spans="2:28" s="37" customFormat="1" x14ac:dyDescent="0.25">
      <c r="B611" s="22"/>
      <c r="C611" s="22"/>
      <c r="D611" s="22"/>
      <c r="E611" s="22"/>
      <c r="F611" s="22"/>
      <c r="G611" s="22"/>
      <c r="H611" s="36"/>
      <c r="I611" s="36"/>
      <c r="J611" s="36"/>
      <c r="K611" s="35"/>
      <c r="L611" s="35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22"/>
    </row>
    <row r="612" spans="2:28" s="37" customFormat="1" x14ac:dyDescent="0.25">
      <c r="B612" s="22"/>
      <c r="C612" s="22"/>
      <c r="D612" s="22"/>
      <c r="E612" s="22"/>
      <c r="F612" s="22"/>
      <c r="G612" s="22"/>
      <c r="H612" s="36"/>
      <c r="I612" s="36"/>
      <c r="J612" s="36"/>
      <c r="K612" s="35"/>
      <c r="L612" s="35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22"/>
    </row>
    <row r="613" spans="2:28" s="37" customFormat="1" x14ac:dyDescent="0.25">
      <c r="B613" s="22"/>
      <c r="C613" s="22"/>
      <c r="D613" s="22"/>
      <c r="E613" s="22"/>
      <c r="F613" s="22"/>
      <c r="G613" s="22"/>
      <c r="H613" s="36"/>
      <c r="I613" s="36"/>
      <c r="J613" s="36"/>
      <c r="K613" s="35"/>
      <c r="L613" s="35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22"/>
    </row>
    <row r="614" spans="2:28" s="37" customFormat="1" x14ac:dyDescent="0.25">
      <c r="B614" s="22"/>
      <c r="C614" s="22"/>
      <c r="D614" s="22"/>
      <c r="E614" s="22"/>
      <c r="F614" s="22"/>
      <c r="G614" s="22"/>
      <c r="H614" s="36"/>
      <c r="I614" s="36"/>
      <c r="J614" s="36"/>
      <c r="K614" s="35"/>
      <c r="L614" s="35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22"/>
    </row>
    <row r="615" spans="2:28" s="37" customFormat="1" x14ac:dyDescent="0.25">
      <c r="B615" s="22"/>
      <c r="C615" s="22"/>
      <c r="D615" s="22"/>
      <c r="E615" s="22"/>
      <c r="F615" s="22"/>
      <c r="G615" s="22"/>
      <c r="H615" s="36"/>
      <c r="I615" s="36"/>
      <c r="J615" s="36"/>
      <c r="K615" s="35"/>
      <c r="L615" s="35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22"/>
    </row>
    <row r="616" spans="2:28" s="37" customFormat="1" x14ac:dyDescent="0.25">
      <c r="B616" s="22"/>
      <c r="C616" s="22"/>
      <c r="D616" s="22"/>
      <c r="E616" s="22"/>
      <c r="F616" s="22"/>
      <c r="G616" s="22"/>
      <c r="H616" s="36"/>
      <c r="I616" s="36"/>
      <c r="J616" s="36"/>
      <c r="K616" s="35"/>
      <c r="L616" s="35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22"/>
    </row>
    <row r="617" spans="2:28" s="37" customFormat="1" x14ac:dyDescent="0.25">
      <c r="B617" s="22"/>
      <c r="C617" s="22"/>
      <c r="D617" s="22"/>
      <c r="E617" s="22"/>
      <c r="F617" s="22"/>
      <c r="G617" s="22"/>
      <c r="H617" s="36"/>
      <c r="I617" s="36"/>
      <c r="J617" s="36"/>
      <c r="K617" s="35"/>
      <c r="L617" s="35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22"/>
    </row>
    <row r="618" spans="2:28" s="37" customFormat="1" x14ac:dyDescent="0.25">
      <c r="B618" s="22"/>
      <c r="C618" s="22"/>
      <c r="D618" s="22"/>
      <c r="E618" s="22"/>
      <c r="F618" s="22"/>
      <c r="G618" s="22"/>
      <c r="H618" s="36"/>
      <c r="I618" s="36"/>
      <c r="J618" s="36"/>
      <c r="K618" s="35"/>
      <c r="L618" s="35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22"/>
    </row>
    <row r="619" spans="2:28" s="37" customFormat="1" x14ac:dyDescent="0.25">
      <c r="B619" s="22"/>
      <c r="C619" s="22"/>
      <c r="D619" s="22"/>
      <c r="E619" s="22"/>
      <c r="F619" s="22"/>
      <c r="G619" s="22"/>
      <c r="H619" s="36"/>
      <c r="I619" s="36"/>
      <c r="J619" s="36"/>
      <c r="K619" s="35"/>
      <c r="L619" s="35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22"/>
    </row>
    <row r="620" spans="2:28" s="37" customFormat="1" x14ac:dyDescent="0.25">
      <c r="B620" s="22"/>
      <c r="C620" s="22"/>
      <c r="D620" s="22"/>
      <c r="E620" s="22"/>
      <c r="F620" s="22"/>
      <c r="G620" s="22"/>
      <c r="H620" s="36"/>
      <c r="I620" s="36"/>
      <c r="J620" s="36"/>
      <c r="K620" s="35"/>
      <c r="L620" s="35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22"/>
    </row>
    <row r="621" spans="2:28" s="37" customFormat="1" x14ac:dyDescent="0.25">
      <c r="B621" s="22"/>
      <c r="C621" s="22"/>
      <c r="D621" s="22"/>
      <c r="E621" s="22"/>
      <c r="F621" s="22"/>
      <c r="G621" s="22"/>
      <c r="H621" s="36"/>
      <c r="I621" s="36"/>
      <c r="J621" s="36"/>
      <c r="K621" s="35"/>
      <c r="L621" s="35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22"/>
    </row>
    <row r="622" spans="2:28" s="37" customFormat="1" x14ac:dyDescent="0.25">
      <c r="B622" s="22"/>
      <c r="C622" s="22"/>
      <c r="D622" s="22"/>
      <c r="E622" s="22"/>
      <c r="F622" s="22"/>
      <c r="G622" s="22"/>
      <c r="H622" s="36"/>
      <c r="I622" s="36"/>
      <c r="J622" s="36"/>
      <c r="K622" s="35"/>
      <c r="L622" s="35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22"/>
    </row>
    <row r="623" spans="2:28" s="37" customFormat="1" x14ac:dyDescent="0.25">
      <c r="B623" s="22"/>
      <c r="C623" s="22"/>
      <c r="D623" s="22"/>
      <c r="E623" s="22"/>
      <c r="F623" s="22"/>
      <c r="G623" s="22"/>
      <c r="H623" s="36"/>
      <c r="I623" s="36"/>
      <c r="J623" s="36"/>
      <c r="K623" s="35"/>
      <c r="L623" s="35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22"/>
    </row>
    <row r="624" spans="2:28" s="37" customFormat="1" x14ac:dyDescent="0.25">
      <c r="B624" s="22"/>
      <c r="C624" s="22"/>
      <c r="D624" s="22"/>
      <c r="E624" s="22"/>
      <c r="F624" s="22"/>
      <c r="G624" s="22"/>
      <c r="H624" s="36"/>
      <c r="I624" s="36"/>
      <c r="J624" s="36"/>
      <c r="K624" s="35"/>
      <c r="L624" s="35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22"/>
    </row>
    <row r="625" spans="2:28" s="37" customFormat="1" x14ac:dyDescent="0.25">
      <c r="B625" s="22"/>
      <c r="C625" s="22"/>
      <c r="D625" s="22"/>
      <c r="E625" s="22"/>
      <c r="F625" s="22"/>
      <c r="G625" s="22"/>
      <c r="H625" s="36"/>
      <c r="I625" s="36"/>
      <c r="J625" s="36"/>
      <c r="K625" s="35"/>
      <c r="L625" s="35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22"/>
    </row>
    <row r="626" spans="2:28" s="37" customFormat="1" x14ac:dyDescent="0.25">
      <c r="B626" s="22"/>
      <c r="C626" s="22"/>
      <c r="D626" s="22"/>
      <c r="E626" s="22"/>
      <c r="F626" s="22"/>
      <c r="G626" s="22"/>
      <c r="H626" s="36"/>
      <c r="I626" s="36"/>
      <c r="J626" s="36"/>
      <c r="K626" s="35"/>
      <c r="L626" s="35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22"/>
    </row>
    <row r="627" spans="2:28" s="37" customFormat="1" x14ac:dyDescent="0.25">
      <c r="B627" s="22"/>
      <c r="C627" s="22"/>
      <c r="D627" s="22"/>
      <c r="E627" s="22"/>
      <c r="F627" s="22"/>
      <c r="G627" s="22"/>
      <c r="H627" s="36"/>
      <c r="I627" s="36"/>
      <c r="J627" s="36"/>
      <c r="K627" s="35"/>
      <c r="L627" s="35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22"/>
    </row>
    <row r="628" spans="2:28" s="37" customFormat="1" x14ac:dyDescent="0.25">
      <c r="B628" s="22"/>
      <c r="C628" s="22"/>
      <c r="D628" s="22"/>
      <c r="E628" s="22"/>
      <c r="F628" s="22"/>
      <c r="G628" s="22"/>
      <c r="H628" s="36"/>
      <c r="I628" s="36"/>
      <c r="J628" s="36"/>
      <c r="K628" s="35"/>
      <c r="L628" s="35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22"/>
    </row>
    <row r="629" spans="2:28" s="37" customFormat="1" x14ac:dyDescent="0.25">
      <c r="B629" s="22"/>
      <c r="C629" s="22"/>
      <c r="D629" s="22"/>
      <c r="E629" s="22"/>
      <c r="F629" s="22"/>
      <c r="G629" s="22"/>
      <c r="H629" s="36"/>
      <c r="I629" s="36"/>
      <c r="J629" s="36"/>
      <c r="K629" s="35"/>
      <c r="L629" s="35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22"/>
    </row>
    <row r="630" spans="2:28" s="37" customFormat="1" x14ac:dyDescent="0.25">
      <c r="B630" s="22"/>
      <c r="C630" s="22"/>
      <c r="D630" s="22"/>
      <c r="E630" s="22"/>
      <c r="F630" s="22"/>
      <c r="G630" s="22"/>
      <c r="H630" s="36"/>
      <c r="I630" s="36"/>
      <c r="J630" s="36"/>
      <c r="K630" s="35"/>
      <c r="L630" s="35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22"/>
    </row>
    <row r="631" spans="2:28" s="37" customFormat="1" x14ac:dyDescent="0.25">
      <c r="B631" s="22"/>
      <c r="C631" s="22"/>
      <c r="D631" s="22"/>
      <c r="E631" s="22"/>
      <c r="F631" s="22"/>
      <c r="G631" s="22"/>
      <c r="H631" s="36"/>
      <c r="I631" s="36"/>
      <c r="J631" s="36"/>
      <c r="K631" s="35"/>
      <c r="L631" s="35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22"/>
    </row>
    <row r="632" spans="2:28" s="37" customFormat="1" x14ac:dyDescent="0.25">
      <c r="B632" s="22"/>
      <c r="C632" s="22"/>
      <c r="D632" s="22"/>
      <c r="E632" s="22"/>
      <c r="F632" s="22"/>
      <c r="G632" s="22"/>
      <c r="H632" s="36"/>
      <c r="I632" s="36"/>
      <c r="J632" s="36"/>
      <c r="K632" s="35"/>
      <c r="L632" s="35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22"/>
    </row>
    <row r="633" spans="2:28" s="37" customFormat="1" x14ac:dyDescent="0.25">
      <c r="B633" s="22"/>
      <c r="C633" s="22"/>
      <c r="D633" s="22"/>
      <c r="E633" s="22"/>
      <c r="F633" s="22"/>
      <c r="G633" s="22"/>
      <c r="H633" s="36"/>
      <c r="I633" s="36"/>
      <c r="J633" s="36"/>
      <c r="K633" s="35"/>
      <c r="L633" s="35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22"/>
    </row>
    <row r="634" spans="2:28" s="37" customFormat="1" x14ac:dyDescent="0.25">
      <c r="B634" s="22"/>
      <c r="C634" s="22"/>
      <c r="D634" s="22"/>
      <c r="E634" s="22"/>
      <c r="F634" s="22"/>
      <c r="G634" s="22"/>
      <c r="H634" s="36"/>
      <c r="I634" s="36"/>
      <c r="J634" s="36"/>
      <c r="K634" s="35"/>
      <c r="L634" s="35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22"/>
    </row>
    <row r="635" spans="2:28" s="37" customFormat="1" x14ac:dyDescent="0.25">
      <c r="B635" s="22"/>
      <c r="C635" s="22"/>
      <c r="D635" s="22"/>
      <c r="E635" s="22"/>
      <c r="F635" s="22"/>
      <c r="G635" s="22"/>
      <c r="H635" s="36"/>
      <c r="I635" s="36"/>
      <c r="J635" s="36"/>
      <c r="K635" s="35"/>
      <c r="L635" s="35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22"/>
    </row>
    <row r="636" spans="2:28" s="37" customFormat="1" x14ac:dyDescent="0.25">
      <c r="B636" s="22"/>
      <c r="C636" s="22"/>
      <c r="D636" s="22"/>
      <c r="E636" s="22"/>
      <c r="F636" s="22"/>
      <c r="G636" s="22"/>
      <c r="H636" s="36"/>
      <c r="I636" s="36"/>
      <c r="J636" s="36"/>
      <c r="K636" s="35"/>
      <c r="L636" s="35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22"/>
    </row>
    <row r="637" spans="2:28" s="37" customFormat="1" x14ac:dyDescent="0.25">
      <c r="B637" s="22"/>
      <c r="C637" s="22"/>
      <c r="D637" s="22"/>
      <c r="E637" s="22"/>
      <c r="F637" s="22"/>
      <c r="G637" s="22"/>
      <c r="H637" s="36"/>
      <c r="I637" s="36"/>
      <c r="J637" s="36"/>
      <c r="K637" s="35"/>
      <c r="L637" s="35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22"/>
    </row>
    <row r="638" spans="2:28" s="37" customFormat="1" x14ac:dyDescent="0.25">
      <c r="B638" s="22"/>
      <c r="C638" s="22"/>
      <c r="D638" s="22"/>
      <c r="E638" s="22"/>
      <c r="F638" s="22"/>
      <c r="G638" s="22"/>
      <c r="H638" s="36"/>
      <c r="I638" s="36"/>
      <c r="J638" s="36"/>
      <c r="K638" s="35"/>
      <c r="L638" s="35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22"/>
    </row>
    <row r="639" spans="2:28" s="37" customFormat="1" x14ac:dyDescent="0.25">
      <c r="B639" s="22"/>
      <c r="C639" s="22"/>
      <c r="D639" s="22"/>
      <c r="E639" s="22"/>
      <c r="F639" s="22"/>
      <c r="G639" s="22"/>
      <c r="H639" s="36"/>
      <c r="I639" s="36"/>
      <c r="J639" s="36"/>
      <c r="K639" s="35"/>
      <c r="L639" s="35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22"/>
    </row>
    <row r="640" spans="2:28" s="37" customFormat="1" x14ac:dyDescent="0.25">
      <c r="B640" s="22"/>
      <c r="C640" s="22"/>
      <c r="D640" s="22"/>
      <c r="E640" s="22"/>
      <c r="F640" s="22"/>
      <c r="G640" s="22"/>
      <c r="H640" s="36"/>
      <c r="I640" s="36"/>
      <c r="J640" s="36"/>
      <c r="K640" s="35"/>
      <c r="L640" s="35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22"/>
    </row>
    <row r="641" spans="2:28" s="37" customFormat="1" x14ac:dyDescent="0.25">
      <c r="B641" s="22"/>
      <c r="C641" s="22"/>
      <c r="D641" s="22"/>
      <c r="E641" s="22"/>
      <c r="F641" s="22"/>
      <c r="G641" s="22"/>
      <c r="H641" s="36"/>
      <c r="I641" s="36"/>
      <c r="J641" s="36"/>
      <c r="K641" s="35"/>
      <c r="L641" s="35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22"/>
    </row>
    <row r="642" spans="2:28" s="37" customFormat="1" x14ac:dyDescent="0.25">
      <c r="B642" s="22"/>
      <c r="C642" s="22"/>
      <c r="D642" s="22"/>
      <c r="E642" s="22"/>
      <c r="F642" s="22"/>
      <c r="G642" s="22"/>
      <c r="H642" s="36"/>
      <c r="I642" s="36"/>
      <c r="J642" s="36"/>
      <c r="K642" s="35"/>
      <c r="L642" s="35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22"/>
    </row>
    <row r="643" spans="2:28" s="37" customFormat="1" x14ac:dyDescent="0.25">
      <c r="B643" s="22"/>
      <c r="C643" s="22"/>
      <c r="D643" s="22"/>
      <c r="E643" s="22"/>
      <c r="F643" s="22"/>
      <c r="G643" s="22"/>
      <c r="H643" s="36"/>
      <c r="I643" s="36"/>
      <c r="J643" s="36"/>
      <c r="K643" s="35"/>
      <c r="L643" s="35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22"/>
    </row>
    <row r="644" spans="2:28" s="37" customFormat="1" x14ac:dyDescent="0.25">
      <c r="B644" s="22"/>
      <c r="C644" s="22"/>
      <c r="D644" s="22"/>
      <c r="E644" s="22"/>
      <c r="F644" s="22"/>
      <c r="G644" s="22"/>
      <c r="H644" s="36"/>
      <c r="I644" s="36"/>
      <c r="J644" s="36"/>
      <c r="K644" s="35"/>
      <c r="L644" s="35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22"/>
    </row>
    <row r="645" spans="2:28" s="37" customFormat="1" x14ac:dyDescent="0.25">
      <c r="B645" s="22"/>
      <c r="C645" s="22"/>
      <c r="D645" s="22"/>
      <c r="E645" s="22"/>
      <c r="F645" s="22"/>
      <c r="G645" s="22"/>
      <c r="H645" s="36"/>
      <c r="I645" s="36"/>
      <c r="J645" s="36"/>
      <c r="K645" s="35"/>
      <c r="L645" s="35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22"/>
    </row>
    <row r="646" spans="2:28" s="37" customFormat="1" x14ac:dyDescent="0.25">
      <c r="B646" s="22"/>
      <c r="C646" s="22"/>
      <c r="D646" s="22"/>
      <c r="E646" s="22"/>
      <c r="F646" s="22"/>
      <c r="G646" s="22"/>
      <c r="H646" s="36"/>
      <c r="I646" s="36"/>
      <c r="J646" s="36"/>
      <c r="K646" s="35"/>
      <c r="L646" s="35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22"/>
    </row>
    <row r="647" spans="2:28" s="37" customFormat="1" x14ac:dyDescent="0.25">
      <c r="B647" s="22"/>
      <c r="C647" s="22"/>
      <c r="D647" s="22"/>
      <c r="E647" s="22"/>
      <c r="F647" s="22"/>
      <c r="G647" s="22"/>
      <c r="H647" s="36"/>
      <c r="I647" s="36"/>
      <c r="J647" s="36"/>
      <c r="K647" s="35"/>
      <c r="L647" s="35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22"/>
    </row>
    <row r="648" spans="2:28" s="37" customFormat="1" x14ac:dyDescent="0.25">
      <c r="B648" s="22"/>
      <c r="C648" s="22"/>
      <c r="D648" s="22"/>
      <c r="E648" s="22"/>
      <c r="F648" s="22"/>
      <c r="G648" s="22"/>
      <c r="H648" s="36"/>
      <c r="I648" s="36"/>
      <c r="J648" s="36"/>
      <c r="K648" s="35"/>
      <c r="L648" s="35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22"/>
    </row>
    <row r="649" spans="2:28" s="37" customFormat="1" x14ac:dyDescent="0.25">
      <c r="B649" s="22"/>
      <c r="C649" s="22"/>
      <c r="D649" s="22"/>
      <c r="E649" s="22"/>
      <c r="F649" s="22"/>
      <c r="G649" s="22"/>
      <c r="H649" s="36"/>
      <c r="I649" s="36"/>
      <c r="J649" s="36"/>
      <c r="K649" s="35"/>
      <c r="L649" s="35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22"/>
    </row>
    <row r="650" spans="2:28" s="37" customFormat="1" x14ac:dyDescent="0.25">
      <c r="B650" s="22"/>
      <c r="C650" s="22"/>
      <c r="D650" s="22"/>
      <c r="E650" s="22"/>
      <c r="F650" s="22"/>
      <c r="G650" s="22"/>
      <c r="H650" s="36"/>
      <c r="I650" s="36"/>
      <c r="J650" s="36"/>
      <c r="K650" s="35"/>
      <c r="L650" s="35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22"/>
    </row>
    <row r="651" spans="2:28" s="37" customFormat="1" x14ac:dyDescent="0.25">
      <c r="B651" s="22"/>
      <c r="C651" s="22"/>
      <c r="D651" s="22"/>
      <c r="E651" s="22"/>
      <c r="F651" s="22"/>
      <c r="G651" s="22"/>
      <c r="H651" s="36"/>
      <c r="I651" s="36"/>
      <c r="J651" s="36"/>
      <c r="K651" s="35"/>
      <c r="L651" s="35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22"/>
    </row>
    <row r="652" spans="2:28" s="37" customFormat="1" x14ac:dyDescent="0.25">
      <c r="B652" s="22"/>
      <c r="C652" s="22"/>
      <c r="D652" s="22"/>
      <c r="E652" s="22"/>
      <c r="F652" s="22"/>
      <c r="G652" s="22"/>
      <c r="H652" s="36"/>
      <c r="I652" s="36"/>
      <c r="J652" s="36"/>
      <c r="K652" s="35"/>
      <c r="L652" s="35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22"/>
    </row>
    <row r="653" spans="2:28" s="37" customFormat="1" x14ac:dyDescent="0.25">
      <c r="B653" s="22"/>
      <c r="C653" s="22"/>
      <c r="D653" s="22"/>
      <c r="E653" s="22"/>
      <c r="F653" s="22"/>
      <c r="G653" s="22"/>
      <c r="H653" s="36"/>
      <c r="I653" s="36"/>
      <c r="J653" s="36"/>
      <c r="K653" s="35"/>
      <c r="L653" s="35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22"/>
    </row>
    <row r="654" spans="2:28" s="37" customFormat="1" x14ac:dyDescent="0.25">
      <c r="B654" s="22"/>
      <c r="C654" s="22"/>
      <c r="D654" s="22"/>
      <c r="E654" s="22"/>
      <c r="F654" s="22"/>
      <c r="G654" s="22"/>
      <c r="H654" s="36"/>
      <c r="I654" s="36"/>
      <c r="J654" s="36"/>
      <c r="K654" s="35"/>
      <c r="L654" s="35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22"/>
    </row>
    <row r="655" spans="2:28" s="37" customFormat="1" x14ac:dyDescent="0.25">
      <c r="B655" s="22"/>
      <c r="C655" s="22"/>
      <c r="D655" s="22"/>
      <c r="E655" s="22"/>
      <c r="F655" s="22"/>
      <c r="G655" s="22"/>
      <c r="H655" s="36"/>
      <c r="I655" s="36"/>
      <c r="J655" s="36"/>
      <c r="K655" s="35"/>
      <c r="L655" s="35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22"/>
    </row>
    <row r="656" spans="2:28" s="37" customFormat="1" x14ac:dyDescent="0.25">
      <c r="B656" s="22"/>
      <c r="C656" s="22"/>
      <c r="D656" s="22"/>
      <c r="E656" s="22"/>
      <c r="F656" s="22"/>
      <c r="G656" s="22"/>
      <c r="H656" s="36"/>
      <c r="I656" s="36"/>
      <c r="J656" s="36"/>
      <c r="K656" s="35"/>
      <c r="L656" s="35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22"/>
    </row>
    <row r="657" spans="2:28" s="37" customFormat="1" x14ac:dyDescent="0.25">
      <c r="B657" s="22"/>
      <c r="C657" s="22"/>
      <c r="D657" s="22"/>
      <c r="E657" s="22"/>
      <c r="F657" s="22"/>
      <c r="G657" s="22"/>
      <c r="H657" s="36"/>
      <c r="I657" s="36"/>
      <c r="J657" s="36"/>
      <c r="K657" s="35"/>
      <c r="L657" s="35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22"/>
    </row>
    <row r="658" spans="2:28" s="37" customFormat="1" x14ac:dyDescent="0.25">
      <c r="B658" s="22"/>
      <c r="C658" s="22"/>
      <c r="D658" s="22"/>
      <c r="E658" s="22"/>
      <c r="F658" s="22"/>
      <c r="G658" s="22"/>
      <c r="H658" s="36"/>
      <c r="I658" s="36"/>
      <c r="J658" s="36"/>
      <c r="K658" s="35"/>
      <c r="L658" s="35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22"/>
    </row>
    <row r="659" spans="2:28" s="37" customFormat="1" x14ac:dyDescent="0.25">
      <c r="B659" s="22"/>
      <c r="C659" s="22"/>
      <c r="D659" s="22"/>
      <c r="E659" s="22"/>
      <c r="F659" s="22"/>
      <c r="G659" s="22"/>
      <c r="H659" s="36"/>
      <c r="I659" s="36"/>
      <c r="J659" s="36"/>
      <c r="K659" s="35"/>
      <c r="L659" s="35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22"/>
    </row>
    <row r="660" spans="2:28" s="37" customFormat="1" x14ac:dyDescent="0.25">
      <c r="B660" s="22"/>
      <c r="C660" s="22"/>
      <c r="D660" s="22"/>
      <c r="E660" s="22"/>
      <c r="F660" s="22"/>
      <c r="G660" s="22"/>
      <c r="H660" s="36"/>
      <c r="I660" s="36"/>
      <c r="J660" s="36"/>
      <c r="K660" s="35"/>
      <c r="L660" s="35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22"/>
    </row>
    <row r="661" spans="2:28" s="37" customFormat="1" x14ac:dyDescent="0.25">
      <c r="B661" s="22"/>
      <c r="C661" s="22"/>
      <c r="D661" s="22"/>
      <c r="E661" s="22"/>
      <c r="F661" s="22"/>
      <c r="G661" s="22"/>
      <c r="H661" s="36"/>
      <c r="I661" s="36"/>
      <c r="J661" s="36"/>
      <c r="K661" s="35"/>
      <c r="L661" s="35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22"/>
    </row>
    <row r="662" spans="2:28" s="37" customFormat="1" x14ac:dyDescent="0.25">
      <c r="B662" s="22"/>
      <c r="C662" s="22"/>
      <c r="D662" s="22"/>
      <c r="E662" s="22"/>
      <c r="F662" s="22"/>
      <c r="G662" s="22"/>
      <c r="H662" s="36"/>
      <c r="I662" s="36"/>
      <c r="J662" s="36"/>
      <c r="K662" s="35"/>
      <c r="L662" s="35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22"/>
    </row>
    <row r="663" spans="2:28" s="37" customFormat="1" x14ac:dyDescent="0.25">
      <c r="B663" s="22"/>
      <c r="C663" s="22"/>
      <c r="D663" s="22"/>
      <c r="E663" s="22"/>
      <c r="F663" s="22"/>
      <c r="G663" s="22"/>
      <c r="H663" s="36"/>
      <c r="I663" s="36"/>
      <c r="J663" s="36"/>
      <c r="K663" s="35"/>
      <c r="L663" s="35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22"/>
    </row>
    <row r="664" spans="2:28" s="37" customFormat="1" x14ac:dyDescent="0.25">
      <c r="B664" s="22"/>
      <c r="C664" s="22"/>
      <c r="D664" s="22"/>
      <c r="E664" s="22"/>
      <c r="F664" s="22"/>
      <c r="G664" s="22"/>
      <c r="H664" s="36"/>
      <c r="I664" s="36"/>
      <c r="J664" s="36"/>
      <c r="K664" s="35"/>
      <c r="L664" s="35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22"/>
    </row>
    <row r="665" spans="2:28" s="37" customFormat="1" x14ac:dyDescent="0.25">
      <c r="B665" s="22"/>
      <c r="C665" s="22"/>
      <c r="D665" s="22"/>
      <c r="E665" s="22"/>
      <c r="F665" s="22"/>
      <c r="G665" s="22"/>
      <c r="H665" s="36"/>
      <c r="I665" s="36"/>
      <c r="J665" s="36"/>
      <c r="K665" s="35"/>
      <c r="L665" s="35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22"/>
    </row>
    <row r="666" spans="2:28" s="37" customFormat="1" x14ac:dyDescent="0.25">
      <c r="B666" s="22"/>
      <c r="C666" s="22"/>
      <c r="D666" s="22"/>
      <c r="E666" s="22"/>
      <c r="F666" s="22"/>
      <c r="G666" s="22"/>
      <c r="H666" s="36"/>
      <c r="I666" s="36"/>
      <c r="J666" s="36"/>
      <c r="K666" s="35"/>
      <c r="L666" s="35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22"/>
    </row>
    <row r="667" spans="2:28" s="37" customFormat="1" x14ac:dyDescent="0.25">
      <c r="B667" s="22"/>
      <c r="C667" s="22"/>
      <c r="D667" s="22"/>
      <c r="E667" s="22"/>
      <c r="F667" s="22"/>
      <c r="G667" s="22"/>
      <c r="H667" s="36"/>
      <c r="I667" s="36"/>
      <c r="J667" s="36"/>
      <c r="K667" s="35"/>
      <c r="L667" s="35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22"/>
    </row>
    <row r="668" spans="2:28" s="37" customFormat="1" x14ac:dyDescent="0.25">
      <c r="B668" s="22"/>
      <c r="C668" s="22"/>
      <c r="D668" s="22"/>
      <c r="E668" s="22"/>
      <c r="F668" s="22"/>
      <c r="G668" s="22"/>
      <c r="H668" s="36"/>
      <c r="I668" s="36"/>
      <c r="J668" s="36"/>
      <c r="K668" s="35"/>
      <c r="L668" s="35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22"/>
    </row>
    <row r="669" spans="2:28" s="37" customFormat="1" x14ac:dyDescent="0.25">
      <c r="B669" s="22"/>
      <c r="C669" s="22"/>
      <c r="D669" s="22"/>
      <c r="E669" s="22"/>
      <c r="F669" s="22"/>
      <c r="G669" s="22"/>
      <c r="H669" s="36"/>
      <c r="I669" s="36"/>
      <c r="J669" s="36"/>
      <c r="K669" s="35"/>
      <c r="L669" s="35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22"/>
    </row>
    <row r="670" spans="2:28" s="37" customFormat="1" x14ac:dyDescent="0.25">
      <c r="B670" s="22"/>
      <c r="C670" s="22"/>
      <c r="D670" s="22"/>
      <c r="E670" s="22"/>
      <c r="F670" s="22"/>
      <c r="G670" s="22"/>
      <c r="H670" s="36"/>
      <c r="I670" s="36"/>
      <c r="J670" s="36"/>
      <c r="K670" s="35"/>
      <c r="L670" s="35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22"/>
    </row>
    <row r="671" spans="2:28" s="37" customFormat="1" x14ac:dyDescent="0.25">
      <c r="B671" s="22"/>
      <c r="C671" s="22"/>
      <c r="D671" s="22"/>
      <c r="E671" s="22"/>
      <c r="F671" s="22"/>
      <c r="G671" s="22"/>
      <c r="H671" s="36"/>
      <c r="I671" s="36"/>
      <c r="J671" s="36"/>
      <c r="K671" s="35"/>
      <c r="L671" s="35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22"/>
    </row>
    <row r="672" spans="2:28" s="37" customFormat="1" x14ac:dyDescent="0.25">
      <c r="B672" s="22"/>
      <c r="C672" s="22"/>
      <c r="D672" s="22"/>
      <c r="E672" s="22"/>
      <c r="F672" s="22"/>
      <c r="G672" s="22"/>
      <c r="H672" s="36"/>
      <c r="I672" s="36"/>
      <c r="J672" s="36"/>
      <c r="K672" s="35"/>
      <c r="L672" s="35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22"/>
    </row>
    <row r="673" spans="2:28" s="37" customFormat="1" x14ac:dyDescent="0.25">
      <c r="B673" s="22"/>
      <c r="C673" s="22"/>
      <c r="D673" s="22"/>
      <c r="E673" s="22"/>
      <c r="F673" s="22"/>
      <c r="G673" s="22"/>
      <c r="H673" s="36"/>
      <c r="I673" s="36"/>
      <c r="J673" s="36"/>
      <c r="K673" s="35"/>
      <c r="L673" s="35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22"/>
    </row>
    <row r="674" spans="2:28" s="37" customFormat="1" x14ac:dyDescent="0.25">
      <c r="B674" s="22"/>
      <c r="C674" s="22"/>
      <c r="D674" s="22"/>
      <c r="E674" s="22"/>
      <c r="F674" s="22"/>
      <c r="G674" s="22"/>
      <c r="H674" s="36"/>
      <c r="I674" s="36"/>
      <c r="J674" s="36"/>
      <c r="K674" s="35"/>
      <c r="L674" s="35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22"/>
    </row>
    <row r="675" spans="2:28" s="37" customFormat="1" x14ac:dyDescent="0.25">
      <c r="B675" s="22"/>
      <c r="C675" s="22"/>
      <c r="D675" s="22"/>
      <c r="E675" s="22"/>
      <c r="F675" s="22"/>
      <c r="G675" s="22"/>
      <c r="H675" s="36"/>
      <c r="I675" s="36"/>
      <c r="J675" s="36"/>
      <c r="K675" s="35"/>
      <c r="L675" s="35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22"/>
    </row>
    <row r="676" spans="2:28" s="37" customFormat="1" x14ac:dyDescent="0.25">
      <c r="B676" s="22"/>
      <c r="C676" s="22"/>
      <c r="D676" s="22"/>
      <c r="E676" s="22"/>
      <c r="F676" s="22"/>
      <c r="G676" s="22"/>
      <c r="H676" s="36"/>
      <c r="I676" s="36"/>
      <c r="J676" s="36"/>
      <c r="K676" s="35"/>
      <c r="L676" s="35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22"/>
    </row>
    <row r="677" spans="2:28" s="37" customFormat="1" x14ac:dyDescent="0.25">
      <c r="B677" s="22"/>
      <c r="C677" s="22"/>
      <c r="D677" s="22"/>
      <c r="E677" s="22"/>
      <c r="F677" s="22"/>
      <c r="G677" s="22"/>
      <c r="H677" s="36"/>
      <c r="I677" s="36"/>
      <c r="J677" s="36"/>
      <c r="K677" s="35"/>
      <c r="L677" s="35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22"/>
    </row>
    <row r="678" spans="2:28" s="37" customFormat="1" x14ac:dyDescent="0.25">
      <c r="B678" s="22"/>
      <c r="C678" s="22"/>
      <c r="D678" s="22"/>
      <c r="E678" s="22"/>
      <c r="F678" s="22"/>
      <c r="G678" s="22"/>
      <c r="H678" s="36"/>
      <c r="I678" s="36"/>
      <c r="J678" s="36"/>
      <c r="K678" s="35"/>
      <c r="L678" s="35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22"/>
    </row>
    <row r="679" spans="2:28" s="37" customFormat="1" x14ac:dyDescent="0.25">
      <c r="B679" s="22"/>
      <c r="C679" s="22"/>
      <c r="D679" s="22"/>
      <c r="E679" s="22"/>
      <c r="F679" s="22"/>
      <c r="G679" s="22"/>
      <c r="H679" s="36"/>
      <c r="I679" s="36"/>
      <c r="J679" s="36"/>
      <c r="K679" s="35"/>
      <c r="L679" s="35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22"/>
    </row>
    <row r="680" spans="2:28" s="37" customFormat="1" x14ac:dyDescent="0.25">
      <c r="B680" s="22"/>
      <c r="C680" s="22"/>
      <c r="D680" s="22"/>
      <c r="E680" s="22"/>
      <c r="F680" s="22"/>
      <c r="G680" s="22"/>
      <c r="H680" s="36"/>
      <c r="I680" s="36"/>
      <c r="J680" s="36"/>
      <c r="K680" s="35"/>
      <c r="L680" s="35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22"/>
    </row>
    <row r="681" spans="2:28" s="37" customFormat="1" x14ac:dyDescent="0.25">
      <c r="B681" s="22"/>
      <c r="C681" s="22"/>
      <c r="D681" s="22"/>
      <c r="E681" s="22"/>
      <c r="F681" s="22"/>
      <c r="G681" s="22"/>
      <c r="H681" s="36"/>
      <c r="I681" s="36"/>
      <c r="J681" s="36"/>
      <c r="K681" s="35"/>
      <c r="L681" s="35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22"/>
    </row>
    <row r="682" spans="2:28" s="37" customFormat="1" x14ac:dyDescent="0.25">
      <c r="B682" s="22"/>
      <c r="C682" s="22"/>
      <c r="D682" s="22"/>
      <c r="E682" s="22"/>
      <c r="F682" s="22"/>
      <c r="G682" s="22"/>
      <c r="H682" s="36"/>
      <c r="I682" s="36"/>
      <c r="J682" s="36"/>
      <c r="K682" s="35"/>
      <c r="L682" s="35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22"/>
    </row>
    <row r="683" spans="2:28" s="37" customFormat="1" x14ac:dyDescent="0.25">
      <c r="B683" s="22"/>
      <c r="C683" s="22"/>
      <c r="D683" s="22"/>
      <c r="E683" s="22"/>
      <c r="F683" s="22"/>
      <c r="G683" s="22"/>
      <c r="H683" s="36"/>
      <c r="I683" s="36"/>
      <c r="J683" s="36"/>
      <c r="K683" s="35"/>
      <c r="L683" s="35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22"/>
    </row>
    <row r="684" spans="2:28" s="37" customFormat="1" x14ac:dyDescent="0.25">
      <c r="B684" s="22"/>
      <c r="C684" s="22"/>
      <c r="D684" s="22"/>
      <c r="E684" s="22"/>
      <c r="F684" s="22"/>
      <c r="G684" s="22"/>
      <c r="H684" s="36"/>
      <c r="I684" s="36"/>
      <c r="J684" s="36"/>
      <c r="K684" s="35"/>
      <c r="L684" s="35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22"/>
    </row>
    <row r="685" spans="2:28" s="37" customFormat="1" x14ac:dyDescent="0.25">
      <c r="B685" s="22"/>
      <c r="C685" s="22"/>
      <c r="D685" s="22"/>
      <c r="E685" s="22"/>
      <c r="F685" s="22"/>
      <c r="G685" s="22"/>
      <c r="H685" s="36"/>
      <c r="I685" s="36"/>
      <c r="J685" s="36"/>
      <c r="K685" s="35"/>
      <c r="L685" s="35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22"/>
    </row>
    <row r="686" spans="2:28" s="37" customFormat="1" x14ac:dyDescent="0.25">
      <c r="B686" s="22"/>
      <c r="C686" s="22"/>
      <c r="D686" s="22"/>
      <c r="E686" s="22"/>
      <c r="F686" s="22"/>
      <c r="G686" s="22"/>
      <c r="H686" s="36"/>
      <c r="I686" s="36"/>
      <c r="J686" s="36"/>
      <c r="K686" s="35"/>
      <c r="L686" s="35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22"/>
    </row>
    <row r="687" spans="2:28" s="37" customFormat="1" x14ac:dyDescent="0.25">
      <c r="B687" s="22"/>
      <c r="C687" s="22"/>
      <c r="D687" s="22"/>
      <c r="E687" s="22"/>
      <c r="F687" s="22"/>
      <c r="G687" s="22"/>
      <c r="H687" s="36"/>
      <c r="I687" s="36"/>
      <c r="J687" s="36"/>
      <c r="K687" s="35"/>
      <c r="L687" s="35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22"/>
    </row>
    <row r="688" spans="2:28" s="37" customFormat="1" x14ac:dyDescent="0.25">
      <c r="B688" s="22"/>
      <c r="C688" s="22"/>
      <c r="D688" s="22"/>
      <c r="E688" s="22"/>
      <c r="F688" s="22"/>
      <c r="G688" s="22"/>
      <c r="H688" s="36"/>
      <c r="I688" s="36"/>
      <c r="J688" s="36"/>
      <c r="K688" s="35"/>
      <c r="L688" s="35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22"/>
    </row>
    <row r="689" spans="2:28" s="37" customFormat="1" x14ac:dyDescent="0.25">
      <c r="B689" s="22"/>
      <c r="C689" s="22"/>
      <c r="D689" s="22"/>
      <c r="E689" s="22"/>
      <c r="F689" s="22"/>
      <c r="G689" s="22"/>
      <c r="H689" s="36"/>
      <c r="I689" s="36"/>
      <c r="J689" s="36"/>
      <c r="K689" s="35"/>
      <c r="L689" s="35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22"/>
    </row>
    <row r="690" spans="2:28" s="37" customFormat="1" x14ac:dyDescent="0.25">
      <c r="B690" s="22"/>
      <c r="C690" s="22"/>
      <c r="D690" s="22"/>
      <c r="E690" s="22"/>
      <c r="F690" s="22"/>
      <c r="G690" s="22"/>
      <c r="H690" s="36"/>
      <c r="I690" s="36"/>
      <c r="J690" s="36"/>
      <c r="K690" s="35"/>
      <c r="L690" s="35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22"/>
    </row>
    <row r="691" spans="2:28" s="37" customFormat="1" x14ac:dyDescent="0.25">
      <c r="B691" s="22"/>
      <c r="C691" s="22"/>
      <c r="D691" s="22"/>
      <c r="E691" s="22"/>
      <c r="F691" s="22"/>
      <c r="G691" s="22"/>
      <c r="H691" s="36"/>
      <c r="I691" s="36"/>
      <c r="J691" s="36"/>
      <c r="K691" s="35"/>
      <c r="L691" s="35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22"/>
    </row>
    <row r="692" spans="2:28" s="37" customFormat="1" x14ac:dyDescent="0.25">
      <c r="B692" s="22"/>
      <c r="C692" s="22"/>
      <c r="D692" s="22"/>
      <c r="E692" s="22"/>
      <c r="F692" s="22"/>
      <c r="G692" s="22"/>
      <c r="H692" s="36"/>
      <c r="I692" s="36"/>
      <c r="J692" s="36"/>
      <c r="K692" s="35"/>
      <c r="L692" s="35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22"/>
    </row>
    <row r="693" spans="2:28" s="37" customFormat="1" x14ac:dyDescent="0.25">
      <c r="B693" s="22"/>
      <c r="C693" s="22"/>
      <c r="D693" s="22"/>
      <c r="E693" s="22"/>
      <c r="F693" s="22"/>
      <c r="G693" s="22"/>
      <c r="H693" s="36"/>
      <c r="I693" s="36"/>
      <c r="J693" s="36"/>
      <c r="K693" s="35"/>
      <c r="L693" s="35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22"/>
    </row>
    <row r="694" spans="2:28" s="37" customFormat="1" x14ac:dyDescent="0.25">
      <c r="B694" s="22"/>
      <c r="C694" s="22"/>
      <c r="D694" s="22"/>
      <c r="E694" s="22"/>
      <c r="F694" s="22"/>
      <c r="G694" s="22"/>
      <c r="H694" s="36"/>
      <c r="I694" s="36"/>
      <c r="J694" s="36"/>
      <c r="K694" s="35"/>
      <c r="L694" s="35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22"/>
    </row>
    <row r="695" spans="2:28" s="37" customFormat="1" x14ac:dyDescent="0.25">
      <c r="B695" s="22"/>
      <c r="C695" s="22"/>
      <c r="D695" s="22"/>
      <c r="E695" s="22"/>
      <c r="F695" s="22"/>
      <c r="G695" s="22"/>
      <c r="H695" s="36"/>
      <c r="I695" s="36"/>
      <c r="J695" s="36"/>
      <c r="K695" s="35"/>
      <c r="L695" s="35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22"/>
    </row>
    <row r="696" spans="2:28" s="37" customFormat="1" x14ac:dyDescent="0.25">
      <c r="B696" s="22"/>
      <c r="C696" s="22"/>
      <c r="D696" s="22"/>
      <c r="E696" s="22"/>
      <c r="F696" s="22"/>
      <c r="G696" s="22"/>
      <c r="H696" s="36"/>
      <c r="I696" s="36"/>
      <c r="J696" s="36"/>
      <c r="K696" s="35"/>
      <c r="L696" s="35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22"/>
    </row>
    <row r="697" spans="2:28" s="37" customFormat="1" x14ac:dyDescent="0.25">
      <c r="B697" s="22"/>
      <c r="C697" s="22"/>
      <c r="D697" s="22"/>
      <c r="E697" s="22"/>
      <c r="F697" s="22"/>
      <c r="G697" s="22"/>
      <c r="H697" s="36"/>
      <c r="I697" s="36"/>
      <c r="J697" s="36"/>
      <c r="K697" s="35"/>
      <c r="L697" s="35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22"/>
    </row>
    <row r="698" spans="2:28" s="37" customFormat="1" x14ac:dyDescent="0.25">
      <c r="B698" s="22"/>
      <c r="C698" s="22"/>
      <c r="D698" s="22"/>
      <c r="E698" s="22"/>
      <c r="F698" s="22"/>
      <c r="G698" s="22"/>
      <c r="H698" s="36"/>
      <c r="I698" s="36"/>
      <c r="J698" s="36"/>
      <c r="K698" s="35"/>
      <c r="L698" s="35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22"/>
    </row>
    <row r="699" spans="2:28" s="37" customFormat="1" x14ac:dyDescent="0.25">
      <c r="B699" s="22"/>
      <c r="C699" s="22"/>
      <c r="D699" s="22"/>
      <c r="E699" s="22"/>
      <c r="F699" s="22"/>
      <c r="G699" s="22"/>
      <c r="H699" s="36"/>
      <c r="I699" s="36"/>
      <c r="J699" s="36"/>
      <c r="K699" s="35"/>
      <c r="L699" s="35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22"/>
    </row>
    <row r="700" spans="2:28" s="37" customFormat="1" x14ac:dyDescent="0.25">
      <c r="B700" s="22"/>
      <c r="C700" s="22"/>
      <c r="D700" s="22"/>
      <c r="E700" s="22"/>
      <c r="F700" s="22"/>
      <c r="G700" s="22"/>
      <c r="H700" s="36"/>
      <c r="I700" s="36"/>
      <c r="J700" s="36"/>
      <c r="K700" s="35"/>
      <c r="L700" s="35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22"/>
    </row>
    <row r="701" spans="2:28" s="37" customFormat="1" x14ac:dyDescent="0.25">
      <c r="B701" s="22"/>
      <c r="C701" s="22"/>
      <c r="D701" s="22"/>
      <c r="E701" s="22"/>
      <c r="F701" s="22"/>
      <c r="G701" s="22"/>
      <c r="H701" s="36"/>
      <c r="I701" s="36"/>
      <c r="J701" s="36"/>
      <c r="K701" s="35"/>
      <c r="L701" s="35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22"/>
    </row>
    <row r="702" spans="2:28" s="37" customFormat="1" x14ac:dyDescent="0.25">
      <c r="B702" s="22"/>
      <c r="C702" s="22"/>
      <c r="D702" s="22"/>
      <c r="E702" s="22"/>
      <c r="F702" s="22"/>
      <c r="G702" s="22"/>
      <c r="H702" s="36"/>
      <c r="I702" s="36"/>
      <c r="J702" s="36"/>
      <c r="K702" s="35"/>
      <c r="L702" s="35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22"/>
    </row>
    <row r="703" spans="2:28" s="37" customFormat="1" x14ac:dyDescent="0.25">
      <c r="B703" s="22"/>
      <c r="C703" s="22"/>
      <c r="D703" s="22"/>
      <c r="E703" s="22"/>
      <c r="F703" s="22"/>
      <c r="G703" s="22"/>
      <c r="H703" s="36"/>
      <c r="I703" s="36"/>
      <c r="J703" s="36"/>
      <c r="K703" s="35"/>
      <c r="L703" s="35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22"/>
    </row>
    <row r="704" spans="2:28" s="37" customFormat="1" x14ac:dyDescent="0.25">
      <c r="B704" s="22"/>
      <c r="C704" s="22"/>
      <c r="D704" s="22"/>
      <c r="E704" s="22"/>
      <c r="F704" s="22"/>
      <c r="G704" s="22"/>
      <c r="H704" s="36"/>
      <c r="I704" s="36"/>
      <c r="J704" s="36"/>
      <c r="K704" s="35"/>
      <c r="L704" s="35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22"/>
    </row>
    <row r="705" spans="2:28" s="37" customFormat="1" x14ac:dyDescent="0.25">
      <c r="B705" s="22"/>
      <c r="C705" s="22"/>
      <c r="D705" s="22"/>
      <c r="E705" s="22"/>
      <c r="F705" s="22"/>
      <c r="G705" s="22"/>
      <c r="H705" s="36"/>
      <c r="I705" s="36"/>
      <c r="J705" s="36"/>
      <c r="K705" s="35"/>
      <c r="L705" s="35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22"/>
    </row>
    <row r="706" spans="2:28" s="37" customFormat="1" x14ac:dyDescent="0.25">
      <c r="B706" s="22"/>
      <c r="C706" s="22"/>
      <c r="D706" s="22"/>
      <c r="E706" s="22"/>
      <c r="F706" s="22"/>
      <c r="G706" s="22"/>
      <c r="H706" s="36"/>
      <c r="I706" s="36"/>
      <c r="J706" s="36"/>
      <c r="K706" s="35"/>
      <c r="L706" s="35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22"/>
    </row>
    <row r="707" spans="2:28" s="37" customFormat="1" x14ac:dyDescent="0.25">
      <c r="B707" s="22"/>
      <c r="C707" s="22"/>
      <c r="D707" s="22"/>
      <c r="E707" s="22"/>
      <c r="F707" s="22"/>
      <c r="G707" s="22"/>
      <c r="H707" s="36"/>
      <c r="I707" s="36"/>
      <c r="J707" s="36"/>
      <c r="K707" s="35"/>
      <c r="L707" s="35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22"/>
    </row>
    <row r="708" spans="2:28" s="37" customFormat="1" x14ac:dyDescent="0.25">
      <c r="B708" s="22"/>
      <c r="C708" s="22"/>
      <c r="D708" s="22"/>
      <c r="E708" s="22"/>
      <c r="F708" s="22"/>
      <c r="G708" s="22"/>
      <c r="H708" s="36"/>
      <c r="I708" s="36"/>
      <c r="J708" s="36"/>
      <c r="K708" s="35"/>
      <c r="L708" s="35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22"/>
    </row>
    <row r="709" spans="2:28" s="37" customFormat="1" x14ac:dyDescent="0.25">
      <c r="B709" s="22"/>
      <c r="C709" s="22"/>
      <c r="D709" s="22"/>
      <c r="E709" s="22"/>
      <c r="F709" s="22"/>
      <c r="G709" s="22"/>
      <c r="H709" s="36"/>
      <c r="I709" s="36"/>
      <c r="J709" s="36"/>
      <c r="K709" s="35"/>
      <c r="L709" s="35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22"/>
    </row>
    <row r="710" spans="2:28" s="37" customFormat="1" x14ac:dyDescent="0.25">
      <c r="B710" s="22"/>
      <c r="C710" s="22"/>
      <c r="D710" s="22"/>
      <c r="E710" s="22"/>
      <c r="F710" s="22"/>
      <c r="G710" s="22"/>
      <c r="H710" s="36"/>
      <c r="I710" s="36"/>
      <c r="J710" s="36"/>
      <c r="K710" s="35"/>
      <c r="L710" s="35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22"/>
    </row>
    <row r="711" spans="2:28" s="37" customFormat="1" x14ac:dyDescent="0.25">
      <c r="B711" s="22"/>
      <c r="C711" s="22"/>
      <c r="D711" s="22"/>
      <c r="E711" s="22"/>
      <c r="F711" s="22"/>
      <c r="G711" s="22"/>
      <c r="H711" s="36"/>
      <c r="I711" s="36"/>
      <c r="J711" s="36"/>
      <c r="K711" s="35"/>
      <c r="L711" s="35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22"/>
    </row>
    <row r="712" spans="2:28" s="37" customFormat="1" x14ac:dyDescent="0.25">
      <c r="B712" s="22"/>
      <c r="C712" s="22"/>
      <c r="D712" s="22"/>
      <c r="E712" s="22"/>
      <c r="F712" s="22"/>
      <c r="G712" s="22"/>
      <c r="H712" s="36"/>
      <c r="I712" s="36"/>
      <c r="J712" s="36"/>
      <c r="K712" s="35"/>
      <c r="L712" s="35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22"/>
    </row>
    <row r="713" spans="2:28" s="37" customFormat="1" x14ac:dyDescent="0.25">
      <c r="B713" s="22"/>
      <c r="C713" s="22"/>
      <c r="D713" s="22"/>
      <c r="E713" s="22"/>
      <c r="F713" s="22"/>
      <c r="G713" s="22"/>
      <c r="H713" s="36"/>
      <c r="I713" s="36"/>
      <c r="J713" s="36"/>
      <c r="K713" s="35"/>
      <c r="L713" s="35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22"/>
    </row>
    <row r="714" spans="2:28" s="37" customFormat="1" x14ac:dyDescent="0.25">
      <c r="B714" s="22"/>
      <c r="C714" s="22"/>
      <c r="D714" s="22"/>
      <c r="E714" s="22"/>
      <c r="F714" s="22"/>
      <c r="G714" s="22"/>
      <c r="H714" s="36"/>
      <c r="I714" s="36"/>
      <c r="J714" s="36"/>
      <c r="K714" s="35"/>
      <c r="L714" s="35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22"/>
    </row>
    <row r="715" spans="2:28" s="37" customFormat="1" x14ac:dyDescent="0.25">
      <c r="B715" s="22"/>
      <c r="C715" s="22"/>
      <c r="D715" s="22"/>
      <c r="E715" s="22"/>
      <c r="F715" s="22"/>
      <c r="G715" s="22"/>
      <c r="H715" s="36"/>
      <c r="I715" s="36"/>
      <c r="J715" s="36"/>
      <c r="K715" s="35"/>
      <c r="L715" s="35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22"/>
    </row>
    <row r="716" spans="2:28" s="37" customFormat="1" x14ac:dyDescent="0.25">
      <c r="B716" s="22"/>
      <c r="C716" s="22"/>
      <c r="D716" s="22"/>
      <c r="E716" s="22"/>
      <c r="F716" s="22"/>
      <c r="G716" s="22"/>
      <c r="H716" s="36"/>
      <c r="I716" s="36"/>
      <c r="J716" s="36"/>
      <c r="K716" s="35"/>
      <c r="L716" s="35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22"/>
    </row>
    <row r="717" spans="2:28" s="37" customFormat="1" x14ac:dyDescent="0.25">
      <c r="B717" s="22"/>
      <c r="C717" s="22"/>
      <c r="D717" s="22"/>
      <c r="E717" s="22"/>
      <c r="F717" s="22"/>
      <c r="G717" s="22"/>
      <c r="H717" s="36"/>
      <c r="I717" s="36"/>
      <c r="J717" s="36"/>
      <c r="K717" s="35"/>
      <c r="L717" s="35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22"/>
    </row>
    <row r="718" spans="2:28" s="37" customFormat="1" x14ac:dyDescent="0.25">
      <c r="B718" s="22"/>
      <c r="C718" s="22"/>
      <c r="D718" s="22"/>
      <c r="E718" s="22"/>
      <c r="F718" s="22"/>
      <c r="G718" s="22"/>
      <c r="H718" s="36"/>
      <c r="I718" s="36"/>
      <c r="J718" s="36"/>
      <c r="K718" s="35"/>
      <c r="L718" s="35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22"/>
    </row>
    <row r="719" spans="2:28" s="37" customFormat="1" x14ac:dyDescent="0.25">
      <c r="B719" s="22"/>
      <c r="C719" s="22"/>
      <c r="D719" s="22"/>
      <c r="E719" s="22"/>
      <c r="F719" s="22"/>
      <c r="G719" s="22"/>
      <c r="H719" s="36"/>
      <c r="I719" s="36"/>
      <c r="J719" s="36"/>
      <c r="K719" s="35"/>
      <c r="L719" s="35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22"/>
    </row>
    <row r="720" spans="2:28" s="37" customFormat="1" x14ac:dyDescent="0.25">
      <c r="B720" s="22"/>
      <c r="C720" s="22"/>
      <c r="D720" s="22"/>
      <c r="E720" s="22"/>
      <c r="F720" s="22"/>
      <c r="G720" s="22"/>
      <c r="H720" s="36"/>
      <c r="I720" s="36"/>
      <c r="J720" s="36"/>
      <c r="K720" s="35"/>
      <c r="L720" s="35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22"/>
    </row>
    <row r="721" spans="2:28" s="37" customFormat="1" x14ac:dyDescent="0.25">
      <c r="B721" s="22"/>
      <c r="C721" s="22"/>
      <c r="D721" s="22"/>
      <c r="E721" s="22"/>
      <c r="F721" s="22"/>
      <c r="G721" s="22"/>
      <c r="H721" s="36"/>
      <c r="I721" s="36"/>
      <c r="J721" s="36"/>
      <c r="K721" s="35"/>
      <c r="L721" s="35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22"/>
    </row>
    <row r="722" spans="2:28" s="37" customFormat="1" x14ac:dyDescent="0.25">
      <c r="B722" s="22"/>
      <c r="C722" s="22"/>
      <c r="D722" s="22"/>
      <c r="E722" s="22"/>
      <c r="F722" s="22"/>
      <c r="G722" s="22"/>
      <c r="H722" s="36"/>
      <c r="I722" s="36"/>
      <c r="J722" s="36"/>
      <c r="K722" s="35"/>
      <c r="L722" s="35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22"/>
    </row>
    <row r="723" spans="2:28" s="37" customFormat="1" x14ac:dyDescent="0.25">
      <c r="B723" s="22"/>
      <c r="C723" s="22"/>
      <c r="D723" s="22"/>
      <c r="E723" s="22"/>
      <c r="F723" s="22"/>
      <c r="G723" s="22"/>
      <c r="H723" s="36"/>
      <c r="I723" s="36"/>
      <c r="J723" s="36"/>
      <c r="K723" s="35"/>
      <c r="L723" s="35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22"/>
    </row>
    <row r="724" spans="2:28" s="37" customFormat="1" x14ac:dyDescent="0.25">
      <c r="B724" s="22"/>
      <c r="C724" s="22"/>
      <c r="D724" s="22"/>
      <c r="E724" s="22"/>
      <c r="F724" s="22"/>
      <c r="G724" s="22"/>
      <c r="H724" s="36"/>
      <c r="I724" s="36"/>
      <c r="J724" s="36"/>
      <c r="K724" s="35"/>
      <c r="L724" s="35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22"/>
    </row>
    <row r="725" spans="2:28" s="37" customFormat="1" x14ac:dyDescent="0.25">
      <c r="B725" s="22"/>
      <c r="C725" s="22"/>
      <c r="D725" s="22"/>
      <c r="E725" s="22"/>
      <c r="F725" s="22"/>
      <c r="G725" s="22"/>
      <c r="H725" s="36"/>
      <c r="I725" s="36"/>
      <c r="J725" s="36"/>
      <c r="K725" s="35"/>
      <c r="L725" s="35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22"/>
    </row>
    <row r="726" spans="2:28" s="37" customFormat="1" x14ac:dyDescent="0.25">
      <c r="B726" s="22"/>
      <c r="C726" s="22"/>
      <c r="D726" s="22"/>
      <c r="E726" s="22"/>
      <c r="F726" s="22"/>
      <c r="G726" s="22"/>
      <c r="H726" s="36"/>
      <c r="I726" s="36"/>
      <c r="J726" s="36"/>
      <c r="K726" s="35"/>
      <c r="L726" s="35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22"/>
    </row>
    <row r="727" spans="2:28" s="37" customFormat="1" x14ac:dyDescent="0.25">
      <c r="B727" s="22"/>
      <c r="C727" s="22"/>
      <c r="D727" s="22"/>
      <c r="E727" s="22"/>
      <c r="F727" s="22"/>
      <c r="G727" s="22"/>
      <c r="H727" s="36"/>
      <c r="I727" s="36"/>
      <c r="J727" s="36"/>
      <c r="K727" s="35"/>
      <c r="L727" s="35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22"/>
    </row>
    <row r="728" spans="2:28" s="37" customFormat="1" x14ac:dyDescent="0.25">
      <c r="B728" s="22"/>
      <c r="C728" s="22"/>
      <c r="D728" s="22"/>
      <c r="E728" s="22"/>
      <c r="F728" s="22"/>
      <c r="G728" s="22"/>
      <c r="H728" s="36"/>
      <c r="I728" s="36"/>
      <c r="J728" s="36"/>
      <c r="K728" s="35"/>
      <c r="L728" s="35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22"/>
    </row>
    <row r="729" spans="2:28" s="37" customFormat="1" x14ac:dyDescent="0.25">
      <c r="B729" s="22"/>
      <c r="C729" s="22"/>
      <c r="D729" s="22"/>
      <c r="E729" s="22"/>
      <c r="F729" s="22"/>
      <c r="G729" s="22"/>
      <c r="H729" s="36"/>
      <c r="I729" s="36"/>
      <c r="J729" s="36"/>
      <c r="K729" s="35"/>
      <c r="L729" s="35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22"/>
    </row>
    <row r="730" spans="2:28" s="37" customFormat="1" x14ac:dyDescent="0.25">
      <c r="B730" s="22"/>
      <c r="C730" s="22"/>
      <c r="D730" s="22"/>
      <c r="E730" s="22"/>
      <c r="F730" s="22"/>
      <c r="G730" s="22"/>
      <c r="H730" s="36"/>
      <c r="I730" s="36"/>
      <c r="J730" s="36"/>
      <c r="K730" s="35"/>
      <c r="L730" s="35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22"/>
    </row>
    <row r="731" spans="2:28" s="37" customFormat="1" x14ac:dyDescent="0.25">
      <c r="B731" s="22"/>
      <c r="C731" s="22"/>
      <c r="D731" s="22"/>
      <c r="E731" s="22"/>
      <c r="F731" s="22"/>
      <c r="G731" s="22"/>
      <c r="H731" s="36"/>
      <c r="I731" s="36"/>
      <c r="J731" s="36"/>
      <c r="K731" s="35"/>
      <c r="L731" s="35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22"/>
    </row>
    <row r="732" spans="2:28" s="37" customFormat="1" x14ac:dyDescent="0.25">
      <c r="B732" s="22"/>
      <c r="C732" s="22"/>
      <c r="D732" s="22"/>
      <c r="E732" s="22"/>
      <c r="F732" s="22"/>
      <c r="G732" s="22"/>
      <c r="H732" s="36"/>
      <c r="I732" s="36"/>
      <c r="J732" s="36"/>
      <c r="K732" s="35"/>
      <c r="L732" s="35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22"/>
    </row>
    <row r="733" spans="2:28" s="37" customFormat="1" x14ac:dyDescent="0.25">
      <c r="B733" s="22"/>
      <c r="C733" s="22"/>
      <c r="D733" s="22"/>
      <c r="E733" s="22"/>
      <c r="F733" s="22"/>
      <c r="G733" s="22"/>
      <c r="H733" s="36"/>
      <c r="I733" s="36"/>
      <c r="J733" s="36"/>
      <c r="K733" s="35"/>
      <c r="L733" s="35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22"/>
    </row>
    <row r="734" spans="2:28" s="37" customFormat="1" x14ac:dyDescent="0.25">
      <c r="B734" s="22"/>
      <c r="C734" s="22"/>
      <c r="D734" s="22"/>
      <c r="E734" s="22"/>
      <c r="F734" s="22"/>
      <c r="G734" s="22"/>
      <c r="H734" s="36"/>
      <c r="I734" s="36"/>
      <c r="J734" s="36"/>
      <c r="K734" s="35"/>
      <c r="L734" s="35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22"/>
    </row>
    <row r="735" spans="2:28" s="37" customFormat="1" x14ac:dyDescent="0.25">
      <c r="B735" s="22"/>
      <c r="C735" s="22"/>
      <c r="D735" s="22"/>
      <c r="E735" s="22"/>
      <c r="F735" s="22"/>
      <c r="G735" s="22"/>
      <c r="H735" s="36"/>
      <c r="I735" s="36"/>
      <c r="J735" s="36"/>
      <c r="K735" s="35"/>
      <c r="L735" s="35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22"/>
    </row>
    <row r="736" spans="2:28" s="37" customFormat="1" x14ac:dyDescent="0.25">
      <c r="B736" s="22"/>
      <c r="C736" s="22"/>
      <c r="D736" s="22"/>
      <c r="E736" s="22"/>
      <c r="F736" s="22"/>
      <c r="G736" s="22"/>
      <c r="H736" s="36"/>
      <c r="I736" s="36"/>
      <c r="J736" s="36"/>
      <c r="K736" s="35"/>
      <c r="L736" s="35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22"/>
    </row>
    <row r="737" spans="2:28" s="37" customFormat="1" x14ac:dyDescent="0.25">
      <c r="B737" s="22"/>
      <c r="C737" s="22"/>
      <c r="D737" s="22"/>
      <c r="E737" s="22"/>
      <c r="F737" s="22"/>
      <c r="G737" s="22"/>
      <c r="H737" s="36"/>
      <c r="I737" s="36"/>
      <c r="J737" s="36"/>
      <c r="K737" s="35"/>
      <c r="L737" s="35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22"/>
    </row>
    <row r="738" spans="2:28" s="37" customFormat="1" x14ac:dyDescent="0.25">
      <c r="B738" s="22"/>
      <c r="C738" s="22"/>
      <c r="D738" s="22"/>
      <c r="E738" s="22"/>
      <c r="F738" s="22"/>
      <c r="G738" s="22"/>
      <c r="H738" s="36"/>
      <c r="I738" s="36"/>
      <c r="J738" s="36"/>
      <c r="K738" s="35"/>
      <c r="L738" s="35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22"/>
    </row>
    <row r="739" spans="2:28" s="37" customFormat="1" x14ac:dyDescent="0.25">
      <c r="B739" s="22"/>
      <c r="C739" s="22"/>
      <c r="D739" s="22"/>
      <c r="E739" s="22"/>
      <c r="F739" s="22"/>
      <c r="G739" s="22"/>
      <c r="H739" s="36"/>
      <c r="I739" s="36"/>
      <c r="J739" s="36"/>
      <c r="K739" s="35"/>
      <c r="L739" s="35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22"/>
    </row>
    <row r="740" spans="2:28" s="37" customFormat="1" x14ac:dyDescent="0.25">
      <c r="B740" s="22"/>
      <c r="C740" s="22"/>
      <c r="D740" s="22"/>
      <c r="E740" s="22"/>
      <c r="F740" s="22"/>
      <c r="G740" s="22"/>
      <c r="H740" s="36"/>
      <c r="I740" s="36"/>
      <c r="J740" s="36"/>
      <c r="K740" s="35"/>
      <c r="L740" s="35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22"/>
    </row>
    <row r="741" spans="2:28" s="37" customFormat="1" x14ac:dyDescent="0.25">
      <c r="B741" s="22"/>
      <c r="C741" s="22"/>
      <c r="D741" s="22"/>
      <c r="E741" s="22"/>
      <c r="F741" s="22"/>
      <c r="G741" s="22"/>
      <c r="H741" s="36"/>
      <c r="I741" s="36"/>
      <c r="J741" s="36"/>
      <c r="K741" s="35"/>
      <c r="L741" s="35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22"/>
    </row>
    <row r="742" spans="2:28" s="37" customFormat="1" x14ac:dyDescent="0.25">
      <c r="B742" s="22"/>
      <c r="C742" s="22"/>
      <c r="D742" s="22"/>
      <c r="E742" s="22"/>
      <c r="F742" s="22"/>
      <c r="G742" s="22"/>
      <c r="H742" s="36"/>
      <c r="I742" s="36"/>
      <c r="J742" s="36"/>
      <c r="K742" s="35"/>
      <c r="L742" s="35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22"/>
    </row>
    <row r="743" spans="2:28" s="37" customFormat="1" x14ac:dyDescent="0.25">
      <c r="B743" s="22"/>
      <c r="C743" s="22"/>
      <c r="D743" s="22"/>
      <c r="E743" s="22"/>
      <c r="F743" s="22"/>
      <c r="G743" s="22"/>
      <c r="H743" s="36"/>
      <c r="I743" s="36"/>
      <c r="J743" s="36"/>
      <c r="K743" s="35"/>
      <c r="L743" s="35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22"/>
    </row>
    <row r="744" spans="2:28" s="37" customFormat="1" x14ac:dyDescent="0.25">
      <c r="B744" s="22"/>
      <c r="C744" s="22"/>
      <c r="D744" s="22"/>
      <c r="E744" s="22"/>
      <c r="F744" s="22"/>
      <c r="G744" s="22"/>
      <c r="H744" s="36"/>
      <c r="I744" s="36"/>
      <c r="J744" s="36"/>
      <c r="K744" s="35"/>
      <c r="L744" s="35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22"/>
    </row>
    <row r="745" spans="2:28" s="37" customFormat="1" x14ac:dyDescent="0.25">
      <c r="B745" s="22"/>
      <c r="C745" s="22"/>
      <c r="D745" s="22"/>
      <c r="E745" s="22"/>
      <c r="F745" s="22"/>
      <c r="G745" s="22"/>
      <c r="H745" s="36"/>
      <c r="I745" s="36"/>
      <c r="J745" s="36"/>
      <c r="K745" s="35"/>
      <c r="L745" s="35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22"/>
    </row>
    <row r="746" spans="2:28" s="37" customFormat="1" x14ac:dyDescent="0.25">
      <c r="B746" s="22"/>
      <c r="C746" s="22"/>
      <c r="D746" s="22"/>
      <c r="E746" s="22"/>
      <c r="F746" s="22"/>
      <c r="G746" s="22"/>
      <c r="H746" s="36"/>
      <c r="I746" s="36"/>
      <c r="J746" s="36"/>
      <c r="K746" s="35"/>
      <c r="L746" s="35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22"/>
    </row>
    <row r="747" spans="2:28" s="37" customFormat="1" x14ac:dyDescent="0.25">
      <c r="B747" s="22"/>
      <c r="C747" s="22"/>
      <c r="D747" s="22"/>
      <c r="E747" s="22"/>
      <c r="F747" s="22"/>
      <c r="G747" s="22"/>
      <c r="H747" s="36"/>
      <c r="I747" s="36"/>
      <c r="J747" s="36"/>
      <c r="K747" s="35"/>
      <c r="L747" s="35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22"/>
    </row>
    <row r="748" spans="2:28" s="37" customFormat="1" x14ac:dyDescent="0.25">
      <c r="B748" s="22"/>
      <c r="C748" s="22"/>
      <c r="D748" s="22"/>
      <c r="E748" s="22"/>
      <c r="F748" s="22"/>
      <c r="G748" s="22"/>
      <c r="H748" s="36"/>
      <c r="I748" s="36"/>
      <c r="J748" s="36"/>
      <c r="K748" s="35"/>
      <c r="L748" s="35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22"/>
    </row>
    <row r="749" spans="2:28" s="37" customFormat="1" x14ac:dyDescent="0.25">
      <c r="B749" s="22"/>
      <c r="C749" s="22"/>
      <c r="D749" s="22"/>
      <c r="E749" s="22"/>
      <c r="F749" s="22"/>
      <c r="G749" s="22"/>
      <c r="H749" s="36"/>
      <c r="I749" s="36"/>
      <c r="J749" s="36"/>
      <c r="K749" s="35"/>
      <c r="L749" s="35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22"/>
    </row>
    <row r="750" spans="2:28" s="37" customFormat="1" x14ac:dyDescent="0.25">
      <c r="B750" s="22"/>
      <c r="C750" s="22"/>
      <c r="D750" s="22"/>
      <c r="E750" s="22"/>
      <c r="F750" s="22"/>
      <c r="G750" s="22"/>
      <c r="H750" s="36"/>
      <c r="I750" s="36"/>
      <c r="J750" s="36"/>
      <c r="K750" s="35"/>
      <c r="L750" s="35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22"/>
    </row>
    <row r="751" spans="2:28" s="37" customFormat="1" x14ac:dyDescent="0.25">
      <c r="B751" s="22"/>
      <c r="C751" s="22"/>
      <c r="D751" s="22"/>
      <c r="E751" s="22"/>
      <c r="F751" s="22"/>
      <c r="G751" s="22"/>
      <c r="H751" s="36"/>
      <c r="I751" s="36"/>
      <c r="J751" s="36"/>
      <c r="K751" s="35"/>
      <c r="L751" s="35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22"/>
    </row>
    <row r="752" spans="2:28" s="37" customFormat="1" x14ac:dyDescent="0.25">
      <c r="B752" s="22"/>
      <c r="C752" s="22"/>
      <c r="D752" s="22"/>
      <c r="E752" s="22"/>
      <c r="F752" s="22"/>
      <c r="G752" s="22"/>
      <c r="H752" s="36"/>
      <c r="I752" s="36"/>
      <c r="J752" s="36"/>
      <c r="K752" s="35"/>
      <c r="L752" s="35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22"/>
    </row>
    <row r="753" spans="2:28" s="37" customFormat="1" x14ac:dyDescent="0.25">
      <c r="B753" s="22"/>
      <c r="C753" s="22"/>
      <c r="D753" s="22"/>
      <c r="E753" s="22"/>
      <c r="F753" s="22"/>
      <c r="G753" s="22"/>
      <c r="H753" s="36"/>
      <c r="I753" s="36"/>
      <c r="J753" s="36"/>
      <c r="K753" s="35"/>
      <c r="L753" s="35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22"/>
    </row>
    <row r="754" spans="2:28" s="37" customFormat="1" x14ac:dyDescent="0.25">
      <c r="B754" s="22"/>
      <c r="C754" s="22"/>
      <c r="D754" s="22"/>
      <c r="E754" s="22"/>
      <c r="F754" s="22"/>
      <c r="G754" s="22"/>
      <c r="H754" s="36"/>
      <c r="I754" s="36"/>
      <c r="J754" s="36"/>
      <c r="K754" s="35"/>
      <c r="L754" s="35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22"/>
    </row>
    <row r="755" spans="2:28" s="37" customFormat="1" x14ac:dyDescent="0.25">
      <c r="B755" s="22"/>
      <c r="C755" s="22"/>
      <c r="D755" s="22"/>
      <c r="E755" s="22"/>
      <c r="F755" s="22"/>
      <c r="G755" s="22"/>
      <c r="H755" s="36"/>
      <c r="I755" s="36"/>
      <c r="J755" s="36"/>
      <c r="K755" s="35"/>
      <c r="L755" s="35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22"/>
    </row>
    <row r="756" spans="2:28" s="37" customFormat="1" x14ac:dyDescent="0.25">
      <c r="B756" s="22"/>
      <c r="C756" s="22"/>
      <c r="D756" s="22"/>
      <c r="E756" s="22"/>
      <c r="F756" s="22"/>
      <c r="G756" s="22"/>
      <c r="H756" s="36"/>
      <c r="I756" s="36"/>
      <c r="J756" s="36"/>
      <c r="K756" s="35"/>
      <c r="L756" s="35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22"/>
    </row>
    <row r="757" spans="2:28" s="37" customFormat="1" x14ac:dyDescent="0.25">
      <c r="B757" s="22"/>
      <c r="C757" s="22"/>
      <c r="D757" s="22"/>
      <c r="E757" s="22"/>
      <c r="F757" s="22"/>
      <c r="G757" s="22"/>
      <c r="H757" s="36"/>
      <c r="I757" s="36"/>
      <c r="J757" s="36"/>
      <c r="K757" s="35"/>
      <c r="L757" s="35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22"/>
    </row>
    <row r="758" spans="2:28" s="37" customFormat="1" x14ac:dyDescent="0.25">
      <c r="B758" s="22"/>
      <c r="C758" s="22"/>
      <c r="D758" s="22"/>
      <c r="E758" s="22"/>
      <c r="F758" s="22"/>
      <c r="G758" s="22"/>
      <c r="H758" s="36"/>
      <c r="I758" s="36"/>
      <c r="J758" s="36"/>
      <c r="K758" s="35"/>
      <c r="L758" s="35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22"/>
    </row>
    <row r="759" spans="2:28" s="37" customFormat="1" x14ac:dyDescent="0.25">
      <c r="B759" s="22"/>
      <c r="C759" s="22"/>
      <c r="D759" s="22"/>
      <c r="E759" s="22"/>
      <c r="F759" s="22"/>
      <c r="G759" s="22"/>
      <c r="H759" s="36"/>
      <c r="I759" s="36"/>
      <c r="J759" s="36"/>
      <c r="K759" s="35"/>
      <c r="L759" s="35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22"/>
    </row>
    <row r="760" spans="2:28" s="37" customFormat="1" x14ac:dyDescent="0.25">
      <c r="B760" s="22"/>
      <c r="C760" s="22"/>
      <c r="D760" s="22"/>
      <c r="E760" s="22"/>
      <c r="F760" s="22"/>
      <c r="G760" s="22"/>
      <c r="H760" s="36"/>
      <c r="I760" s="36"/>
      <c r="J760" s="36"/>
      <c r="K760" s="35"/>
      <c r="L760" s="35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22"/>
    </row>
    <row r="761" spans="2:28" s="37" customFormat="1" x14ac:dyDescent="0.25">
      <c r="B761" s="22"/>
      <c r="C761" s="22"/>
      <c r="D761" s="22"/>
      <c r="E761" s="22"/>
      <c r="F761" s="22"/>
      <c r="G761" s="22"/>
      <c r="H761" s="36"/>
      <c r="I761" s="36"/>
      <c r="J761" s="36"/>
      <c r="K761" s="35"/>
      <c r="L761" s="35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22"/>
    </row>
    <row r="762" spans="2:28" s="37" customFormat="1" x14ac:dyDescent="0.25">
      <c r="B762" s="22"/>
      <c r="C762" s="22"/>
      <c r="D762" s="22"/>
      <c r="E762" s="22"/>
      <c r="F762" s="22"/>
      <c r="G762" s="22"/>
      <c r="H762" s="36"/>
      <c r="I762" s="36"/>
      <c r="J762" s="36"/>
      <c r="K762" s="35"/>
      <c r="L762" s="35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22"/>
    </row>
    <row r="763" spans="2:28" s="37" customFormat="1" x14ac:dyDescent="0.25">
      <c r="B763" s="22"/>
      <c r="C763" s="22"/>
      <c r="D763" s="22"/>
      <c r="E763" s="22"/>
      <c r="F763" s="22"/>
      <c r="G763" s="22"/>
      <c r="H763" s="36"/>
      <c r="I763" s="36"/>
      <c r="J763" s="36"/>
      <c r="K763" s="35"/>
      <c r="L763" s="35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22"/>
    </row>
    <row r="764" spans="2:28" s="37" customFormat="1" x14ac:dyDescent="0.25">
      <c r="B764" s="22"/>
      <c r="C764" s="22"/>
      <c r="D764" s="22"/>
      <c r="E764" s="22"/>
      <c r="F764" s="22"/>
      <c r="G764" s="22"/>
      <c r="H764" s="36"/>
      <c r="I764" s="36"/>
      <c r="J764" s="36"/>
      <c r="K764" s="35"/>
      <c r="L764" s="35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22"/>
    </row>
    <row r="765" spans="2:28" s="37" customFormat="1" x14ac:dyDescent="0.25">
      <c r="B765" s="22"/>
      <c r="C765" s="22"/>
      <c r="D765" s="22"/>
      <c r="E765" s="22"/>
      <c r="F765" s="22"/>
      <c r="G765" s="22"/>
      <c r="H765" s="36"/>
      <c r="I765" s="36"/>
      <c r="J765" s="36"/>
      <c r="K765" s="35"/>
      <c r="L765" s="35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22"/>
    </row>
    <row r="766" spans="2:28" s="37" customFormat="1" x14ac:dyDescent="0.25">
      <c r="B766" s="22"/>
      <c r="C766" s="22"/>
      <c r="D766" s="22"/>
      <c r="E766" s="22"/>
      <c r="F766" s="22"/>
      <c r="G766" s="22"/>
      <c r="H766" s="36"/>
      <c r="I766" s="36"/>
      <c r="J766" s="36"/>
      <c r="K766" s="35"/>
      <c r="L766" s="35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22"/>
    </row>
    <row r="767" spans="2:28" s="37" customFormat="1" x14ac:dyDescent="0.25">
      <c r="B767" s="22"/>
      <c r="C767" s="22"/>
      <c r="D767" s="22"/>
      <c r="E767" s="22"/>
      <c r="F767" s="22"/>
      <c r="G767" s="22"/>
      <c r="H767" s="36"/>
      <c r="I767" s="36"/>
      <c r="J767" s="36"/>
      <c r="K767" s="35"/>
      <c r="L767" s="35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22"/>
    </row>
    <row r="768" spans="2:28" s="37" customFormat="1" x14ac:dyDescent="0.25">
      <c r="B768" s="22"/>
      <c r="C768" s="22"/>
      <c r="D768" s="22"/>
      <c r="E768" s="22"/>
      <c r="F768" s="22"/>
      <c r="G768" s="22"/>
      <c r="H768" s="36"/>
      <c r="I768" s="36"/>
      <c r="J768" s="36"/>
      <c r="K768" s="35"/>
      <c r="L768" s="35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22"/>
    </row>
    <row r="769" spans="2:28" s="37" customFormat="1" x14ac:dyDescent="0.25">
      <c r="B769" s="22"/>
      <c r="C769" s="22"/>
      <c r="D769" s="22"/>
      <c r="E769" s="22"/>
      <c r="F769" s="22"/>
      <c r="G769" s="22"/>
      <c r="H769" s="36"/>
      <c r="I769" s="36"/>
      <c r="J769" s="36"/>
      <c r="K769" s="35"/>
      <c r="L769" s="35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22"/>
    </row>
    <row r="770" spans="2:28" s="37" customFormat="1" x14ac:dyDescent="0.25">
      <c r="B770" s="22"/>
      <c r="C770" s="22"/>
      <c r="D770" s="22"/>
      <c r="E770" s="22"/>
      <c r="F770" s="22"/>
      <c r="G770" s="22"/>
      <c r="H770" s="36"/>
      <c r="I770" s="36"/>
      <c r="J770" s="36"/>
      <c r="K770" s="35"/>
      <c r="L770" s="35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22"/>
    </row>
    <row r="771" spans="2:28" s="37" customFormat="1" x14ac:dyDescent="0.25">
      <c r="B771" s="22"/>
      <c r="C771" s="22"/>
      <c r="D771" s="22"/>
      <c r="E771" s="22"/>
      <c r="F771" s="22"/>
      <c r="G771" s="22"/>
      <c r="H771" s="36"/>
      <c r="I771" s="36"/>
      <c r="J771" s="36"/>
      <c r="K771" s="35"/>
      <c r="L771" s="35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22"/>
    </row>
    <row r="772" spans="2:28" s="37" customFormat="1" x14ac:dyDescent="0.25">
      <c r="B772" s="22"/>
      <c r="C772" s="22"/>
      <c r="D772" s="22"/>
      <c r="E772" s="22"/>
      <c r="F772" s="22"/>
      <c r="G772" s="22"/>
      <c r="H772" s="36"/>
      <c r="I772" s="36"/>
      <c r="J772" s="36"/>
      <c r="K772" s="35"/>
      <c r="L772" s="35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22"/>
    </row>
    <row r="773" spans="2:28" s="37" customFormat="1" x14ac:dyDescent="0.25">
      <c r="B773" s="22"/>
      <c r="C773" s="22"/>
      <c r="D773" s="22"/>
      <c r="E773" s="22"/>
      <c r="F773" s="22"/>
      <c r="G773" s="22"/>
      <c r="H773" s="36"/>
      <c r="I773" s="36"/>
      <c r="J773" s="36"/>
      <c r="K773" s="35"/>
      <c r="L773" s="35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22"/>
    </row>
    <row r="774" spans="2:28" s="37" customFormat="1" x14ac:dyDescent="0.25">
      <c r="B774" s="22"/>
      <c r="C774" s="22"/>
      <c r="D774" s="22"/>
      <c r="E774" s="22"/>
      <c r="F774" s="22"/>
      <c r="G774" s="22"/>
      <c r="H774" s="36"/>
      <c r="I774" s="36"/>
      <c r="J774" s="36"/>
      <c r="K774" s="35"/>
      <c r="L774" s="35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22"/>
    </row>
    <row r="775" spans="2:28" s="37" customFormat="1" x14ac:dyDescent="0.25">
      <c r="B775" s="22"/>
      <c r="C775" s="22"/>
      <c r="D775" s="22"/>
      <c r="E775" s="22"/>
      <c r="F775" s="22"/>
      <c r="G775" s="22"/>
      <c r="H775" s="36"/>
      <c r="I775" s="36"/>
      <c r="J775" s="36"/>
      <c r="K775" s="35"/>
      <c r="L775" s="35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22"/>
    </row>
    <row r="776" spans="2:28" s="37" customFormat="1" x14ac:dyDescent="0.25">
      <c r="B776" s="22"/>
      <c r="C776" s="22"/>
      <c r="D776" s="22"/>
      <c r="E776" s="22"/>
      <c r="F776" s="22"/>
      <c r="G776" s="22"/>
      <c r="H776" s="36"/>
      <c r="I776" s="36"/>
      <c r="J776" s="36"/>
      <c r="K776" s="35"/>
      <c r="L776" s="35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22"/>
    </row>
    <row r="777" spans="2:28" s="37" customFormat="1" x14ac:dyDescent="0.25">
      <c r="B777" s="22"/>
      <c r="C777" s="22"/>
      <c r="D777" s="22"/>
      <c r="E777" s="22"/>
      <c r="F777" s="22"/>
      <c r="G777" s="22"/>
      <c r="H777" s="36"/>
      <c r="I777" s="36"/>
      <c r="J777" s="36"/>
      <c r="K777" s="35"/>
      <c r="L777" s="35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22"/>
    </row>
    <row r="778" spans="2:28" s="37" customFormat="1" x14ac:dyDescent="0.25">
      <c r="B778" s="22"/>
      <c r="C778" s="22"/>
      <c r="D778" s="22"/>
      <c r="E778" s="22"/>
      <c r="F778" s="22"/>
      <c r="G778" s="22"/>
      <c r="H778" s="36"/>
      <c r="I778" s="36"/>
      <c r="J778" s="36"/>
      <c r="K778" s="35"/>
      <c r="L778" s="35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22"/>
    </row>
    <row r="779" spans="2:28" s="37" customFormat="1" x14ac:dyDescent="0.25">
      <c r="B779" s="22"/>
      <c r="C779" s="22"/>
      <c r="D779" s="22"/>
      <c r="E779" s="22"/>
      <c r="F779" s="22"/>
      <c r="G779" s="22"/>
      <c r="H779" s="36"/>
      <c r="I779" s="36"/>
      <c r="J779" s="36"/>
      <c r="K779" s="35"/>
      <c r="L779" s="35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22"/>
    </row>
    <row r="780" spans="2:28" s="37" customFormat="1" x14ac:dyDescent="0.25">
      <c r="B780" s="22"/>
      <c r="C780" s="22"/>
      <c r="D780" s="22"/>
      <c r="E780" s="22"/>
      <c r="F780" s="22"/>
      <c r="G780" s="22"/>
      <c r="H780" s="36"/>
      <c r="I780" s="36"/>
      <c r="J780" s="36"/>
      <c r="K780" s="35"/>
      <c r="L780" s="35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22"/>
    </row>
    <row r="781" spans="2:28" s="37" customFormat="1" x14ac:dyDescent="0.25">
      <c r="B781" s="22"/>
      <c r="C781" s="22"/>
      <c r="D781" s="22"/>
      <c r="E781" s="22"/>
      <c r="F781" s="22"/>
      <c r="G781" s="22"/>
      <c r="H781" s="36"/>
      <c r="I781" s="36"/>
      <c r="J781" s="36"/>
      <c r="K781" s="35"/>
      <c r="L781" s="35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22"/>
    </row>
    <row r="782" spans="2:28" s="37" customFormat="1" x14ac:dyDescent="0.25">
      <c r="B782" s="22"/>
      <c r="C782" s="22"/>
      <c r="D782" s="22"/>
      <c r="E782" s="22"/>
      <c r="F782" s="22"/>
      <c r="G782" s="22"/>
      <c r="H782" s="36"/>
      <c r="I782" s="36"/>
      <c r="J782" s="36"/>
      <c r="K782" s="35"/>
      <c r="L782" s="35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22"/>
    </row>
    <row r="783" spans="2:28" s="37" customFormat="1" x14ac:dyDescent="0.25">
      <c r="B783" s="22"/>
      <c r="C783" s="22"/>
      <c r="D783" s="22"/>
      <c r="E783" s="22"/>
      <c r="F783" s="22"/>
      <c r="G783" s="22"/>
      <c r="H783" s="36"/>
      <c r="I783" s="36"/>
      <c r="J783" s="36"/>
      <c r="K783" s="35"/>
      <c r="L783" s="35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22"/>
    </row>
    <row r="784" spans="2:28" s="37" customFormat="1" x14ac:dyDescent="0.25">
      <c r="B784" s="22"/>
      <c r="C784" s="22"/>
      <c r="D784" s="22"/>
      <c r="E784" s="22"/>
      <c r="F784" s="22"/>
      <c r="G784" s="22"/>
      <c r="H784" s="36"/>
      <c r="I784" s="36"/>
      <c r="J784" s="36"/>
      <c r="K784" s="35"/>
      <c r="L784" s="35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22"/>
    </row>
    <row r="785" spans="2:28" s="37" customFormat="1" x14ac:dyDescent="0.25">
      <c r="B785" s="22"/>
      <c r="C785" s="22"/>
      <c r="D785" s="22"/>
      <c r="E785" s="22"/>
      <c r="F785" s="22"/>
      <c r="G785" s="22"/>
      <c r="H785" s="36"/>
      <c r="I785" s="36"/>
      <c r="J785" s="36"/>
      <c r="K785" s="35"/>
      <c r="L785" s="35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22"/>
    </row>
    <row r="786" spans="2:28" s="37" customFormat="1" x14ac:dyDescent="0.25">
      <c r="B786" s="22"/>
      <c r="C786" s="22"/>
      <c r="D786" s="22"/>
      <c r="E786" s="22"/>
      <c r="F786" s="22"/>
      <c r="G786" s="22"/>
      <c r="H786" s="36"/>
      <c r="I786" s="36"/>
      <c r="J786" s="36"/>
      <c r="K786" s="35"/>
      <c r="L786" s="35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22"/>
    </row>
    <row r="787" spans="2:28" s="37" customFormat="1" x14ac:dyDescent="0.25">
      <c r="B787" s="22"/>
      <c r="C787" s="22"/>
      <c r="D787" s="22"/>
      <c r="E787" s="22"/>
      <c r="F787" s="22"/>
      <c r="G787" s="22"/>
      <c r="H787" s="36"/>
      <c r="I787" s="36"/>
      <c r="J787" s="36"/>
      <c r="K787" s="35"/>
      <c r="L787" s="35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22"/>
    </row>
    <row r="788" spans="2:28" s="37" customFormat="1" x14ac:dyDescent="0.25">
      <c r="B788" s="22"/>
      <c r="C788" s="22"/>
      <c r="D788" s="22"/>
      <c r="E788" s="22"/>
      <c r="F788" s="22"/>
      <c r="G788" s="22"/>
      <c r="H788" s="36"/>
      <c r="I788" s="36"/>
      <c r="J788" s="36"/>
      <c r="K788" s="35"/>
      <c r="L788" s="35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22"/>
    </row>
    <row r="789" spans="2:28" s="37" customFormat="1" x14ac:dyDescent="0.25">
      <c r="B789" s="22"/>
      <c r="C789" s="22"/>
      <c r="D789" s="22"/>
      <c r="E789" s="22"/>
      <c r="F789" s="22"/>
      <c r="G789" s="22"/>
      <c r="H789" s="36"/>
      <c r="I789" s="36"/>
      <c r="J789" s="36"/>
      <c r="K789" s="35"/>
      <c r="L789" s="35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22"/>
    </row>
    <row r="790" spans="2:28" s="37" customFormat="1" x14ac:dyDescent="0.25">
      <c r="B790" s="22"/>
      <c r="C790" s="22"/>
      <c r="D790" s="22"/>
      <c r="E790" s="22"/>
      <c r="F790" s="22"/>
      <c r="G790" s="22"/>
      <c r="H790" s="36"/>
      <c r="I790" s="36"/>
      <c r="J790" s="36"/>
      <c r="K790" s="35"/>
      <c r="L790" s="35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22"/>
    </row>
    <row r="791" spans="2:28" s="37" customFormat="1" x14ac:dyDescent="0.25">
      <c r="B791" s="22"/>
      <c r="C791" s="22"/>
      <c r="D791" s="22"/>
      <c r="E791" s="22"/>
      <c r="F791" s="22"/>
      <c r="G791" s="22"/>
      <c r="H791" s="36"/>
      <c r="I791" s="36"/>
      <c r="J791" s="36"/>
      <c r="K791" s="35"/>
      <c r="L791" s="35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22"/>
    </row>
    <row r="792" spans="2:28" s="37" customFormat="1" x14ac:dyDescent="0.25">
      <c r="B792" s="22"/>
      <c r="C792" s="22"/>
      <c r="D792" s="22"/>
      <c r="E792" s="22"/>
      <c r="F792" s="22"/>
      <c r="G792" s="22"/>
      <c r="H792" s="36"/>
      <c r="I792" s="36"/>
      <c r="J792" s="36"/>
      <c r="K792" s="35"/>
      <c r="L792" s="35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22"/>
    </row>
    <row r="793" spans="2:28" s="37" customFormat="1" x14ac:dyDescent="0.25">
      <c r="B793" s="22"/>
      <c r="C793" s="22"/>
      <c r="D793" s="22"/>
      <c r="E793" s="22"/>
      <c r="F793" s="22"/>
      <c r="G793" s="22"/>
      <c r="H793" s="36"/>
      <c r="I793" s="36"/>
      <c r="J793" s="36"/>
      <c r="K793" s="35"/>
      <c r="L793" s="35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22"/>
    </row>
    <row r="794" spans="2:28" s="37" customFormat="1" x14ac:dyDescent="0.25">
      <c r="B794" s="22"/>
      <c r="C794" s="22"/>
      <c r="D794" s="22"/>
      <c r="E794" s="22"/>
      <c r="F794" s="22"/>
      <c r="G794" s="22"/>
      <c r="H794" s="36"/>
      <c r="I794" s="36"/>
      <c r="J794" s="36"/>
      <c r="K794" s="35"/>
      <c r="L794" s="35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22"/>
    </row>
    <row r="795" spans="2:28" s="37" customFormat="1" x14ac:dyDescent="0.25">
      <c r="B795" s="22"/>
      <c r="C795" s="22"/>
      <c r="D795" s="22"/>
      <c r="E795" s="22"/>
      <c r="F795" s="22"/>
      <c r="G795" s="22"/>
      <c r="H795" s="36"/>
      <c r="I795" s="36"/>
      <c r="J795" s="36"/>
      <c r="K795" s="35"/>
      <c r="L795" s="35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22"/>
    </row>
    <row r="796" spans="2:28" s="37" customFormat="1" x14ac:dyDescent="0.25">
      <c r="B796" s="22"/>
      <c r="C796" s="22"/>
      <c r="D796" s="22"/>
      <c r="E796" s="22"/>
      <c r="F796" s="22"/>
      <c r="G796" s="22"/>
      <c r="H796" s="36"/>
      <c r="I796" s="36"/>
      <c r="J796" s="36"/>
      <c r="K796" s="35"/>
      <c r="L796" s="35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22"/>
    </row>
    <row r="797" spans="2:28" s="37" customFormat="1" x14ac:dyDescent="0.25">
      <c r="B797" s="22"/>
      <c r="C797" s="22"/>
      <c r="D797" s="22"/>
      <c r="E797" s="22"/>
      <c r="F797" s="22"/>
      <c r="G797" s="22"/>
      <c r="H797" s="36"/>
      <c r="I797" s="36"/>
      <c r="J797" s="36"/>
      <c r="K797" s="35"/>
      <c r="L797" s="35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22"/>
    </row>
    <row r="798" spans="2:28" s="37" customFormat="1" x14ac:dyDescent="0.25">
      <c r="B798" s="22"/>
      <c r="C798" s="22"/>
      <c r="D798" s="22"/>
      <c r="E798" s="22"/>
      <c r="F798" s="22"/>
      <c r="G798" s="22"/>
      <c r="H798" s="36"/>
      <c r="I798" s="36"/>
      <c r="J798" s="36"/>
      <c r="K798" s="35"/>
      <c r="L798" s="35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22"/>
    </row>
    <row r="799" spans="2:28" s="37" customFormat="1" x14ac:dyDescent="0.25">
      <c r="B799" s="22"/>
      <c r="C799" s="22"/>
      <c r="D799" s="22"/>
      <c r="E799" s="22"/>
      <c r="F799" s="22"/>
      <c r="G799" s="22"/>
      <c r="H799" s="36"/>
      <c r="I799" s="36"/>
      <c r="J799" s="36"/>
      <c r="K799" s="35"/>
      <c r="L799" s="35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22"/>
    </row>
    <row r="800" spans="2:28" s="37" customFormat="1" x14ac:dyDescent="0.25">
      <c r="B800" s="22"/>
      <c r="C800" s="22"/>
      <c r="D800" s="22"/>
      <c r="E800" s="22"/>
      <c r="F800" s="22"/>
      <c r="G800" s="22"/>
      <c r="H800" s="36"/>
      <c r="I800" s="36"/>
      <c r="J800" s="36"/>
      <c r="K800" s="35"/>
      <c r="L800" s="35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22"/>
    </row>
    <row r="801" spans="2:28" s="37" customFormat="1" x14ac:dyDescent="0.25">
      <c r="B801" s="22"/>
      <c r="C801" s="22"/>
      <c r="D801" s="22"/>
      <c r="E801" s="22"/>
      <c r="F801" s="22"/>
      <c r="G801" s="22"/>
      <c r="H801" s="36"/>
      <c r="I801" s="36"/>
      <c r="J801" s="36"/>
      <c r="K801" s="35"/>
      <c r="L801" s="35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22"/>
    </row>
    <row r="802" spans="2:28" s="37" customFormat="1" x14ac:dyDescent="0.25">
      <c r="B802" s="22"/>
      <c r="C802" s="22"/>
      <c r="D802" s="22"/>
      <c r="E802" s="22"/>
      <c r="F802" s="22"/>
      <c r="G802" s="22"/>
      <c r="H802" s="36"/>
      <c r="I802" s="36"/>
      <c r="J802" s="36"/>
      <c r="K802" s="35"/>
      <c r="L802" s="35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22"/>
    </row>
    <row r="803" spans="2:28" s="37" customFormat="1" x14ac:dyDescent="0.25">
      <c r="B803" s="22"/>
      <c r="C803" s="22"/>
      <c r="D803" s="22"/>
      <c r="E803" s="22"/>
      <c r="F803" s="22"/>
      <c r="G803" s="22"/>
      <c r="H803" s="36"/>
      <c r="I803" s="36"/>
      <c r="J803" s="36"/>
      <c r="K803" s="35"/>
      <c r="L803" s="35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22"/>
    </row>
    <row r="804" spans="2:28" s="37" customFormat="1" x14ac:dyDescent="0.25">
      <c r="B804" s="22"/>
      <c r="C804" s="22"/>
      <c r="D804" s="22"/>
      <c r="E804" s="22"/>
      <c r="F804" s="22"/>
      <c r="G804" s="22"/>
      <c r="H804" s="36"/>
      <c r="I804" s="36"/>
      <c r="J804" s="36"/>
      <c r="K804" s="35"/>
      <c r="L804" s="35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22"/>
    </row>
    <row r="805" spans="2:28" s="37" customFormat="1" x14ac:dyDescent="0.25">
      <c r="B805" s="22"/>
      <c r="C805" s="22"/>
      <c r="D805" s="22"/>
      <c r="E805" s="22"/>
      <c r="F805" s="22"/>
      <c r="G805" s="22"/>
      <c r="H805" s="36"/>
      <c r="I805" s="36"/>
      <c r="J805" s="36"/>
      <c r="K805" s="35"/>
      <c r="L805" s="35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22"/>
    </row>
    <row r="806" spans="2:28" s="37" customFormat="1" x14ac:dyDescent="0.25">
      <c r="B806" s="22"/>
      <c r="C806" s="22"/>
      <c r="D806" s="22"/>
      <c r="E806" s="22"/>
      <c r="F806" s="22"/>
      <c r="G806" s="22"/>
      <c r="H806" s="36"/>
      <c r="I806" s="36"/>
      <c r="J806" s="36"/>
      <c r="K806" s="35"/>
      <c r="L806" s="35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22"/>
    </row>
    <row r="807" spans="2:28" s="37" customFormat="1" x14ac:dyDescent="0.25">
      <c r="B807" s="22"/>
      <c r="C807" s="22"/>
      <c r="D807" s="22"/>
      <c r="E807" s="22"/>
      <c r="F807" s="22"/>
      <c r="G807" s="22"/>
      <c r="H807" s="36"/>
      <c r="I807" s="36"/>
      <c r="J807" s="36"/>
      <c r="K807" s="35"/>
      <c r="L807" s="35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22"/>
    </row>
    <row r="808" spans="2:28" s="37" customFormat="1" x14ac:dyDescent="0.25">
      <c r="B808" s="22"/>
      <c r="C808" s="22"/>
      <c r="D808" s="22"/>
      <c r="E808" s="22"/>
      <c r="F808" s="22"/>
      <c r="G808" s="22"/>
      <c r="H808" s="36"/>
      <c r="I808" s="36"/>
      <c r="J808" s="36"/>
      <c r="K808" s="35"/>
      <c r="L808" s="35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22"/>
    </row>
    <row r="809" spans="2:28" s="37" customFormat="1" x14ac:dyDescent="0.25">
      <c r="B809" s="22"/>
      <c r="C809" s="22"/>
      <c r="D809" s="22"/>
      <c r="E809" s="22"/>
      <c r="F809" s="22"/>
      <c r="G809" s="22"/>
      <c r="H809" s="36"/>
      <c r="I809" s="36"/>
      <c r="J809" s="36"/>
      <c r="K809" s="35"/>
      <c r="L809" s="35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22"/>
    </row>
    <row r="810" spans="2:28" s="37" customFormat="1" x14ac:dyDescent="0.25">
      <c r="B810" s="22"/>
      <c r="C810" s="22"/>
      <c r="D810" s="22"/>
      <c r="E810" s="22"/>
      <c r="F810" s="22"/>
      <c r="G810" s="22"/>
      <c r="H810" s="36"/>
      <c r="I810" s="36"/>
      <c r="J810" s="36"/>
      <c r="K810" s="35"/>
      <c r="L810" s="35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22"/>
    </row>
    <row r="811" spans="2:28" s="37" customFormat="1" x14ac:dyDescent="0.25">
      <c r="B811" s="22"/>
      <c r="C811" s="22"/>
      <c r="D811" s="22"/>
      <c r="E811" s="22"/>
      <c r="F811" s="22"/>
      <c r="G811" s="22"/>
      <c r="H811" s="36"/>
      <c r="I811" s="36"/>
      <c r="J811" s="36"/>
      <c r="K811" s="35"/>
      <c r="L811" s="35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22"/>
    </row>
    <row r="812" spans="2:28" s="37" customFormat="1" x14ac:dyDescent="0.25">
      <c r="B812" s="22"/>
      <c r="C812" s="22"/>
      <c r="D812" s="22"/>
      <c r="E812" s="22"/>
      <c r="F812" s="22"/>
      <c r="G812" s="22"/>
      <c r="H812" s="36"/>
      <c r="I812" s="36"/>
      <c r="J812" s="36"/>
      <c r="K812" s="35"/>
      <c r="L812" s="35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22"/>
    </row>
    <row r="813" spans="2:28" s="37" customFormat="1" x14ac:dyDescent="0.25">
      <c r="B813" s="22"/>
      <c r="C813" s="22"/>
      <c r="D813" s="22"/>
      <c r="E813" s="22"/>
      <c r="F813" s="22"/>
      <c r="G813" s="22"/>
      <c r="H813" s="36"/>
      <c r="I813" s="36"/>
      <c r="J813" s="36"/>
      <c r="K813" s="35"/>
      <c r="L813" s="35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22"/>
    </row>
    <row r="814" spans="2:28" s="37" customFormat="1" x14ac:dyDescent="0.25">
      <c r="B814" s="22"/>
      <c r="C814" s="22"/>
      <c r="D814" s="22"/>
      <c r="E814" s="22"/>
      <c r="F814" s="22"/>
      <c r="G814" s="22"/>
      <c r="H814" s="36" t="s">
        <v>1172</v>
      </c>
      <c r="I814" s="36"/>
      <c r="J814" s="36"/>
      <c r="K814" s="35"/>
      <c r="L814" s="35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22"/>
    </row>
    <row r="815" spans="2:28" s="37" customFormat="1" x14ac:dyDescent="0.25">
      <c r="B815" s="22"/>
      <c r="C815" s="22"/>
      <c r="D815" s="22"/>
      <c r="E815" s="22"/>
      <c r="F815" s="22"/>
      <c r="G815" s="22"/>
      <c r="H815" s="36" t="s">
        <v>1173</v>
      </c>
      <c r="I815" s="36"/>
      <c r="J815" s="36"/>
      <c r="K815" s="35"/>
      <c r="L815" s="35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22"/>
    </row>
    <row r="816" spans="2:28" s="37" customFormat="1" x14ac:dyDescent="0.25">
      <c r="B816" s="22"/>
      <c r="C816" s="22"/>
      <c r="D816" s="22"/>
      <c r="E816" s="22"/>
      <c r="F816" s="22"/>
      <c r="G816" s="22"/>
      <c r="H816" s="36" t="s">
        <v>1174</v>
      </c>
      <c r="I816" s="36"/>
      <c r="J816" s="36"/>
      <c r="K816" s="35"/>
      <c r="L816" s="35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22"/>
    </row>
    <row r="817" spans="2:28" s="37" customFormat="1" x14ac:dyDescent="0.25">
      <c r="B817" s="22"/>
      <c r="C817" s="22"/>
      <c r="D817" s="22"/>
      <c r="E817" s="22"/>
      <c r="F817" s="22"/>
      <c r="G817" s="22"/>
      <c r="H817" s="36" t="s">
        <v>1173</v>
      </c>
      <c r="I817" s="36"/>
      <c r="J817" s="36"/>
      <c r="K817" s="35"/>
      <c r="L817" s="35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22"/>
    </row>
    <row r="818" spans="2:28" s="37" customFormat="1" x14ac:dyDescent="0.25">
      <c r="B818" s="22"/>
      <c r="C818" s="22"/>
      <c r="D818" s="22"/>
      <c r="E818" s="22"/>
      <c r="F818" s="22"/>
      <c r="G818" s="22"/>
      <c r="H818" s="36" t="s">
        <v>1175</v>
      </c>
      <c r="I818" s="36"/>
      <c r="J818" s="36"/>
      <c r="K818" s="35"/>
      <c r="L818" s="35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22"/>
    </row>
    <row r="819" spans="2:28" s="37" customFormat="1" x14ac:dyDescent="0.25">
      <c r="B819" s="22"/>
      <c r="C819" s="22"/>
      <c r="D819" s="22"/>
      <c r="E819" s="22"/>
      <c r="F819" s="22"/>
      <c r="G819" s="22"/>
      <c r="H819" s="36" t="s">
        <v>1176</v>
      </c>
      <c r="I819" s="36"/>
      <c r="J819" s="36"/>
      <c r="K819" s="35"/>
      <c r="L819" s="35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22"/>
    </row>
    <row r="820" spans="2:28" s="37" customFormat="1" x14ac:dyDescent="0.25">
      <c r="B820" s="22"/>
      <c r="C820" s="22"/>
      <c r="D820" s="22"/>
      <c r="E820" s="22"/>
      <c r="F820" s="22"/>
      <c r="G820" s="22"/>
      <c r="H820" s="36" t="s">
        <v>1177</v>
      </c>
      <c r="I820" s="36"/>
      <c r="J820" s="36"/>
      <c r="K820" s="35"/>
      <c r="L820" s="35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22"/>
    </row>
    <row r="821" spans="2:28" s="37" customFormat="1" x14ac:dyDescent="0.25">
      <c r="B821" s="22"/>
      <c r="C821" s="22"/>
      <c r="D821" s="22"/>
      <c r="E821" s="22"/>
      <c r="F821" s="22"/>
      <c r="G821" s="22"/>
      <c r="H821" s="36" t="s">
        <v>1178</v>
      </c>
      <c r="I821" s="36"/>
      <c r="J821" s="36"/>
      <c r="K821" s="35"/>
      <c r="L821" s="35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22"/>
    </row>
    <row r="822" spans="2:28" s="37" customFormat="1" x14ac:dyDescent="0.25">
      <c r="B822" s="22"/>
      <c r="C822" s="22"/>
      <c r="D822" s="22"/>
      <c r="E822" s="22"/>
      <c r="F822" s="22"/>
      <c r="G822" s="22"/>
      <c r="H822" s="36" t="s">
        <v>1177</v>
      </c>
      <c r="I822" s="36"/>
      <c r="J822" s="36"/>
      <c r="K822" s="35"/>
      <c r="L822" s="35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22"/>
    </row>
    <row r="823" spans="2:28" s="37" customFormat="1" x14ac:dyDescent="0.25">
      <c r="B823" s="22"/>
      <c r="C823" s="22"/>
      <c r="D823" s="22"/>
      <c r="E823" s="22"/>
      <c r="F823" s="22"/>
      <c r="G823" s="22"/>
      <c r="H823" s="36" t="s">
        <v>1179</v>
      </c>
      <c r="I823" s="36"/>
      <c r="J823" s="36"/>
      <c r="K823" s="35"/>
      <c r="L823" s="35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22"/>
    </row>
    <row r="824" spans="2:28" s="37" customFormat="1" x14ac:dyDescent="0.25">
      <c r="B824" s="22"/>
      <c r="C824" s="22"/>
      <c r="D824" s="22"/>
      <c r="E824" s="22"/>
      <c r="F824" s="22"/>
      <c r="G824" s="22"/>
      <c r="H824" s="36" t="s">
        <v>1177</v>
      </c>
      <c r="I824" s="36"/>
      <c r="J824" s="36"/>
      <c r="K824" s="35"/>
      <c r="L824" s="35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22"/>
    </row>
    <row r="825" spans="2:28" s="37" customFormat="1" x14ac:dyDescent="0.25">
      <c r="B825" s="22"/>
      <c r="C825" s="22"/>
      <c r="D825" s="22"/>
      <c r="E825" s="22"/>
      <c r="F825" s="22"/>
      <c r="G825" s="22"/>
      <c r="H825" s="36" t="s">
        <v>1180</v>
      </c>
      <c r="I825" s="36"/>
      <c r="J825" s="36"/>
      <c r="K825" s="35"/>
      <c r="L825" s="35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22"/>
    </row>
    <row r="826" spans="2:28" s="37" customFormat="1" x14ac:dyDescent="0.25">
      <c r="B826" s="22"/>
      <c r="C826" s="22"/>
      <c r="D826" s="22"/>
      <c r="E826" s="22"/>
      <c r="F826" s="22"/>
      <c r="G826" s="22"/>
      <c r="H826" s="36" t="s">
        <v>1177</v>
      </c>
      <c r="I826" s="36"/>
      <c r="J826" s="36"/>
      <c r="K826" s="35"/>
      <c r="L826" s="35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22"/>
    </row>
    <row r="827" spans="2:28" s="37" customFormat="1" x14ac:dyDescent="0.25">
      <c r="B827" s="22"/>
      <c r="C827" s="22"/>
      <c r="D827" s="22"/>
      <c r="E827" s="22"/>
      <c r="F827" s="22"/>
      <c r="G827" s="22"/>
      <c r="H827" s="36" t="s">
        <v>1181</v>
      </c>
      <c r="I827" s="36"/>
      <c r="J827" s="36"/>
      <c r="K827" s="35"/>
      <c r="L827" s="35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22"/>
    </row>
    <row r="828" spans="2:28" s="37" customFormat="1" x14ac:dyDescent="0.25">
      <c r="B828" s="22"/>
      <c r="C828" s="22"/>
      <c r="D828" s="22"/>
      <c r="E828" s="22"/>
      <c r="F828" s="22"/>
      <c r="G828" s="22"/>
      <c r="H828" s="36" t="s">
        <v>1173</v>
      </c>
      <c r="I828" s="36"/>
      <c r="J828" s="36"/>
      <c r="K828" s="35"/>
      <c r="L828" s="35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22"/>
    </row>
    <row r="829" spans="2:28" s="37" customFormat="1" x14ac:dyDescent="0.25">
      <c r="B829" s="22"/>
      <c r="C829" s="22"/>
      <c r="D829" s="22"/>
      <c r="E829" s="22"/>
      <c r="F829" s="22"/>
      <c r="G829" s="22"/>
      <c r="H829" s="36" t="s">
        <v>1182</v>
      </c>
      <c r="I829" s="36"/>
      <c r="J829" s="36"/>
      <c r="K829" s="35"/>
      <c r="L829" s="35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22"/>
    </row>
    <row r="830" spans="2:28" s="37" customFormat="1" x14ac:dyDescent="0.25">
      <c r="B830" s="22"/>
      <c r="C830" s="22"/>
      <c r="D830" s="22"/>
      <c r="E830" s="22"/>
      <c r="F830" s="22"/>
      <c r="G830" s="22"/>
      <c r="H830" s="36" t="s">
        <v>1173</v>
      </c>
      <c r="I830" s="36"/>
      <c r="J830" s="36"/>
      <c r="K830" s="35"/>
      <c r="L830" s="35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22"/>
    </row>
    <row r="831" spans="2:28" s="37" customFormat="1" x14ac:dyDescent="0.25">
      <c r="B831" s="22"/>
      <c r="C831" s="22"/>
      <c r="D831" s="22"/>
      <c r="E831" s="22"/>
      <c r="F831" s="22"/>
      <c r="G831" s="22"/>
      <c r="H831" s="36" t="s">
        <v>1183</v>
      </c>
      <c r="I831" s="36"/>
      <c r="J831" s="36"/>
      <c r="K831" s="35"/>
      <c r="L831" s="35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22"/>
    </row>
    <row r="832" spans="2:28" s="37" customFormat="1" x14ac:dyDescent="0.25">
      <c r="B832" s="22"/>
      <c r="C832" s="22"/>
      <c r="D832" s="22"/>
      <c r="E832" s="22"/>
      <c r="F832" s="22"/>
      <c r="G832" s="22"/>
      <c r="H832" s="36" t="s">
        <v>1173</v>
      </c>
      <c r="I832" s="36"/>
      <c r="J832" s="36"/>
      <c r="K832" s="35"/>
      <c r="L832" s="35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22"/>
    </row>
    <row r="833" spans="2:28" s="37" customFormat="1" x14ac:dyDescent="0.25">
      <c r="B833" s="22"/>
      <c r="C833" s="22"/>
      <c r="D833" s="22"/>
      <c r="E833" s="22"/>
      <c r="F833" s="22"/>
      <c r="G833" s="22"/>
      <c r="H833" s="36" t="s">
        <v>1184</v>
      </c>
      <c r="I833" s="36"/>
      <c r="J833" s="36"/>
      <c r="K833" s="35"/>
      <c r="L833" s="35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22"/>
    </row>
    <row r="834" spans="2:28" s="37" customFormat="1" x14ac:dyDescent="0.25">
      <c r="B834" s="22"/>
      <c r="C834" s="22"/>
      <c r="D834" s="22"/>
      <c r="E834" s="22"/>
      <c r="F834" s="22"/>
      <c r="G834" s="22"/>
      <c r="H834" s="36" t="s">
        <v>1185</v>
      </c>
      <c r="I834" s="36"/>
      <c r="J834" s="36"/>
      <c r="K834" s="35"/>
      <c r="L834" s="35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22"/>
    </row>
    <row r="835" spans="2:28" s="37" customFormat="1" x14ac:dyDescent="0.25">
      <c r="B835" s="22"/>
      <c r="C835" s="22"/>
      <c r="D835" s="22"/>
      <c r="E835" s="22"/>
      <c r="F835" s="22"/>
      <c r="G835" s="22"/>
      <c r="H835" s="36" t="s">
        <v>1186</v>
      </c>
      <c r="I835" s="36"/>
      <c r="J835" s="36"/>
      <c r="K835" s="35"/>
      <c r="L835" s="35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22"/>
    </row>
    <row r="836" spans="2:28" s="37" customFormat="1" x14ac:dyDescent="0.25">
      <c r="B836" s="22"/>
      <c r="C836" s="22"/>
      <c r="D836" s="22"/>
      <c r="E836" s="22"/>
      <c r="F836" s="22"/>
      <c r="G836" s="22"/>
      <c r="H836" s="36" t="s">
        <v>1187</v>
      </c>
      <c r="I836" s="36"/>
      <c r="J836" s="36"/>
      <c r="K836" s="35"/>
      <c r="L836" s="35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22"/>
    </row>
    <row r="837" spans="2:28" s="37" customFormat="1" x14ac:dyDescent="0.25">
      <c r="B837" s="22"/>
      <c r="C837" s="22"/>
      <c r="D837" s="22"/>
      <c r="E837" s="22"/>
      <c r="F837" s="22"/>
      <c r="G837" s="22"/>
      <c r="H837" s="36" t="s">
        <v>1188</v>
      </c>
      <c r="I837" s="36"/>
      <c r="J837" s="36"/>
      <c r="K837" s="35"/>
      <c r="L837" s="35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22"/>
    </row>
    <row r="838" spans="2:28" s="37" customFormat="1" x14ac:dyDescent="0.25">
      <c r="B838" s="22"/>
      <c r="C838" s="22"/>
      <c r="D838" s="22"/>
      <c r="E838" s="22"/>
      <c r="F838" s="22"/>
      <c r="G838" s="22"/>
      <c r="H838" s="36" t="s">
        <v>1187</v>
      </c>
      <c r="I838" s="36"/>
      <c r="J838" s="36"/>
      <c r="K838" s="35"/>
      <c r="L838" s="35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22"/>
    </row>
    <row r="839" spans="2:28" s="37" customFormat="1" x14ac:dyDescent="0.25">
      <c r="B839" s="22"/>
      <c r="C839" s="22"/>
      <c r="D839" s="22"/>
      <c r="E839" s="22"/>
      <c r="F839" s="22"/>
      <c r="G839" s="22"/>
      <c r="H839" s="36" t="s">
        <v>1189</v>
      </c>
      <c r="I839" s="36"/>
      <c r="J839" s="36"/>
      <c r="K839" s="35"/>
      <c r="L839" s="35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22"/>
    </row>
    <row r="840" spans="2:28" s="37" customFormat="1" x14ac:dyDescent="0.25">
      <c r="B840" s="22"/>
      <c r="C840" s="22"/>
      <c r="D840" s="22"/>
      <c r="E840" s="22"/>
      <c r="F840" s="22"/>
      <c r="G840" s="22"/>
      <c r="H840" s="36" t="s">
        <v>1185</v>
      </c>
      <c r="I840" s="36"/>
      <c r="J840" s="36"/>
      <c r="K840" s="35"/>
      <c r="L840" s="35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22"/>
    </row>
    <row r="841" spans="2:28" s="37" customFormat="1" x14ac:dyDescent="0.25">
      <c r="B841" s="22"/>
      <c r="C841" s="22"/>
      <c r="D841" s="22"/>
      <c r="E841" s="22"/>
      <c r="F841" s="22"/>
      <c r="G841" s="22"/>
      <c r="H841" s="36" t="s">
        <v>309</v>
      </c>
      <c r="I841" s="36"/>
      <c r="J841" s="36"/>
      <c r="K841" s="35"/>
      <c r="L841" s="35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22"/>
    </row>
    <row r="842" spans="2:28" s="37" customFormat="1" x14ac:dyDescent="0.25">
      <c r="B842" s="22"/>
      <c r="C842" s="22"/>
      <c r="D842" s="22"/>
      <c r="E842" s="22"/>
      <c r="F842" s="22"/>
      <c r="G842" s="22"/>
      <c r="H842" s="36" t="s">
        <v>1173</v>
      </c>
      <c r="I842" s="36"/>
      <c r="J842" s="36"/>
      <c r="K842" s="35"/>
      <c r="L842" s="35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22"/>
    </row>
    <row r="843" spans="2:28" s="37" customFormat="1" x14ac:dyDescent="0.25">
      <c r="B843" s="22"/>
      <c r="C843" s="22"/>
      <c r="D843" s="22"/>
      <c r="E843" s="22"/>
      <c r="F843" s="22"/>
      <c r="G843" s="22"/>
      <c r="H843" s="36" t="s">
        <v>82</v>
      </c>
      <c r="I843" s="36"/>
      <c r="J843" s="36"/>
      <c r="K843" s="35"/>
      <c r="L843" s="35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22"/>
    </row>
    <row r="844" spans="2:28" s="37" customFormat="1" x14ac:dyDescent="0.25">
      <c r="B844" s="22"/>
      <c r="C844" s="22"/>
      <c r="D844" s="22"/>
      <c r="E844" s="22"/>
      <c r="F844" s="22"/>
      <c r="G844" s="22"/>
      <c r="H844" s="36" t="s">
        <v>1173</v>
      </c>
      <c r="I844" s="36"/>
      <c r="J844" s="36"/>
      <c r="K844" s="35"/>
      <c r="L844" s="35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22"/>
    </row>
    <row r="845" spans="2:28" s="37" customFormat="1" ht="38.25" x14ac:dyDescent="0.25">
      <c r="B845" s="22"/>
      <c r="C845" s="22"/>
      <c r="D845" s="22"/>
      <c r="E845" s="22"/>
      <c r="F845" s="22"/>
      <c r="G845" s="22"/>
      <c r="H845" s="36" t="s">
        <v>1190</v>
      </c>
      <c r="I845" s="36"/>
      <c r="J845" s="36"/>
      <c r="K845" s="35"/>
      <c r="L845" s="35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22"/>
    </row>
    <row r="846" spans="2:28" s="37" customFormat="1" x14ac:dyDescent="0.25">
      <c r="B846" s="22"/>
      <c r="C846" s="22"/>
      <c r="D846" s="22"/>
      <c r="E846" s="22"/>
      <c r="F846" s="22"/>
      <c r="G846" s="22"/>
      <c r="H846" s="36" t="s">
        <v>1191</v>
      </c>
      <c r="I846" s="36"/>
      <c r="J846" s="36"/>
      <c r="K846" s="35"/>
      <c r="L846" s="35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22"/>
    </row>
    <row r="847" spans="2:28" s="37" customFormat="1" ht="38.25" x14ac:dyDescent="0.25">
      <c r="B847" s="22"/>
      <c r="C847" s="22"/>
      <c r="D847" s="22"/>
      <c r="E847" s="22"/>
      <c r="F847" s="22"/>
      <c r="G847" s="22"/>
      <c r="H847" s="36" t="s">
        <v>1190</v>
      </c>
      <c r="I847" s="36"/>
      <c r="J847" s="36"/>
      <c r="K847" s="35"/>
      <c r="L847" s="35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22"/>
    </row>
    <row r="848" spans="2:28" s="37" customFormat="1" x14ac:dyDescent="0.25">
      <c r="B848" s="22"/>
      <c r="C848" s="22"/>
      <c r="D848" s="22"/>
      <c r="E848" s="22"/>
      <c r="F848" s="22"/>
      <c r="G848" s="22"/>
      <c r="H848" s="36" t="s">
        <v>1192</v>
      </c>
      <c r="I848" s="36"/>
      <c r="J848" s="36"/>
      <c r="K848" s="35"/>
      <c r="L848" s="35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22"/>
    </row>
    <row r="849" spans="2:28" s="37" customFormat="1" ht="38.25" x14ac:dyDescent="0.25">
      <c r="B849" s="22"/>
      <c r="C849" s="22"/>
      <c r="D849" s="22"/>
      <c r="E849" s="22"/>
      <c r="F849" s="22"/>
      <c r="G849" s="22"/>
      <c r="H849" s="36" t="s">
        <v>1193</v>
      </c>
      <c r="I849" s="36"/>
      <c r="J849" s="36"/>
      <c r="K849" s="35"/>
      <c r="L849" s="35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22"/>
    </row>
    <row r="850" spans="2:28" s="37" customFormat="1" x14ac:dyDescent="0.25">
      <c r="B850" s="22"/>
      <c r="C850" s="22"/>
      <c r="D850" s="22"/>
      <c r="E850" s="22"/>
      <c r="F850" s="22"/>
      <c r="G850" s="22"/>
      <c r="H850" s="36" t="s">
        <v>1194</v>
      </c>
      <c r="I850" s="36"/>
      <c r="J850" s="36"/>
      <c r="K850" s="35"/>
      <c r="L850" s="35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22"/>
    </row>
    <row r="851" spans="2:28" s="37" customFormat="1" x14ac:dyDescent="0.25">
      <c r="B851" s="22"/>
      <c r="C851" s="22"/>
      <c r="D851" s="22"/>
      <c r="E851" s="22"/>
      <c r="F851" s="22"/>
      <c r="G851" s="22"/>
      <c r="H851" s="36" t="s">
        <v>1173</v>
      </c>
      <c r="I851" s="36"/>
      <c r="J851" s="36"/>
      <c r="K851" s="35"/>
      <c r="L851" s="35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22"/>
    </row>
    <row r="852" spans="2:28" s="37" customFormat="1" x14ac:dyDescent="0.25">
      <c r="B852" s="22"/>
      <c r="C852" s="22"/>
      <c r="D852" s="22"/>
      <c r="E852" s="22"/>
      <c r="F852" s="22"/>
      <c r="G852" s="22"/>
      <c r="H852" s="36" t="s">
        <v>1195</v>
      </c>
      <c r="I852" s="36"/>
      <c r="J852" s="36"/>
      <c r="K852" s="35"/>
      <c r="L852" s="35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22"/>
    </row>
    <row r="853" spans="2:28" s="37" customFormat="1" x14ac:dyDescent="0.25">
      <c r="B853" s="22"/>
      <c r="C853" s="22"/>
      <c r="D853" s="22"/>
      <c r="E853" s="22"/>
      <c r="F853" s="22"/>
      <c r="G853" s="22"/>
      <c r="H853" s="36" t="s">
        <v>1173</v>
      </c>
      <c r="I853" s="36"/>
      <c r="J853" s="36"/>
      <c r="K853" s="35"/>
      <c r="L853" s="35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22"/>
    </row>
    <row r="854" spans="2:28" s="37" customFormat="1" x14ac:dyDescent="0.25">
      <c r="B854" s="22"/>
      <c r="C854" s="22"/>
      <c r="D854" s="22"/>
      <c r="E854" s="22"/>
      <c r="F854" s="22"/>
      <c r="G854" s="22"/>
      <c r="H854" s="36" t="s">
        <v>1196</v>
      </c>
      <c r="I854" s="36"/>
      <c r="J854" s="36"/>
      <c r="K854" s="35"/>
      <c r="L854" s="35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22"/>
    </row>
    <row r="855" spans="2:28" s="37" customFormat="1" x14ac:dyDescent="0.25">
      <c r="B855" s="22"/>
      <c r="C855" s="22"/>
      <c r="D855" s="22"/>
      <c r="E855" s="22"/>
      <c r="F855" s="22"/>
      <c r="G855" s="22"/>
      <c r="H855" s="36" t="s">
        <v>1173</v>
      </c>
      <c r="I855" s="36"/>
      <c r="J855" s="36"/>
      <c r="K855" s="35"/>
      <c r="L855" s="35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22"/>
    </row>
    <row r="856" spans="2:28" s="37" customFormat="1" x14ac:dyDescent="0.25">
      <c r="B856" s="22"/>
      <c r="C856" s="22"/>
      <c r="D856" s="22"/>
      <c r="E856" s="22"/>
      <c r="F856" s="22"/>
      <c r="G856" s="22"/>
      <c r="H856" s="36" t="s">
        <v>1197</v>
      </c>
      <c r="I856" s="36"/>
      <c r="J856" s="36"/>
      <c r="K856" s="35"/>
      <c r="L856" s="35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22"/>
    </row>
    <row r="857" spans="2:28" s="37" customFormat="1" x14ac:dyDescent="0.25">
      <c r="B857" s="22"/>
      <c r="C857" s="22"/>
      <c r="D857" s="22"/>
      <c r="E857" s="22"/>
      <c r="F857" s="22"/>
      <c r="G857" s="22"/>
      <c r="H857" s="36" t="s">
        <v>1173</v>
      </c>
      <c r="I857" s="36"/>
      <c r="J857" s="36"/>
      <c r="K857" s="35"/>
      <c r="L857" s="35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22"/>
    </row>
    <row r="858" spans="2:28" s="37" customFormat="1" ht="25.5" x14ac:dyDescent="0.25">
      <c r="B858" s="22"/>
      <c r="C858" s="22"/>
      <c r="D858" s="22"/>
      <c r="E858" s="22"/>
      <c r="F858" s="22"/>
      <c r="G858" s="22"/>
      <c r="H858" s="36" t="s">
        <v>1198</v>
      </c>
      <c r="I858" s="36"/>
      <c r="J858" s="36"/>
      <c r="K858" s="35"/>
      <c r="L858" s="35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22"/>
    </row>
    <row r="859" spans="2:28" s="37" customFormat="1" ht="25.5" x14ac:dyDescent="0.25">
      <c r="B859" s="22"/>
      <c r="C859" s="22"/>
      <c r="D859" s="22"/>
      <c r="E859" s="22"/>
      <c r="F859" s="22"/>
      <c r="G859" s="22"/>
      <c r="H859" s="36" t="s">
        <v>1199</v>
      </c>
      <c r="I859" s="36"/>
      <c r="J859" s="36"/>
      <c r="K859" s="35"/>
      <c r="L859" s="35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22"/>
    </row>
    <row r="860" spans="2:28" s="37" customFormat="1" ht="25.5" x14ac:dyDescent="0.25">
      <c r="B860" s="22"/>
      <c r="C860" s="22"/>
      <c r="D860" s="22"/>
      <c r="E860" s="22"/>
      <c r="F860" s="22"/>
      <c r="G860" s="22"/>
      <c r="H860" s="36" t="s">
        <v>1200</v>
      </c>
      <c r="I860" s="36"/>
      <c r="J860" s="36"/>
      <c r="K860" s="35"/>
      <c r="L860" s="35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22"/>
    </row>
    <row r="861" spans="2:28" s="37" customFormat="1" x14ac:dyDescent="0.25">
      <c r="B861" s="22"/>
      <c r="C861" s="22"/>
      <c r="D861" s="22"/>
      <c r="E861" s="22"/>
      <c r="F861" s="22"/>
      <c r="G861" s="22"/>
      <c r="H861" s="36" t="s">
        <v>1201</v>
      </c>
      <c r="I861" s="36"/>
      <c r="J861" s="36"/>
      <c r="K861" s="35"/>
      <c r="L861" s="35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22"/>
    </row>
    <row r="862" spans="2:28" s="37" customFormat="1" x14ac:dyDescent="0.25">
      <c r="B862" s="22"/>
      <c r="C862" s="22"/>
      <c r="D862" s="22"/>
      <c r="E862" s="22"/>
      <c r="F862" s="22"/>
      <c r="G862" s="22"/>
      <c r="H862" s="36" t="s">
        <v>1173</v>
      </c>
      <c r="I862" s="36"/>
      <c r="J862" s="36"/>
      <c r="K862" s="35"/>
      <c r="L862" s="35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22"/>
    </row>
    <row r="863" spans="2:28" s="37" customFormat="1" x14ac:dyDescent="0.25">
      <c r="B863" s="22"/>
      <c r="C863" s="22"/>
      <c r="D863" s="22"/>
      <c r="E863" s="22"/>
      <c r="F863" s="22"/>
      <c r="G863" s="22"/>
      <c r="H863" s="36" t="s">
        <v>1202</v>
      </c>
      <c r="I863" s="36"/>
      <c r="J863" s="36"/>
      <c r="K863" s="35"/>
      <c r="L863" s="35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22"/>
    </row>
    <row r="864" spans="2:28" s="37" customFormat="1" x14ac:dyDescent="0.25">
      <c r="B864" s="22"/>
      <c r="C864" s="22"/>
      <c r="D864" s="22"/>
      <c r="E864" s="22"/>
      <c r="F864" s="22"/>
      <c r="G864" s="22"/>
      <c r="H864" s="36" t="s">
        <v>1173</v>
      </c>
      <c r="I864" s="36"/>
      <c r="J864" s="36"/>
      <c r="K864" s="35"/>
      <c r="L864" s="35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22"/>
    </row>
    <row r="865" spans="2:28" s="37" customFormat="1" x14ac:dyDescent="0.25">
      <c r="B865" s="22"/>
      <c r="C865" s="22"/>
      <c r="D865" s="22"/>
      <c r="E865" s="22"/>
      <c r="F865" s="22"/>
      <c r="G865" s="22"/>
      <c r="H865" s="36" t="s">
        <v>1203</v>
      </c>
      <c r="I865" s="36"/>
      <c r="J865" s="36"/>
      <c r="K865" s="35"/>
      <c r="L865" s="35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22"/>
    </row>
    <row r="866" spans="2:28" s="37" customFormat="1" x14ac:dyDescent="0.25">
      <c r="B866" s="22"/>
      <c r="C866" s="22"/>
      <c r="D866" s="22"/>
      <c r="E866" s="22"/>
      <c r="F866" s="22"/>
      <c r="G866" s="22"/>
      <c r="H866" s="36" t="s">
        <v>1173</v>
      </c>
      <c r="I866" s="36"/>
      <c r="J866" s="36"/>
      <c r="K866" s="35"/>
      <c r="L866" s="35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22"/>
    </row>
    <row r="867" spans="2:28" s="37" customFormat="1" x14ac:dyDescent="0.25">
      <c r="B867" s="22"/>
      <c r="C867" s="22"/>
      <c r="D867" s="22"/>
      <c r="E867" s="22"/>
      <c r="F867" s="22"/>
      <c r="G867" s="22"/>
      <c r="H867" s="36" t="s">
        <v>1204</v>
      </c>
      <c r="I867" s="36"/>
      <c r="J867" s="36"/>
      <c r="K867" s="35"/>
      <c r="L867" s="35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22"/>
    </row>
    <row r="868" spans="2:28" s="37" customFormat="1" x14ac:dyDescent="0.25">
      <c r="B868" s="22"/>
      <c r="C868" s="22"/>
      <c r="D868" s="22"/>
      <c r="E868" s="22"/>
      <c r="F868" s="22"/>
      <c r="G868" s="22"/>
      <c r="H868" s="36" t="s">
        <v>1173</v>
      </c>
      <c r="I868" s="36"/>
      <c r="J868" s="36"/>
      <c r="K868" s="35"/>
      <c r="L868" s="35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22"/>
    </row>
    <row r="869" spans="2:28" s="37" customFormat="1" x14ac:dyDescent="0.25">
      <c r="B869" s="22"/>
      <c r="C869" s="22"/>
      <c r="D869" s="22"/>
      <c r="E869" s="22"/>
      <c r="F869" s="22"/>
      <c r="G869" s="22"/>
      <c r="H869" s="36" t="s">
        <v>1205</v>
      </c>
      <c r="I869" s="36"/>
      <c r="J869" s="36"/>
      <c r="K869" s="35"/>
      <c r="L869" s="35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22"/>
    </row>
    <row r="870" spans="2:28" s="37" customFormat="1" x14ac:dyDescent="0.25">
      <c r="B870" s="22"/>
      <c r="C870" s="22"/>
      <c r="D870" s="22"/>
      <c r="E870" s="22"/>
      <c r="F870" s="22"/>
      <c r="G870" s="22"/>
      <c r="H870" s="36" t="s">
        <v>1173</v>
      </c>
      <c r="I870" s="36"/>
      <c r="J870" s="36"/>
      <c r="K870" s="35"/>
      <c r="L870" s="35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22"/>
    </row>
    <row r="871" spans="2:28" s="37" customFormat="1" x14ac:dyDescent="0.25">
      <c r="B871" s="22"/>
      <c r="C871" s="22"/>
      <c r="D871" s="22"/>
      <c r="E871" s="22"/>
      <c r="F871" s="22"/>
      <c r="G871" s="22"/>
      <c r="H871" s="36" t="s">
        <v>1206</v>
      </c>
      <c r="I871" s="36"/>
      <c r="J871" s="36"/>
      <c r="K871" s="35"/>
      <c r="L871" s="35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22"/>
    </row>
    <row r="872" spans="2:28" s="37" customFormat="1" x14ac:dyDescent="0.25">
      <c r="B872" s="22"/>
      <c r="C872" s="22"/>
      <c r="D872" s="22"/>
      <c r="E872" s="22"/>
      <c r="F872" s="22"/>
      <c r="G872" s="22"/>
      <c r="H872" s="36" t="s">
        <v>1173</v>
      </c>
      <c r="I872" s="36"/>
      <c r="J872" s="36"/>
      <c r="K872" s="35"/>
      <c r="L872" s="35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22"/>
    </row>
    <row r="873" spans="2:28" s="37" customFormat="1" x14ac:dyDescent="0.25">
      <c r="B873" s="22"/>
      <c r="C873" s="22"/>
      <c r="D873" s="22"/>
      <c r="E873" s="22"/>
      <c r="F873" s="22"/>
      <c r="G873" s="22"/>
      <c r="H873" s="36" t="s">
        <v>1207</v>
      </c>
      <c r="I873" s="36"/>
      <c r="J873" s="36"/>
      <c r="K873" s="35"/>
      <c r="L873" s="35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22"/>
    </row>
    <row r="874" spans="2:28" s="37" customFormat="1" x14ac:dyDescent="0.25">
      <c r="B874" s="22"/>
      <c r="C874" s="22"/>
      <c r="D874" s="22"/>
      <c r="E874" s="22"/>
      <c r="F874" s="22"/>
      <c r="G874" s="22"/>
      <c r="H874" s="36" t="s">
        <v>1173</v>
      </c>
      <c r="I874" s="36"/>
      <c r="J874" s="36"/>
      <c r="K874" s="35"/>
      <c r="L874" s="35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22"/>
    </row>
    <row r="875" spans="2:28" s="37" customFormat="1" x14ac:dyDescent="0.25">
      <c r="B875" s="22"/>
      <c r="C875" s="22"/>
      <c r="D875" s="22"/>
      <c r="E875" s="22"/>
      <c r="F875" s="22"/>
      <c r="G875" s="22"/>
      <c r="H875" s="36" t="s">
        <v>1208</v>
      </c>
      <c r="I875" s="36"/>
      <c r="J875" s="36"/>
      <c r="K875" s="35"/>
      <c r="L875" s="35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22"/>
    </row>
    <row r="876" spans="2:28" s="37" customFormat="1" x14ac:dyDescent="0.25">
      <c r="B876" s="22"/>
      <c r="C876" s="22"/>
      <c r="D876" s="22"/>
      <c r="E876" s="22"/>
      <c r="F876" s="22"/>
      <c r="G876" s="22"/>
      <c r="H876" s="36" t="s">
        <v>1173</v>
      </c>
      <c r="I876" s="36"/>
      <c r="J876" s="36"/>
      <c r="K876" s="35"/>
      <c r="L876" s="35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22"/>
    </row>
    <row r="877" spans="2:28" s="37" customFormat="1" x14ac:dyDescent="0.25">
      <c r="B877" s="22"/>
      <c r="C877" s="22"/>
      <c r="D877" s="22"/>
      <c r="E877" s="22"/>
      <c r="F877" s="22"/>
      <c r="G877" s="22"/>
      <c r="H877" s="36" t="s">
        <v>1209</v>
      </c>
      <c r="I877" s="36"/>
      <c r="J877" s="36"/>
      <c r="K877" s="35"/>
      <c r="L877" s="35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22"/>
    </row>
    <row r="878" spans="2:28" s="37" customFormat="1" x14ac:dyDescent="0.25">
      <c r="B878" s="22"/>
      <c r="C878" s="22"/>
      <c r="D878" s="22"/>
      <c r="E878" s="22"/>
      <c r="F878" s="22"/>
      <c r="G878" s="22"/>
      <c r="H878" s="36" t="s">
        <v>1173</v>
      </c>
      <c r="I878" s="36"/>
      <c r="J878" s="36"/>
      <c r="K878" s="35"/>
      <c r="L878" s="35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22"/>
    </row>
    <row r="879" spans="2:28" s="37" customFormat="1" x14ac:dyDescent="0.25">
      <c r="B879" s="22"/>
      <c r="C879" s="22"/>
      <c r="D879" s="22"/>
      <c r="E879" s="22"/>
      <c r="F879" s="22"/>
      <c r="G879" s="22"/>
      <c r="H879" s="36" t="s">
        <v>1208</v>
      </c>
      <c r="I879" s="36"/>
      <c r="J879" s="36"/>
      <c r="K879" s="35"/>
      <c r="L879" s="35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22"/>
    </row>
    <row r="880" spans="2:28" s="37" customFormat="1" x14ac:dyDescent="0.25">
      <c r="B880" s="22"/>
      <c r="C880" s="22"/>
      <c r="D880" s="22"/>
      <c r="E880" s="22"/>
      <c r="F880" s="22"/>
      <c r="G880" s="22"/>
      <c r="H880" s="36" t="s">
        <v>1173</v>
      </c>
      <c r="I880" s="36"/>
      <c r="J880" s="36"/>
      <c r="K880" s="35"/>
      <c r="L880" s="35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22"/>
    </row>
    <row r="881" spans="2:28" s="37" customFormat="1" x14ac:dyDescent="0.25">
      <c r="B881" s="22"/>
      <c r="C881" s="22"/>
      <c r="D881" s="22"/>
      <c r="E881" s="22"/>
      <c r="F881" s="22"/>
      <c r="G881" s="22"/>
      <c r="H881" s="36" t="s">
        <v>1210</v>
      </c>
      <c r="I881" s="36"/>
      <c r="J881" s="36"/>
      <c r="K881" s="35"/>
      <c r="L881" s="35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22"/>
    </row>
    <row r="882" spans="2:28" s="37" customFormat="1" x14ac:dyDescent="0.25">
      <c r="B882" s="22"/>
      <c r="C882" s="22"/>
      <c r="D882" s="22"/>
      <c r="E882" s="22"/>
      <c r="F882" s="22"/>
      <c r="G882" s="22"/>
      <c r="H882" s="36" t="s">
        <v>1173</v>
      </c>
      <c r="I882" s="36"/>
      <c r="J882" s="36"/>
      <c r="K882" s="35"/>
      <c r="L882" s="35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22"/>
    </row>
    <row r="883" spans="2:28" s="37" customFormat="1" x14ac:dyDescent="0.25">
      <c r="B883" s="22"/>
      <c r="C883" s="22"/>
      <c r="D883" s="22"/>
      <c r="E883" s="22"/>
      <c r="F883" s="22"/>
      <c r="G883" s="22"/>
      <c r="H883" s="36" t="s">
        <v>1210</v>
      </c>
      <c r="I883" s="36"/>
      <c r="J883" s="36"/>
      <c r="K883" s="35"/>
      <c r="L883" s="35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22"/>
    </row>
    <row r="884" spans="2:28" s="37" customFormat="1" x14ac:dyDescent="0.25">
      <c r="B884" s="22"/>
      <c r="C884" s="22"/>
      <c r="D884" s="22"/>
      <c r="E884" s="22"/>
      <c r="F884" s="22"/>
      <c r="G884" s="22"/>
      <c r="H884" s="36" t="s">
        <v>1173</v>
      </c>
      <c r="I884" s="36"/>
      <c r="J884" s="36"/>
      <c r="K884" s="35"/>
      <c r="L884" s="35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22"/>
    </row>
    <row r="885" spans="2:28" s="37" customFormat="1" x14ac:dyDescent="0.25">
      <c r="B885" s="22"/>
      <c r="C885" s="22"/>
      <c r="D885" s="22"/>
      <c r="E885" s="22"/>
      <c r="F885" s="22"/>
      <c r="G885" s="22"/>
      <c r="H885" s="36" t="s">
        <v>1210</v>
      </c>
      <c r="I885" s="36"/>
      <c r="J885" s="36"/>
      <c r="K885" s="35"/>
      <c r="L885" s="35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22"/>
    </row>
    <row r="886" spans="2:28" s="37" customFormat="1" x14ac:dyDescent="0.25">
      <c r="B886" s="22"/>
      <c r="C886" s="22"/>
      <c r="D886" s="22"/>
      <c r="E886" s="22"/>
      <c r="F886" s="22"/>
      <c r="G886" s="22"/>
      <c r="H886" s="36" t="s">
        <v>1173</v>
      </c>
      <c r="I886" s="36"/>
      <c r="J886" s="36"/>
      <c r="K886" s="35"/>
      <c r="L886" s="35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22"/>
    </row>
    <row r="887" spans="2:28" s="37" customFormat="1" x14ac:dyDescent="0.25">
      <c r="B887" s="22"/>
      <c r="C887" s="22"/>
      <c r="D887" s="22"/>
      <c r="E887" s="22"/>
      <c r="F887" s="22"/>
      <c r="G887" s="22"/>
      <c r="H887" s="36" t="s">
        <v>1211</v>
      </c>
      <c r="I887" s="36"/>
      <c r="J887" s="36"/>
      <c r="K887" s="35"/>
      <c r="L887" s="35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22"/>
    </row>
    <row r="888" spans="2:28" s="37" customFormat="1" x14ac:dyDescent="0.25">
      <c r="B888" s="22"/>
      <c r="C888" s="22"/>
      <c r="D888" s="22"/>
      <c r="E888" s="22"/>
      <c r="F888" s="22"/>
      <c r="G888" s="22"/>
      <c r="H888" s="36" t="s">
        <v>1212</v>
      </c>
      <c r="I888" s="36"/>
      <c r="J888" s="36"/>
      <c r="K888" s="35"/>
      <c r="L888" s="35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22"/>
    </row>
    <row r="889" spans="2:28" s="37" customFormat="1" x14ac:dyDescent="0.25">
      <c r="B889" s="22"/>
      <c r="C889" s="22"/>
      <c r="D889" s="22"/>
      <c r="E889" s="22"/>
      <c r="F889" s="22"/>
      <c r="G889" s="22"/>
      <c r="H889" s="36" t="s">
        <v>1211</v>
      </c>
      <c r="I889" s="36"/>
      <c r="J889" s="36"/>
      <c r="K889" s="35"/>
      <c r="L889" s="35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22"/>
    </row>
    <row r="890" spans="2:28" s="37" customFormat="1" x14ac:dyDescent="0.25">
      <c r="B890" s="22"/>
      <c r="C890" s="22"/>
      <c r="D890" s="22"/>
      <c r="E890" s="22"/>
      <c r="F890" s="22"/>
      <c r="G890" s="22"/>
      <c r="H890" s="36" t="s">
        <v>1212</v>
      </c>
      <c r="I890" s="36"/>
      <c r="J890" s="36"/>
      <c r="K890" s="35"/>
      <c r="L890" s="35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22"/>
    </row>
    <row r="891" spans="2:28" s="37" customFormat="1" x14ac:dyDescent="0.25">
      <c r="B891" s="22"/>
      <c r="C891" s="22"/>
      <c r="D891" s="22"/>
      <c r="E891" s="22"/>
      <c r="F891" s="22"/>
      <c r="G891" s="22"/>
      <c r="H891" s="36" t="s">
        <v>1066</v>
      </c>
      <c r="I891" s="36"/>
      <c r="J891" s="36"/>
      <c r="K891" s="35"/>
      <c r="L891" s="35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22"/>
    </row>
    <row r="892" spans="2:28" s="37" customFormat="1" x14ac:dyDescent="0.25">
      <c r="B892" s="22"/>
      <c r="C892" s="22"/>
      <c r="D892" s="22"/>
      <c r="E892" s="22"/>
      <c r="F892" s="22"/>
      <c r="G892" s="22"/>
      <c r="H892" s="36" t="s">
        <v>1212</v>
      </c>
      <c r="I892" s="36"/>
      <c r="J892" s="36"/>
      <c r="K892" s="35"/>
      <c r="L892" s="35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22"/>
    </row>
    <row r="893" spans="2:28" s="37" customFormat="1" x14ac:dyDescent="0.25">
      <c r="B893" s="22"/>
      <c r="C893" s="22"/>
      <c r="D893" s="22"/>
      <c r="E893" s="22"/>
      <c r="F893" s="22"/>
      <c r="G893" s="22"/>
      <c r="H893" s="36" t="s">
        <v>1067</v>
      </c>
      <c r="I893" s="36"/>
      <c r="J893" s="36"/>
      <c r="K893" s="35"/>
      <c r="L893" s="35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22"/>
    </row>
    <row r="894" spans="2:28" s="37" customFormat="1" x14ac:dyDescent="0.25">
      <c r="B894" s="22"/>
      <c r="C894" s="22"/>
      <c r="D894" s="22"/>
      <c r="E894" s="22"/>
      <c r="F894" s="22"/>
      <c r="G894" s="22"/>
      <c r="H894" s="36" t="s">
        <v>1212</v>
      </c>
      <c r="I894" s="36"/>
      <c r="J894" s="36"/>
      <c r="K894" s="35"/>
      <c r="L894" s="35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22"/>
    </row>
    <row r="895" spans="2:28" s="37" customFormat="1" x14ac:dyDescent="0.25">
      <c r="B895" s="22"/>
      <c r="C895" s="22"/>
      <c r="D895" s="22"/>
      <c r="E895" s="22"/>
      <c r="F895" s="22"/>
      <c r="G895" s="22"/>
      <c r="H895" s="36" t="s">
        <v>1066</v>
      </c>
      <c r="I895" s="36"/>
      <c r="J895" s="36"/>
      <c r="K895" s="35"/>
      <c r="L895" s="35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22"/>
    </row>
    <row r="896" spans="2:28" s="37" customFormat="1" x14ac:dyDescent="0.25">
      <c r="B896" s="22"/>
      <c r="C896" s="22"/>
      <c r="D896" s="22"/>
      <c r="E896" s="22"/>
      <c r="F896" s="22"/>
      <c r="G896" s="22"/>
      <c r="H896" s="36" t="s">
        <v>1212</v>
      </c>
      <c r="I896" s="36"/>
      <c r="J896" s="36"/>
      <c r="K896" s="35"/>
      <c r="L896" s="35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22"/>
    </row>
  </sheetData>
  <autoFilter ref="B3:AA40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Unmodified</vt:lpstr>
      <vt:lpstr>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2018-11-07T15:56:41Z</dcterms:created>
  <dcterms:modified xsi:type="dcterms:W3CDTF">2024-09-18T06:07:31Z</dcterms:modified>
</cp:coreProperties>
</file>