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4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mm\Desktop\SheduleProject\"/>
    </mc:Choice>
  </mc:AlternateContent>
  <xr:revisionPtr revIDLastSave="0" documentId="8_{637AB12B-EAEC-497D-A825-9CAB20328A2D}" xr6:coauthVersionLast="36" xr6:coauthVersionMax="36" xr10:uidLastSave="{00000000-0000-0000-0000-000000000000}"/>
  <bookViews>
    <workbookView xWindow="120" yWindow="120" windowWidth="9720" windowHeight="7320" activeTab="1"/>
  </bookViews>
  <sheets>
    <sheet name="график" sheetId="1" r:id="rId1"/>
    <sheet name="план" sheetId="2" r:id="rId2"/>
  </sheets>
  <definedNames>
    <definedName name="_xlnm.Print_Area" localSheetId="1">план!$A$1:$M$54</definedName>
  </definedNames>
  <calcPr calcId="191029"/>
</workbook>
</file>

<file path=xl/calcChain.xml><?xml version="1.0" encoding="utf-8"?>
<calcChain xmlns="http://schemas.openxmlformats.org/spreadsheetml/2006/main">
  <c r="F15" i="2" l="1"/>
  <c r="D15" i="2" s="1"/>
  <c r="F14" i="2"/>
  <c r="F13" i="2" s="1"/>
  <c r="M13" i="2"/>
  <c r="L13" i="2"/>
  <c r="K13" i="2"/>
  <c r="J13" i="2"/>
  <c r="I13" i="2"/>
  <c r="H13" i="2"/>
  <c r="E13" i="2"/>
  <c r="F12" i="2"/>
  <c r="G12" i="2" s="1"/>
  <c r="F11" i="2"/>
  <c r="G11" i="2" s="1"/>
  <c r="F10" i="2"/>
  <c r="D10" i="2" s="1"/>
  <c r="F9" i="2"/>
  <c r="D9" i="2" s="1"/>
  <c r="F8" i="2"/>
  <c r="G8" i="2" s="1"/>
  <c r="M7" i="2"/>
  <c r="L7" i="2"/>
  <c r="K7" i="2"/>
  <c r="J7" i="2"/>
  <c r="I7" i="2"/>
  <c r="I44" i="2" s="1"/>
  <c r="H7" i="2"/>
  <c r="H44" i="2" s="1"/>
  <c r="E7" i="2"/>
  <c r="M37" i="2"/>
  <c r="M36" i="2" s="1"/>
  <c r="M16" i="2" s="1"/>
  <c r="M44" i="2" s="1"/>
  <c r="L37" i="2"/>
  <c r="K37" i="2"/>
  <c r="K36" i="2" s="1"/>
  <c r="K16" i="2" s="1"/>
  <c r="J37" i="2"/>
  <c r="I37" i="2"/>
  <c r="I36" i="2" s="1"/>
  <c r="I16" i="2" s="1"/>
  <c r="H37" i="2"/>
  <c r="E37" i="2"/>
  <c r="E36" i="2" s="1"/>
  <c r="M41" i="2"/>
  <c r="L41" i="2"/>
  <c r="L36" i="2" s="1"/>
  <c r="L16" i="2" s="1"/>
  <c r="L44" i="2" s="1"/>
  <c r="K41" i="2"/>
  <c r="J41" i="2"/>
  <c r="I41" i="2"/>
  <c r="H41" i="2"/>
  <c r="E41" i="2"/>
  <c r="F42" i="2"/>
  <c r="G42" i="2"/>
  <c r="G41" i="2"/>
  <c r="F43" i="2"/>
  <c r="F41" i="2" s="1"/>
  <c r="F38" i="2"/>
  <c r="D38" i="2"/>
  <c r="D37" i="2" s="1"/>
  <c r="F39" i="2"/>
  <c r="F37" i="2" s="1"/>
  <c r="F36" i="2" s="1"/>
  <c r="I17" i="2"/>
  <c r="H17" i="2"/>
  <c r="F19" i="2"/>
  <c r="D19" i="2"/>
  <c r="F21" i="2"/>
  <c r="F22" i="2"/>
  <c r="G22" i="2"/>
  <c r="F23" i="2"/>
  <c r="F17" i="2" s="1"/>
  <c r="F24" i="2"/>
  <c r="D24" i="2" s="1"/>
  <c r="F25" i="2"/>
  <c r="G25" i="2" s="1"/>
  <c r="F26" i="2"/>
  <c r="G26" i="2"/>
  <c r="F27" i="2"/>
  <c r="G27" i="2"/>
  <c r="G28" i="2"/>
  <c r="G29" i="2"/>
  <c r="F30" i="2"/>
  <c r="D30" i="2" s="1"/>
  <c r="G30" i="2"/>
  <c r="F31" i="2"/>
  <c r="G31" i="2" s="1"/>
  <c r="F32" i="2"/>
  <c r="G32" i="2" s="1"/>
  <c r="F33" i="2"/>
  <c r="G33" i="2"/>
  <c r="G34" i="2"/>
  <c r="F18" i="2"/>
  <c r="G18" i="2" s="1"/>
  <c r="F20" i="2"/>
  <c r="D20" i="2" s="1"/>
  <c r="G20" i="2"/>
  <c r="F35" i="2"/>
  <c r="D35" i="2" s="1"/>
  <c r="E17" i="2"/>
  <c r="E16" i="2" s="1"/>
  <c r="D22" i="2"/>
  <c r="D26" i="2"/>
  <c r="D28" i="2"/>
  <c r="D29" i="2"/>
  <c r="D34" i="2"/>
  <c r="M17" i="2"/>
  <c r="L17" i="2"/>
  <c r="K17" i="2"/>
  <c r="J17" i="2"/>
  <c r="J16" i="2" s="1"/>
  <c r="J44" i="2" s="1"/>
  <c r="J47" i="2" s="1"/>
  <c r="J36" i="2"/>
  <c r="D25" i="2"/>
  <c r="D21" i="2"/>
  <c r="D42" i="2"/>
  <c r="D41" i="2" s="1"/>
  <c r="G39" i="2"/>
  <c r="G37" i="2"/>
  <c r="G36" i="2"/>
  <c r="D39" i="2"/>
  <c r="D33" i="2"/>
  <c r="H36" i="2"/>
  <c r="D18" i="2"/>
  <c r="D8" i="2"/>
  <c r="D11" i="2"/>
  <c r="D12" i="2"/>
  <c r="D27" i="2"/>
  <c r="H16" i="2"/>
  <c r="E44" i="2" l="1"/>
  <c r="D7" i="2"/>
  <c r="D36" i="2"/>
  <c r="K44" i="2"/>
  <c r="K47" i="2" s="1"/>
  <c r="F16" i="2"/>
  <c r="G7" i="2"/>
  <c r="D32" i="2"/>
  <c r="D31" i="2"/>
  <c r="D23" i="2"/>
  <c r="D17" i="2" s="1"/>
  <c r="D16" i="2" s="1"/>
  <c r="G24" i="2"/>
  <c r="G17" i="2" s="1"/>
  <c r="G16" i="2" s="1"/>
  <c r="G9" i="2"/>
  <c r="D14" i="2"/>
  <c r="D13" i="2" s="1"/>
  <c r="G14" i="2"/>
  <c r="G13" i="2" s="1"/>
  <c r="F7" i="2"/>
  <c r="G44" i="2" l="1"/>
  <c r="F44" i="2"/>
  <c r="D44" i="2"/>
</calcChain>
</file>

<file path=xl/sharedStrings.xml><?xml version="1.0" encoding="utf-8"?>
<sst xmlns="http://schemas.openxmlformats.org/spreadsheetml/2006/main" count="260" uniqueCount="221">
  <si>
    <t>Индекс</t>
  </si>
  <si>
    <t>Наименование дисциплин</t>
  </si>
  <si>
    <t>максим. учебн. нагрузка студента, ч.</t>
  </si>
  <si>
    <t>Самостоятельная учебн. нагрузка студента,ч.</t>
  </si>
  <si>
    <t>всего</t>
  </si>
  <si>
    <t>лаб. раб., практич. занятия</t>
  </si>
  <si>
    <t>Теоретическое обучение</t>
  </si>
  <si>
    <t>Иностранный язык</t>
  </si>
  <si>
    <t>Физическая культура</t>
  </si>
  <si>
    <t>Безопасность жизнедеятельности</t>
  </si>
  <si>
    <t>Итого:</t>
  </si>
  <si>
    <t>УЧЕБНЫЙ ПЛАН</t>
  </si>
  <si>
    <t>№_____________</t>
  </si>
  <si>
    <t>специализация</t>
  </si>
  <si>
    <t>2. Сводные данные по бюджету времени</t>
  </si>
  <si>
    <t>Курсы</t>
  </si>
  <si>
    <t>Сентябрь</t>
  </si>
  <si>
    <t xml:space="preserve">29.IX-5.X                                                                                                                                                                                                                                          </t>
  </si>
  <si>
    <t>Октябрь</t>
  </si>
  <si>
    <t>27.X-2.XI</t>
  </si>
  <si>
    <t>Ноябрь</t>
  </si>
  <si>
    <t>Декабрь</t>
  </si>
  <si>
    <t xml:space="preserve">29.XII -4.I                                                                                                                                                                                                                                     </t>
  </si>
  <si>
    <t>Январь</t>
  </si>
  <si>
    <t xml:space="preserve">26.I-1.II                                                                                                                                                                                                                                        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</si>
  <si>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</si>
  <si>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</si>
  <si>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</si>
  <si>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</si>
  <si>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</si>
  <si>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</si>
  <si>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</si>
  <si>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Теоретич. Обучение</t>
  </si>
  <si>
    <t>Промежуточная аттестация, нед.</t>
  </si>
  <si>
    <t>Произв.(профессион.) практика и подготовка к итог.гос.атт., нед.</t>
  </si>
  <si>
    <t>Итоговая гос. аттестация, нед.</t>
  </si>
  <si>
    <t>Каникулы, нед.</t>
  </si>
  <si>
    <t>Всего, нед.</t>
  </si>
  <si>
    <t>1                                                                                                                                                                                                        7</t>
  </si>
  <si>
    <t>8                                                                                                                                                                                                         14</t>
  </si>
  <si>
    <t>15 21</t>
  </si>
  <si>
    <t>22 28</t>
  </si>
  <si>
    <t>6                                                                                                                                                                                                       12</t>
  </si>
  <si>
    <t>13 19</t>
  </si>
  <si>
    <t>20 26</t>
  </si>
  <si>
    <t>3                                                                                                                                                                                                        9</t>
  </si>
  <si>
    <t>10 16</t>
  </si>
  <si>
    <t>17 23</t>
  </si>
  <si>
    <t>24 30</t>
  </si>
  <si>
    <t>1 
7</t>
  </si>
  <si>
    <t>8                                                                                                                                                                                                        14</t>
  </si>
  <si>
    <t>5                                                                                                                                                                                                        11</t>
  </si>
  <si>
    <t>12 18</t>
  </si>
  <si>
    <t>19                                                                                                                                                                                                         25</t>
  </si>
  <si>
    <t>2                                                                                                                                                                                                         8</t>
  </si>
  <si>
    <t>9                                                                                                                                                                                                         15</t>
  </si>
  <si>
    <t>16  22</t>
  </si>
  <si>
    <t>16 22</t>
  </si>
  <si>
    <t>недель</t>
  </si>
  <si>
    <t>часов</t>
  </si>
  <si>
    <t>для получ.первич.навыков (учебная)</t>
  </si>
  <si>
    <t>по профилю спец. (технологическая)</t>
  </si>
  <si>
    <t>Преддипломная (квалиф.), стажировка</t>
  </si>
  <si>
    <t>подготовка к итог.гос аттестации</t>
  </si>
  <si>
    <t>Промежуточная аттестация</t>
  </si>
  <si>
    <t>Итоговая государственная аттестация</t>
  </si>
  <si>
    <t>Каникулы</t>
  </si>
  <si>
    <r>
      <t xml:space="preserve">Форма обучения: </t>
    </r>
    <r>
      <rPr>
        <b/>
        <sz val="8"/>
        <rFont val="Arial"/>
        <family val="2"/>
        <charset val="204"/>
      </rPr>
      <t xml:space="preserve"> </t>
    </r>
    <r>
      <rPr>
        <b/>
        <u/>
        <sz val="8"/>
        <rFont val="Arial"/>
        <family val="2"/>
        <charset val="204"/>
      </rPr>
      <t>очная</t>
    </r>
  </si>
  <si>
    <t>2курс</t>
  </si>
  <si>
    <t>История</t>
  </si>
  <si>
    <t>ОП.00</t>
  </si>
  <si>
    <t>ОП.01</t>
  </si>
  <si>
    <t>ОП.02</t>
  </si>
  <si>
    <t>ОП.03</t>
  </si>
  <si>
    <t>ОП.04.</t>
  </si>
  <si>
    <t>ОП.05.</t>
  </si>
  <si>
    <t>ОП.06.</t>
  </si>
  <si>
    <t>ПМ.00</t>
  </si>
  <si>
    <t>Профессиональные модули</t>
  </si>
  <si>
    <t>ПМ.01</t>
  </si>
  <si>
    <t>МДК.01.01</t>
  </si>
  <si>
    <t>ПМ.02</t>
  </si>
  <si>
    <t>МДК.02.01</t>
  </si>
  <si>
    <t>3 курс</t>
  </si>
  <si>
    <t>формы промежуточной аттестации</t>
  </si>
  <si>
    <t>лекций</t>
  </si>
  <si>
    <t>курсовых работ (проектов)</t>
  </si>
  <si>
    <t xml:space="preserve"> </t>
  </si>
  <si>
    <t>ОП.07</t>
  </si>
  <si>
    <t>МДК.01.02</t>
  </si>
  <si>
    <t>Э</t>
  </si>
  <si>
    <t>дисциплин и МДК</t>
  </si>
  <si>
    <t>Государственная (итоговая) аттестация</t>
  </si>
  <si>
    <t>учебной практики</t>
  </si>
  <si>
    <t>экзаменов</t>
  </si>
  <si>
    <t>дифф. зачетов</t>
  </si>
  <si>
    <t>зачетов</t>
  </si>
  <si>
    <t>Обязательные учебные занятия,ч.</t>
  </si>
  <si>
    <t>в т.ч.</t>
  </si>
  <si>
    <t>ОП.08</t>
  </si>
  <si>
    <t>ОП.09</t>
  </si>
  <si>
    <t>ОП.10</t>
  </si>
  <si>
    <t>ОП.11</t>
  </si>
  <si>
    <t>ОП.12</t>
  </si>
  <si>
    <t>ОП.13</t>
  </si>
  <si>
    <t xml:space="preserve">23.II-29. III                                                                                                                                                                                                                                 </t>
  </si>
  <si>
    <t xml:space="preserve">29.III -4.IV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</si>
  <si>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26.IV-2.V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</si>
  <si>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28.VI-4.VII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</si>
  <si>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26.VII-1.VIII                                                                                                                                                                                                                                             </t>
  </si>
  <si>
    <t>5                                                                                                                                                                                                       11</t>
  </si>
  <si>
    <t>19 25</t>
  </si>
  <si>
    <t>7                                                                                                                                                                                                        13</t>
  </si>
  <si>
    <t>14 20</t>
  </si>
  <si>
    <t>21 27</t>
  </si>
  <si>
    <t>5                                                                                                                                                                                                    11</t>
  </si>
  <si>
    <t>23 31</t>
  </si>
  <si>
    <t>УТВЕРЖДАЮ</t>
  </si>
  <si>
    <t>________________________</t>
  </si>
  <si>
    <t>"_____"__________________20__г.</t>
  </si>
  <si>
    <t>3                                                                                                                                                                                                       9</t>
  </si>
  <si>
    <t>31                                                                                                                                                                                                        
6</t>
  </si>
  <si>
    <t>2                          8</t>
  </si>
  <si>
    <t>Учебная практика (для получения первичных профессиональных навыков)</t>
  </si>
  <si>
    <t xml:space="preserve">Производственная практика (по профилю специальности) </t>
  </si>
  <si>
    <t xml:space="preserve">Производственная практика (преддипломная) </t>
  </si>
  <si>
    <t>ГИА.00</t>
  </si>
  <si>
    <t>УП.01</t>
  </si>
  <si>
    <r>
      <t>Нормативный срок обучения:</t>
    </r>
    <r>
      <rPr>
        <b/>
        <u/>
        <sz val="8"/>
        <rFont val="Arial"/>
        <family val="2"/>
        <charset val="204"/>
      </rPr>
      <t xml:space="preserve"> 2 года 10 месяцев</t>
    </r>
  </si>
  <si>
    <t>ПП.01</t>
  </si>
  <si>
    <t xml:space="preserve">Информатика </t>
  </si>
  <si>
    <t>Теория государства и права</t>
  </si>
  <si>
    <t xml:space="preserve">Конституционное право </t>
  </si>
  <si>
    <t>Административное право</t>
  </si>
  <si>
    <t>Основы экологического права</t>
  </si>
  <si>
    <t>Трудовое право</t>
  </si>
  <si>
    <t>Гражданское право</t>
  </si>
  <si>
    <t>Семейное право</t>
  </si>
  <si>
    <t>Страховое дело</t>
  </si>
  <si>
    <t>Статистика</t>
  </si>
  <si>
    <t>Экономика организации</t>
  </si>
  <si>
    <t>Менеджмент</t>
  </si>
  <si>
    <t>Документационное обеспечение управления</t>
  </si>
  <si>
    <t>ОП.14</t>
  </si>
  <si>
    <t>ОП.15</t>
  </si>
  <si>
    <t>ОП.16</t>
  </si>
  <si>
    <t xml:space="preserve">Социальная политика и технология социальной работы </t>
  </si>
  <si>
    <t>ОП.17</t>
  </si>
  <si>
    <t xml:space="preserve">Правоохранительные и судебные  органы                                                </t>
  </si>
  <si>
    <t xml:space="preserve">Учебная фирма </t>
  </si>
  <si>
    <t xml:space="preserve">Право социального обеспечения </t>
  </si>
  <si>
    <t xml:space="preserve">Психология социально-правовой деятельности </t>
  </si>
  <si>
    <t xml:space="preserve">Организационное обеспечение деятельности учреждений социальной защиты и органов пенсионного фонда Российской Федерации </t>
  </si>
  <si>
    <t>Государственного бюджетного образовательного учреждения среднего профессионального образования</t>
  </si>
  <si>
    <t xml:space="preserve">                       "Тверской колледж имени А.Н. Коняева "</t>
  </si>
  <si>
    <r>
      <t>специальность</t>
    </r>
    <r>
      <rPr>
        <b/>
        <sz val="8"/>
        <rFont val="Arial"/>
        <family val="2"/>
        <charset val="204"/>
      </rPr>
      <t xml:space="preserve"> 030912 "Право и организация социального обеспечения </t>
    </r>
  </si>
  <si>
    <r>
      <t>квалификация</t>
    </r>
    <r>
      <rPr>
        <b/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</rPr>
      <t xml:space="preserve"> Юрист </t>
    </r>
  </si>
  <si>
    <r>
      <t>Образовательный уровень</t>
    </r>
    <r>
      <rPr>
        <b/>
        <sz val="8"/>
        <rFont val="Arial"/>
        <family val="2"/>
        <charset val="204"/>
      </rPr>
      <t xml:space="preserve"> </t>
    </r>
    <r>
      <rPr>
        <sz val="8"/>
        <rFont val="Arial"/>
        <family val="2"/>
        <charset val="204"/>
      </rPr>
      <t xml:space="preserve">СПО </t>
    </r>
    <r>
      <rPr>
        <b/>
        <sz val="8"/>
        <rFont val="Arial"/>
        <family val="2"/>
        <charset val="204"/>
      </rPr>
      <t>базовая подготовка</t>
    </r>
  </si>
  <si>
    <r>
      <t xml:space="preserve">на базе </t>
    </r>
    <r>
      <rPr>
        <b/>
        <u/>
        <sz val="8"/>
        <rFont val="Arial"/>
        <family val="2"/>
        <charset val="204"/>
      </rPr>
      <t>основного общего образования</t>
    </r>
  </si>
  <si>
    <t>Корзин А.Б.</t>
  </si>
  <si>
    <t xml:space="preserve">Директор ГБОУ СПО "Тверской колледж им. А.Н. Корняева </t>
  </si>
  <si>
    <t xml:space="preserve">1. Календарный график учебного процесса </t>
  </si>
  <si>
    <t>К</t>
  </si>
  <si>
    <t>У</t>
  </si>
  <si>
    <t>П</t>
  </si>
  <si>
    <t>ПД</t>
  </si>
  <si>
    <t>Г</t>
  </si>
  <si>
    <t xml:space="preserve">выпускная квалификационная работа </t>
  </si>
  <si>
    <t>Д</t>
  </si>
  <si>
    <t>Профессиональный цикл</t>
  </si>
  <si>
    <t xml:space="preserve">Общепрофессиональные дисциплины </t>
  </si>
  <si>
    <t xml:space="preserve">Информационные технологии в профессиональной деятельности </t>
  </si>
  <si>
    <t xml:space="preserve">Преддипомная практика - 4 недели </t>
  </si>
  <si>
    <t xml:space="preserve">Государственная итоговая аттестация  </t>
  </si>
  <si>
    <t>преддипл.практики</t>
  </si>
  <si>
    <t xml:space="preserve">ВСЕГО   </t>
  </si>
  <si>
    <t>ДЗ3</t>
  </si>
  <si>
    <t xml:space="preserve">Учебная практика - 3 недели </t>
  </si>
  <si>
    <t xml:space="preserve">Производственная практика - 5 недель </t>
  </si>
  <si>
    <t xml:space="preserve">Обеспечение реализации прав граждан в сфере пенсионного обеспечения и социальной защиты </t>
  </si>
  <si>
    <t>П.00</t>
  </si>
  <si>
    <t>ПДП.02</t>
  </si>
  <si>
    <t xml:space="preserve"> 3. План учебного процесса</t>
  </si>
  <si>
    <t>Э3</t>
  </si>
  <si>
    <t>Э4</t>
  </si>
  <si>
    <t>ДЗ4</t>
  </si>
  <si>
    <t>ДЗ5</t>
  </si>
  <si>
    <t>Э(к)5</t>
  </si>
  <si>
    <t>Э5</t>
  </si>
  <si>
    <t>кДЗ5</t>
  </si>
  <si>
    <t>4ДЗ/2Э</t>
  </si>
  <si>
    <t>Гражданский процесс</t>
  </si>
  <si>
    <t>12ДЗ/6Э</t>
  </si>
  <si>
    <t>16ДЗ/8Э</t>
  </si>
  <si>
    <t>ОП.18</t>
  </si>
  <si>
    <t>1.Подготовка выпускной квалификационной работы с 18.05-14.06 (4 недели)</t>
  </si>
  <si>
    <t>2.Защита выпускной квалификационной работы  с 15.06 по 28.06 (2 недели)</t>
  </si>
  <si>
    <t>производств. практики</t>
  </si>
  <si>
    <t>ОГСЭ.00</t>
  </si>
  <si>
    <t>Общий гуманитарный и социально-экономический цикл</t>
  </si>
  <si>
    <t>2З/4ДЗ/1Э</t>
  </si>
  <si>
    <t>ОГСЭ.01.</t>
  </si>
  <si>
    <t>Основы философии</t>
  </si>
  <si>
    <t>ОГСЭ.02.</t>
  </si>
  <si>
    <t>ОГСЭ.03.</t>
  </si>
  <si>
    <t>ОГСЭ.04.</t>
  </si>
  <si>
    <t>З 3,4, ДЗ5</t>
  </si>
  <si>
    <t>ОГСЭ.05.</t>
  </si>
  <si>
    <t>Психология делового общения</t>
  </si>
  <si>
    <t>ЕН.00</t>
  </si>
  <si>
    <t>Математический и общий естественно-научный цикл</t>
  </si>
  <si>
    <t>2ДЗ</t>
  </si>
  <si>
    <t>ЕН.01.</t>
  </si>
  <si>
    <t>Математика</t>
  </si>
  <si>
    <t>ЕН.02.</t>
  </si>
  <si>
    <t>Организация работы органов и учреждений социальной защиты населения, органов Пенсионного фонда Российской Федерации  (ПФР)</t>
  </si>
  <si>
    <t xml:space="preserve">Консультации: по 4 часа на обучающегося в год </t>
  </si>
  <si>
    <t>2З/22ДЗ/9Э</t>
  </si>
  <si>
    <t>1 сем. 16 нед.</t>
  </si>
  <si>
    <t>2 сем.                                                                                                                                                                                                                  23       
нед.</t>
  </si>
  <si>
    <t xml:space="preserve"> 3 сем.   22 нед.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</si>
</sst>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8" formatCode="0.0"/>
  </numFmts>
  <fonts count="34" x14ac:knownFonts="1">
    <font>
      <sz val="10"/>
      <name val="Arial"/>
    </font>
    <font>
      <b/>
      <sz val="10"/>
      <name val="Arial"/>
      <family val="2"/>
      <charset val="204"/>
    </font>
    <font>
      <b/>
      <sz val="7"/>
      <name val="Arial"/>
      <family val="2"/>
      <charset val="204"/>
    </font>
    <font>
      <b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7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8"/>
      <name val="Arial"/>
      <family val="2"/>
      <charset val="204"/>
    </font>
    <font>
      <b/>
      <u/>
      <sz val="8"/>
      <name val="Arial"/>
      <family val="2"/>
      <charset val="204"/>
    </font>
    <font>
      <b/>
      <sz val="8"/>
      <name val="Arial"/>
      <family val="2"/>
    </font>
    <font>
      <b/>
      <sz val="12"/>
      <name val="Arial"/>
      <family val="2"/>
      <charset val="204"/>
    </font>
    <font>
      <b/>
      <sz val="5"/>
      <name val="Arial"/>
      <family val="2"/>
      <charset val="204"/>
    </font>
    <font>
      <sz val="6"/>
      <name val="Arial"/>
      <family val="2"/>
      <charset val="204"/>
    </font>
    <font>
      <sz val="5"/>
      <name val="Arial"/>
      <family val="2"/>
      <charset val="204"/>
    </font>
    <font>
      <b/>
      <sz val="7"/>
      <name val="Arial"/>
      <family val="2"/>
      <charset val="204"/>
    </font>
    <font>
      <b/>
      <sz val="7"/>
      <name val="Arial Cyr"/>
      <charset val="204"/>
    </font>
    <font>
      <b/>
      <sz val="11"/>
      <color indexed="8"/>
      <name val="Times New Roman"/>
      <family val="1"/>
      <charset val="204"/>
    </font>
    <font>
      <sz val="9"/>
      <name val="Arial"/>
      <family val="2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u/>
      <sz val="8"/>
      <name val="Arial"/>
      <family val="2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  <font>
      <sz val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indexed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/>
    <xf numFmtId="0" fontId="8" fillId="0" borderId="0" xfId="0" applyFont="1" applyAlignment="1"/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distributed" wrapText="1"/>
    </xf>
    <xf numFmtId="0" fontId="6" fillId="0" borderId="0" xfId="0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justify" textRotation="90" wrapText="1"/>
    </xf>
    <xf numFmtId="0" fontId="0" fillId="0" borderId="0" xfId="0" applyBorder="1"/>
    <xf numFmtId="49" fontId="15" fillId="0" borderId="1" xfId="0" applyNumberFormat="1" applyFont="1" applyBorder="1" applyAlignment="1">
      <alignment horizontal="center" vertical="center" wrapText="1" shrinkToFit="1"/>
    </xf>
    <xf numFmtId="0" fontId="15" fillId="0" borderId="1" xfId="0" applyFont="1" applyBorder="1" applyAlignment="1">
      <alignment vertical="center" wrapText="1" shrinkToFit="1"/>
    </xf>
    <xf numFmtId="0" fontId="4" fillId="0" borderId="1" xfId="0" applyFont="1" applyBorder="1" applyAlignment="1">
      <alignment horizontal="center" textRotation="90" wrapText="1"/>
    </xf>
    <xf numFmtId="0" fontId="16" fillId="0" borderId="2" xfId="0" applyFont="1" applyBorder="1" applyAlignment="1">
      <alignment horizontal="justify" textRotation="90" wrapText="1"/>
    </xf>
    <xf numFmtId="0" fontId="2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5" fillId="0" borderId="0" xfId="0" applyFont="1" applyAlignment="1">
      <alignment vertical="distributed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distributed"/>
    </xf>
    <xf numFmtId="0" fontId="20" fillId="0" borderId="0" xfId="0" applyNumberFormat="1" applyFont="1"/>
    <xf numFmtId="0" fontId="22" fillId="0" borderId="0" xfId="0" applyNumberFormat="1" applyFont="1"/>
    <xf numFmtId="16" fontId="22" fillId="0" borderId="0" xfId="0" applyNumberFormat="1" applyFont="1"/>
    <xf numFmtId="0" fontId="16" fillId="0" borderId="5" xfId="0" applyFont="1" applyBorder="1" applyAlignment="1">
      <alignment horizontal="justify" textRotation="90" wrapText="1"/>
    </xf>
    <xf numFmtId="0" fontId="6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justify" textRotation="90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textRotation="90" wrapText="1" shrinkToFit="1"/>
    </xf>
    <xf numFmtId="0" fontId="4" fillId="0" borderId="0" xfId="0" applyFont="1" applyBorder="1" applyAlignment="1">
      <alignment horizontal="center" vertical="center" wrapText="1" shrinkToFit="1"/>
    </xf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shrinkToFit="1"/>
    </xf>
    <xf numFmtId="188" fontId="4" fillId="0" borderId="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 shrinkToFit="1"/>
    </xf>
    <xf numFmtId="0" fontId="17" fillId="0" borderId="3" xfId="0" applyFont="1" applyBorder="1" applyAlignment="1">
      <alignment horizontal="center" vertical="center"/>
    </xf>
    <xf numFmtId="0" fontId="25" fillId="0" borderId="1" xfId="0" applyNumberFormat="1" applyFont="1" applyBorder="1" applyAlignment="1">
      <alignment horizontal="center" vertical="center" wrapText="1"/>
    </xf>
    <xf numFmtId="0" fontId="25" fillId="0" borderId="1" xfId="0" applyNumberFormat="1" applyFont="1" applyBorder="1" applyAlignment="1">
      <alignment horizontal="center" vertical="center" wrapText="1" readingOrder="1"/>
    </xf>
    <xf numFmtId="0" fontId="23" fillId="0" borderId="3" xfId="0" applyNumberFormat="1" applyFont="1" applyBorder="1" applyAlignment="1">
      <alignment horizontal="center"/>
    </xf>
    <xf numFmtId="0" fontId="23" fillId="0" borderId="3" xfId="0" applyNumberFormat="1" applyFont="1" applyFill="1" applyBorder="1" applyAlignment="1">
      <alignment horizontal="center"/>
    </xf>
    <xf numFmtId="0" fontId="21" fillId="0" borderId="0" xfId="0" applyNumberFormat="1" applyFont="1"/>
    <xf numFmtId="0" fontId="27" fillId="0" borderId="0" xfId="0" applyNumberFormat="1" applyFont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/>
    </xf>
    <xf numFmtId="0" fontId="28" fillId="0" borderId="7" xfId="0" applyNumberFormat="1" applyFont="1" applyBorder="1"/>
    <xf numFmtId="0" fontId="28" fillId="0" borderId="1" xfId="0" applyNumberFormat="1" applyFont="1" applyBorder="1"/>
    <xf numFmtId="0" fontId="28" fillId="0" borderId="0" xfId="0" applyNumberFormat="1" applyFont="1"/>
    <xf numFmtId="0" fontId="30" fillId="0" borderId="1" xfId="0" applyFont="1" applyFill="1" applyBorder="1" applyAlignment="1">
      <alignment vertical="top" wrapText="1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vertical="top" wrapText="1"/>
    </xf>
    <xf numFmtId="1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vertical="top" wrapText="1"/>
    </xf>
    <xf numFmtId="0" fontId="33" fillId="0" borderId="1" xfId="0" applyFont="1" applyFill="1" applyBorder="1" applyAlignment="1">
      <alignment horizontal="center" vertical="center" wrapText="1"/>
    </xf>
    <xf numFmtId="0" fontId="31" fillId="0" borderId="1" xfId="0" applyNumberFormat="1" applyFont="1" applyFill="1" applyBorder="1"/>
    <xf numFmtId="0" fontId="1" fillId="0" borderId="0" xfId="0" applyNumberFormat="1" applyFont="1"/>
    <xf numFmtId="0" fontId="32" fillId="0" borderId="1" xfId="0" applyFont="1" applyFill="1" applyBorder="1" applyAlignment="1">
      <alignment vertical="top" wrapText="1"/>
    </xf>
    <xf numFmtId="1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wrapText="1"/>
    </xf>
    <xf numFmtId="0" fontId="23" fillId="0" borderId="0" xfId="0" applyNumberFormat="1" applyFont="1" applyFill="1" applyBorder="1"/>
    <xf numFmtId="0" fontId="29" fillId="0" borderId="0" xfId="0" applyFont="1" applyFill="1" applyBorder="1" applyAlignment="1">
      <alignment wrapText="1"/>
    </xf>
    <xf numFmtId="0" fontId="28" fillId="0" borderId="0" xfId="0" applyNumberFormat="1" applyFont="1" applyBorder="1" applyAlignment="1">
      <alignment horizontal="center" vertical="center"/>
    </xf>
    <xf numFmtId="0" fontId="28" fillId="0" borderId="0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NumberFormat="1" applyFont="1" applyBorder="1" applyAlignment="1">
      <alignment horizontal="center" vertical="center"/>
    </xf>
    <xf numFmtId="0" fontId="22" fillId="0" borderId="0" xfId="0" applyNumberFormat="1" applyFont="1" applyBorder="1"/>
    <xf numFmtId="0" fontId="30" fillId="2" borderId="1" xfId="0" applyFont="1" applyFill="1" applyBorder="1" applyAlignment="1">
      <alignment horizontal="left" vertical="top" wrapText="1"/>
    </xf>
    <xf numFmtId="0" fontId="31" fillId="2" borderId="1" xfId="0" applyFont="1" applyFill="1" applyBorder="1" applyAlignment="1">
      <alignment horizontal="center" vertical="top" wrapText="1"/>
    </xf>
    <xf numFmtId="0" fontId="31" fillId="2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vertical="top" wrapText="1"/>
    </xf>
    <xf numFmtId="0" fontId="30" fillId="2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" fontId="23" fillId="0" borderId="2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1" fontId="23" fillId="4" borderId="2" xfId="0" applyNumberFormat="1" applyFont="1" applyFill="1" applyBorder="1" applyAlignment="1">
      <alignment horizontal="center" vertical="center" wrapText="1"/>
    </xf>
    <xf numFmtId="1" fontId="23" fillId="4" borderId="1" xfId="0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vertical="top" wrapText="1"/>
    </xf>
    <xf numFmtId="0" fontId="33" fillId="0" borderId="1" xfId="0" applyNumberFormat="1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justify" vertical="center" wrapText="1"/>
    </xf>
    <xf numFmtId="0" fontId="30" fillId="2" borderId="1" xfId="0" applyFont="1" applyFill="1" applyBorder="1" applyAlignment="1">
      <alignment vertical="top" wrapText="1"/>
    </xf>
    <xf numFmtId="0" fontId="30" fillId="2" borderId="1" xfId="0" applyFont="1" applyFill="1" applyBorder="1" applyAlignment="1">
      <alignment horizontal="center" vertical="top" wrapText="1"/>
    </xf>
    <xf numFmtId="0" fontId="31" fillId="2" borderId="7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vertical="top" wrapText="1"/>
    </xf>
    <xf numFmtId="0" fontId="23" fillId="0" borderId="2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justify" vertical="top" wrapText="1"/>
    </xf>
    <xf numFmtId="1" fontId="23" fillId="0" borderId="2" xfId="0" applyNumberFormat="1" applyFont="1" applyFill="1" applyBorder="1" applyAlignment="1">
      <alignment horizontal="center" wrapText="1"/>
    </xf>
    <xf numFmtId="0" fontId="31" fillId="3" borderId="7" xfId="0" applyFont="1" applyFill="1" applyBorder="1" applyAlignment="1">
      <alignment horizontal="center" vertical="center" wrapText="1"/>
    </xf>
    <xf numFmtId="1" fontId="30" fillId="3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justify" vertical="top" wrapText="1"/>
    </xf>
    <xf numFmtId="0" fontId="31" fillId="0" borderId="1" xfId="0" applyNumberFormat="1" applyFont="1" applyFill="1" applyBorder="1" applyAlignment="1">
      <alignment wrapText="1"/>
    </xf>
    <xf numFmtId="0" fontId="23" fillId="0" borderId="7" xfId="0" applyNumberFormat="1" applyFont="1" applyFill="1" applyBorder="1"/>
    <xf numFmtId="0" fontId="23" fillId="0" borderId="3" xfId="0" applyNumberFormat="1" applyFont="1" applyFill="1" applyBorder="1" applyAlignment="1">
      <alignment horizontal="center" vertical="center"/>
    </xf>
    <xf numFmtId="0" fontId="31" fillId="0" borderId="3" xfId="0" applyNumberFormat="1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left" vertical="top" wrapText="1"/>
    </xf>
    <xf numFmtId="0" fontId="30" fillId="2" borderId="8" xfId="0" applyFont="1" applyFill="1" applyBorder="1" applyAlignment="1">
      <alignment horizontal="center" vertical="top" wrapText="1"/>
    </xf>
    <xf numFmtId="0" fontId="31" fillId="2" borderId="8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3" borderId="8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top" wrapText="1"/>
    </xf>
    <xf numFmtId="0" fontId="30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distributed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 shrinkToFit="1"/>
    </xf>
    <xf numFmtId="0" fontId="15" fillId="0" borderId="1" xfId="0" applyFont="1" applyBorder="1" applyAlignment="1">
      <alignment horizontal="center" vertical="center" textRotation="90" wrapText="1" shrinkToFit="1"/>
    </xf>
    <xf numFmtId="0" fontId="15" fillId="0" borderId="1" xfId="0" applyFont="1" applyBorder="1" applyAlignment="1">
      <alignment horizontal="center" vertical="center" wrapText="1" shrinkToFit="1"/>
    </xf>
    <xf numFmtId="0" fontId="6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justify" textRotation="90" wrapText="1"/>
    </xf>
    <xf numFmtId="0" fontId="2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justify" textRotation="90" wrapText="1"/>
    </xf>
    <xf numFmtId="0" fontId="16" fillId="0" borderId="5" xfId="0" applyFont="1" applyBorder="1" applyAlignment="1">
      <alignment horizontal="justify" textRotation="90" wrapText="1"/>
    </xf>
    <xf numFmtId="0" fontId="16" fillId="0" borderId="4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 shrinkToFit="1"/>
    </xf>
    <xf numFmtId="0" fontId="15" fillId="0" borderId="1" xfId="0" applyFont="1" applyFill="1" applyBorder="1" applyAlignment="1">
      <alignment horizontal="center" vertical="center" textRotation="90" wrapText="1" shrinkToFit="1"/>
    </xf>
    <xf numFmtId="0" fontId="6" fillId="0" borderId="0" xfId="0" applyFont="1" applyBorder="1" applyAlignment="1">
      <alignment horizontal="center" vertical="justify"/>
    </xf>
    <xf numFmtId="0" fontId="14" fillId="0" borderId="0" xfId="0" applyFont="1" applyAlignment="1">
      <alignment horizontal="center" wrapText="1"/>
    </xf>
    <xf numFmtId="0" fontId="4" fillId="0" borderId="3" xfId="0" applyFont="1" applyBorder="1" applyAlignment="1">
      <alignment horizontal="justify" textRotation="90" wrapText="1"/>
    </xf>
    <xf numFmtId="0" fontId="4" fillId="0" borderId="5" xfId="0" applyFont="1" applyBorder="1" applyAlignment="1">
      <alignment horizontal="justify" textRotation="90" wrapText="1"/>
    </xf>
    <xf numFmtId="0" fontId="16" fillId="0" borderId="4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28" fillId="0" borderId="1" xfId="0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19" fillId="0" borderId="7" xfId="0" applyFont="1" applyBorder="1" applyAlignment="1">
      <alignment wrapText="1"/>
    </xf>
    <xf numFmtId="0" fontId="32" fillId="0" borderId="4" xfId="0" applyFont="1" applyBorder="1" applyAlignment="1">
      <alignment horizontal="left" wrapText="1"/>
    </xf>
    <xf numFmtId="0" fontId="32" fillId="0" borderId="9" xfId="0" applyFont="1" applyBorder="1" applyAlignment="1">
      <alignment horizontal="left" wrapText="1"/>
    </xf>
    <xf numFmtId="0" fontId="32" fillId="0" borderId="7" xfId="0" applyFont="1" applyBorder="1" applyAlignment="1">
      <alignment horizontal="left" wrapText="1"/>
    </xf>
    <xf numFmtId="0" fontId="30" fillId="0" borderId="1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27" fillId="0" borderId="3" xfId="0" applyNumberFormat="1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5" fillId="0" borderId="3" xfId="0" applyNumberFormat="1" applyFont="1" applyBorder="1" applyAlignment="1">
      <alignment horizontal="center" vertical="center"/>
    </xf>
    <xf numFmtId="0" fontId="25" fillId="0" borderId="5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32" fillId="0" borderId="1" xfId="0" applyFont="1" applyBorder="1" applyAlignment="1">
      <alignment horizontal="left" wrapText="1"/>
    </xf>
    <xf numFmtId="0" fontId="21" fillId="0" borderId="3" xfId="0" applyNumberFormat="1" applyFont="1" applyBorder="1" applyAlignment="1">
      <alignment horizontal="center" vertical="center"/>
    </xf>
    <xf numFmtId="0" fontId="21" fillId="0" borderId="11" xfId="0" applyNumberFormat="1" applyFont="1" applyBorder="1" applyAlignment="1">
      <alignment horizontal="center" vertical="center"/>
    </xf>
    <xf numFmtId="0" fontId="21" fillId="0" borderId="5" xfId="0" applyNumberFormat="1" applyFont="1" applyBorder="1" applyAlignment="1">
      <alignment horizontal="center" vertical="center"/>
    </xf>
    <xf numFmtId="0" fontId="25" fillId="0" borderId="3" xfId="0" applyNumberFormat="1" applyFont="1" applyBorder="1" applyAlignment="1">
      <alignment horizontal="center" vertical="center" wrapText="1"/>
    </xf>
    <xf numFmtId="0" fontId="25" fillId="0" borderId="11" xfId="0" applyNumberFormat="1" applyFont="1" applyBorder="1" applyAlignment="1">
      <alignment horizontal="center" vertical="center" wrapText="1"/>
    </xf>
    <xf numFmtId="0" fontId="25" fillId="0" borderId="5" xfId="0" applyNumberFormat="1" applyFont="1" applyBorder="1" applyAlignment="1">
      <alignment horizontal="center" vertical="center" wrapText="1"/>
    </xf>
    <xf numFmtId="0" fontId="31" fillId="0" borderId="0" xfId="0" applyNumberFormat="1" applyFont="1" applyAlignment="1">
      <alignment horizontal="center"/>
    </xf>
    <xf numFmtId="0" fontId="31" fillId="3" borderId="4" xfId="0" applyFont="1" applyFill="1" applyBorder="1" applyAlignment="1">
      <alignment horizontal="right" vertical="top" wrapText="1"/>
    </xf>
    <xf numFmtId="0" fontId="31" fillId="3" borderId="7" xfId="0" applyFont="1" applyFill="1" applyBorder="1" applyAlignment="1">
      <alignment horizontal="right" vertical="top" wrapText="1"/>
    </xf>
    <xf numFmtId="0" fontId="26" fillId="0" borderId="4" xfId="0" applyNumberFormat="1" applyFont="1" applyBorder="1" applyAlignment="1">
      <alignment horizontal="center" vertical="center"/>
    </xf>
    <xf numFmtId="0" fontId="26" fillId="0" borderId="9" xfId="0" applyNumberFormat="1" applyFont="1" applyBorder="1" applyAlignment="1">
      <alignment horizontal="center" vertical="center"/>
    </xf>
    <xf numFmtId="0" fontId="26" fillId="0" borderId="7" xfId="0" applyNumberFormat="1" applyFont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1"/>
  <sheetViews>
    <sheetView topLeftCell="B1" zoomScale="120" zoomScaleNormal="100" workbookViewId="0">
      <selection activeCell="AY30" sqref="AY30"/>
    </sheetView>
  </sheetViews>
  <sheetFormatPr defaultRowHeight="12.75" x14ac:dyDescent="0.2"/>
  <cols>
    <col min="1" max="53" width="2.140625" customWidth="1"/>
    <col min="54" max="54" width="3.7109375" customWidth="1"/>
    <col min="55" max="55" width="4.85546875" customWidth="1"/>
    <col min="56" max="56" width="3.140625" customWidth="1"/>
    <col min="57" max="57" width="4.85546875" customWidth="1"/>
    <col min="58" max="58" width="3.28515625" customWidth="1"/>
    <col min="59" max="59" width="3.42578125" customWidth="1"/>
    <col min="60" max="60" width="3.140625" customWidth="1"/>
    <col min="61" max="61" width="3.28515625" customWidth="1"/>
    <col min="62" max="62" width="2.42578125" customWidth="1"/>
    <col min="63" max="63" width="4.42578125" customWidth="1"/>
    <col min="64" max="64" width="1.85546875" customWidth="1"/>
  </cols>
  <sheetData>
    <row r="1" spans="1:64" x14ac:dyDescent="0.2">
      <c r="M1" s="6"/>
      <c r="N1" s="6"/>
      <c r="O1" s="6"/>
      <c r="AV1" s="7"/>
      <c r="AW1" s="7"/>
      <c r="AX1" s="7"/>
      <c r="AY1" s="7"/>
      <c r="AZ1" s="7"/>
      <c r="BA1" s="7"/>
      <c r="BB1" s="132" t="s">
        <v>117</v>
      </c>
      <c r="BC1" s="132"/>
      <c r="BD1" s="132"/>
      <c r="BE1" s="132"/>
      <c r="BF1" s="132"/>
      <c r="BG1" s="132"/>
      <c r="BH1" s="132"/>
      <c r="BI1" s="132"/>
    </row>
    <row r="2" spans="1:64" x14ac:dyDescent="0.2">
      <c r="M2" s="9"/>
      <c r="N2" s="9"/>
      <c r="O2" s="10"/>
      <c r="BB2" s="8" t="s">
        <v>160</v>
      </c>
      <c r="BC2" s="9"/>
      <c r="BD2" s="9"/>
      <c r="BE2" s="9"/>
      <c r="BF2" s="9"/>
      <c r="BG2" s="9"/>
    </row>
    <row r="3" spans="1:64" x14ac:dyDescent="0.2">
      <c r="M3" s="9"/>
      <c r="N3" s="9"/>
      <c r="O3" s="13"/>
      <c r="AV3" s="13"/>
      <c r="AW3" s="37"/>
      <c r="AX3" s="37"/>
      <c r="AY3" s="37"/>
      <c r="AZ3" s="36"/>
      <c r="BA3" s="36"/>
      <c r="BB3" s="8" t="s">
        <v>118</v>
      </c>
      <c r="BC3" s="9"/>
      <c r="BE3" s="9"/>
      <c r="BF3" s="133" t="s">
        <v>159</v>
      </c>
      <c r="BG3" s="133"/>
      <c r="BH3" s="133"/>
      <c r="BI3" s="133"/>
      <c r="BJ3" s="133"/>
    </row>
    <row r="4" spans="1:64" x14ac:dyDescent="0.2">
      <c r="M4" s="9"/>
      <c r="N4" s="9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9"/>
      <c r="AU4" s="9"/>
      <c r="AV4" s="9"/>
      <c r="AW4" s="46"/>
      <c r="AX4" s="46"/>
      <c r="AY4" s="46"/>
      <c r="AZ4" s="46"/>
      <c r="BA4" s="46"/>
      <c r="BB4" s="134" t="s">
        <v>119</v>
      </c>
      <c r="BC4" s="134"/>
      <c r="BD4" s="134"/>
      <c r="BE4" s="134"/>
      <c r="BF4" s="134"/>
      <c r="BG4" s="134"/>
      <c r="BH4" s="134"/>
      <c r="BI4" s="134"/>
      <c r="BJ4" s="134"/>
    </row>
    <row r="5" spans="1:64" x14ac:dyDescent="0.2">
      <c r="M5" s="9"/>
      <c r="N5" s="9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9"/>
      <c r="AU5" s="9"/>
      <c r="AV5" s="9"/>
      <c r="AW5" s="36"/>
      <c r="AX5" s="36"/>
      <c r="AY5" s="36"/>
      <c r="AZ5" s="36"/>
      <c r="BA5" s="36"/>
      <c r="BB5" s="5" t="s">
        <v>12</v>
      </c>
      <c r="BC5" s="9"/>
      <c r="BD5" s="9"/>
      <c r="BE5" s="9"/>
      <c r="BF5" s="9"/>
      <c r="BG5" s="9"/>
    </row>
    <row r="6" spans="1:64" x14ac:dyDescent="0.2">
      <c r="M6" s="9"/>
      <c r="N6" s="9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9"/>
      <c r="AU6" s="9"/>
      <c r="AV6" s="9"/>
      <c r="AW6" s="36"/>
      <c r="AX6" s="36"/>
      <c r="AY6" s="36"/>
      <c r="AZ6" s="36"/>
      <c r="BA6" s="36"/>
      <c r="BB6" s="9"/>
      <c r="BC6" s="9"/>
      <c r="BD6" s="9"/>
      <c r="BE6" s="9"/>
      <c r="BF6" s="9"/>
      <c r="BG6" s="9"/>
    </row>
    <row r="7" spans="1:64" x14ac:dyDescent="0.2">
      <c r="M7" s="9"/>
      <c r="N7" s="9"/>
      <c r="O7" s="13"/>
      <c r="P7" s="13"/>
      <c r="Q7" s="13"/>
      <c r="R7" s="13"/>
      <c r="S7" s="13"/>
      <c r="T7" s="132" t="s">
        <v>11</v>
      </c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36"/>
      <c r="BA7" s="36"/>
      <c r="BB7" s="9"/>
      <c r="BC7" s="9"/>
      <c r="BD7" s="9"/>
      <c r="BE7" s="9"/>
      <c r="BF7" s="9"/>
      <c r="BG7" s="9"/>
    </row>
    <row r="8" spans="1:64" x14ac:dyDescent="0.2">
      <c r="M8" s="9"/>
      <c r="N8" s="9"/>
      <c r="O8" s="13"/>
      <c r="P8" s="13"/>
      <c r="Q8" s="10" t="s">
        <v>153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37"/>
      <c r="BB8" s="9"/>
      <c r="BC8" s="9"/>
      <c r="BD8" s="9"/>
      <c r="BE8" s="9"/>
      <c r="BF8" s="9"/>
      <c r="BG8" s="9"/>
    </row>
    <row r="9" spans="1:64" x14ac:dyDescent="0.2">
      <c r="M9" s="9"/>
      <c r="N9" s="9"/>
      <c r="O9" s="13"/>
      <c r="P9" s="13"/>
      <c r="Q9" s="13"/>
      <c r="R9" s="136" t="s">
        <v>154</v>
      </c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36"/>
      <c r="AY9" s="36"/>
      <c r="AZ9" s="36"/>
      <c r="BA9" s="36"/>
      <c r="BB9" s="9"/>
      <c r="BC9" s="9"/>
      <c r="BD9" s="9"/>
      <c r="BE9" s="9"/>
      <c r="BF9" s="9"/>
      <c r="BG9" s="9"/>
    </row>
    <row r="10" spans="1:64" x14ac:dyDescent="0.2">
      <c r="M10" s="9"/>
      <c r="N10" s="9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9"/>
      <c r="AU10" s="9"/>
      <c r="AV10" s="9"/>
      <c r="AW10" s="36"/>
      <c r="AX10" s="36"/>
      <c r="AY10" s="36"/>
      <c r="AZ10" s="36"/>
      <c r="BA10" s="36"/>
      <c r="BB10" s="9"/>
      <c r="BC10" s="9"/>
      <c r="BD10" s="9"/>
      <c r="BE10" s="9"/>
      <c r="BF10" s="9"/>
      <c r="BG10" s="9"/>
    </row>
    <row r="11" spans="1:64" x14ac:dyDescent="0.2">
      <c r="A11" s="5"/>
      <c r="B11" s="9"/>
      <c r="C11" s="9"/>
      <c r="D11" s="9"/>
      <c r="E11" s="9"/>
      <c r="F11" s="9"/>
      <c r="G11" s="9"/>
      <c r="H11" s="9"/>
      <c r="I11" s="9"/>
      <c r="J11" s="9"/>
      <c r="K11" s="140" t="s">
        <v>155</v>
      </c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5"/>
      <c r="AV11" s="9"/>
      <c r="AW11" s="38"/>
      <c r="AX11" s="38"/>
      <c r="AZ11" s="46"/>
      <c r="BA11" s="137" t="s">
        <v>67</v>
      </c>
      <c r="BB11" s="137"/>
      <c r="BC11" s="137"/>
      <c r="BD11" s="137"/>
      <c r="BE11" s="137"/>
      <c r="BF11" s="137"/>
      <c r="BG11" s="46"/>
    </row>
    <row r="12" spans="1:64" ht="12.75" customHeight="1" x14ac:dyDescent="0.2">
      <c r="A12" s="5"/>
      <c r="B12" s="9"/>
      <c r="C12" s="9"/>
      <c r="D12" s="9"/>
      <c r="E12" s="9"/>
      <c r="F12" s="9"/>
      <c r="G12" s="9"/>
      <c r="H12" s="9"/>
      <c r="I12" s="9"/>
      <c r="J12" s="9"/>
      <c r="K12" s="135" t="s">
        <v>13</v>
      </c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9"/>
      <c r="AV12" s="9"/>
      <c r="AW12" s="36"/>
      <c r="AX12" s="36"/>
      <c r="AZ12" s="14"/>
      <c r="BA12" s="138" t="s">
        <v>128</v>
      </c>
      <c r="BB12" s="138"/>
      <c r="BC12" s="138"/>
      <c r="BD12" s="138"/>
      <c r="BE12" s="138"/>
      <c r="BF12" s="138"/>
      <c r="BG12" s="138"/>
      <c r="BH12" s="138"/>
      <c r="BI12" s="138"/>
      <c r="BJ12" s="138"/>
      <c r="BK12" s="138"/>
    </row>
    <row r="13" spans="1:64" ht="12.75" customHeight="1" x14ac:dyDescent="0.2">
      <c r="A13" s="5"/>
      <c r="B13" s="9"/>
      <c r="C13" s="9"/>
      <c r="D13" s="9"/>
      <c r="E13" s="9"/>
      <c r="F13" s="9"/>
      <c r="G13" s="9"/>
      <c r="H13" s="9"/>
      <c r="I13" s="9"/>
      <c r="J13" s="9"/>
      <c r="K13" s="144" t="s">
        <v>156</v>
      </c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9"/>
      <c r="AV13" s="9"/>
      <c r="AW13" s="36"/>
      <c r="AX13" s="36"/>
      <c r="AZ13" s="138" t="s">
        <v>158</v>
      </c>
      <c r="BA13" s="138"/>
      <c r="BB13" s="138"/>
      <c r="BC13" s="138"/>
      <c r="BD13" s="138"/>
      <c r="BE13" s="138"/>
      <c r="BF13" s="138"/>
      <c r="BG13" s="138"/>
      <c r="BH13" s="138"/>
      <c r="BI13" s="138"/>
      <c r="BJ13" s="138"/>
    </row>
    <row r="14" spans="1:64" x14ac:dyDescent="0.2">
      <c r="K14" s="139" t="s">
        <v>157</v>
      </c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</row>
    <row r="15" spans="1:64" ht="15.75" customHeight="1" x14ac:dyDescent="0.25">
      <c r="A15" s="16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55"/>
      <c r="AK15" s="155"/>
      <c r="AL15" s="155"/>
      <c r="AM15" s="155"/>
      <c r="AN15" s="155"/>
      <c r="AO15" s="155"/>
      <c r="AP15" s="155"/>
      <c r="AQ15" s="17"/>
      <c r="AR15" s="17"/>
      <c r="AS15" s="17"/>
      <c r="AT15" s="17"/>
      <c r="AU15" s="17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4" ht="15" customHeight="1" x14ac:dyDescent="0.2">
      <c r="O16" s="1"/>
      <c r="P16" s="1"/>
      <c r="Q16" s="1"/>
      <c r="R16" s="1"/>
      <c r="S16" s="1"/>
      <c r="T16" s="1"/>
      <c r="U16" s="1"/>
      <c r="V16" s="1"/>
      <c r="W16" s="156" t="s">
        <v>161</v>
      </c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"/>
      <c r="AL16" s="1"/>
      <c r="AM16" s="1"/>
      <c r="AN16" s="1"/>
      <c r="AO16" s="11"/>
      <c r="AP16" s="11"/>
      <c r="AQ16" s="11"/>
      <c r="AR16" s="11"/>
      <c r="AS16" s="11"/>
      <c r="AT16" s="11"/>
      <c r="AU16" s="11"/>
      <c r="AV16" s="11"/>
      <c r="AW16" s="11"/>
      <c r="AX16" s="161" t="s">
        <v>14</v>
      </c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1"/>
    </row>
    <row r="17" spans="1:64" ht="17.25" customHeight="1" x14ac:dyDescent="0.2">
      <c r="A17" s="153" t="s">
        <v>15</v>
      </c>
      <c r="B17" s="141" t="s">
        <v>16</v>
      </c>
      <c r="C17" s="141"/>
      <c r="D17" s="141"/>
      <c r="E17" s="141"/>
      <c r="F17" s="153" t="s">
        <v>17</v>
      </c>
      <c r="G17" s="141" t="s">
        <v>18</v>
      </c>
      <c r="H17" s="141"/>
      <c r="I17" s="141"/>
      <c r="J17" s="142" t="s">
        <v>19</v>
      </c>
      <c r="K17" s="141" t="s">
        <v>20</v>
      </c>
      <c r="L17" s="141"/>
      <c r="M17" s="141"/>
      <c r="N17" s="141"/>
      <c r="O17" s="141" t="s">
        <v>21</v>
      </c>
      <c r="P17" s="141"/>
      <c r="Q17" s="141"/>
      <c r="R17" s="141"/>
      <c r="S17" s="142" t="s">
        <v>22</v>
      </c>
      <c r="T17" s="141" t="s">
        <v>23</v>
      </c>
      <c r="U17" s="141"/>
      <c r="V17" s="141"/>
      <c r="W17" s="142" t="s">
        <v>24</v>
      </c>
      <c r="X17" s="141" t="s">
        <v>25</v>
      </c>
      <c r="Y17" s="141"/>
      <c r="Z17" s="141"/>
      <c r="AA17" s="154" t="s">
        <v>105</v>
      </c>
      <c r="AB17" s="143" t="s">
        <v>26</v>
      </c>
      <c r="AC17" s="143"/>
      <c r="AD17" s="143"/>
      <c r="AE17" s="143"/>
      <c r="AF17" s="142" t="s">
        <v>106</v>
      </c>
      <c r="AG17" s="141" t="s">
        <v>27</v>
      </c>
      <c r="AH17" s="141"/>
      <c r="AI17" s="141"/>
      <c r="AJ17" s="142" t="s">
        <v>107</v>
      </c>
      <c r="AK17" s="141" t="s">
        <v>28</v>
      </c>
      <c r="AL17" s="141"/>
      <c r="AM17" s="141"/>
      <c r="AN17" s="141"/>
      <c r="AO17" s="141" t="s">
        <v>29</v>
      </c>
      <c r="AP17" s="141"/>
      <c r="AQ17" s="141"/>
      <c r="AR17" s="141"/>
      <c r="AS17" s="142" t="s">
        <v>108</v>
      </c>
      <c r="AT17" s="141" t="s">
        <v>30</v>
      </c>
      <c r="AU17" s="141"/>
      <c r="AV17" s="141"/>
      <c r="AW17" s="142" t="s">
        <v>109</v>
      </c>
      <c r="AX17" s="141" t="s">
        <v>31</v>
      </c>
      <c r="AY17" s="141"/>
      <c r="AZ17" s="141"/>
      <c r="BA17" s="141"/>
      <c r="BB17" s="159" t="s">
        <v>32</v>
      </c>
      <c r="BC17" s="160"/>
      <c r="BD17" s="147" t="s">
        <v>33</v>
      </c>
      <c r="BE17" s="149" t="s">
        <v>34</v>
      </c>
      <c r="BF17" s="150"/>
      <c r="BG17" s="150"/>
      <c r="BH17" s="151"/>
      <c r="BI17" s="147" t="s">
        <v>35</v>
      </c>
      <c r="BJ17" s="157" t="s">
        <v>36</v>
      </c>
      <c r="BK17" s="145" t="s">
        <v>37</v>
      </c>
      <c r="BL17" s="20"/>
    </row>
    <row r="18" spans="1:64" ht="67.5" customHeight="1" x14ac:dyDescent="0.2">
      <c r="A18" s="153"/>
      <c r="B18" s="18" t="s">
        <v>38</v>
      </c>
      <c r="C18" s="18" t="s">
        <v>39</v>
      </c>
      <c r="D18" s="18" t="s">
        <v>40</v>
      </c>
      <c r="E18" s="18" t="s">
        <v>41</v>
      </c>
      <c r="F18" s="153"/>
      <c r="G18" s="18" t="s">
        <v>42</v>
      </c>
      <c r="H18" s="18" t="s">
        <v>43</v>
      </c>
      <c r="I18" s="18" t="s">
        <v>44</v>
      </c>
      <c r="J18" s="142"/>
      <c r="K18" s="21" t="s">
        <v>45</v>
      </c>
      <c r="L18" s="18" t="s">
        <v>46</v>
      </c>
      <c r="M18" s="18" t="s">
        <v>47</v>
      </c>
      <c r="N18" s="18" t="s">
        <v>48</v>
      </c>
      <c r="O18" s="18" t="s">
        <v>49</v>
      </c>
      <c r="P18" s="18" t="s">
        <v>50</v>
      </c>
      <c r="Q18" s="18" t="s">
        <v>40</v>
      </c>
      <c r="R18" s="18" t="s">
        <v>41</v>
      </c>
      <c r="S18" s="142"/>
      <c r="T18" s="18" t="s">
        <v>51</v>
      </c>
      <c r="U18" s="22" t="s">
        <v>52</v>
      </c>
      <c r="V18" s="18" t="s">
        <v>53</v>
      </c>
      <c r="W18" s="142"/>
      <c r="X18" s="18" t="s">
        <v>54</v>
      </c>
      <c r="Y18" s="18" t="s">
        <v>55</v>
      </c>
      <c r="Z18" s="18" t="s">
        <v>56</v>
      </c>
      <c r="AA18" s="154"/>
      <c r="AB18" s="18" t="s">
        <v>38</v>
      </c>
      <c r="AC18" s="18" t="s">
        <v>39</v>
      </c>
      <c r="AD18" s="18" t="s">
        <v>40</v>
      </c>
      <c r="AE18" s="18" t="s">
        <v>41</v>
      </c>
      <c r="AF18" s="142"/>
      <c r="AG18" s="18" t="s">
        <v>110</v>
      </c>
      <c r="AH18" s="18" t="s">
        <v>52</v>
      </c>
      <c r="AI18" s="18" t="s">
        <v>111</v>
      </c>
      <c r="AJ18" s="142"/>
      <c r="AK18" s="18" t="s">
        <v>120</v>
      </c>
      <c r="AL18" s="18" t="s">
        <v>46</v>
      </c>
      <c r="AM18" s="18" t="s">
        <v>47</v>
      </c>
      <c r="AN18" s="18" t="s">
        <v>48</v>
      </c>
      <c r="AO18" s="18" t="s">
        <v>121</v>
      </c>
      <c r="AP18" s="18" t="s">
        <v>112</v>
      </c>
      <c r="AQ18" s="18" t="s">
        <v>113</v>
      </c>
      <c r="AR18" s="18" t="s">
        <v>114</v>
      </c>
      <c r="AS18" s="142"/>
      <c r="AT18" s="18" t="s">
        <v>115</v>
      </c>
      <c r="AU18" s="18" t="s">
        <v>52</v>
      </c>
      <c r="AV18" s="18" t="s">
        <v>111</v>
      </c>
      <c r="AW18" s="142"/>
      <c r="AX18" s="18" t="s">
        <v>122</v>
      </c>
      <c r="AY18" s="18" t="s">
        <v>55</v>
      </c>
      <c r="AZ18" s="18" t="s">
        <v>57</v>
      </c>
      <c r="BA18" s="18" t="s">
        <v>116</v>
      </c>
      <c r="BB18" s="19" t="s">
        <v>58</v>
      </c>
      <c r="BC18" s="23" t="s">
        <v>59</v>
      </c>
      <c r="BD18" s="148"/>
      <c r="BE18" s="24" t="s">
        <v>60</v>
      </c>
      <c r="BF18" s="24" t="s">
        <v>61</v>
      </c>
      <c r="BG18" s="24" t="s">
        <v>62</v>
      </c>
      <c r="BH18" s="24" t="s">
        <v>63</v>
      </c>
      <c r="BI18" s="148"/>
      <c r="BJ18" s="158"/>
      <c r="BK18" s="145"/>
    </row>
    <row r="19" spans="1:64" x14ac:dyDescent="0.2">
      <c r="A19" s="47"/>
      <c r="B19" s="18">
        <v>1</v>
      </c>
      <c r="C19" s="18">
        <v>2</v>
      </c>
      <c r="D19" s="18">
        <v>3</v>
      </c>
      <c r="E19" s="18">
        <v>4</v>
      </c>
      <c r="F19" s="18">
        <v>5</v>
      </c>
      <c r="G19" s="18">
        <v>6</v>
      </c>
      <c r="H19" s="18">
        <v>7</v>
      </c>
      <c r="I19" s="18">
        <v>8</v>
      </c>
      <c r="J19" s="18">
        <v>9</v>
      </c>
      <c r="K19" s="18">
        <v>10</v>
      </c>
      <c r="L19" s="18">
        <v>11</v>
      </c>
      <c r="M19" s="18">
        <v>12</v>
      </c>
      <c r="N19" s="18">
        <v>13</v>
      </c>
      <c r="O19" s="18">
        <v>14</v>
      </c>
      <c r="P19" s="18">
        <v>15</v>
      </c>
      <c r="Q19" s="18">
        <v>16</v>
      </c>
      <c r="R19" s="18">
        <v>17</v>
      </c>
      <c r="S19" s="18">
        <v>18</v>
      </c>
      <c r="T19" s="18">
        <v>19</v>
      </c>
      <c r="U19" s="18">
        <v>20</v>
      </c>
      <c r="V19" s="18">
        <v>21</v>
      </c>
      <c r="W19" s="18">
        <v>22</v>
      </c>
      <c r="X19" s="18">
        <v>23</v>
      </c>
      <c r="Y19" s="18">
        <v>24</v>
      </c>
      <c r="Z19" s="18">
        <v>25</v>
      </c>
      <c r="AA19" s="18">
        <v>26</v>
      </c>
      <c r="AB19" s="18">
        <v>27</v>
      </c>
      <c r="AC19" s="18">
        <v>28</v>
      </c>
      <c r="AD19" s="18">
        <v>29</v>
      </c>
      <c r="AE19" s="18">
        <v>30</v>
      </c>
      <c r="AF19" s="18">
        <v>31</v>
      </c>
      <c r="AG19" s="18">
        <v>32</v>
      </c>
      <c r="AH19" s="18">
        <v>33</v>
      </c>
      <c r="AI19" s="18">
        <v>34</v>
      </c>
      <c r="AJ19" s="18">
        <v>35</v>
      </c>
      <c r="AK19" s="18">
        <v>36</v>
      </c>
      <c r="AL19" s="18">
        <v>37</v>
      </c>
      <c r="AM19" s="18">
        <v>38</v>
      </c>
      <c r="AN19" s="18">
        <v>39</v>
      </c>
      <c r="AO19" s="18">
        <v>40</v>
      </c>
      <c r="AP19" s="18">
        <v>41</v>
      </c>
      <c r="AQ19" s="18">
        <v>42</v>
      </c>
      <c r="AR19" s="18">
        <v>43</v>
      </c>
      <c r="AS19" s="18">
        <v>44</v>
      </c>
      <c r="AT19" s="18">
        <v>45</v>
      </c>
      <c r="AU19" s="18">
        <v>46</v>
      </c>
      <c r="AV19" s="18">
        <v>47</v>
      </c>
      <c r="AW19" s="18">
        <v>48</v>
      </c>
      <c r="AX19" s="18">
        <v>49</v>
      </c>
      <c r="AY19" s="18">
        <v>50</v>
      </c>
      <c r="AZ19" s="18">
        <v>51</v>
      </c>
      <c r="BA19" s="18">
        <v>52</v>
      </c>
      <c r="BB19" s="19"/>
      <c r="BC19" s="23"/>
      <c r="BD19" s="42"/>
      <c r="BE19" s="24"/>
      <c r="BF19" s="24"/>
      <c r="BG19" s="24"/>
      <c r="BH19" s="24"/>
      <c r="BI19" s="42"/>
      <c r="BJ19" s="44"/>
      <c r="BK19" s="19"/>
    </row>
    <row r="20" spans="1:64" ht="14.25" customHeight="1" x14ac:dyDescent="0.2">
      <c r="A20" s="56">
        <v>1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51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51"/>
      <c r="AP20" s="51"/>
      <c r="AQ20" s="57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5">
        <v>34.5</v>
      </c>
      <c r="BC20" s="50">
        <v>1242</v>
      </c>
      <c r="BD20" s="50">
        <v>1</v>
      </c>
      <c r="BE20" s="50">
        <v>2</v>
      </c>
      <c r="BF20" s="50">
        <v>3.5</v>
      </c>
      <c r="BG20" s="52"/>
      <c r="BH20" s="52"/>
      <c r="BI20" s="52"/>
      <c r="BJ20" s="50">
        <v>11</v>
      </c>
      <c r="BK20" s="50">
        <v>52</v>
      </c>
      <c r="BL20" s="28"/>
    </row>
    <row r="21" spans="1:64" x14ac:dyDescent="0.2">
      <c r="A21" s="56">
        <v>2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57"/>
      <c r="S21" s="51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57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3">
        <v>28.2</v>
      </c>
      <c r="BC21" s="50">
        <v>1014</v>
      </c>
      <c r="BD21" s="50">
        <v>2</v>
      </c>
      <c r="BE21" s="52"/>
      <c r="BF21" s="55">
        <v>10.8</v>
      </c>
      <c r="BG21" s="52"/>
      <c r="BH21" s="52"/>
      <c r="BI21" s="52"/>
      <c r="BJ21" s="50">
        <v>11</v>
      </c>
      <c r="BK21" s="50">
        <v>52</v>
      </c>
      <c r="BL21" s="28"/>
    </row>
    <row r="22" spans="1:64" x14ac:dyDescent="0.2">
      <c r="A22" s="54">
        <v>3</v>
      </c>
      <c r="B22" s="30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5"/>
      <c r="AE22" s="25"/>
      <c r="AF22" s="25"/>
      <c r="AG22" s="25"/>
      <c r="AH22" s="26"/>
      <c r="AI22" s="25"/>
      <c r="AJ22" s="25"/>
      <c r="AK22" s="25"/>
      <c r="AL22" s="25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53">
        <v>23.3</v>
      </c>
      <c r="BC22" s="50">
        <v>840</v>
      </c>
      <c r="BD22" s="50">
        <v>2</v>
      </c>
      <c r="BE22" s="52"/>
      <c r="BF22" s="50">
        <v>6.7</v>
      </c>
      <c r="BG22" s="50">
        <v>4</v>
      </c>
      <c r="BH22" s="50">
        <v>4</v>
      </c>
      <c r="BI22" s="50">
        <v>2</v>
      </c>
      <c r="BJ22" s="50">
        <v>1</v>
      </c>
      <c r="BK22" s="50">
        <v>43</v>
      </c>
      <c r="BL22" s="28"/>
    </row>
    <row r="23" spans="1:64" x14ac:dyDescent="0.2">
      <c r="A23" s="4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130" t="s">
        <v>10</v>
      </c>
      <c r="AY23" s="130"/>
      <c r="AZ23" s="130"/>
      <c r="BA23" s="131"/>
      <c r="BB23" s="31">
        <v>86</v>
      </c>
      <c r="BC23" s="29">
        <v>4140</v>
      </c>
      <c r="BD23" s="49">
        <v>5</v>
      </c>
      <c r="BE23" s="49">
        <v>2</v>
      </c>
      <c r="BF23" s="49">
        <v>21</v>
      </c>
      <c r="BG23" s="49">
        <v>4</v>
      </c>
      <c r="BH23" s="49">
        <v>4</v>
      </c>
      <c r="BI23" s="49">
        <v>2</v>
      </c>
      <c r="BJ23" s="49">
        <v>23</v>
      </c>
      <c r="BK23" s="49">
        <v>147</v>
      </c>
      <c r="BL23" s="28"/>
    </row>
    <row r="24" spans="1:64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</row>
    <row r="25" spans="1:64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</row>
    <row r="26" spans="1:64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</row>
    <row r="27" spans="1:64" x14ac:dyDescent="0.2">
      <c r="A27" s="28"/>
      <c r="B27" s="28"/>
      <c r="C27" s="28"/>
      <c r="D27" s="28"/>
      <c r="E27" s="28"/>
      <c r="F27" s="28"/>
      <c r="G27" s="28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</row>
    <row r="28" spans="1:64" s="28" customFormat="1" ht="49.5" customHeight="1" x14ac:dyDescent="0.2">
      <c r="A28" s="129" t="s">
        <v>6</v>
      </c>
      <c r="B28" s="129"/>
      <c r="C28" s="129"/>
      <c r="D28" s="129"/>
      <c r="E28" s="129"/>
      <c r="F28" s="129"/>
      <c r="G28" s="32"/>
      <c r="H28" s="129" t="s">
        <v>123</v>
      </c>
      <c r="I28" s="129"/>
      <c r="J28" s="129"/>
      <c r="K28" s="129"/>
      <c r="L28" s="129"/>
      <c r="M28" s="129"/>
      <c r="O28" s="129" t="s">
        <v>124</v>
      </c>
      <c r="P28" s="129"/>
      <c r="Q28" s="129"/>
      <c r="R28" s="129"/>
      <c r="S28" s="129"/>
      <c r="T28" s="129"/>
      <c r="V28" s="129" t="s">
        <v>125</v>
      </c>
      <c r="W28" s="129"/>
      <c r="X28" s="129"/>
      <c r="Y28" s="129"/>
      <c r="Z28" s="129"/>
      <c r="AA28" s="129"/>
      <c r="AB28" s="129"/>
      <c r="AD28" s="129" t="s">
        <v>64</v>
      </c>
      <c r="AE28" s="129"/>
      <c r="AF28" s="129"/>
      <c r="AG28" s="129"/>
      <c r="AH28" s="129"/>
      <c r="AJ28" s="129" t="s">
        <v>65</v>
      </c>
      <c r="AK28" s="129"/>
      <c r="AL28" s="129"/>
      <c r="AM28" s="129"/>
      <c r="AN28" s="129"/>
      <c r="AO28" s="129"/>
      <c r="AP28" s="152" t="s">
        <v>167</v>
      </c>
      <c r="AQ28" s="152"/>
      <c r="AR28" s="152"/>
      <c r="AS28" s="152"/>
      <c r="AT28" s="152"/>
      <c r="AU28" s="152"/>
      <c r="AV28" s="152"/>
      <c r="AW28" s="129" t="s">
        <v>66</v>
      </c>
      <c r="AX28" s="129"/>
      <c r="AY28" s="129"/>
      <c r="AZ28" s="129"/>
      <c r="BA28" s="129"/>
      <c r="BB28" s="129"/>
      <c r="BC28" s="129"/>
      <c r="BD28" s="129"/>
      <c r="BE28" s="129"/>
      <c r="BF28" s="129"/>
      <c r="BG28" s="129"/>
    </row>
    <row r="29" spans="1:64" s="28" customFormat="1" x14ac:dyDescent="0.2"/>
    <row r="30" spans="1:64" s="33" customFormat="1" ht="9.75" x14ac:dyDescent="0.2">
      <c r="C30" s="25"/>
      <c r="D30" s="34"/>
      <c r="E30" s="34"/>
      <c r="F30" s="34"/>
      <c r="G30" s="34"/>
      <c r="H30" s="34"/>
      <c r="J30" s="27" t="s">
        <v>163</v>
      </c>
      <c r="K30" s="34"/>
      <c r="L30" s="34"/>
      <c r="M30" s="34"/>
      <c r="N30" s="34"/>
      <c r="O30" s="34"/>
      <c r="Q30" s="34"/>
      <c r="R30" s="27" t="s">
        <v>164</v>
      </c>
      <c r="S30" s="34"/>
      <c r="T30" s="34"/>
      <c r="U30" s="34"/>
      <c r="V30" s="34"/>
      <c r="W30" s="34"/>
      <c r="X30" s="34"/>
      <c r="Y30" s="25" t="s">
        <v>165</v>
      </c>
      <c r="Z30" s="34"/>
      <c r="AA30" s="34"/>
      <c r="AB30" s="34"/>
      <c r="AC30" s="34"/>
      <c r="AD30" s="35"/>
      <c r="AF30" s="26" t="s">
        <v>90</v>
      </c>
      <c r="AG30" s="34"/>
      <c r="AH30" s="34"/>
      <c r="AI30" s="34"/>
      <c r="AJ30" s="34"/>
      <c r="AK30" s="35"/>
      <c r="AL30" s="27" t="s">
        <v>166</v>
      </c>
      <c r="AP30" s="34"/>
      <c r="AR30" s="34"/>
      <c r="AS30" s="27" t="s">
        <v>168</v>
      </c>
      <c r="AT30" s="34"/>
      <c r="AU30" s="34"/>
      <c r="AV30" s="34"/>
      <c r="AW30" s="34"/>
      <c r="AX30" s="35"/>
      <c r="AY30" s="27" t="s">
        <v>162</v>
      </c>
      <c r="BC30" s="34"/>
      <c r="BE30" s="35"/>
      <c r="BF30" s="34"/>
      <c r="BG30" s="34"/>
      <c r="BH30" s="34"/>
    </row>
    <row r="31" spans="1:64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</row>
  </sheetData>
  <mergeCells count="54">
    <mergeCell ref="AJ15:AP15"/>
    <mergeCell ref="W16:AJ16"/>
    <mergeCell ref="BJ17:BJ18"/>
    <mergeCell ref="BB17:BC17"/>
    <mergeCell ref="AX17:BA17"/>
    <mergeCell ref="AJ17:AJ18"/>
    <mergeCell ref="BI17:BI18"/>
    <mergeCell ref="AX16:BL16"/>
    <mergeCell ref="AD28:AH28"/>
    <mergeCell ref="O28:T28"/>
    <mergeCell ref="T17:V17"/>
    <mergeCell ref="W17:W18"/>
    <mergeCell ref="X17:Z17"/>
    <mergeCell ref="AA17:AA18"/>
    <mergeCell ref="S17:S18"/>
    <mergeCell ref="AF17:AF18"/>
    <mergeCell ref="AG17:AI17"/>
    <mergeCell ref="A28:F28"/>
    <mergeCell ref="H28:M28"/>
    <mergeCell ref="V28:AB28"/>
    <mergeCell ref="A17:A18"/>
    <mergeCell ref="B17:E17"/>
    <mergeCell ref="F17:F18"/>
    <mergeCell ref="G17:I17"/>
    <mergeCell ref="BC28:BG28"/>
    <mergeCell ref="K13:AH13"/>
    <mergeCell ref="BK17:BK18"/>
    <mergeCell ref="H27:AB27"/>
    <mergeCell ref="BD17:BD18"/>
    <mergeCell ref="BE17:BH17"/>
    <mergeCell ref="AW17:AW18"/>
    <mergeCell ref="J17:J18"/>
    <mergeCell ref="AP28:AV28"/>
    <mergeCell ref="AJ28:AO28"/>
    <mergeCell ref="AZ13:BJ13"/>
    <mergeCell ref="K14:AH14"/>
    <mergeCell ref="K11:AT11"/>
    <mergeCell ref="AK17:AN17"/>
    <mergeCell ref="AO17:AR17"/>
    <mergeCell ref="AS17:AS18"/>
    <mergeCell ref="AT17:AV17"/>
    <mergeCell ref="AB17:AE17"/>
    <mergeCell ref="K17:N17"/>
    <mergeCell ref="O17:R17"/>
    <mergeCell ref="AW28:BB28"/>
    <mergeCell ref="AX23:BA23"/>
    <mergeCell ref="BB1:BI1"/>
    <mergeCell ref="BF3:BJ3"/>
    <mergeCell ref="BB4:BJ4"/>
    <mergeCell ref="K12:AT12"/>
    <mergeCell ref="T7:AY7"/>
    <mergeCell ref="R9:AW9"/>
    <mergeCell ref="BA11:BF11"/>
    <mergeCell ref="BA12:BK12"/>
  </mergeCells>
  <phoneticPr fontId="0" type="noConversion"/>
  <printOptions horizontalCentered="1" verticalCentered="1"/>
  <pageMargins left="0.39370078740157483" right="0" top="0" bottom="0" header="0" footer="0"/>
  <pageSetup paperSize="9" scale="9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5"/>
  <sheetViews>
    <sheetView tabSelected="1" zoomScaleNormal="100" workbookViewId="0">
      <pane xSplit="1" ySplit="6" topLeftCell="B31" activePane="bottomRight" state="frozen"/>
      <selection pane="topRight" activeCell="B1" sqref="B1"/>
      <selection pane="bottomLeft" activeCell="A7" sqref="A7"/>
      <selection pane="bottomRight" sqref="A1:M53"/>
    </sheetView>
  </sheetViews>
  <sheetFormatPr defaultRowHeight="12.75" x14ac:dyDescent="0.2"/>
  <cols>
    <col min="1" max="1" width="11.140625" style="39" customWidth="1"/>
    <col min="2" max="2" width="40.85546875" style="39" customWidth="1"/>
    <col min="3" max="3" width="12.140625" style="39" customWidth="1"/>
    <col min="4" max="4" width="8.140625" style="2" customWidth="1"/>
    <col min="5" max="5" width="6.42578125" style="2" customWidth="1"/>
    <col min="6" max="6" width="6.85546875" style="2" customWidth="1"/>
    <col min="7" max="7" width="6.140625" style="2" customWidth="1"/>
    <col min="8" max="8" width="6.7109375" style="2" customWidth="1"/>
    <col min="9" max="9" width="7.28515625" style="2" customWidth="1"/>
    <col min="10" max="10" width="5.5703125" style="2" customWidth="1"/>
    <col min="11" max="11" width="5.85546875" style="2" customWidth="1"/>
    <col min="12" max="12" width="6.140625" style="2" customWidth="1"/>
    <col min="13" max="13" width="5.28515625" style="2" customWidth="1"/>
    <col min="14" max="16384" width="9.140625" style="2"/>
  </cols>
  <sheetData>
    <row r="1" spans="1:70" x14ac:dyDescent="0.2">
      <c r="A1" s="184" t="s">
        <v>182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</row>
    <row r="3" spans="1:70" ht="12.75" customHeight="1" x14ac:dyDescent="0.2">
      <c r="A3" s="178" t="s">
        <v>0</v>
      </c>
      <c r="B3" s="178" t="s">
        <v>1</v>
      </c>
      <c r="C3" s="171" t="s">
        <v>84</v>
      </c>
      <c r="D3" s="181" t="s">
        <v>2</v>
      </c>
      <c r="E3" s="181" t="s">
        <v>3</v>
      </c>
      <c r="F3" s="187" t="s">
        <v>97</v>
      </c>
      <c r="G3" s="188"/>
      <c r="H3" s="188"/>
      <c r="I3" s="189"/>
      <c r="J3" s="176"/>
      <c r="K3" s="176"/>
      <c r="L3" s="176"/>
      <c r="M3" s="176"/>
    </row>
    <row r="4" spans="1:70" x14ac:dyDescent="0.2">
      <c r="A4" s="179"/>
      <c r="B4" s="179"/>
      <c r="C4" s="172"/>
      <c r="D4" s="182"/>
      <c r="E4" s="182"/>
      <c r="F4" s="174" t="s">
        <v>4</v>
      </c>
      <c r="G4" s="190" t="s">
        <v>98</v>
      </c>
      <c r="H4" s="190"/>
      <c r="I4" s="190"/>
      <c r="J4" s="190" t="s">
        <v>68</v>
      </c>
      <c r="K4" s="190"/>
      <c r="L4" s="190" t="s">
        <v>83</v>
      </c>
      <c r="M4" s="190"/>
    </row>
    <row r="5" spans="1:70" ht="31.5" x14ac:dyDescent="0.2">
      <c r="A5" s="180"/>
      <c r="B5" s="180"/>
      <c r="C5" s="173"/>
      <c r="D5" s="183"/>
      <c r="E5" s="183"/>
      <c r="F5" s="175"/>
      <c r="G5" s="58" t="s">
        <v>85</v>
      </c>
      <c r="H5" s="58" t="s">
        <v>5</v>
      </c>
      <c r="I5" s="58" t="s">
        <v>86</v>
      </c>
      <c r="J5" s="59" t="s">
        <v>218</v>
      </c>
      <c r="K5" s="59" t="s">
        <v>219</v>
      </c>
      <c r="L5" s="59" t="s">
        <v>220</v>
      </c>
      <c r="M5" s="58"/>
    </row>
    <row r="6" spans="1:70" ht="13.5" thickBot="1" x14ac:dyDescent="0.25">
      <c r="A6" s="60">
        <v>1</v>
      </c>
      <c r="B6" s="60">
        <v>2</v>
      </c>
      <c r="C6" s="60">
        <v>3</v>
      </c>
      <c r="D6" s="60">
        <v>4</v>
      </c>
      <c r="E6" s="60">
        <v>5</v>
      </c>
      <c r="F6" s="61">
        <v>6</v>
      </c>
      <c r="G6" s="60">
        <v>7</v>
      </c>
      <c r="H6" s="60">
        <v>8</v>
      </c>
      <c r="I6" s="60">
        <v>9</v>
      </c>
      <c r="J6" s="60">
        <v>12</v>
      </c>
      <c r="K6" s="60">
        <v>13</v>
      </c>
      <c r="L6" s="60">
        <v>14</v>
      </c>
      <c r="M6" s="60">
        <v>15</v>
      </c>
    </row>
    <row r="7" spans="1:70" s="40" customFormat="1" ht="25.5" x14ac:dyDescent="0.2">
      <c r="A7" s="122" t="s">
        <v>198</v>
      </c>
      <c r="B7" s="123" t="s">
        <v>199</v>
      </c>
      <c r="C7" s="124" t="s">
        <v>200</v>
      </c>
      <c r="D7" s="125">
        <f t="shared" ref="D7:M7" si="0">SUM(D8:D12)</f>
        <v>636</v>
      </c>
      <c r="E7" s="125">
        <f t="shared" si="0"/>
        <v>248</v>
      </c>
      <c r="F7" s="126">
        <f t="shared" si="0"/>
        <v>388</v>
      </c>
      <c r="G7" s="125">
        <f t="shared" si="0"/>
        <v>78</v>
      </c>
      <c r="H7" s="125">
        <f t="shared" si="0"/>
        <v>310</v>
      </c>
      <c r="I7" s="125">
        <f t="shared" si="0"/>
        <v>0</v>
      </c>
      <c r="J7" s="125">
        <f t="shared" si="0"/>
        <v>208</v>
      </c>
      <c r="K7" s="125">
        <f t="shared" si="0"/>
        <v>92</v>
      </c>
      <c r="L7" s="125">
        <f t="shared" si="0"/>
        <v>88</v>
      </c>
      <c r="M7" s="128">
        <f t="shared" si="0"/>
        <v>0</v>
      </c>
    </row>
    <row r="8" spans="1:70" s="40" customFormat="1" x14ac:dyDescent="0.2">
      <c r="A8" s="127" t="s">
        <v>201</v>
      </c>
      <c r="B8" s="76" t="s">
        <v>202</v>
      </c>
      <c r="C8" s="74" t="s">
        <v>176</v>
      </c>
      <c r="D8" s="99">
        <f>SUM(F8+E8)</f>
        <v>70</v>
      </c>
      <c r="E8" s="99">
        <v>22</v>
      </c>
      <c r="F8" s="94">
        <f>SUM(J8+K8+L8+M8)</f>
        <v>48</v>
      </c>
      <c r="G8" s="100">
        <f t="shared" ref="G8:G14" si="1">SUM(F8-H8)</f>
        <v>24</v>
      </c>
      <c r="H8" s="73">
        <v>24</v>
      </c>
      <c r="I8" s="74"/>
      <c r="J8" s="71">
        <v>48</v>
      </c>
      <c r="K8" s="71"/>
      <c r="L8" s="71"/>
      <c r="M8" s="71"/>
    </row>
    <row r="9" spans="1:70" s="40" customFormat="1" x14ac:dyDescent="0.2">
      <c r="A9" s="127" t="s">
        <v>203</v>
      </c>
      <c r="B9" s="76" t="s">
        <v>69</v>
      </c>
      <c r="C9" s="98" t="s">
        <v>183</v>
      </c>
      <c r="D9" s="99">
        <f>SUM(F9+E9)</f>
        <v>70</v>
      </c>
      <c r="E9" s="99">
        <v>22</v>
      </c>
      <c r="F9" s="94">
        <f>SUM(J9+K9+L9+M9)</f>
        <v>48</v>
      </c>
      <c r="G9" s="100">
        <f t="shared" si="1"/>
        <v>28</v>
      </c>
      <c r="H9" s="73">
        <v>20</v>
      </c>
      <c r="I9" s="74"/>
      <c r="J9" s="71">
        <v>48</v>
      </c>
      <c r="K9" s="71"/>
      <c r="L9" s="71"/>
      <c r="M9" s="71"/>
    </row>
    <row r="10" spans="1:70" s="40" customFormat="1" x14ac:dyDescent="0.2">
      <c r="A10" s="127" t="s">
        <v>204</v>
      </c>
      <c r="B10" s="76" t="s">
        <v>7</v>
      </c>
      <c r="C10" s="74" t="s">
        <v>186</v>
      </c>
      <c r="D10" s="99">
        <f>SUM(F10+E10)</f>
        <v>182</v>
      </c>
      <c r="E10" s="99">
        <v>60</v>
      </c>
      <c r="F10" s="94">
        <f>SUM(J10+K10+L10+M10)</f>
        <v>122</v>
      </c>
      <c r="G10" s="100"/>
      <c r="H10" s="73">
        <v>122</v>
      </c>
      <c r="I10" s="74"/>
      <c r="J10" s="71">
        <v>32</v>
      </c>
      <c r="K10" s="71">
        <v>46</v>
      </c>
      <c r="L10" s="71">
        <v>44</v>
      </c>
      <c r="M10" s="71"/>
    </row>
    <row r="11" spans="1:70" s="40" customFormat="1" x14ac:dyDescent="0.2">
      <c r="A11" s="127" t="s">
        <v>205</v>
      </c>
      <c r="B11" s="76" t="s">
        <v>8</v>
      </c>
      <c r="C11" s="74" t="s">
        <v>206</v>
      </c>
      <c r="D11" s="99">
        <f>SUM(F11+E11)</f>
        <v>244</v>
      </c>
      <c r="E11" s="99">
        <v>122</v>
      </c>
      <c r="F11" s="94">
        <f>SUM(J11+K11+L11+M11)</f>
        <v>122</v>
      </c>
      <c r="G11" s="100">
        <f>SUM(F11-H11)</f>
        <v>2</v>
      </c>
      <c r="H11" s="73">
        <v>120</v>
      </c>
      <c r="I11" s="74"/>
      <c r="J11" s="71">
        <v>32</v>
      </c>
      <c r="K11" s="71">
        <v>46</v>
      </c>
      <c r="L11" s="71">
        <v>44</v>
      </c>
      <c r="M11" s="71"/>
    </row>
    <row r="12" spans="1:70" s="40" customFormat="1" x14ac:dyDescent="0.2">
      <c r="A12" s="127" t="s">
        <v>207</v>
      </c>
      <c r="B12" s="76" t="s">
        <v>208</v>
      </c>
      <c r="C12" s="74" t="s">
        <v>176</v>
      </c>
      <c r="D12" s="99">
        <f>SUM(F12+E12)</f>
        <v>70</v>
      </c>
      <c r="E12" s="99">
        <v>22</v>
      </c>
      <c r="F12" s="94">
        <f>SUM(J12+K12+L12+M12)</f>
        <v>48</v>
      </c>
      <c r="G12" s="100">
        <f t="shared" si="1"/>
        <v>24</v>
      </c>
      <c r="H12" s="73">
        <v>24</v>
      </c>
      <c r="I12" s="74"/>
      <c r="J12" s="71">
        <v>48</v>
      </c>
      <c r="K12" s="71"/>
      <c r="L12" s="71"/>
      <c r="M12" s="71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</row>
    <row r="13" spans="1:70" s="79" customFormat="1" ht="28.5" customHeight="1" x14ac:dyDescent="0.2">
      <c r="A13" s="91" t="s">
        <v>209</v>
      </c>
      <c r="B13" s="109" t="s">
        <v>210</v>
      </c>
      <c r="C13" s="93" t="s">
        <v>211</v>
      </c>
      <c r="D13" s="96">
        <f t="shared" ref="D13:M13" si="2">SUM(D14:D15)</f>
        <v>175</v>
      </c>
      <c r="E13" s="96">
        <f t="shared" si="2"/>
        <v>58</v>
      </c>
      <c r="F13" s="97">
        <f t="shared" si="2"/>
        <v>117</v>
      </c>
      <c r="G13" s="96">
        <f t="shared" si="2"/>
        <v>43</v>
      </c>
      <c r="H13" s="96">
        <f t="shared" si="2"/>
        <v>74</v>
      </c>
      <c r="I13" s="96">
        <f t="shared" si="2"/>
        <v>0</v>
      </c>
      <c r="J13" s="96">
        <f t="shared" si="2"/>
        <v>48</v>
      </c>
      <c r="K13" s="96">
        <f t="shared" si="2"/>
        <v>69</v>
      </c>
      <c r="L13" s="96">
        <f t="shared" si="2"/>
        <v>0</v>
      </c>
      <c r="M13" s="96">
        <f t="shared" si="2"/>
        <v>0</v>
      </c>
      <c r="N13" s="40"/>
    </row>
    <row r="14" spans="1:70" s="40" customFormat="1" x14ac:dyDescent="0.2">
      <c r="A14" s="127" t="s">
        <v>212</v>
      </c>
      <c r="B14" s="76" t="s">
        <v>213</v>
      </c>
      <c r="C14" s="74" t="s">
        <v>176</v>
      </c>
      <c r="D14" s="99">
        <f>SUM(F14+E14)</f>
        <v>76</v>
      </c>
      <c r="E14" s="99">
        <v>28</v>
      </c>
      <c r="F14" s="94">
        <f>SUM(J14+K14+L14+M14)</f>
        <v>48</v>
      </c>
      <c r="G14" s="100">
        <f t="shared" si="1"/>
        <v>24</v>
      </c>
      <c r="H14" s="73">
        <v>24</v>
      </c>
      <c r="I14" s="77"/>
      <c r="J14" s="71">
        <v>48</v>
      </c>
      <c r="K14" s="71"/>
      <c r="L14" s="71"/>
      <c r="M14" s="71"/>
      <c r="N14" s="41"/>
    </row>
    <row r="15" spans="1:70" s="40" customFormat="1" x14ac:dyDescent="0.2">
      <c r="A15" s="127" t="s">
        <v>214</v>
      </c>
      <c r="B15" s="76" t="s">
        <v>130</v>
      </c>
      <c r="C15" s="74" t="s">
        <v>185</v>
      </c>
      <c r="D15" s="99">
        <f>SUM(F15+E15)</f>
        <v>99</v>
      </c>
      <c r="E15" s="99">
        <v>30</v>
      </c>
      <c r="F15" s="94">
        <f>SUM(J15+K15+L15+M15)</f>
        <v>69</v>
      </c>
      <c r="G15" s="100">
        <v>19</v>
      </c>
      <c r="H15" s="73">
        <v>50</v>
      </c>
      <c r="I15" s="77"/>
      <c r="J15" s="71"/>
      <c r="K15" s="71">
        <v>69</v>
      </c>
      <c r="L15" s="71"/>
      <c r="M15" s="71"/>
      <c r="N15" s="41"/>
    </row>
    <row r="16" spans="1:70" s="40" customFormat="1" x14ac:dyDescent="0.2">
      <c r="A16" s="91" t="s">
        <v>180</v>
      </c>
      <c r="B16" s="92" t="s">
        <v>169</v>
      </c>
      <c r="C16" s="93" t="s">
        <v>193</v>
      </c>
      <c r="D16" s="93">
        <f t="shared" ref="D16:I16" si="3">SUM(D17,D36)</f>
        <v>2771</v>
      </c>
      <c r="E16" s="93">
        <f t="shared" si="3"/>
        <v>792</v>
      </c>
      <c r="F16" s="94">
        <f t="shared" si="3"/>
        <v>1979</v>
      </c>
      <c r="G16" s="93">
        <f t="shared" si="3"/>
        <v>855</v>
      </c>
      <c r="H16" s="93">
        <f t="shared" si="3"/>
        <v>816</v>
      </c>
      <c r="I16" s="93">
        <f t="shared" si="3"/>
        <v>20</v>
      </c>
      <c r="J16" s="93">
        <f>SUM(J17,J36)</f>
        <v>320</v>
      </c>
      <c r="K16" s="93">
        <f>SUM(K17,K36)</f>
        <v>667</v>
      </c>
      <c r="L16" s="93">
        <f>SUM(L17,L36)</f>
        <v>992</v>
      </c>
      <c r="M16" s="93">
        <f>SUM(M17,M36)</f>
        <v>0</v>
      </c>
      <c r="N16" s="41"/>
    </row>
    <row r="17" spans="1:14" s="79" customFormat="1" x14ac:dyDescent="0.2">
      <c r="A17" s="95" t="s">
        <v>70</v>
      </c>
      <c r="B17" s="92" t="s">
        <v>170</v>
      </c>
      <c r="C17" s="93" t="s">
        <v>192</v>
      </c>
      <c r="D17" s="96">
        <f t="shared" ref="D17:M17" si="4">SUM(D18:D35)</f>
        <v>2000</v>
      </c>
      <c r="E17" s="96">
        <f t="shared" si="4"/>
        <v>634</v>
      </c>
      <c r="F17" s="97">
        <f t="shared" si="4"/>
        <v>1366</v>
      </c>
      <c r="G17" s="96">
        <f t="shared" si="4"/>
        <v>698</v>
      </c>
      <c r="H17" s="96">
        <f t="shared" si="4"/>
        <v>668</v>
      </c>
      <c r="I17" s="96">
        <f t="shared" si="4"/>
        <v>0</v>
      </c>
      <c r="J17" s="96">
        <f t="shared" si="4"/>
        <v>240</v>
      </c>
      <c r="K17" s="96">
        <f t="shared" si="4"/>
        <v>598</v>
      </c>
      <c r="L17" s="96">
        <f t="shared" si="4"/>
        <v>528</v>
      </c>
      <c r="M17" s="96">
        <f t="shared" si="4"/>
        <v>0</v>
      </c>
      <c r="N17" s="40"/>
    </row>
    <row r="18" spans="1:14" s="40" customFormat="1" x14ac:dyDescent="0.2">
      <c r="A18" s="76" t="s">
        <v>71</v>
      </c>
      <c r="B18" s="76" t="s">
        <v>131</v>
      </c>
      <c r="C18" s="98" t="s">
        <v>183</v>
      </c>
      <c r="D18" s="99">
        <f t="shared" ref="D18:D33" si="5">SUM(F18+E18)</f>
        <v>94</v>
      </c>
      <c r="E18" s="99">
        <v>30</v>
      </c>
      <c r="F18" s="94">
        <f t="shared" ref="F18:F32" si="6">SUM(J18+K18+L18+M18)</f>
        <v>64</v>
      </c>
      <c r="G18" s="100">
        <f t="shared" ref="G18:G42" si="7">SUM(F18-H18)</f>
        <v>32</v>
      </c>
      <c r="H18" s="73">
        <v>32</v>
      </c>
      <c r="I18" s="74"/>
      <c r="J18" s="71">
        <v>64</v>
      </c>
      <c r="K18" s="71"/>
      <c r="L18" s="71"/>
      <c r="M18" s="71"/>
    </row>
    <row r="19" spans="1:14" s="40" customFormat="1" x14ac:dyDescent="0.2">
      <c r="A19" s="76" t="s">
        <v>72</v>
      </c>
      <c r="B19" s="76" t="s">
        <v>132</v>
      </c>
      <c r="C19" s="98" t="s">
        <v>184</v>
      </c>
      <c r="D19" s="99">
        <f t="shared" si="5"/>
        <v>103</v>
      </c>
      <c r="E19" s="99">
        <v>34</v>
      </c>
      <c r="F19" s="94">
        <f t="shared" si="6"/>
        <v>69</v>
      </c>
      <c r="G19" s="100">
        <v>35</v>
      </c>
      <c r="H19" s="73">
        <v>34</v>
      </c>
      <c r="I19" s="74"/>
      <c r="J19" s="71"/>
      <c r="K19" s="71">
        <v>69</v>
      </c>
      <c r="L19" s="71"/>
      <c r="M19" s="71"/>
    </row>
    <row r="20" spans="1:14" s="40" customFormat="1" x14ac:dyDescent="0.2">
      <c r="A20" s="76" t="s">
        <v>73</v>
      </c>
      <c r="B20" s="76" t="s">
        <v>133</v>
      </c>
      <c r="C20" s="98" t="s">
        <v>183</v>
      </c>
      <c r="D20" s="99">
        <f t="shared" si="5"/>
        <v>94</v>
      </c>
      <c r="E20" s="99">
        <v>30</v>
      </c>
      <c r="F20" s="94">
        <f t="shared" si="6"/>
        <v>64</v>
      </c>
      <c r="G20" s="100">
        <f t="shared" si="7"/>
        <v>32</v>
      </c>
      <c r="H20" s="73">
        <v>32</v>
      </c>
      <c r="I20" s="74"/>
      <c r="J20" s="71">
        <v>64</v>
      </c>
      <c r="K20" s="71"/>
      <c r="L20" s="71"/>
      <c r="M20" s="71"/>
    </row>
    <row r="21" spans="1:14" s="40" customFormat="1" ht="15" customHeight="1" x14ac:dyDescent="0.2">
      <c r="A21" s="76" t="s">
        <v>74</v>
      </c>
      <c r="B21" s="76" t="s">
        <v>134</v>
      </c>
      <c r="C21" s="74" t="s">
        <v>185</v>
      </c>
      <c r="D21" s="99">
        <f t="shared" si="5"/>
        <v>66</v>
      </c>
      <c r="E21" s="99">
        <v>20</v>
      </c>
      <c r="F21" s="94">
        <f t="shared" si="6"/>
        <v>46</v>
      </c>
      <c r="G21" s="100">
        <v>22</v>
      </c>
      <c r="H21" s="73">
        <v>24</v>
      </c>
      <c r="I21" s="74"/>
      <c r="J21" s="71"/>
      <c r="K21" s="71">
        <v>46</v>
      </c>
      <c r="L21" s="71"/>
      <c r="M21" s="71"/>
    </row>
    <row r="22" spans="1:14" s="40" customFormat="1" x14ac:dyDescent="0.2">
      <c r="A22" s="76" t="s">
        <v>75</v>
      </c>
      <c r="B22" s="76" t="s">
        <v>135</v>
      </c>
      <c r="C22" s="98" t="s">
        <v>184</v>
      </c>
      <c r="D22" s="99">
        <f t="shared" si="5"/>
        <v>140</v>
      </c>
      <c r="E22" s="99">
        <v>46</v>
      </c>
      <c r="F22" s="94">
        <f t="shared" si="6"/>
        <v>94</v>
      </c>
      <c r="G22" s="100">
        <f t="shared" si="7"/>
        <v>48</v>
      </c>
      <c r="H22" s="73">
        <v>46</v>
      </c>
      <c r="I22" s="74"/>
      <c r="J22" s="71">
        <v>48</v>
      </c>
      <c r="K22" s="71">
        <v>46</v>
      </c>
      <c r="L22" s="71"/>
      <c r="M22" s="71"/>
    </row>
    <row r="23" spans="1:14" s="40" customFormat="1" x14ac:dyDescent="0.2">
      <c r="A23" s="76" t="s">
        <v>76</v>
      </c>
      <c r="B23" s="76" t="s">
        <v>136</v>
      </c>
      <c r="C23" s="98" t="s">
        <v>188</v>
      </c>
      <c r="D23" s="101">
        <f t="shared" si="5"/>
        <v>260</v>
      </c>
      <c r="E23" s="101">
        <v>80</v>
      </c>
      <c r="F23" s="94">
        <f t="shared" si="6"/>
        <v>180</v>
      </c>
      <c r="G23" s="102">
        <v>90</v>
      </c>
      <c r="H23" s="103">
        <v>90</v>
      </c>
      <c r="I23" s="74"/>
      <c r="J23" s="71"/>
      <c r="K23" s="71">
        <v>92</v>
      </c>
      <c r="L23" s="71">
        <v>88</v>
      </c>
      <c r="M23" s="71"/>
    </row>
    <row r="24" spans="1:14" s="40" customFormat="1" x14ac:dyDescent="0.2">
      <c r="A24" s="72" t="s">
        <v>88</v>
      </c>
      <c r="B24" s="76" t="s">
        <v>137</v>
      </c>
      <c r="C24" s="74" t="s">
        <v>185</v>
      </c>
      <c r="D24" s="99">
        <f t="shared" si="5"/>
        <v>66</v>
      </c>
      <c r="E24" s="99">
        <v>20</v>
      </c>
      <c r="F24" s="94">
        <f t="shared" si="6"/>
        <v>46</v>
      </c>
      <c r="G24" s="100">
        <f t="shared" si="7"/>
        <v>24</v>
      </c>
      <c r="H24" s="73">
        <v>22</v>
      </c>
      <c r="I24" s="74"/>
      <c r="J24" s="71"/>
      <c r="K24" s="71">
        <v>46</v>
      </c>
      <c r="L24" s="71"/>
      <c r="M24" s="71"/>
    </row>
    <row r="25" spans="1:14" s="40" customFormat="1" ht="14.25" customHeight="1" x14ac:dyDescent="0.2">
      <c r="A25" s="104" t="s">
        <v>99</v>
      </c>
      <c r="B25" s="76" t="s">
        <v>191</v>
      </c>
      <c r="C25" s="74" t="s">
        <v>186</v>
      </c>
      <c r="D25" s="99">
        <f t="shared" si="5"/>
        <v>130</v>
      </c>
      <c r="E25" s="99">
        <v>42</v>
      </c>
      <c r="F25" s="94">
        <f t="shared" si="6"/>
        <v>88</v>
      </c>
      <c r="G25" s="100">
        <f t="shared" si="7"/>
        <v>48</v>
      </c>
      <c r="H25" s="73">
        <v>40</v>
      </c>
      <c r="I25" s="77"/>
      <c r="J25" s="71"/>
      <c r="K25" s="71"/>
      <c r="L25" s="71">
        <v>88</v>
      </c>
      <c r="M25" s="71"/>
    </row>
    <row r="26" spans="1:14" s="40" customFormat="1" x14ac:dyDescent="0.2">
      <c r="A26" s="72" t="s">
        <v>100</v>
      </c>
      <c r="B26" s="76" t="s">
        <v>138</v>
      </c>
      <c r="C26" s="98" t="s">
        <v>184</v>
      </c>
      <c r="D26" s="99">
        <f t="shared" si="5"/>
        <v>66</v>
      </c>
      <c r="E26" s="99">
        <v>20</v>
      </c>
      <c r="F26" s="94">
        <f t="shared" si="6"/>
        <v>46</v>
      </c>
      <c r="G26" s="100">
        <f t="shared" si="7"/>
        <v>24</v>
      </c>
      <c r="H26" s="73">
        <v>22</v>
      </c>
      <c r="I26" s="77"/>
      <c r="J26" s="71"/>
      <c r="K26" s="71">
        <v>46</v>
      </c>
      <c r="L26" s="71"/>
      <c r="M26" s="71"/>
    </row>
    <row r="27" spans="1:14" s="40" customFormat="1" x14ac:dyDescent="0.2">
      <c r="A27" s="72" t="s">
        <v>101</v>
      </c>
      <c r="B27" s="76" t="s">
        <v>139</v>
      </c>
      <c r="C27" s="74" t="s">
        <v>186</v>
      </c>
      <c r="D27" s="99">
        <f t="shared" si="5"/>
        <v>64</v>
      </c>
      <c r="E27" s="99">
        <v>20</v>
      </c>
      <c r="F27" s="94">
        <f t="shared" si="6"/>
        <v>44</v>
      </c>
      <c r="G27" s="100">
        <f t="shared" si="7"/>
        <v>24</v>
      </c>
      <c r="H27" s="73">
        <v>20</v>
      </c>
      <c r="I27" s="77"/>
      <c r="J27" s="71"/>
      <c r="K27" s="71"/>
      <c r="L27" s="71">
        <v>44</v>
      </c>
      <c r="M27" s="71"/>
    </row>
    <row r="28" spans="1:14" s="40" customFormat="1" x14ac:dyDescent="0.2">
      <c r="A28" s="72" t="s">
        <v>102</v>
      </c>
      <c r="B28" s="76" t="s">
        <v>140</v>
      </c>
      <c r="C28" s="74" t="s">
        <v>185</v>
      </c>
      <c r="D28" s="99">
        <f t="shared" si="5"/>
        <v>136</v>
      </c>
      <c r="E28" s="99">
        <v>44</v>
      </c>
      <c r="F28" s="94">
        <v>92</v>
      </c>
      <c r="G28" s="100">
        <f t="shared" si="7"/>
        <v>46</v>
      </c>
      <c r="H28" s="73">
        <v>46</v>
      </c>
      <c r="I28" s="77"/>
      <c r="J28" s="71"/>
      <c r="K28" s="71">
        <v>92</v>
      </c>
      <c r="L28" s="71"/>
      <c r="M28" s="71"/>
    </row>
    <row r="29" spans="1:14" s="40" customFormat="1" x14ac:dyDescent="0.2">
      <c r="A29" s="72" t="s">
        <v>103</v>
      </c>
      <c r="B29" s="72" t="s">
        <v>141</v>
      </c>
      <c r="C29" s="74" t="s">
        <v>185</v>
      </c>
      <c r="D29" s="99">
        <f t="shared" si="5"/>
        <v>66</v>
      </c>
      <c r="E29" s="99">
        <v>20</v>
      </c>
      <c r="F29" s="94">
        <v>46</v>
      </c>
      <c r="G29" s="100">
        <f t="shared" si="7"/>
        <v>24</v>
      </c>
      <c r="H29" s="73">
        <v>22</v>
      </c>
      <c r="I29" s="105"/>
      <c r="J29" s="71"/>
      <c r="K29" s="71">
        <v>46</v>
      </c>
      <c r="L29" s="71"/>
      <c r="M29" s="71"/>
    </row>
    <row r="30" spans="1:14" s="40" customFormat="1" ht="18.75" customHeight="1" x14ac:dyDescent="0.2">
      <c r="A30" s="72" t="s">
        <v>104</v>
      </c>
      <c r="B30" s="76" t="s">
        <v>142</v>
      </c>
      <c r="C30" s="74" t="s">
        <v>176</v>
      </c>
      <c r="D30" s="99">
        <f t="shared" si="5"/>
        <v>94</v>
      </c>
      <c r="E30" s="99">
        <v>30</v>
      </c>
      <c r="F30" s="94">
        <f t="shared" si="6"/>
        <v>64</v>
      </c>
      <c r="G30" s="100">
        <f t="shared" si="7"/>
        <v>30</v>
      </c>
      <c r="H30" s="73">
        <v>34</v>
      </c>
      <c r="I30" s="77"/>
      <c r="J30" s="71">
        <v>64</v>
      </c>
      <c r="K30" s="71"/>
      <c r="L30" s="71"/>
      <c r="M30" s="71"/>
    </row>
    <row r="31" spans="1:14" s="40" customFormat="1" ht="25.5" x14ac:dyDescent="0.2">
      <c r="A31" s="72" t="s">
        <v>143</v>
      </c>
      <c r="B31" s="76" t="s">
        <v>171</v>
      </c>
      <c r="C31" s="106" t="s">
        <v>186</v>
      </c>
      <c r="D31" s="99">
        <f t="shared" si="5"/>
        <v>130</v>
      </c>
      <c r="E31" s="99">
        <v>42</v>
      </c>
      <c r="F31" s="94">
        <f t="shared" si="6"/>
        <v>88</v>
      </c>
      <c r="G31" s="100">
        <f t="shared" si="7"/>
        <v>38</v>
      </c>
      <c r="H31" s="73">
        <v>50</v>
      </c>
      <c r="I31" s="77"/>
      <c r="J31" s="71"/>
      <c r="K31" s="71"/>
      <c r="L31" s="71">
        <v>88</v>
      </c>
      <c r="M31" s="71"/>
    </row>
    <row r="32" spans="1:14" s="40" customFormat="1" x14ac:dyDescent="0.2">
      <c r="A32" s="72" t="s">
        <v>144</v>
      </c>
      <c r="B32" s="107" t="s">
        <v>9</v>
      </c>
      <c r="C32" s="106" t="s">
        <v>185</v>
      </c>
      <c r="D32" s="99">
        <f t="shared" si="5"/>
        <v>103</v>
      </c>
      <c r="E32" s="99">
        <v>34</v>
      </c>
      <c r="F32" s="94">
        <f t="shared" si="6"/>
        <v>69</v>
      </c>
      <c r="G32" s="100">
        <f t="shared" si="7"/>
        <v>35</v>
      </c>
      <c r="H32" s="73">
        <v>34</v>
      </c>
      <c r="I32" s="77"/>
      <c r="J32" s="71"/>
      <c r="K32" s="71">
        <v>69</v>
      </c>
      <c r="L32" s="71"/>
      <c r="M32" s="71"/>
    </row>
    <row r="33" spans="1:13" s="40" customFormat="1" ht="27.75" customHeight="1" x14ac:dyDescent="0.2">
      <c r="A33" s="72" t="s">
        <v>145</v>
      </c>
      <c r="B33" s="72" t="s">
        <v>146</v>
      </c>
      <c r="C33" s="106" t="s">
        <v>186</v>
      </c>
      <c r="D33" s="99">
        <f t="shared" si="5"/>
        <v>192</v>
      </c>
      <c r="E33" s="99">
        <v>60</v>
      </c>
      <c r="F33" s="94">
        <f t="shared" ref="F33:F43" si="8">SUM(J33+K33+L33+M33)</f>
        <v>132</v>
      </c>
      <c r="G33" s="100">
        <f t="shared" si="7"/>
        <v>72</v>
      </c>
      <c r="H33" s="73">
        <v>60</v>
      </c>
      <c r="I33" s="77"/>
      <c r="J33" s="71"/>
      <c r="K33" s="71"/>
      <c r="L33" s="71">
        <v>132</v>
      </c>
      <c r="M33" s="71"/>
    </row>
    <row r="34" spans="1:13" s="40" customFormat="1" x14ac:dyDescent="0.2">
      <c r="A34" s="72" t="s">
        <v>147</v>
      </c>
      <c r="B34" s="107" t="s">
        <v>148</v>
      </c>
      <c r="C34" s="106" t="s">
        <v>186</v>
      </c>
      <c r="D34" s="99">
        <f t="shared" ref="D34:D42" si="9">SUM(F34+E34)</f>
        <v>130</v>
      </c>
      <c r="E34" s="99">
        <v>42</v>
      </c>
      <c r="F34" s="94">
        <v>88</v>
      </c>
      <c r="G34" s="100">
        <f t="shared" si="7"/>
        <v>52</v>
      </c>
      <c r="H34" s="73">
        <v>36</v>
      </c>
      <c r="I34" s="77"/>
      <c r="J34" s="71"/>
      <c r="K34" s="71"/>
      <c r="L34" s="71">
        <v>88</v>
      </c>
      <c r="M34" s="71"/>
    </row>
    <row r="35" spans="1:13" s="40" customFormat="1" x14ac:dyDescent="0.2">
      <c r="A35" s="72" t="s">
        <v>194</v>
      </c>
      <c r="B35" s="76" t="s">
        <v>149</v>
      </c>
      <c r="C35" s="106" t="s">
        <v>185</v>
      </c>
      <c r="D35" s="99">
        <f t="shared" si="9"/>
        <v>66</v>
      </c>
      <c r="E35" s="99">
        <v>20</v>
      </c>
      <c r="F35" s="94">
        <f t="shared" si="8"/>
        <v>46</v>
      </c>
      <c r="G35" s="100">
        <v>22</v>
      </c>
      <c r="H35" s="73">
        <v>24</v>
      </c>
      <c r="I35" s="77"/>
      <c r="J35" s="71"/>
      <c r="K35" s="71">
        <v>46</v>
      </c>
      <c r="L35" s="71"/>
      <c r="M35" s="71"/>
    </row>
    <row r="36" spans="1:13" s="79" customFormat="1" x14ac:dyDescent="0.2">
      <c r="A36" s="108" t="s">
        <v>77</v>
      </c>
      <c r="B36" s="109" t="s">
        <v>78</v>
      </c>
      <c r="C36" s="110" t="s">
        <v>190</v>
      </c>
      <c r="D36" s="96">
        <f>SUM(D37+D41)</f>
        <v>771</v>
      </c>
      <c r="E36" s="96">
        <f>SUM(E37+E41)</f>
        <v>158</v>
      </c>
      <c r="F36" s="97">
        <f>SUM(F37+F41)</f>
        <v>613</v>
      </c>
      <c r="G36" s="96">
        <f t="shared" ref="G36:M36" si="10">SUM(G37+G41)</f>
        <v>157</v>
      </c>
      <c r="H36" s="96">
        <f t="shared" si="10"/>
        <v>148</v>
      </c>
      <c r="I36" s="96">
        <f t="shared" si="10"/>
        <v>20</v>
      </c>
      <c r="J36" s="96">
        <f t="shared" si="10"/>
        <v>80</v>
      </c>
      <c r="K36" s="96">
        <f t="shared" si="10"/>
        <v>69</v>
      </c>
      <c r="L36" s="96">
        <f t="shared" si="10"/>
        <v>464</v>
      </c>
      <c r="M36" s="96">
        <f t="shared" si="10"/>
        <v>0</v>
      </c>
    </row>
    <row r="37" spans="1:13" s="79" customFormat="1" ht="25.5" x14ac:dyDescent="0.2">
      <c r="A37" s="108" t="s">
        <v>79</v>
      </c>
      <c r="B37" s="95" t="s">
        <v>179</v>
      </c>
      <c r="C37" s="110" t="s">
        <v>187</v>
      </c>
      <c r="D37" s="93">
        <f>SUM(D38+D39+D40)</f>
        <v>491</v>
      </c>
      <c r="E37" s="93">
        <f>SUM(E38+E39+E40)</f>
        <v>124</v>
      </c>
      <c r="F37" s="94">
        <f>SUM(F38+F39+F40)</f>
        <v>367</v>
      </c>
      <c r="G37" s="93">
        <f t="shared" ref="G37:M37" si="11">SUM(G38+G39+G40)</f>
        <v>119</v>
      </c>
      <c r="H37" s="93">
        <f t="shared" si="11"/>
        <v>120</v>
      </c>
      <c r="I37" s="93">
        <f t="shared" si="11"/>
        <v>20</v>
      </c>
      <c r="J37" s="93">
        <f t="shared" si="11"/>
        <v>80</v>
      </c>
      <c r="K37" s="93">
        <f t="shared" si="11"/>
        <v>69</v>
      </c>
      <c r="L37" s="93">
        <f t="shared" si="11"/>
        <v>218</v>
      </c>
      <c r="M37" s="93">
        <f t="shared" si="11"/>
        <v>0</v>
      </c>
    </row>
    <row r="38" spans="1:13" s="40" customFormat="1" ht="15.75" customHeight="1" x14ac:dyDescent="0.2">
      <c r="A38" s="111" t="s">
        <v>80</v>
      </c>
      <c r="B38" s="76" t="s">
        <v>150</v>
      </c>
      <c r="C38" s="74" t="s">
        <v>186</v>
      </c>
      <c r="D38" s="99">
        <f t="shared" si="9"/>
        <v>283</v>
      </c>
      <c r="E38" s="101">
        <v>90</v>
      </c>
      <c r="F38" s="94">
        <f t="shared" si="8"/>
        <v>193</v>
      </c>
      <c r="G38" s="102">
        <v>87</v>
      </c>
      <c r="H38" s="103">
        <v>86</v>
      </c>
      <c r="I38" s="101">
        <v>20</v>
      </c>
      <c r="J38" s="71">
        <v>80</v>
      </c>
      <c r="K38" s="71">
        <v>69</v>
      </c>
      <c r="L38" s="71">
        <v>44</v>
      </c>
      <c r="M38" s="71"/>
    </row>
    <row r="39" spans="1:13" s="40" customFormat="1" x14ac:dyDescent="0.2">
      <c r="A39" s="111" t="s">
        <v>89</v>
      </c>
      <c r="B39" s="76" t="s">
        <v>151</v>
      </c>
      <c r="C39" s="74" t="s">
        <v>186</v>
      </c>
      <c r="D39" s="99">
        <f t="shared" si="9"/>
        <v>100</v>
      </c>
      <c r="E39" s="99">
        <v>34</v>
      </c>
      <c r="F39" s="94">
        <f t="shared" si="8"/>
        <v>66</v>
      </c>
      <c r="G39" s="100">
        <f t="shared" si="7"/>
        <v>32</v>
      </c>
      <c r="H39" s="73">
        <v>34</v>
      </c>
      <c r="I39" s="74"/>
      <c r="J39" s="71"/>
      <c r="K39" s="71"/>
      <c r="L39" s="71">
        <v>66</v>
      </c>
      <c r="M39" s="71"/>
    </row>
    <row r="40" spans="1:13" s="40" customFormat="1" x14ac:dyDescent="0.2">
      <c r="A40" s="111" t="s">
        <v>127</v>
      </c>
      <c r="B40" s="76" t="s">
        <v>177</v>
      </c>
      <c r="C40" s="112" t="s">
        <v>189</v>
      </c>
      <c r="D40" s="99">
        <v>108</v>
      </c>
      <c r="E40" s="99"/>
      <c r="F40" s="94">
        <v>108</v>
      </c>
      <c r="G40" s="100"/>
      <c r="H40" s="73"/>
      <c r="I40" s="74"/>
      <c r="J40" s="71"/>
      <c r="K40" s="71"/>
      <c r="L40" s="71">
        <v>108</v>
      </c>
      <c r="M40" s="71"/>
    </row>
    <row r="41" spans="1:13" s="40" customFormat="1" ht="38.25" x14ac:dyDescent="0.2">
      <c r="A41" s="108" t="s">
        <v>81</v>
      </c>
      <c r="B41" s="113" t="s">
        <v>152</v>
      </c>
      <c r="C41" s="110" t="s">
        <v>187</v>
      </c>
      <c r="D41" s="93">
        <f>SUM(D42+D43)</f>
        <v>280</v>
      </c>
      <c r="E41" s="93">
        <f>SUM(E42+E43)</f>
        <v>34</v>
      </c>
      <c r="F41" s="94">
        <f>SUM(F42+F43)</f>
        <v>246</v>
      </c>
      <c r="G41" s="93">
        <f t="shared" ref="G41:M41" si="12">SUM(G42+G43)</f>
        <v>38</v>
      </c>
      <c r="H41" s="93">
        <f t="shared" si="12"/>
        <v>28</v>
      </c>
      <c r="I41" s="93">
        <f t="shared" si="12"/>
        <v>0</v>
      </c>
      <c r="J41" s="93">
        <f t="shared" si="12"/>
        <v>0</v>
      </c>
      <c r="K41" s="93">
        <f t="shared" si="12"/>
        <v>0</v>
      </c>
      <c r="L41" s="93">
        <f t="shared" si="12"/>
        <v>246</v>
      </c>
      <c r="M41" s="93">
        <f t="shared" si="12"/>
        <v>0</v>
      </c>
    </row>
    <row r="42" spans="1:13" s="40" customFormat="1" ht="51" x14ac:dyDescent="0.2">
      <c r="A42" s="111" t="s">
        <v>82</v>
      </c>
      <c r="B42" s="76" t="s">
        <v>215</v>
      </c>
      <c r="C42" s="74" t="s">
        <v>186</v>
      </c>
      <c r="D42" s="99">
        <f t="shared" si="9"/>
        <v>100</v>
      </c>
      <c r="E42" s="99">
        <v>34</v>
      </c>
      <c r="F42" s="94">
        <f t="shared" si="8"/>
        <v>66</v>
      </c>
      <c r="G42" s="100">
        <f t="shared" si="7"/>
        <v>38</v>
      </c>
      <c r="H42" s="73">
        <v>28</v>
      </c>
      <c r="I42" s="74"/>
      <c r="J42" s="71"/>
      <c r="K42" s="71"/>
      <c r="L42" s="71">
        <v>66</v>
      </c>
      <c r="M42" s="71"/>
    </row>
    <row r="43" spans="1:13" s="40" customFormat="1" x14ac:dyDescent="0.2">
      <c r="A43" s="80" t="s">
        <v>129</v>
      </c>
      <c r="B43" s="72" t="s">
        <v>178</v>
      </c>
      <c r="C43" s="106" t="s">
        <v>189</v>
      </c>
      <c r="D43" s="99">
        <v>180</v>
      </c>
      <c r="E43" s="74"/>
      <c r="F43" s="94">
        <f t="shared" si="8"/>
        <v>180</v>
      </c>
      <c r="G43" s="114"/>
      <c r="H43" s="73"/>
      <c r="I43" s="74"/>
      <c r="J43" s="71"/>
      <c r="K43" s="71"/>
      <c r="L43" s="71">
        <v>180</v>
      </c>
      <c r="M43" s="71"/>
    </row>
    <row r="44" spans="1:13" s="40" customFormat="1" x14ac:dyDescent="0.2">
      <c r="A44" s="185" t="s">
        <v>175</v>
      </c>
      <c r="B44" s="186"/>
      <c r="C44" s="115" t="s">
        <v>217</v>
      </c>
      <c r="D44" s="116">
        <f>SUM(D7+D13+D16)</f>
        <v>3582</v>
      </c>
      <c r="E44" s="116">
        <f t="shared" ref="E44:M44" si="13">SUM(E7+E13+E16)</f>
        <v>1098</v>
      </c>
      <c r="F44" s="116">
        <f t="shared" si="13"/>
        <v>2484</v>
      </c>
      <c r="G44" s="116">
        <f t="shared" si="13"/>
        <v>976</v>
      </c>
      <c r="H44" s="116">
        <f t="shared" si="13"/>
        <v>1200</v>
      </c>
      <c r="I44" s="116">
        <f t="shared" si="13"/>
        <v>20</v>
      </c>
      <c r="J44" s="116">
        <f t="shared" si="13"/>
        <v>576</v>
      </c>
      <c r="K44" s="116">
        <f t="shared" si="13"/>
        <v>828</v>
      </c>
      <c r="L44" s="116">
        <f t="shared" si="13"/>
        <v>1080</v>
      </c>
      <c r="M44" s="116">
        <f t="shared" si="13"/>
        <v>0</v>
      </c>
    </row>
    <row r="45" spans="1:13" s="40" customFormat="1" x14ac:dyDescent="0.2">
      <c r="A45" s="70" t="s">
        <v>181</v>
      </c>
      <c r="B45" s="117" t="s">
        <v>172</v>
      </c>
      <c r="C45" s="106" t="s">
        <v>87</v>
      </c>
      <c r="D45" s="74"/>
      <c r="E45" s="74"/>
      <c r="F45" s="98"/>
      <c r="G45" s="73"/>
      <c r="H45" s="73"/>
      <c r="I45" s="74"/>
      <c r="J45" s="71"/>
      <c r="K45" s="71"/>
      <c r="L45" s="71"/>
      <c r="M45" s="75">
        <v>4</v>
      </c>
    </row>
    <row r="46" spans="1:13" s="40" customFormat="1" x14ac:dyDescent="0.2">
      <c r="A46" s="78" t="s">
        <v>126</v>
      </c>
      <c r="B46" s="118" t="s">
        <v>173</v>
      </c>
      <c r="C46" s="119"/>
      <c r="D46" s="99"/>
      <c r="E46" s="99"/>
      <c r="F46" s="74"/>
      <c r="G46" s="81"/>
      <c r="H46" s="81"/>
      <c r="I46" s="82"/>
      <c r="J46" s="120"/>
      <c r="K46" s="120"/>
      <c r="L46" s="120"/>
      <c r="M46" s="121">
        <v>6</v>
      </c>
    </row>
    <row r="47" spans="1:13" ht="14.25" customHeight="1" x14ac:dyDescent="0.25">
      <c r="A47" s="162"/>
      <c r="B47" s="163"/>
      <c r="C47" s="67" t="s">
        <v>87</v>
      </c>
      <c r="D47" s="64"/>
      <c r="E47" s="64"/>
      <c r="F47" s="65"/>
      <c r="G47" s="177" t="s">
        <v>91</v>
      </c>
      <c r="H47" s="177"/>
      <c r="I47" s="177"/>
      <c r="J47" s="88">
        <f>SUM(J44)</f>
        <v>576</v>
      </c>
      <c r="K47" s="88">
        <f>SUM(K44)</f>
        <v>828</v>
      </c>
      <c r="L47" s="88">
        <v>792</v>
      </c>
      <c r="M47" s="88"/>
    </row>
    <row r="48" spans="1:13" ht="15.75" x14ac:dyDescent="0.25">
      <c r="A48" s="68"/>
      <c r="B48" s="164"/>
      <c r="C48" s="165"/>
      <c r="D48" s="65"/>
      <c r="E48" s="65"/>
      <c r="F48" s="65"/>
      <c r="G48" s="177" t="s">
        <v>93</v>
      </c>
      <c r="H48" s="177"/>
      <c r="I48" s="177"/>
      <c r="J48" s="89"/>
      <c r="K48" s="89"/>
      <c r="L48" s="89">
        <v>108</v>
      </c>
      <c r="M48" s="89"/>
    </row>
    <row r="49" spans="1:13" ht="17.25" customHeight="1" x14ac:dyDescent="0.2">
      <c r="A49" s="166" t="s">
        <v>216</v>
      </c>
      <c r="B49" s="167"/>
      <c r="C49" s="167"/>
      <c r="D49" s="167"/>
      <c r="E49" s="168"/>
      <c r="F49" s="65"/>
      <c r="G49" s="166" t="s">
        <v>197</v>
      </c>
      <c r="H49" s="167"/>
      <c r="I49" s="168"/>
      <c r="J49" s="89"/>
      <c r="K49" s="89"/>
      <c r="L49" s="89">
        <v>180</v>
      </c>
      <c r="M49" s="89"/>
    </row>
    <row r="50" spans="1:13" ht="17.25" customHeight="1" x14ac:dyDescent="0.2">
      <c r="A50" s="169" t="s">
        <v>92</v>
      </c>
      <c r="B50" s="169"/>
      <c r="C50" s="169"/>
      <c r="D50" s="169"/>
      <c r="E50" s="169"/>
      <c r="F50" s="66"/>
      <c r="G50" s="177" t="s">
        <v>174</v>
      </c>
      <c r="H50" s="177"/>
      <c r="I50" s="177"/>
      <c r="J50" s="89"/>
      <c r="K50" s="89"/>
      <c r="L50" s="89"/>
      <c r="M50" s="89">
        <v>144</v>
      </c>
    </row>
    <row r="51" spans="1:13" ht="15" customHeight="1" x14ac:dyDescent="0.2">
      <c r="A51" s="170" t="s">
        <v>195</v>
      </c>
      <c r="B51" s="170"/>
      <c r="C51" s="170"/>
      <c r="D51" s="170"/>
      <c r="E51" s="170"/>
      <c r="F51" s="66"/>
      <c r="G51" s="177" t="s">
        <v>94</v>
      </c>
      <c r="H51" s="177"/>
      <c r="I51" s="177"/>
      <c r="J51" s="89">
        <v>3</v>
      </c>
      <c r="K51" s="89">
        <v>3</v>
      </c>
      <c r="L51" s="89">
        <v>3</v>
      </c>
      <c r="M51" s="89"/>
    </row>
    <row r="52" spans="1:13" ht="15" x14ac:dyDescent="0.2">
      <c r="A52" s="170" t="s">
        <v>196</v>
      </c>
      <c r="B52" s="170"/>
      <c r="C52" s="170"/>
      <c r="D52" s="170"/>
      <c r="E52" s="83"/>
      <c r="F52" s="66"/>
      <c r="G52" s="177" t="s">
        <v>95</v>
      </c>
      <c r="H52" s="177"/>
      <c r="I52" s="177"/>
      <c r="J52" s="89">
        <v>4</v>
      </c>
      <c r="K52" s="89">
        <v>7</v>
      </c>
      <c r="L52" s="89">
        <v>11</v>
      </c>
      <c r="M52" s="89"/>
    </row>
    <row r="53" spans="1:13" ht="15.75" x14ac:dyDescent="0.25">
      <c r="A53" s="69"/>
      <c r="B53" s="69"/>
      <c r="C53" s="85"/>
      <c r="D53" s="86"/>
      <c r="E53" s="86"/>
      <c r="F53" s="87"/>
      <c r="G53" s="177" t="s">
        <v>96</v>
      </c>
      <c r="H53" s="177"/>
      <c r="I53" s="177"/>
      <c r="J53" s="89">
        <v>1</v>
      </c>
      <c r="K53" s="89">
        <v>1</v>
      </c>
      <c r="L53" s="89"/>
      <c r="M53" s="89"/>
    </row>
    <row r="54" spans="1:13" x14ac:dyDescent="0.2">
      <c r="A54" s="62"/>
      <c r="B54" s="62"/>
      <c r="C54" s="84" t="s">
        <v>87</v>
      </c>
      <c r="D54" s="63"/>
      <c r="E54" s="63"/>
      <c r="F54" s="63"/>
      <c r="G54" s="63"/>
      <c r="H54" s="63"/>
      <c r="I54" s="63"/>
      <c r="J54" s="63"/>
      <c r="K54" s="63"/>
      <c r="L54" s="63" t="s">
        <v>87</v>
      </c>
      <c r="M54" s="63"/>
    </row>
    <row r="55" spans="1:13" x14ac:dyDescent="0.2">
      <c r="A55" s="62"/>
      <c r="B55" s="62"/>
      <c r="C55" s="62"/>
      <c r="D55" s="63"/>
      <c r="E55" s="63"/>
      <c r="F55" s="63"/>
      <c r="G55" s="63"/>
      <c r="H55" s="63"/>
      <c r="I55" s="63"/>
      <c r="J55" s="63"/>
      <c r="K55" s="63"/>
      <c r="L55" s="63"/>
      <c r="M55" s="63"/>
    </row>
    <row r="56" spans="1:13" x14ac:dyDescent="0.2">
      <c r="A56" s="62"/>
      <c r="B56" s="62"/>
      <c r="C56" s="62"/>
      <c r="D56" s="63"/>
      <c r="E56" s="63"/>
      <c r="F56" s="63"/>
      <c r="G56" s="63"/>
      <c r="H56" s="63"/>
      <c r="I56" s="63"/>
      <c r="J56" s="63"/>
      <c r="K56" s="63"/>
      <c r="L56" s="63"/>
      <c r="M56" s="63"/>
    </row>
    <row r="57" spans="1:13" x14ac:dyDescent="0.2"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"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"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"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"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"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"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"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4:13" x14ac:dyDescent="0.2">
      <c r="D65" s="4"/>
      <c r="E65" s="4"/>
      <c r="F65" s="4"/>
      <c r="G65" s="4"/>
      <c r="H65" s="4"/>
      <c r="I65" s="4"/>
      <c r="J65" s="4"/>
      <c r="K65" s="4"/>
      <c r="L65" s="4"/>
      <c r="M65" s="4"/>
    </row>
  </sheetData>
  <mergeCells count="26">
    <mergeCell ref="A3:A5"/>
    <mergeCell ref="B3:B5"/>
    <mergeCell ref="D3:D5"/>
    <mergeCell ref="E3:E5"/>
    <mergeCell ref="A1:M1"/>
    <mergeCell ref="A44:B44"/>
    <mergeCell ref="F3:I3"/>
    <mergeCell ref="G4:I4"/>
    <mergeCell ref="J4:K4"/>
    <mergeCell ref="L4:M4"/>
    <mergeCell ref="C3:C5"/>
    <mergeCell ref="F4:F5"/>
    <mergeCell ref="J3:M3"/>
    <mergeCell ref="G53:I53"/>
    <mergeCell ref="G47:I47"/>
    <mergeCell ref="G48:I48"/>
    <mergeCell ref="G50:I50"/>
    <mergeCell ref="G49:I49"/>
    <mergeCell ref="G51:I51"/>
    <mergeCell ref="G52:I52"/>
    <mergeCell ref="A47:B47"/>
    <mergeCell ref="B48:C48"/>
    <mergeCell ref="A49:E49"/>
    <mergeCell ref="A50:E50"/>
    <mergeCell ref="A51:E51"/>
    <mergeCell ref="A52:D52"/>
  </mergeCells>
  <phoneticPr fontId="0" type="noConversion"/>
  <pageMargins left="0.59055118110236227" right="0.59055118110236227" top="0.59055118110236227" bottom="0.59055118110236227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график</vt:lpstr>
      <vt:lpstr>план</vt:lpstr>
      <vt:lpstr>план!Область_печати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Модин Семён Алексеевич</cp:lastModifiedBy>
  <cp:lastPrinted>2018-04-20T12:07:44Z</cp:lastPrinted>
  <dcterms:created xsi:type="dcterms:W3CDTF">1996-10-08T23:32:33Z</dcterms:created>
  <dcterms:modified xsi:type="dcterms:W3CDTF">2021-06-04T10:33:17Z</dcterms:modified>
</cp:coreProperties>
</file>